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45" yWindow="2790" windowWidth="14940" windowHeight="6285" tabRatio="219" firstSheet="1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1">Sheet2!$A$1:$O$715</definedName>
    <definedName name="_xlnm.Print_Titles" localSheetId="0">Sheet1!$1:$2</definedName>
  </definedNames>
  <calcPr calcId="152511" fullCalcOnLoad="1"/>
</workbook>
</file>

<file path=xl/calcChain.xml><?xml version="1.0" encoding="utf-8"?>
<calcChain xmlns="http://schemas.openxmlformats.org/spreadsheetml/2006/main">
  <c r="G16" i="1" l="1"/>
  <c r="P16" i="1"/>
  <c r="Q16" i="1"/>
  <c r="R16" i="1"/>
  <c r="S16" i="1"/>
  <c r="T16" i="1"/>
  <c r="U16" i="1"/>
  <c r="L33" i="1"/>
  <c r="M33" i="1"/>
  <c r="N33" i="1"/>
  <c r="O33" i="1"/>
  <c r="P33" i="1"/>
  <c r="Q33" i="1"/>
  <c r="R33" i="1"/>
  <c r="S33" i="1"/>
  <c r="T33" i="1"/>
  <c r="U33" i="1"/>
  <c r="J36" i="1"/>
  <c r="K36" i="1"/>
  <c r="L36" i="1"/>
  <c r="M36" i="1"/>
  <c r="N36" i="1"/>
  <c r="O36" i="1"/>
  <c r="P36" i="1"/>
  <c r="Q36" i="1"/>
  <c r="R36" i="1"/>
  <c r="S36" i="1"/>
  <c r="T36" i="1"/>
  <c r="U36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R110" i="1" s="1"/>
  <c r="S109" i="1"/>
  <c r="T109" i="1"/>
  <c r="T110" i="1" s="1"/>
  <c r="U109" i="1"/>
  <c r="S110" i="1"/>
  <c r="U110" i="1"/>
  <c r="G112" i="1"/>
  <c r="G113" i="1" s="1"/>
  <c r="H112" i="1"/>
  <c r="I112" i="1"/>
  <c r="J112" i="1"/>
  <c r="K112" i="1"/>
  <c r="K113" i="1" s="1"/>
  <c r="L112" i="1"/>
  <c r="L113" i="1" s="1"/>
  <c r="M112" i="1"/>
  <c r="N112" i="1"/>
  <c r="O112" i="1"/>
  <c r="O113" i="1" s="1"/>
  <c r="P112" i="1"/>
  <c r="Q112" i="1"/>
  <c r="R112" i="1"/>
  <c r="S112" i="1"/>
  <c r="S113" i="1" s="1"/>
  <c r="T112" i="1"/>
  <c r="T113" i="1" s="1"/>
  <c r="U112" i="1"/>
  <c r="I113" i="1"/>
  <c r="J113" i="1"/>
  <c r="M113" i="1"/>
  <c r="N113" i="1"/>
  <c r="P113" i="1"/>
  <c r="Q113" i="1"/>
  <c r="U113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R200" i="1" s="1"/>
  <c r="S199" i="1"/>
  <c r="S200" i="1" s="1"/>
  <c r="T199" i="1"/>
  <c r="U199" i="1"/>
  <c r="Q200" i="1"/>
  <c r="T200" i="1"/>
  <c r="U200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G209" i="1"/>
  <c r="H209" i="1"/>
  <c r="I209" i="1"/>
  <c r="J209" i="1"/>
  <c r="J210" i="1" s="1"/>
  <c r="K209" i="1"/>
  <c r="K210" i="1" s="1"/>
  <c r="L210" i="1"/>
  <c r="M210" i="1"/>
  <c r="N210" i="1"/>
  <c r="O210" i="1"/>
  <c r="P210" i="1"/>
  <c r="Q210" i="1"/>
  <c r="R210" i="1"/>
  <c r="S210" i="1"/>
  <c r="T210" i="1"/>
  <c r="U210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G229" i="1"/>
  <c r="H229" i="1"/>
  <c r="I229" i="1"/>
  <c r="J229" i="1"/>
  <c r="K229" i="1"/>
  <c r="L229" i="1"/>
  <c r="M229" i="1"/>
  <c r="N229" i="1"/>
  <c r="O229" i="1"/>
  <c r="P229" i="1"/>
  <c r="Q229" i="1"/>
  <c r="Q230" i="1" s="1"/>
  <c r="R229" i="1"/>
  <c r="R230" i="1" s="1"/>
  <c r="S229" i="1"/>
  <c r="T229" i="1"/>
  <c r="T230" i="1" s="1"/>
  <c r="U229" i="1"/>
  <c r="S230" i="1"/>
  <c r="U230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G249" i="1"/>
  <c r="H249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G259" i="1"/>
  <c r="H259" i="1"/>
  <c r="I259" i="1"/>
  <c r="L260" i="1"/>
  <c r="M260" i="1"/>
  <c r="N260" i="1"/>
  <c r="O260" i="1"/>
  <c r="P260" i="1"/>
  <c r="Q260" i="1"/>
  <c r="R260" i="1"/>
  <c r="S260" i="1"/>
  <c r="T260" i="1"/>
  <c r="U260" i="1"/>
  <c r="G262" i="1"/>
  <c r="H262" i="1"/>
  <c r="I262" i="1"/>
  <c r="J262" i="1"/>
  <c r="J263" i="1" s="1"/>
  <c r="K262" i="1"/>
  <c r="K263" i="1" s="1"/>
  <c r="L262" i="1"/>
  <c r="M262" i="1"/>
  <c r="N262" i="1"/>
  <c r="N263" i="1" s="1"/>
  <c r="O262" i="1"/>
  <c r="P262" i="1"/>
  <c r="Q262" i="1"/>
  <c r="R262" i="1"/>
  <c r="R263" i="1" s="1"/>
  <c r="S262" i="1"/>
  <c r="S263" i="1" s="1"/>
  <c r="T262" i="1"/>
  <c r="U262" i="1"/>
  <c r="G263" i="1"/>
  <c r="I263" i="1"/>
  <c r="L263" i="1"/>
  <c r="M263" i="1"/>
  <c r="O263" i="1"/>
  <c r="P263" i="1"/>
  <c r="Q263" i="1"/>
  <c r="T263" i="1"/>
  <c r="U263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J279" i="1"/>
  <c r="K279" i="1"/>
  <c r="L279" i="1"/>
  <c r="M279" i="1"/>
  <c r="N279" i="1"/>
  <c r="O279" i="1"/>
  <c r="P279" i="1"/>
  <c r="Q279" i="1"/>
  <c r="R279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R288" i="1"/>
  <c r="S288" i="1"/>
  <c r="T288" i="1"/>
  <c r="U288" i="1"/>
  <c r="G290" i="1"/>
  <c r="H290" i="1"/>
  <c r="I290" i="1"/>
  <c r="J290" i="1"/>
  <c r="K290" i="1"/>
  <c r="L290" i="1"/>
  <c r="M290" i="1"/>
  <c r="M291" i="1" s="1"/>
  <c r="N290" i="1"/>
  <c r="O290" i="1"/>
  <c r="O291" i="1" s="1"/>
  <c r="P290" i="1"/>
  <c r="Q290" i="1"/>
  <c r="R290" i="1"/>
  <c r="S290" i="1"/>
  <c r="T290" i="1"/>
  <c r="T291" i="1" s="1"/>
  <c r="U290" i="1"/>
  <c r="U291" i="1" s="1"/>
  <c r="J291" i="1"/>
  <c r="K291" i="1"/>
  <c r="L291" i="1"/>
  <c r="N291" i="1"/>
  <c r="P291" i="1"/>
  <c r="Q291" i="1"/>
  <c r="R291" i="1"/>
  <c r="S291" i="1"/>
  <c r="G297" i="1"/>
  <c r="H297" i="1"/>
  <c r="I297" i="1"/>
  <c r="J297" i="1"/>
  <c r="K297" i="1"/>
  <c r="L297" i="1"/>
  <c r="M297" i="1"/>
  <c r="N297" i="1"/>
  <c r="R298" i="1"/>
  <c r="S298" i="1"/>
  <c r="T298" i="1"/>
  <c r="U298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G309" i="1"/>
  <c r="G310" i="1" s="1"/>
  <c r="H309" i="1"/>
  <c r="I309" i="1"/>
  <c r="I310" i="1" s="1"/>
  <c r="J309" i="1"/>
  <c r="J310" i="1" s="1"/>
  <c r="K309" i="1"/>
  <c r="L309" i="1"/>
  <c r="M309" i="1"/>
  <c r="N309" i="1"/>
  <c r="N310" i="1" s="1"/>
  <c r="O309" i="1"/>
  <c r="O310" i="1" s="1"/>
  <c r="P309" i="1"/>
  <c r="Q309" i="1"/>
  <c r="Q310" i="1" s="1"/>
  <c r="R309" i="1"/>
  <c r="R310" i="1" s="1"/>
  <c r="S309" i="1"/>
  <c r="T309" i="1"/>
  <c r="U309" i="1"/>
  <c r="K310" i="1"/>
  <c r="L310" i="1"/>
  <c r="M310" i="1"/>
  <c r="P310" i="1"/>
  <c r="S310" i="1"/>
  <c r="T310" i="1"/>
  <c r="U310" i="1"/>
  <c r="G317" i="1"/>
  <c r="R317" i="1"/>
  <c r="S317" i="1"/>
  <c r="T317" i="1"/>
  <c r="U317" i="1"/>
  <c r="G319" i="1"/>
  <c r="H319" i="1"/>
  <c r="I319" i="1"/>
  <c r="J319" i="1"/>
  <c r="K319" i="1"/>
  <c r="L319" i="1"/>
  <c r="L320" i="1" s="1"/>
  <c r="M319" i="1"/>
  <c r="M320" i="1" s="1"/>
  <c r="N319" i="1"/>
  <c r="O319" i="1"/>
  <c r="O320" i="1" s="1"/>
  <c r="P319" i="1"/>
  <c r="Q319" i="1"/>
  <c r="R319" i="1"/>
  <c r="S319" i="1"/>
  <c r="T319" i="1"/>
  <c r="T320" i="1" s="1"/>
  <c r="U319" i="1"/>
  <c r="U320" i="1" s="1"/>
  <c r="J320" i="1"/>
  <c r="K320" i="1"/>
  <c r="N320" i="1"/>
  <c r="P320" i="1"/>
  <c r="Q320" i="1"/>
  <c r="R320" i="1"/>
  <c r="S320" i="1"/>
  <c r="G347" i="1"/>
  <c r="H347" i="1"/>
  <c r="I347" i="1"/>
  <c r="I348" i="1" s="1"/>
  <c r="J347" i="1"/>
  <c r="J348" i="1" s="1"/>
  <c r="K347" i="1"/>
  <c r="L347" i="1"/>
  <c r="L348" i="1" s="1"/>
  <c r="M347" i="1"/>
  <c r="M348" i="1" s="1"/>
  <c r="N347" i="1"/>
  <c r="O347" i="1"/>
  <c r="P347" i="1"/>
  <c r="Q347" i="1"/>
  <c r="Q348" i="1" s="1"/>
  <c r="R347" i="1"/>
  <c r="R348" i="1" s="1"/>
  <c r="S347" i="1"/>
  <c r="T347" i="1"/>
  <c r="T348" i="1" s="1"/>
  <c r="U347" i="1"/>
  <c r="U348" i="1" s="1"/>
  <c r="G348" i="1"/>
  <c r="K348" i="1"/>
  <c r="N348" i="1"/>
  <c r="O348" i="1"/>
  <c r="P348" i="1"/>
  <c r="S348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R371" i="1" s="1"/>
  <c r="S370" i="1"/>
  <c r="S371" i="1" s="1"/>
  <c r="T370" i="1"/>
  <c r="U370" i="1"/>
  <c r="Q371" i="1"/>
  <c r="T371" i="1"/>
  <c r="U37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S382" i="1" s="1"/>
  <c r="T381" i="1"/>
  <c r="T382" i="1" s="1"/>
  <c r="U381" i="1"/>
  <c r="Q382" i="1"/>
  <c r="R382" i="1"/>
  <c r="U382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G416" i="1"/>
  <c r="H416" i="1"/>
  <c r="I416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G455" i="1"/>
  <c r="H455" i="1"/>
  <c r="I455" i="1"/>
  <c r="J455" i="1"/>
  <c r="K455" i="1"/>
  <c r="K456" i="1" s="1"/>
  <c r="L455" i="1"/>
  <c r="M455" i="1"/>
  <c r="N455" i="1"/>
  <c r="O455" i="1"/>
  <c r="O456" i="1" s="1"/>
  <c r="P455" i="1"/>
  <c r="P456" i="1" s="1"/>
  <c r="Q455" i="1"/>
  <c r="R455" i="1"/>
  <c r="S455" i="1"/>
  <c r="S456" i="1" s="1"/>
  <c r="T455" i="1"/>
  <c r="U455" i="1"/>
  <c r="I456" i="1"/>
  <c r="J456" i="1"/>
  <c r="L456" i="1"/>
  <c r="M456" i="1"/>
  <c r="N456" i="1"/>
  <c r="Q456" i="1"/>
  <c r="R456" i="1"/>
  <c r="T456" i="1"/>
  <c r="U456" i="1"/>
  <c r="K465" i="1"/>
  <c r="L465" i="1"/>
  <c r="M465" i="1"/>
  <c r="N465" i="1"/>
  <c r="O465" i="1"/>
  <c r="G473" i="1"/>
  <c r="H473" i="1"/>
  <c r="I473" i="1"/>
  <c r="I474" i="1" s="1"/>
  <c r="J473" i="1"/>
  <c r="J474" i="1" s="1"/>
  <c r="K473" i="1"/>
  <c r="L473" i="1"/>
  <c r="M473" i="1"/>
  <c r="N473" i="1"/>
  <c r="N474" i="1" s="1"/>
  <c r="O473" i="1"/>
  <c r="P473" i="1"/>
  <c r="Q473" i="1"/>
  <c r="Q474" i="1" s="1"/>
  <c r="G474" i="1"/>
  <c r="H474" i="1"/>
  <c r="K474" i="1"/>
  <c r="L474" i="1"/>
  <c r="M474" i="1"/>
  <c r="O474" i="1"/>
  <c r="P474" i="1"/>
  <c r="R474" i="1"/>
  <c r="S474" i="1"/>
  <c r="T474" i="1"/>
  <c r="U474" i="1"/>
  <c r="G504" i="1"/>
  <c r="H504" i="1"/>
  <c r="I504" i="1"/>
  <c r="J504" i="1"/>
  <c r="K504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O1" i="2"/>
  <c r="R1" i="2"/>
  <c r="U1" i="2"/>
  <c r="X1" i="2"/>
  <c r="AA1" i="2"/>
  <c r="AD1" i="2"/>
  <c r="AG1" i="2"/>
  <c r="AJ1" i="2"/>
  <c r="AM1" i="2"/>
  <c r="AP1" i="2"/>
  <c r="AS1" i="2"/>
  <c r="AV1" i="2"/>
  <c r="AY1" i="2"/>
  <c r="BB1" i="2"/>
  <c r="BE1" i="2"/>
  <c r="BH1" i="2"/>
  <c r="BK1" i="2"/>
  <c r="BN1" i="2"/>
  <c r="BQ1" i="2"/>
  <c r="BT1" i="2"/>
  <c r="BW1" i="2"/>
  <c r="BZ1" i="2"/>
  <c r="CC1" i="2"/>
  <c r="CF1" i="2"/>
  <c r="CI1" i="2"/>
  <c r="CL1" i="2"/>
  <c r="CO1" i="2"/>
  <c r="CR1" i="2"/>
  <c r="CU1" i="2"/>
  <c r="CX1" i="2"/>
  <c r="O2" i="2"/>
  <c r="R2" i="2"/>
  <c r="U2" i="2"/>
  <c r="X2" i="2"/>
  <c r="AA2" i="2"/>
  <c r="AD2" i="2"/>
  <c r="AG2" i="2"/>
  <c r="AJ2" i="2"/>
  <c r="AM2" i="2"/>
  <c r="AP2" i="2"/>
  <c r="AS2" i="2"/>
  <c r="AV2" i="2"/>
  <c r="AY2" i="2"/>
  <c r="BB2" i="2"/>
  <c r="BE2" i="2"/>
  <c r="BH2" i="2"/>
  <c r="BK2" i="2"/>
  <c r="BN2" i="2"/>
  <c r="BQ2" i="2"/>
  <c r="BT2" i="2"/>
  <c r="BW2" i="2"/>
  <c r="BZ2" i="2"/>
  <c r="CC2" i="2"/>
  <c r="CF2" i="2"/>
  <c r="CI2" i="2"/>
  <c r="CL2" i="2"/>
  <c r="CO2" i="2"/>
  <c r="CR2" i="2"/>
  <c r="CU2" i="2"/>
  <c r="CX2" i="2"/>
  <c r="CZ6" i="2"/>
  <c r="DA6" i="2"/>
  <c r="L11" i="2"/>
  <c r="N11" i="2"/>
  <c r="O11" i="2"/>
  <c r="Q11" i="2"/>
  <c r="L12" i="2"/>
  <c r="N12" i="2"/>
  <c r="O12" i="2"/>
  <c r="Q12" i="2"/>
  <c r="R12" i="2"/>
  <c r="T12" i="2"/>
  <c r="U12" i="2" s="1"/>
  <c r="W12" i="2"/>
  <c r="L14" i="2"/>
  <c r="N14" i="2"/>
  <c r="L15" i="2"/>
  <c r="N15" i="2"/>
  <c r="O15" i="2"/>
  <c r="L17" i="2"/>
  <c r="N17" i="2"/>
  <c r="O17" i="2"/>
  <c r="Q17" i="2"/>
  <c r="L18" i="2"/>
  <c r="N18" i="2"/>
  <c r="Q18" i="2"/>
  <c r="L21" i="2"/>
  <c r="N21" i="2"/>
  <c r="O21" i="2"/>
  <c r="L22" i="2"/>
  <c r="N22" i="2"/>
  <c r="O22" i="2"/>
  <c r="Q22" i="2"/>
  <c r="K24" i="2"/>
  <c r="L24" i="2"/>
  <c r="N24" i="2"/>
  <c r="O24" i="2"/>
  <c r="Q24" i="2"/>
  <c r="L25" i="2"/>
  <c r="N25" i="2"/>
  <c r="O25" i="2"/>
  <c r="Q25" i="2"/>
  <c r="L26" i="2"/>
  <c r="N26" i="2"/>
  <c r="L28" i="2"/>
  <c r="N28" i="2"/>
  <c r="O28" i="2"/>
  <c r="Q28" i="2"/>
  <c r="R28" i="2" s="1"/>
  <c r="T28" i="2"/>
  <c r="U28" i="2" s="1"/>
  <c r="W28" i="2"/>
  <c r="L29" i="2"/>
  <c r="N29" i="2"/>
  <c r="L32" i="2"/>
  <c r="N32" i="2"/>
  <c r="L33" i="2"/>
  <c r="O33" i="2"/>
  <c r="Q33" i="2"/>
  <c r="R33" i="2" s="1"/>
  <c r="T33" i="2"/>
  <c r="W33" i="2" s="1"/>
  <c r="X33" i="2" s="1"/>
  <c r="U33" i="2"/>
  <c r="L35" i="2"/>
  <c r="O35" i="2"/>
  <c r="R35" i="2"/>
  <c r="U35" i="2"/>
  <c r="X35" i="2"/>
  <c r="AA35" i="2"/>
  <c r="AC35" i="2"/>
  <c r="AD35" i="2" s="1"/>
  <c r="AM35" i="2"/>
  <c r="AP35" i="2"/>
  <c r="AS35" i="2"/>
  <c r="AV35" i="2"/>
  <c r="AX35" i="2"/>
  <c r="BH35" i="2"/>
  <c r="BK35" i="2"/>
  <c r="BN35" i="2"/>
  <c r="BQ35" i="2"/>
  <c r="BS35" i="2"/>
  <c r="BT35" i="2" s="1"/>
  <c r="BV35" i="2"/>
  <c r="CC35" i="2"/>
  <c r="CF35" i="2"/>
  <c r="CI35" i="2"/>
  <c r="CL35" i="2"/>
  <c r="CN35" i="2"/>
  <c r="CO35" i="2"/>
  <c r="CQ35" i="2"/>
  <c r="CX35" i="2"/>
  <c r="L36" i="2"/>
  <c r="N36" i="2"/>
  <c r="O36" i="2" s="1"/>
  <c r="L40" i="2"/>
  <c r="N40" i="2"/>
  <c r="O40" i="2"/>
  <c r="Q40" i="2"/>
  <c r="R40" i="2"/>
  <c r="T40" i="2"/>
  <c r="U40" i="2" s="1"/>
  <c r="L41" i="2"/>
  <c r="N41" i="2"/>
  <c r="L44" i="2"/>
  <c r="N44" i="2"/>
  <c r="Q44" i="2" s="1"/>
  <c r="R44" i="2" s="1"/>
  <c r="O44" i="2"/>
  <c r="T44" i="2"/>
  <c r="L47" i="2"/>
  <c r="N47" i="2"/>
  <c r="U47" i="2"/>
  <c r="X47" i="2"/>
  <c r="AA47" i="2"/>
  <c r="AC47" i="2"/>
  <c r="AD47" i="2"/>
  <c r="AF47" i="2"/>
  <c r="AG47" i="2" s="1"/>
  <c r="AI47" i="2"/>
  <c r="AP47" i="2"/>
  <c r="AS47" i="2"/>
  <c r="AV47" i="2"/>
  <c r="AX47" i="2"/>
  <c r="AY47" i="2"/>
  <c r="BA47" i="2"/>
  <c r="BK47" i="2"/>
  <c r="BN47" i="2"/>
  <c r="BQ47" i="2"/>
  <c r="BS47" i="2"/>
  <c r="CC47" i="2"/>
  <c r="CF47" i="2"/>
  <c r="CI47" i="2"/>
  <c r="CK47" i="2"/>
  <c r="CL47" i="2" s="1"/>
  <c r="CN47" i="2"/>
  <c r="L48" i="2"/>
  <c r="N48" i="2"/>
  <c r="O48" i="2"/>
  <c r="Q48" i="2"/>
  <c r="T48" i="2" s="1"/>
  <c r="L49" i="2"/>
  <c r="N49" i="2"/>
  <c r="O49" i="2"/>
  <c r="Q49" i="2"/>
  <c r="L52" i="2"/>
  <c r="N52" i="2"/>
  <c r="O52" i="2" s="1"/>
  <c r="Q52" i="2"/>
  <c r="L55" i="2"/>
  <c r="N55" i="2"/>
  <c r="L59" i="2"/>
  <c r="N59" i="2"/>
  <c r="Q59" i="2" s="1"/>
  <c r="O59" i="2"/>
  <c r="L60" i="2"/>
  <c r="N60" i="2"/>
  <c r="L63" i="2"/>
  <c r="N63" i="2"/>
  <c r="Q63" i="2" s="1"/>
  <c r="O63" i="2"/>
  <c r="R63" i="2"/>
  <c r="T63" i="2"/>
  <c r="W63" i="2" s="1"/>
  <c r="X63" i="2" s="1"/>
  <c r="U63" i="2"/>
  <c r="Z63" i="2"/>
  <c r="L66" i="2"/>
  <c r="N66" i="2"/>
  <c r="O66" i="2"/>
  <c r="Q66" i="2"/>
  <c r="R66" i="2" s="1"/>
  <c r="T66" i="2"/>
  <c r="L69" i="2"/>
  <c r="N69" i="2"/>
  <c r="Q69" i="2" s="1"/>
  <c r="T69" i="2" s="1"/>
  <c r="U69" i="2" s="1"/>
  <c r="O69" i="2"/>
  <c r="R69" i="2"/>
  <c r="K72" i="2"/>
  <c r="L72" i="2"/>
  <c r="L73" i="2"/>
  <c r="N73" i="2"/>
  <c r="O73" i="2" s="1"/>
  <c r="Q73" i="2"/>
  <c r="L75" i="2"/>
  <c r="N75" i="2"/>
  <c r="O75" i="2"/>
  <c r="L76" i="2"/>
  <c r="N76" i="2"/>
  <c r="O76" i="2"/>
  <c r="Q76" i="2"/>
  <c r="R76" i="2" s="1"/>
  <c r="T76" i="2"/>
  <c r="U76" i="2" s="1"/>
  <c r="W76" i="2"/>
  <c r="L78" i="2"/>
  <c r="N78" i="2"/>
  <c r="O78" i="2" s="1"/>
  <c r="Q78" i="2"/>
  <c r="R78" i="2"/>
  <c r="L79" i="2"/>
  <c r="N79" i="2"/>
  <c r="L81" i="2"/>
  <c r="N81" i="2"/>
  <c r="O81" i="2"/>
  <c r="Q81" i="2"/>
  <c r="R81" i="2" s="1"/>
  <c r="T81" i="2"/>
  <c r="L82" i="2"/>
  <c r="N82" i="2"/>
  <c r="L83" i="2"/>
  <c r="N83" i="2"/>
  <c r="O83" i="2" s="1"/>
  <c r="L86" i="2"/>
  <c r="N86" i="2"/>
  <c r="O86" i="2"/>
  <c r="Q86" i="2"/>
  <c r="K89" i="2"/>
  <c r="L89" i="2"/>
  <c r="N89" i="2"/>
  <c r="O89" i="2"/>
  <c r="L90" i="2"/>
  <c r="N90" i="2"/>
  <c r="O90" i="2"/>
  <c r="L91" i="2"/>
  <c r="N91" i="2"/>
  <c r="O91" i="2"/>
  <c r="Q91" i="2"/>
  <c r="R91" i="2"/>
  <c r="T91" i="2"/>
  <c r="L93" i="2"/>
  <c r="N93" i="2"/>
  <c r="O93" i="2"/>
  <c r="Q93" i="2"/>
  <c r="L94" i="2"/>
  <c r="N94" i="2"/>
  <c r="K97" i="2"/>
  <c r="L97" i="2" s="1"/>
  <c r="N97" i="2"/>
  <c r="O97" i="2"/>
  <c r="Q97" i="2"/>
  <c r="L98" i="2"/>
  <c r="N98" i="2"/>
  <c r="O98" i="2"/>
  <c r="Q98" i="2"/>
  <c r="L99" i="2"/>
  <c r="N99" i="2"/>
  <c r="K101" i="2"/>
  <c r="L101" i="2" s="1"/>
  <c r="N101" i="2"/>
  <c r="Q101" i="2" s="1"/>
  <c r="R101" i="2" s="1"/>
  <c r="O101" i="2"/>
  <c r="L102" i="2"/>
  <c r="N102" i="2"/>
  <c r="O102" i="2"/>
  <c r="Q102" i="2"/>
  <c r="L105" i="2"/>
  <c r="N105" i="2"/>
  <c r="Q105" i="2"/>
  <c r="L106" i="2"/>
  <c r="N106" i="2"/>
  <c r="L110" i="2"/>
  <c r="N110" i="2"/>
  <c r="L111" i="2"/>
  <c r="N111" i="2"/>
  <c r="L114" i="2"/>
  <c r="N114" i="2"/>
  <c r="O114" i="2"/>
  <c r="Q114" i="2"/>
  <c r="L115" i="2"/>
  <c r="N115" i="2"/>
  <c r="O115" i="2" s="1"/>
  <c r="Q115" i="2"/>
  <c r="L118" i="2"/>
  <c r="N118" i="2"/>
  <c r="L121" i="2"/>
  <c r="N121" i="2"/>
  <c r="O121" i="2"/>
  <c r="Q121" i="2"/>
  <c r="R121" i="2" s="1"/>
  <c r="T121" i="2"/>
  <c r="U121" i="2"/>
  <c r="W121" i="2"/>
  <c r="Z121" i="2" s="1"/>
  <c r="AC121" i="2" s="1"/>
  <c r="AD121" i="2" s="1"/>
  <c r="X121" i="2"/>
  <c r="AA121" i="2"/>
  <c r="AF121" i="2"/>
  <c r="L124" i="2"/>
  <c r="N124" i="2"/>
  <c r="L125" i="2"/>
  <c r="N125" i="2"/>
  <c r="O125" i="2"/>
  <c r="K127" i="2"/>
  <c r="L128" i="2"/>
  <c r="N128" i="2"/>
  <c r="O128" i="2"/>
  <c r="Q128" i="2"/>
  <c r="L129" i="2"/>
  <c r="N129" i="2"/>
  <c r="O129" i="2"/>
  <c r="K131" i="2"/>
  <c r="L131" i="2"/>
  <c r="N131" i="2"/>
  <c r="Q131" i="2" s="1"/>
  <c r="T131" i="2" s="1"/>
  <c r="W131" i="2" s="1"/>
  <c r="X131" i="2" s="1"/>
  <c r="O131" i="2"/>
  <c r="R131" i="2"/>
  <c r="Z131" i="2"/>
  <c r="AA131" i="2"/>
  <c r="AC131" i="2"/>
  <c r="L132" i="2"/>
  <c r="N132" i="2"/>
  <c r="O132" i="2"/>
  <c r="Q132" i="2"/>
  <c r="L135" i="2"/>
  <c r="N135" i="2"/>
  <c r="O135" i="2"/>
  <c r="Q135" i="2"/>
  <c r="R135" i="2"/>
  <c r="T135" i="2"/>
  <c r="L136" i="2"/>
  <c r="N136" i="2"/>
  <c r="K138" i="2"/>
  <c r="L139" i="2"/>
  <c r="N139" i="2"/>
  <c r="O139" i="2"/>
  <c r="Q139" i="2"/>
  <c r="L140" i="2"/>
  <c r="N140" i="2"/>
  <c r="K142" i="2"/>
  <c r="L142" i="2"/>
  <c r="N142" i="2"/>
  <c r="O142" i="2" s="1"/>
  <c r="Q142" i="2"/>
  <c r="L143" i="2"/>
  <c r="N143" i="2"/>
  <c r="Q143" i="2" s="1"/>
  <c r="O143" i="2"/>
  <c r="R143" i="2"/>
  <c r="T143" i="2"/>
  <c r="U143" i="2"/>
  <c r="W143" i="2"/>
  <c r="L146" i="2"/>
  <c r="N146" i="2"/>
  <c r="O146" i="2"/>
  <c r="Q146" i="2"/>
  <c r="L147" i="2"/>
  <c r="N147" i="2"/>
  <c r="Q147" i="2"/>
  <c r="K149" i="2"/>
  <c r="N149" i="2" s="1"/>
  <c r="O149" i="2" s="1"/>
  <c r="L149" i="2"/>
  <c r="Q149" i="2"/>
  <c r="L150" i="2"/>
  <c r="N150" i="2"/>
  <c r="L151" i="2"/>
  <c r="N151" i="2"/>
  <c r="Q151" i="2" s="1"/>
  <c r="R151" i="2" s="1"/>
  <c r="O151" i="2"/>
  <c r="T151" i="2"/>
  <c r="K153" i="2"/>
  <c r="L153" i="2"/>
  <c r="N153" i="2"/>
  <c r="Q153" i="2"/>
  <c r="R153" i="2" s="1"/>
  <c r="L154" i="2"/>
  <c r="N154" i="2"/>
  <c r="Q154" i="2" s="1"/>
  <c r="T154" i="2" s="1"/>
  <c r="U154" i="2" s="1"/>
  <c r="O154" i="2"/>
  <c r="R154" i="2"/>
  <c r="W154" i="2"/>
  <c r="K157" i="2"/>
  <c r="L157" i="2"/>
  <c r="N157" i="2"/>
  <c r="L158" i="2"/>
  <c r="N158" i="2"/>
  <c r="L159" i="2"/>
  <c r="N159" i="2"/>
  <c r="O159" i="2"/>
  <c r="Q159" i="2"/>
  <c r="R159" i="2" s="1"/>
  <c r="T159" i="2"/>
  <c r="L161" i="2"/>
  <c r="N161" i="2"/>
  <c r="L162" i="2"/>
  <c r="N162" i="2"/>
  <c r="K165" i="2"/>
  <c r="L165" i="2" s="1"/>
  <c r="N165" i="2"/>
  <c r="L166" i="2"/>
  <c r="N166" i="2"/>
  <c r="O166" i="2"/>
  <c r="Q166" i="2"/>
  <c r="L167" i="2"/>
  <c r="N167" i="2"/>
  <c r="Q167" i="2"/>
  <c r="T167" i="2" s="1"/>
  <c r="U167" i="2" s="1"/>
  <c r="L169" i="2"/>
  <c r="N169" i="2"/>
  <c r="Q169" i="2" s="1"/>
  <c r="T169" i="2" s="1"/>
  <c r="O169" i="2"/>
  <c r="R169" i="2"/>
  <c r="W169" i="2"/>
  <c r="L170" i="2"/>
  <c r="N170" i="2"/>
  <c r="O170" i="2" s="1"/>
  <c r="Q170" i="2"/>
  <c r="L173" i="2"/>
  <c r="N173" i="2"/>
  <c r="O173" i="2"/>
  <c r="L174" i="2"/>
  <c r="N174" i="2"/>
  <c r="O174" i="2"/>
  <c r="Q174" i="2"/>
  <c r="K176" i="2"/>
  <c r="L177" i="2"/>
  <c r="N177" i="2"/>
  <c r="L178" i="2"/>
  <c r="N178" i="2"/>
  <c r="K180" i="2"/>
  <c r="L180" i="2" s="1"/>
  <c r="N180" i="2"/>
  <c r="L181" i="2"/>
  <c r="N181" i="2"/>
  <c r="O181" i="2"/>
  <c r="Q181" i="2"/>
  <c r="K184" i="2"/>
  <c r="N184" i="2" s="1"/>
  <c r="O184" i="2" s="1"/>
  <c r="L184" i="2"/>
  <c r="Q184" i="2"/>
  <c r="L185" i="2"/>
  <c r="N185" i="2"/>
  <c r="L186" i="2"/>
  <c r="N186" i="2"/>
  <c r="L188" i="2"/>
  <c r="N188" i="2"/>
  <c r="O188" i="2"/>
  <c r="Q188" i="2"/>
  <c r="L189" i="2"/>
  <c r="N189" i="2"/>
  <c r="O189" i="2"/>
  <c r="Q189" i="2"/>
  <c r="L192" i="2"/>
  <c r="N192" i="2"/>
  <c r="O192" i="2"/>
  <c r="Q192" i="2"/>
  <c r="R192" i="2" s="1"/>
  <c r="T192" i="2"/>
  <c r="L193" i="2"/>
  <c r="N193" i="2"/>
  <c r="O193" i="2" s="1"/>
  <c r="Q193" i="2"/>
  <c r="R193" i="2"/>
  <c r="L195" i="2"/>
  <c r="N195" i="2"/>
  <c r="Q195" i="2" s="1"/>
  <c r="O195" i="2"/>
  <c r="R195" i="2"/>
  <c r="T195" i="2"/>
  <c r="W195" i="2" s="1"/>
  <c r="U195" i="2"/>
  <c r="L196" i="2"/>
  <c r="N196" i="2"/>
  <c r="O196" i="2"/>
  <c r="Q196" i="2"/>
  <c r="L198" i="2"/>
  <c r="N198" i="2"/>
  <c r="L199" i="2"/>
  <c r="N199" i="2"/>
  <c r="Q199" i="2" s="1"/>
  <c r="R199" i="2" s="1"/>
  <c r="O199" i="2"/>
  <c r="T199" i="2"/>
  <c r="W199" i="2" s="1"/>
  <c r="U199" i="2"/>
  <c r="X199" i="2"/>
  <c r="Z199" i="2"/>
  <c r="L201" i="2"/>
  <c r="N201" i="2"/>
  <c r="O201" i="2" s="1"/>
  <c r="L202" i="2"/>
  <c r="N202" i="2"/>
  <c r="K205" i="2"/>
  <c r="N205" i="2" s="1"/>
  <c r="Q205" i="2" s="1"/>
  <c r="L205" i="2"/>
  <c r="O205" i="2"/>
  <c r="T205" i="2"/>
  <c r="U205" i="2" s="1"/>
  <c r="W205" i="2"/>
  <c r="L206" i="2"/>
  <c r="N206" i="2"/>
  <c r="Q206" i="2"/>
  <c r="L208" i="2"/>
  <c r="N208" i="2"/>
  <c r="O208" i="2"/>
  <c r="L209" i="2"/>
  <c r="N209" i="2"/>
  <c r="O209" i="2"/>
  <c r="Q209" i="2"/>
  <c r="R209" i="2" s="1"/>
  <c r="T209" i="2"/>
  <c r="L212" i="2"/>
  <c r="N212" i="2"/>
  <c r="Q212" i="2"/>
  <c r="T212" i="2" s="1"/>
  <c r="R212" i="2"/>
  <c r="L213" i="2"/>
  <c r="N213" i="2"/>
  <c r="Q213" i="2" s="1"/>
  <c r="R213" i="2"/>
  <c r="T213" i="2"/>
  <c r="K215" i="2"/>
  <c r="L215" i="2"/>
  <c r="N215" i="2"/>
  <c r="L216" i="2"/>
  <c r="N216" i="2"/>
  <c r="O216" i="2"/>
  <c r="L218" i="2"/>
  <c r="N218" i="2"/>
  <c r="L219" i="2"/>
  <c r="N219" i="2"/>
  <c r="O219" i="2"/>
  <c r="Q219" i="2"/>
  <c r="R219" i="2"/>
  <c r="T219" i="2"/>
  <c r="L222" i="2"/>
  <c r="N222" i="2"/>
  <c r="L223" i="2"/>
  <c r="O223" i="2"/>
  <c r="Q223" i="2"/>
  <c r="L225" i="2"/>
  <c r="N225" i="2"/>
  <c r="O225" i="2" s="1"/>
  <c r="Q225" i="2"/>
  <c r="R225" i="2"/>
  <c r="K229" i="2"/>
  <c r="L229" i="2" s="1"/>
  <c r="L230" i="2"/>
  <c r="N230" i="2"/>
  <c r="Q230" i="2"/>
  <c r="T230" i="2" s="1"/>
  <c r="L231" i="2"/>
  <c r="N231" i="2"/>
  <c r="Q231" i="2" s="1"/>
  <c r="O231" i="2"/>
  <c r="R231" i="2"/>
  <c r="T231" i="2"/>
  <c r="K233" i="2"/>
  <c r="L233" i="2" s="1"/>
  <c r="N233" i="2"/>
  <c r="L234" i="2"/>
  <c r="N234" i="2"/>
  <c r="O234" i="2"/>
  <c r="Q234" i="2"/>
  <c r="L236" i="2"/>
  <c r="N236" i="2"/>
  <c r="O236" i="2" s="1"/>
  <c r="Q236" i="2"/>
  <c r="T236" i="2" s="1"/>
  <c r="W236" i="2" s="1"/>
  <c r="R236" i="2"/>
  <c r="U236" i="2"/>
  <c r="L237" i="2"/>
  <c r="N237" i="2"/>
  <c r="Q237" i="2" s="1"/>
  <c r="T237" i="2" s="1"/>
  <c r="U237" i="2" s="1"/>
  <c r="O237" i="2"/>
  <c r="R237" i="2"/>
  <c r="W237" i="2"/>
  <c r="L239" i="2"/>
  <c r="N239" i="2"/>
  <c r="K240" i="2"/>
  <c r="L240" i="2"/>
  <c r="N240" i="2"/>
  <c r="L243" i="2"/>
  <c r="N243" i="2"/>
  <c r="O243" i="2" s="1"/>
  <c r="L244" i="2"/>
  <c r="N244" i="2"/>
  <c r="O244" i="2"/>
  <c r="Q244" i="2"/>
  <c r="L245" i="2"/>
  <c r="N245" i="2"/>
  <c r="Q245" i="2" s="1"/>
  <c r="L248" i="2"/>
  <c r="N248" i="2"/>
  <c r="Q248" i="2" s="1"/>
  <c r="R248" i="2"/>
  <c r="T248" i="2"/>
  <c r="L249" i="2"/>
  <c r="N249" i="2"/>
  <c r="O249" i="2"/>
  <c r="Q249" i="2"/>
  <c r="L250" i="2"/>
  <c r="N250" i="2"/>
  <c r="O250" i="2" s="1"/>
  <c r="Q250" i="2"/>
  <c r="T250" i="2" s="1"/>
  <c r="U250" i="2" s="1"/>
  <c r="R250" i="2"/>
  <c r="W250" i="2"/>
  <c r="L253" i="2"/>
  <c r="N253" i="2"/>
  <c r="Q253" i="2" s="1"/>
  <c r="R253" i="2" s="1"/>
  <c r="O253" i="2"/>
  <c r="T253" i="2"/>
  <c r="L254" i="2"/>
  <c r="N254" i="2"/>
  <c r="L258" i="2"/>
  <c r="N258" i="2"/>
  <c r="L259" i="2"/>
  <c r="N259" i="2"/>
  <c r="O259" i="2"/>
  <c r="Q259" i="2"/>
  <c r="L261" i="2"/>
  <c r="N261" i="2"/>
  <c r="L262" i="2"/>
  <c r="N262" i="2"/>
  <c r="L265" i="2"/>
  <c r="N265" i="2"/>
  <c r="O265" i="2"/>
  <c r="Q265" i="2"/>
  <c r="R265" i="2" s="1"/>
  <c r="L266" i="2"/>
  <c r="N266" i="2"/>
  <c r="O266" i="2" s="1"/>
  <c r="Q266" i="2"/>
  <c r="T266" i="2" s="1"/>
  <c r="R266" i="2"/>
  <c r="U266" i="2"/>
  <c r="W266" i="2"/>
  <c r="K268" i="2"/>
  <c r="L269" i="2"/>
  <c r="N269" i="2"/>
  <c r="Q269" i="2" s="1"/>
  <c r="O269" i="2"/>
  <c r="R269" i="2"/>
  <c r="T269" i="2"/>
  <c r="U269" i="2" s="1"/>
  <c r="W269" i="2"/>
  <c r="L270" i="2"/>
  <c r="N270" i="2"/>
  <c r="L272" i="2"/>
  <c r="N272" i="2"/>
  <c r="O272" i="2"/>
  <c r="L273" i="2"/>
  <c r="N273" i="2"/>
  <c r="O273" i="2"/>
  <c r="Q273" i="2"/>
  <c r="T273" i="2"/>
  <c r="U273" i="2" s="1"/>
  <c r="L275" i="2"/>
  <c r="N275" i="2"/>
  <c r="O275" i="2" s="1"/>
  <c r="Q275" i="2"/>
  <c r="L276" i="2"/>
  <c r="N276" i="2"/>
  <c r="Q276" i="2" s="1"/>
  <c r="T276" i="2" s="1"/>
  <c r="O276" i="2"/>
  <c r="R276" i="2"/>
  <c r="U276" i="2"/>
  <c r="W276" i="2"/>
  <c r="L278" i="2"/>
  <c r="N278" i="2"/>
  <c r="Q278" i="2" s="1"/>
  <c r="R278" i="2" s="1"/>
  <c r="O278" i="2"/>
  <c r="T278" i="2"/>
  <c r="L279" i="2"/>
  <c r="N279" i="2"/>
  <c r="Q279" i="2" s="1"/>
  <c r="O279" i="2"/>
  <c r="L282" i="2"/>
  <c r="N282" i="2"/>
  <c r="O282" i="2"/>
  <c r="Q282" i="2"/>
  <c r="T282" i="2" s="1"/>
  <c r="L283" i="2"/>
  <c r="N283" i="2"/>
  <c r="O283" i="2"/>
  <c r="Q283" i="2"/>
  <c r="K286" i="2"/>
  <c r="L286" i="2" s="1"/>
  <c r="L287" i="2"/>
  <c r="N287" i="2"/>
  <c r="O287" i="2"/>
  <c r="Q287" i="2"/>
  <c r="T287" i="2"/>
  <c r="L288" i="2"/>
  <c r="N288" i="2"/>
  <c r="O288" i="2" s="1"/>
  <c r="Q288" i="2"/>
  <c r="L290" i="2"/>
  <c r="N290" i="2"/>
  <c r="Q290" i="2" s="1"/>
  <c r="R290" i="2"/>
  <c r="T290" i="2"/>
  <c r="U290" i="2" s="1"/>
  <c r="W290" i="2"/>
  <c r="X290" i="2" s="1"/>
  <c r="Z290" i="2"/>
  <c r="L291" i="2"/>
  <c r="N291" i="2"/>
  <c r="L292" i="2"/>
  <c r="N292" i="2"/>
  <c r="O292" i="2"/>
  <c r="Q292" i="2"/>
  <c r="T292" i="2" s="1"/>
  <c r="U292" i="2"/>
  <c r="W292" i="2"/>
  <c r="X292" i="2" s="1"/>
  <c r="L294" i="2"/>
  <c r="N294" i="2"/>
  <c r="L295" i="2"/>
  <c r="N295" i="2"/>
  <c r="O295" i="2"/>
  <c r="Q295" i="2"/>
  <c r="R295" i="2" s="1"/>
  <c r="T295" i="2"/>
  <c r="U295" i="2"/>
  <c r="L297" i="2"/>
  <c r="N297" i="2"/>
  <c r="Q297" i="2"/>
  <c r="L298" i="2"/>
  <c r="N298" i="2"/>
  <c r="Q298" i="2" s="1"/>
  <c r="O298" i="2"/>
  <c r="R298" i="2"/>
  <c r="L300" i="2"/>
  <c r="N300" i="2"/>
  <c r="O300" i="2" s="1"/>
  <c r="Q300" i="2"/>
  <c r="R300" i="2" s="1"/>
  <c r="T300" i="2"/>
  <c r="L301" i="2"/>
  <c r="N301" i="2"/>
  <c r="O301" i="2"/>
  <c r="L304" i="2"/>
  <c r="N304" i="2"/>
  <c r="O304" i="2"/>
  <c r="Q304" i="2"/>
  <c r="L305" i="2"/>
  <c r="N305" i="2"/>
  <c r="Q305" i="2"/>
  <c r="L307" i="2"/>
  <c r="N307" i="2"/>
  <c r="L308" i="2"/>
  <c r="N308" i="2"/>
  <c r="O308" i="2"/>
  <c r="Q308" i="2"/>
  <c r="R308" i="2" s="1"/>
  <c r="T308" i="2"/>
  <c r="W308" i="2" s="1"/>
  <c r="U308" i="2"/>
  <c r="L311" i="2"/>
  <c r="N311" i="2"/>
  <c r="Q311" i="2"/>
  <c r="L312" i="2"/>
  <c r="N312" i="2"/>
  <c r="Q312" i="2" s="1"/>
  <c r="O312" i="2"/>
  <c r="R312" i="2"/>
  <c r="K314" i="2"/>
  <c r="L314" i="2" s="1"/>
  <c r="L315" i="2"/>
  <c r="N315" i="2"/>
  <c r="O315" i="2" s="1"/>
  <c r="Q315" i="2"/>
  <c r="R315" i="2" s="1"/>
  <c r="L318" i="2"/>
  <c r="N318" i="2"/>
  <c r="O318" i="2" s="1"/>
  <c r="L319" i="2"/>
  <c r="N319" i="2"/>
  <c r="O319" i="2"/>
  <c r="Q319" i="2"/>
  <c r="L322" i="2"/>
  <c r="N322" i="2"/>
  <c r="Q322" i="2" s="1"/>
  <c r="T322" i="2" s="1"/>
  <c r="W322" i="2" s="1"/>
  <c r="X322" i="2" s="1"/>
  <c r="R322" i="2"/>
  <c r="U322" i="2"/>
  <c r="L323" i="2"/>
  <c r="N323" i="2"/>
  <c r="Q323" i="2" s="1"/>
  <c r="R323" i="2"/>
  <c r="T323" i="2"/>
  <c r="L327" i="2"/>
  <c r="N327" i="2"/>
  <c r="Q327" i="2" s="1"/>
  <c r="R327" i="2" s="1"/>
  <c r="O327" i="2"/>
  <c r="T327" i="2"/>
  <c r="L328" i="2"/>
  <c r="N328" i="2"/>
  <c r="L330" i="2"/>
  <c r="N330" i="2"/>
  <c r="L331" i="2"/>
  <c r="N331" i="2"/>
  <c r="O331" i="2"/>
  <c r="Q331" i="2"/>
  <c r="R331" i="2" s="1"/>
  <c r="T331" i="2"/>
  <c r="U331" i="2" s="1"/>
  <c r="L334" i="2"/>
  <c r="N334" i="2"/>
  <c r="L335" i="2"/>
  <c r="N335" i="2"/>
  <c r="Q335" i="2" s="1"/>
  <c r="O335" i="2"/>
  <c r="R335" i="2"/>
  <c r="T335" i="2"/>
  <c r="U335" i="2"/>
  <c r="W335" i="2"/>
  <c r="X335" i="2" s="1"/>
  <c r="L338" i="2"/>
  <c r="N338" i="2"/>
  <c r="O338" i="2"/>
  <c r="Q338" i="2"/>
  <c r="L339" i="2"/>
  <c r="N339" i="2"/>
  <c r="Q339" i="2"/>
  <c r="L341" i="2"/>
  <c r="N341" i="2"/>
  <c r="Q341" i="2" s="1"/>
  <c r="R341" i="2"/>
  <c r="T341" i="2"/>
  <c r="L342" i="2"/>
  <c r="N342" i="2"/>
  <c r="L344" i="2"/>
  <c r="N344" i="2"/>
  <c r="L345" i="2"/>
  <c r="N345" i="2"/>
  <c r="O345" i="2"/>
  <c r="Q345" i="2"/>
  <c r="R345" i="2"/>
  <c r="T345" i="2"/>
  <c r="L347" i="2"/>
  <c r="N347" i="2"/>
  <c r="L348" i="2"/>
  <c r="N348" i="2"/>
  <c r="L349" i="2"/>
  <c r="N349" i="2"/>
  <c r="O349" i="2"/>
  <c r="Q349" i="2"/>
  <c r="R349" i="2" s="1"/>
  <c r="T349" i="2"/>
  <c r="U349" i="2"/>
  <c r="L351" i="2"/>
  <c r="N351" i="2"/>
  <c r="L352" i="2"/>
  <c r="N352" i="2"/>
  <c r="Q352" i="2" s="1"/>
  <c r="O352" i="2"/>
  <c r="L354" i="2"/>
  <c r="N354" i="2"/>
  <c r="Q354" i="2" s="1"/>
  <c r="O354" i="2"/>
  <c r="L355" i="2"/>
  <c r="N355" i="2"/>
  <c r="Q355" i="2" s="1"/>
  <c r="L357" i="2"/>
  <c r="N357" i="2"/>
  <c r="O357" i="2"/>
  <c r="Q357" i="2"/>
  <c r="L358" i="2"/>
  <c r="N358" i="2"/>
  <c r="O358" i="2" s="1"/>
  <c r="Q358" i="2"/>
  <c r="R358" i="2" s="1"/>
  <c r="L360" i="2"/>
  <c r="N360" i="2"/>
  <c r="Q360" i="2" s="1"/>
  <c r="T360" i="2" s="1"/>
  <c r="U360" i="2" s="1"/>
  <c r="R360" i="2"/>
  <c r="W360" i="2"/>
  <c r="L361" i="2"/>
  <c r="N361" i="2"/>
  <c r="O361" i="2" s="1"/>
  <c r="Q361" i="2"/>
  <c r="R361" i="2" s="1"/>
  <c r="T361" i="2"/>
  <c r="L364" i="2"/>
  <c r="N364" i="2"/>
  <c r="O364" i="2" s="1"/>
  <c r="Q364" i="2"/>
  <c r="T364" i="2" s="1"/>
  <c r="W364" i="2" s="1"/>
  <c r="Z364" i="2" s="1"/>
  <c r="AA364" i="2" s="1"/>
  <c r="R364" i="2"/>
  <c r="U364" i="2"/>
  <c r="X364" i="2"/>
  <c r="AC364" i="2"/>
  <c r="L365" i="2"/>
  <c r="N365" i="2"/>
  <c r="L368" i="2"/>
  <c r="N368" i="2"/>
  <c r="Q368" i="2" s="1"/>
  <c r="R368" i="2" s="1"/>
  <c r="O368" i="2"/>
  <c r="L369" i="2"/>
  <c r="N369" i="2"/>
  <c r="O369" i="2"/>
  <c r="Q369" i="2"/>
  <c r="L372" i="2"/>
  <c r="N372" i="2"/>
  <c r="O372" i="2"/>
  <c r="Q372" i="2"/>
  <c r="U372" i="2"/>
  <c r="X372" i="2"/>
  <c r="AA372" i="2"/>
  <c r="AC372" i="2"/>
  <c r="AP372" i="2"/>
  <c r="AS372" i="2"/>
  <c r="AV372" i="2"/>
  <c r="AX372" i="2"/>
  <c r="AY372" i="2"/>
  <c r="BA372" i="2"/>
  <c r="BK372" i="2"/>
  <c r="BN372" i="2"/>
  <c r="BQ372" i="2"/>
  <c r="BS372" i="2"/>
  <c r="BT372" i="2"/>
  <c r="BV372" i="2"/>
  <c r="BW372" i="2" s="1"/>
  <c r="BY372" i="2"/>
  <c r="BZ372" i="2" s="1"/>
  <c r="CF372" i="2"/>
  <c r="CI372" i="2"/>
  <c r="CL372" i="2"/>
  <c r="CN372" i="2"/>
  <c r="CO372" i="2"/>
  <c r="CQ372" i="2"/>
  <c r="CR372" i="2"/>
  <c r="CT372" i="2"/>
  <c r="L373" i="2"/>
  <c r="N373" i="2"/>
  <c r="L377" i="2"/>
  <c r="N377" i="2"/>
  <c r="O377" i="2"/>
  <c r="Q377" i="2"/>
  <c r="L378" i="2"/>
  <c r="N378" i="2"/>
  <c r="Q378" i="2"/>
  <c r="L381" i="2"/>
  <c r="N381" i="2"/>
  <c r="Q381" i="2" s="1"/>
  <c r="O381" i="2"/>
  <c r="R381" i="2"/>
  <c r="T381" i="2"/>
  <c r="L382" i="2"/>
  <c r="N382" i="2"/>
  <c r="O382" i="2" s="1"/>
  <c r="L384" i="2"/>
  <c r="N384" i="2"/>
  <c r="L385" i="2"/>
  <c r="N385" i="2"/>
  <c r="O385" i="2"/>
  <c r="Q385" i="2"/>
  <c r="R385" i="2" s="1"/>
  <c r="L388" i="2"/>
  <c r="N388" i="2"/>
  <c r="L389" i="2"/>
  <c r="N389" i="2"/>
  <c r="O389" i="2"/>
  <c r="L392" i="2"/>
  <c r="N392" i="2"/>
  <c r="O392" i="2"/>
  <c r="R392" i="2"/>
  <c r="U392" i="2"/>
  <c r="X392" i="2"/>
  <c r="AA392" i="2"/>
  <c r="AD392" i="2"/>
  <c r="AG392" i="2"/>
  <c r="AJ392" i="2"/>
  <c r="AM392" i="2"/>
  <c r="AP392" i="2"/>
  <c r="AS392" i="2"/>
  <c r="AV392" i="2"/>
  <c r="AY392" i="2"/>
  <c r="BB392" i="2"/>
  <c r="BE392" i="2"/>
  <c r="BH392" i="2"/>
  <c r="BK392" i="2"/>
  <c r="BN392" i="2"/>
  <c r="BQ392" i="2"/>
  <c r="BT392" i="2"/>
  <c r="BW392" i="2"/>
  <c r="BZ392" i="2"/>
  <c r="CC392" i="2"/>
  <c r="CF392" i="2"/>
  <c r="CI392" i="2"/>
  <c r="CL392" i="2"/>
  <c r="CO392" i="2"/>
  <c r="CR392" i="2"/>
  <c r="CU392" i="2"/>
  <c r="CX392" i="2"/>
  <c r="CZ392" i="2"/>
  <c r="L393" i="2"/>
  <c r="N393" i="2"/>
  <c r="L395" i="2"/>
  <c r="N395" i="2"/>
  <c r="BW395" i="2"/>
  <c r="BZ395" i="2"/>
  <c r="CB395" i="2"/>
  <c r="CC395" i="2"/>
  <c r="CE395" i="2"/>
  <c r="CF395" i="2"/>
  <c r="CH395" i="2"/>
  <c r="CI395" i="2" s="1"/>
  <c r="L396" i="2"/>
  <c r="N396" i="2"/>
  <c r="O396" i="2" s="1"/>
  <c r="L400" i="2"/>
  <c r="N400" i="2"/>
  <c r="L401" i="2"/>
  <c r="N401" i="2"/>
  <c r="Q401" i="2" s="1"/>
  <c r="L404" i="2"/>
  <c r="N404" i="2"/>
  <c r="Q404" i="2" s="1"/>
  <c r="O404" i="2"/>
  <c r="R404" i="2"/>
  <c r="T404" i="2"/>
  <c r="U404" i="2" s="1"/>
  <c r="L405" i="2"/>
  <c r="N405" i="2"/>
  <c r="L408" i="2"/>
  <c r="N408" i="2"/>
  <c r="L409" i="2"/>
  <c r="N409" i="2"/>
  <c r="O409" i="2"/>
  <c r="Q409" i="2"/>
  <c r="R409" i="2"/>
  <c r="L411" i="2"/>
  <c r="N411" i="2"/>
  <c r="L412" i="2"/>
  <c r="N412" i="2"/>
  <c r="L415" i="2"/>
  <c r="N415" i="2"/>
  <c r="O415" i="2"/>
  <c r="Q415" i="2"/>
  <c r="L416" i="2"/>
  <c r="N416" i="2"/>
  <c r="L419" i="2"/>
  <c r="N419" i="2"/>
  <c r="O419" i="2"/>
  <c r="L420" i="2"/>
  <c r="N420" i="2"/>
  <c r="O420" i="2"/>
  <c r="Q420" i="2"/>
  <c r="L424" i="2"/>
  <c r="N424" i="2"/>
  <c r="O424" i="2"/>
  <c r="Q424" i="2"/>
  <c r="L425" i="2"/>
  <c r="N425" i="2"/>
  <c r="O425" i="2"/>
  <c r="Q425" i="2"/>
  <c r="T425" i="2"/>
  <c r="U425" i="2" s="1"/>
  <c r="W425" i="2"/>
  <c r="L427" i="2"/>
  <c r="N427" i="2"/>
  <c r="O427" i="2" s="1"/>
  <c r="Q427" i="2"/>
  <c r="R427" i="2"/>
  <c r="L428" i="2"/>
  <c r="N428" i="2"/>
  <c r="Q428" i="2" s="1"/>
  <c r="O428" i="2"/>
  <c r="R428" i="2"/>
  <c r="T428" i="2"/>
  <c r="U428" i="2"/>
  <c r="W428" i="2"/>
  <c r="L431" i="2"/>
  <c r="N431" i="2"/>
  <c r="O431" i="2"/>
  <c r="Q431" i="2"/>
  <c r="L432" i="2"/>
  <c r="N432" i="2"/>
  <c r="Q432" i="2"/>
  <c r="T432" i="2" s="1"/>
  <c r="U432" i="2" s="1"/>
  <c r="R432" i="2"/>
  <c r="W432" i="2"/>
  <c r="L436" i="2"/>
  <c r="N436" i="2"/>
  <c r="Q436" i="2" s="1"/>
  <c r="R436" i="2"/>
  <c r="T436" i="2"/>
  <c r="L437" i="2"/>
  <c r="N437" i="2"/>
  <c r="O437" i="2" s="1"/>
  <c r="L441" i="2"/>
  <c r="N441" i="2"/>
  <c r="O441" i="2" s="1"/>
  <c r="L442" i="2"/>
  <c r="N442" i="2"/>
  <c r="O442" i="2"/>
  <c r="Q442" i="2"/>
  <c r="R442" i="2"/>
  <c r="T442" i="2"/>
  <c r="L444" i="2"/>
  <c r="N444" i="2"/>
  <c r="O444" i="2" s="1"/>
  <c r="L445" i="2"/>
  <c r="N445" i="2"/>
  <c r="Q445" i="2" s="1"/>
  <c r="R445" i="2" s="1"/>
  <c r="T445" i="2"/>
  <c r="L448" i="2"/>
  <c r="N448" i="2"/>
  <c r="O448" i="2"/>
  <c r="Q448" i="2"/>
  <c r="R448" i="2" s="1"/>
  <c r="T448" i="2"/>
  <c r="U448" i="2"/>
  <c r="L449" i="2"/>
  <c r="N449" i="2"/>
  <c r="Q449" i="2" s="1"/>
  <c r="L451" i="2"/>
  <c r="N451" i="2"/>
  <c r="L452" i="2"/>
  <c r="N452" i="2"/>
  <c r="Q452" i="2" s="1"/>
  <c r="K455" i="2"/>
  <c r="L455" i="2"/>
  <c r="N455" i="2"/>
  <c r="L456" i="2"/>
  <c r="N456" i="2"/>
  <c r="L458" i="2"/>
  <c r="N458" i="2"/>
  <c r="O458" i="2"/>
  <c r="Q458" i="2"/>
  <c r="R458" i="2" s="1"/>
  <c r="T458" i="2"/>
  <c r="L459" i="2"/>
  <c r="N459" i="2"/>
  <c r="L461" i="2"/>
  <c r="N461" i="2"/>
  <c r="L462" i="2"/>
  <c r="N462" i="2"/>
  <c r="O462" i="2"/>
  <c r="Q462" i="2"/>
  <c r="R462" i="2" s="1"/>
  <c r="L464" i="2"/>
  <c r="N464" i="2"/>
  <c r="L465" i="2"/>
  <c r="N465" i="2"/>
  <c r="L467" i="2"/>
  <c r="N467" i="2"/>
  <c r="O467" i="2"/>
  <c r="Q467" i="2"/>
  <c r="L468" i="2"/>
  <c r="N468" i="2"/>
  <c r="O468" i="2"/>
  <c r="Q468" i="2"/>
  <c r="L470" i="2"/>
  <c r="N470" i="2"/>
  <c r="O470" i="2"/>
  <c r="Q470" i="2"/>
  <c r="L471" i="2"/>
  <c r="N471" i="2"/>
  <c r="O471" i="2" s="1"/>
  <c r="Q471" i="2"/>
  <c r="T471" i="2" s="1"/>
  <c r="R471" i="2"/>
  <c r="L473" i="2"/>
  <c r="N473" i="2"/>
  <c r="Q473" i="2" s="1"/>
  <c r="O473" i="2"/>
  <c r="R473" i="2"/>
  <c r="T473" i="2"/>
  <c r="U473" i="2" s="1"/>
  <c r="L474" i="2"/>
  <c r="N474" i="2"/>
  <c r="O474" i="2"/>
  <c r="Q474" i="2"/>
  <c r="L476" i="2"/>
  <c r="N476" i="2"/>
  <c r="Q476" i="2"/>
  <c r="L477" i="2"/>
  <c r="N477" i="2"/>
  <c r="L479" i="2"/>
  <c r="N479" i="2"/>
  <c r="O479" i="2"/>
  <c r="L480" i="2"/>
  <c r="N480" i="2"/>
  <c r="L483" i="2"/>
  <c r="N483" i="2"/>
  <c r="O483" i="2"/>
  <c r="Q483" i="2"/>
  <c r="R483" i="2"/>
  <c r="T483" i="2"/>
  <c r="L484" i="2"/>
  <c r="N484" i="2"/>
  <c r="Q484" i="2"/>
  <c r="R484" i="2" s="1"/>
  <c r="T484" i="2"/>
  <c r="L486" i="2"/>
  <c r="N486" i="2"/>
  <c r="Q486" i="2" s="1"/>
  <c r="O486" i="2"/>
  <c r="L487" i="2"/>
  <c r="N487" i="2"/>
  <c r="L489" i="2"/>
  <c r="N489" i="2"/>
  <c r="O489" i="2"/>
  <c r="L490" i="2"/>
  <c r="N490" i="2"/>
  <c r="O490" i="2"/>
  <c r="Q490" i="2"/>
  <c r="L492" i="2"/>
  <c r="N492" i="2"/>
  <c r="L493" i="2"/>
  <c r="N493" i="2"/>
  <c r="L496" i="2"/>
  <c r="N496" i="2"/>
  <c r="O496" i="2"/>
  <c r="Q496" i="2"/>
  <c r="L497" i="2"/>
  <c r="N497" i="2"/>
  <c r="L499" i="2"/>
  <c r="N499" i="2"/>
  <c r="L500" i="2"/>
  <c r="N500" i="2"/>
  <c r="O500" i="2"/>
  <c r="Q500" i="2"/>
  <c r="R500" i="2" s="1"/>
  <c r="T500" i="2"/>
  <c r="L501" i="2"/>
  <c r="N501" i="2"/>
  <c r="O501" i="2" s="1"/>
  <c r="Q501" i="2"/>
  <c r="T501" i="2" s="1"/>
  <c r="W501" i="2" s="1"/>
  <c r="Z501" i="2" s="1"/>
  <c r="AA501" i="2" s="1"/>
  <c r="R501" i="2"/>
  <c r="U501" i="2"/>
  <c r="X501" i="2"/>
  <c r="L502" i="2"/>
  <c r="N502" i="2"/>
  <c r="O502" i="2" s="1"/>
  <c r="L503" i="2"/>
  <c r="N503" i="2"/>
  <c r="L504" i="2"/>
  <c r="N504" i="2"/>
  <c r="O504" i="2"/>
  <c r="Q504" i="2"/>
  <c r="R504" i="2" s="1"/>
  <c r="T504" i="2"/>
  <c r="U504" i="2"/>
  <c r="L506" i="2"/>
  <c r="N506" i="2"/>
  <c r="O506" i="2" s="1"/>
  <c r="Q506" i="2"/>
  <c r="R506" i="2"/>
  <c r="L507" i="2"/>
  <c r="N507" i="2"/>
  <c r="L509" i="2"/>
  <c r="N509" i="2"/>
  <c r="Q509" i="2" s="1"/>
  <c r="R509" i="2" s="1"/>
  <c r="L510" i="2"/>
  <c r="N510" i="2"/>
  <c r="O510" i="2" s="1"/>
  <c r="L512" i="2"/>
  <c r="N512" i="2"/>
  <c r="O512" i="2"/>
  <c r="Q512" i="2"/>
  <c r="T512" i="2" s="1"/>
  <c r="U512" i="2" s="1"/>
  <c r="R512" i="2"/>
  <c r="W512" i="2"/>
  <c r="L513" i="2"/>
  <c r="N513" i="2"/>
  <c r="O513" i="2" s="1"/>
  <c r="L515" i="2"/>
  <c r="N515" i="2"/>
  <c r="Q515" i="2" s="1"/>
  <c r="R515" i="2" s="1"/>
  <c r="T515" i="2"/>
  <c r="U515" i="2"/>
  <c r="L516" i="2"/>
  <c r="N516" i="2"/>
  <c r="O516" i="2"/>
  <c r="Q516" i="2"/>
  <c r="R516" i="2" s="1"/>
  <c r="T516" i="2"/>
  <c r="W516" i="2"/>
  <c r="L518" i="2"/>
  <c r="N518" i="2"/>
  <c r="O518" i="2" s="1"/>
  <c r="Q518" i="2"/>
  <c r="R518" i="2"/>
  <c r="L519" i="2"/>
  <c r="N519" i="2"/>
  <c r="L521" i="2"/>
  <c r="N521" i="2"/>
  <c r="Q521" i="2" s="1"/>
  <c r="R521" i="2" s="1"/>
  <c r="O521" i="2"/>
  <c r="T521" i="2"/>
  <c r="W521" i="2" s="1"/>
  <c r="X521" i="2" s="1"/>
  <c r="L522" i="2"/>
  <c r="N522" i="2"/>
  <c r="L525" i="2"/>
  <c r="N525" i="2"/>
  <c r="O525" i="2"/>
  <c r="Q525" i="2"/>
  <c r="L526" i="2"/>
  <c r="N526" i="2"/>
  <c r="O526" i="2" s="1"/>
  <c r="L528" i="2"/>
  <c r="N528" i="2"/>
  <c r="O528" i="2" s="1"/>
  <c r="L529" i="2"/>
  <c r="N529" i="2"/>
  <c r="O529" i="2"/>
  <c r="Q529" i="2"/>
  <c r="R529" i="2"/>
  <c r="T529" i="2"/>
  <c r="U529" i="2" s="1"/>
  <c r="W529" i="2"/>
  <c r="L531" i="2"/>
  <c r="N531" i="2"/>
  <c r="O531" i="2" s="1"/>
  <c r="L532" i="2"/>
  <c r="N532" i="2"/>
  <c r="L534" i="2"/>
  <c r="N534" i="2"/>
  <c r="O534" i="2"/>
  <c r="L535" i="2"/>
  <c r="N535" i="2"/>
  <c r="O535" i="2"/>
  <c r="Q535" i="2"/>
  <c r="L538" i="2"/>
  <c r="N538" i="2"/>
  <c r="O538" i="2"/>
  <c r="L539" i="2"/>
  <c r="N539" i="2"/>
  <c r="O539" i="2"/>
  <c r="Q539" i="2"/>
  <c r="L543" i="2"/>
  <c r="N543" i="2"/>
  <c r="Q543" i="2"/>
  <c r="L544" i="2"/>
  <c r="N544" i="2"/>
  <c r="L547" i="2"/>
  <c r="N547" i="2"/>
  <c r="O547" i="2"/>
  <c r="Q547" i="2"/>
  <c r="R547" i="2" s="1"/>
  <c r="L550" i="2"/>
  <c r="N550" i="2"/>
  <c r="O550" i="2"/>
  <c r="Q550" i="2"/>
  <c r="R550" i="2" s="1"/>
  <c r="L551" i="2"/>
  <c r="N551" i="2"/>
  <c r="O551" i="2" s="1"/>
  <c r="L555" i="2"/>
  <c r="N555" i="2"/>
  <c r="L556" i="2"/>
  <c r="N556" i="2"/>
  <c r="O556" i="2" s="1"/>
  <c r="L560" i="2"/>
  <c r="N560" i="2"/>
  <c r="O560" i="2"/>
  <c r="Q560" i="2"/>
  <c r="L561" i="2"/>
  <c r="N561" i="2"/>
  <c r="O561" i="2"/>
  <c r="Q561" i="2"/>
  <c r="R561" i="2" s="1"/>
  <c r="T561" i="2"/>
  <c r="L563" i="2"/>
  <c r="N563" i="2"/>
  <c r="N568" i="2"/>
  <c r="Q568" i="2" s="1"/>
  <c r="O568" i="2"/>
  <c r="R568" i="2"/>
  <c r="T568" i="2"/>
  <c r="N569" i="2"/>
  <c r="O569" i="2"/>
  <c r="Q569" i="2"/>
  <c r="L571" i="2"/>
  <c r="N571" i="2"/>
  <c r="O571" i="2" s="1"/>
  <c r="L572" i="2"/>
  <c r="N572" i="2"/>
  <c r="L574" i="2"/>
  <c r="N574" i="2"/>
  <c r="L575" i="2"/>
  <c r="N575" i="2"/>
  <c r="O575" i="2"/>
  <c r="Q575" i="2"/>
  <c r="N577" i="2"/>
  <c r="Q577" i="2" s="1"/>
  <c r="O577" i="2"/>
  <c r="R577" i="2"/>
  <c r="T577" i="2"/>
  <c r="W577" i="2" s="1"/>
  <c r="X577" i="2" s="1"/>
  <c r="N578" i="2"/>
  <c r="O578" i="2" s="1"/>
  <c r="Q578" i="2"/>
  <c r="R578" i="2"/>
  <c r="N581" i="2"/>
  <c r="N582" i="2"/>
  <c r="O582" i="2"/>
  <c r="Q582" i="2"/>
  <c r="R582" i="2"/>
  <c r="L584" i="2"/>
  <c r="N584" i="2"/>
  <c r="L585" i="2"/>
  <c r="N585" i="2"/>
  <c r="L586" i="2"/>
  <c r="N586" i="2"/>
  <c r="O586" i="2"/>
  <c r="Q586" i="2"/>
  <c r="T586" i="2"/>
  <c r="L588" i="2"/>
  <c r="N588" i="2"/>
  <c r="O588" i="2" s="1"/>
  <c r="Q588" i="2"/>
  <c r="R588" i="2"/>
  <c r="L589" i="2"/>
  <c r="N589" i="2"/>
  <c r="N591" i="2"/>
  <c r="L592" i="2"/>
  <c r="N592" i="2"/>
  <c r="O592" i="2"/>
  <c r="Q592" i="2"/>
  <c r="R592" i="2"/>
  <c r="N594" i="2"/>
  <c r="Q594" i="2" s="1"/>
  <c r="T594" i="2" s="1"/>
  <c r="O594" i="2"/>
  <c r="R594" i="2"/>
  <c r="U594" i="2"/>
  <c r="N595" i="2"/>
  <c r="O595" i="2" s="1"/>
  <c r="Q595" i="2"/>
  <c r="L599" i="2"/>
  <c r="N599" i="2"/>
  <c r="L600" i="2"/>
  <c r="N600" i="2"/>
  <c r="Q600" i="2" s="1"/>
  <c r="R600" i="2" s="1"/>
  <c r="O600" i="2"/>
  <c r="T600" i="2"/>
  <c r="L601" i="2"/>
  <c r="N601" i="2"/>
  <c r="O601" i="2"/>
  <c r="Q601" i="2"/>
  <c r="L602" i="2"/>
  <c r="N602" i="2"/>
  <c r="O602" i="2"/>
  <c r="Q602" i="2"/>
  <c r="R602" i="2"/>
  <c r="L603" i="2"/>
  <c r="N603" i="2"/>
  <c r="O603" i="2" s="1"/>
  <c r="Q603" i="2"/>
  <c r="R603" i="2"/>
  <c r="T603" i="2"/>
  <c r="L604" i="2"/>
  <c r="N604" i="2"/>
  <c r="Q604" i="2" s="1"/>
  <c r="O604" i="2"/>
  <c r="R604" i="2"/>
  <c r="T604" i="2"/>
  <c r="L607" i="2"/>
  <c r="N607" i="2"/>
  <c r="O607" i="2"/>
  <c r="Q607" i="2"/>
  <c r="L608" i="2"/>
  <c r="N608" i="2"/>
  <c r="O608" i="2" s="1"/>
  <c r="Q608" i="2"/>
  <c r="L609" i="2"/>
  <c r="N609" i="2"/>
  <c r="L612" i="2"/>
  <c r="N612" i="2"/>
  <c r="Q612" i="2" s="1"/>
  <c r="R612" i="2" s="1"/>
  <c r="O612" i="2"/>
  <c r="T612" i="2"/>
  <c r="U612" i="2" s="1"/>
  <c r="L613" i="2"/>
  <c r="N613" i="2"/>
  <c r="O613" i="2"/>
  <c r="L614" i="2"/>
  <c r="N614" i="2"/>
  <c r="O614" i="2"/>
  <c r="Q614" i="2"/>
  <c r="L616" i="2"/>
  <c r="N616" i="2"/>
  <c r="Q616" i="2"/>
  <c r="T616" i="2" s="1"/>
  <c r="R616" i="2"/>
  <c r="L617" i="2"/>
  <c r="N617" i="2"/>
  <c r="Q617" i="2" s="1"/>
  <c r="O617" i="2"/>
  <c r="R617" i="2"/>
  <c r="T617" i="2"/>
  <c r="L618" i="2"/>
  <c r="N618" i="2"/>
  <c r="O618" i="2"/>
  <c r="Q618" i="2"/>
  <c r="R618" i="2" s="1"/>
  <c r="T618" i="2"/>
  <c r="W618" i="2" s="1"/>
  <c r="L620" i="2"/>
  <c r="N620" i="2"/>
  <c r="O620" i="2"/>
  <c r="Q620" i="2"/>
  <c r="R620" i="2"/>
  <c r="L621" i="2"/>
  <c r="N621" i="2"/>
  <c r="O621" i="2" s="1"/>
  <c r="L622" i="2"/>
  <c r="N622" i="2"/>
  <c r="L624" i="2"/>
  <c r="N624" i="2"/>
  <c r="O624" i="2"/>
  <c r="L625" i="2"/>
  <c r="N625" i="2"/>
  <c r="O625" i="2"/>
  <c r="Q625" i="2"/>
  <c r="L626" i="2"/>
  <c r="N626" i="2"/>
  <c r="Q626" i="2"/>
  <c r="T626" i="2" s="1"/>
  <c r="R626" i="2"/>
  <c r="L628" i="2"/>
  <c r="N628" i="2"/>
  <c r="Q628" i="2" s="1"/>
  <c r="T628" i="2" s="1"/>
  <c r="O628" i="2"/>
  <c r="R628" i="2"/>
  <c r="L629" i="2"/>
  <c r="N629" i="2"/>
  <c r="O629" i="2"/>
  <c r="Q629" i="2"/>
  <c r="R629" i="2" s="1"/>
  <c r="T629" i="2"/>
  <c r="W629" i="2" s="1"/>
  <c r="U629" i="2"/>
  <c r="L630" i="2"/>
  <c r="N630" i="2"/>
  <c r="O630" i="2"/>
  <c r="Q630" i="2"/>
  <c r="L632" i="2"/>
  <c r="N632" i="2"/>
  <c r="O632" i="2" s="1"/>
  <c r="L633" i="2"/>
  <c r="N633" i="2"/>
  <c r="L634" i="2"/>
  <c r="N634" i="2"/>
  <c r="L636" i="2"/>
  <c r="N636" i="2"/>
  <c r="O636" i="2"/>
  <c r="Q636" i="2"/>
  <c r="L637" i="2"/>
  <c r="N637" i="2"/>
  <c r="L638" i="2"/>
  <c r="N638" i="2"/>
  <c r="Q638" i="2" s="1"/>
  <c r="R638" i="2" s="1"/>
  <c r="L640" i="2"/>
  <c r="N640" i="2"/>
  <c r="O640" i="2"/>
  <c r="Q640" i="2"/>
  <c r="R640" i="2" s="1"/>
  <c r="T640" i="2"/>
  <c r="W640" i="2" s="1"/>
  <c r="U640" i="2"/>
  <c r="L641" i="2"/>
  <c r="N641" i="2"/>
  <c r="O641" i="2"/>
  <c r="Q641" i="2"/>
  <c r="L642" i="2"/>
  <c r="N642" i="2"/>
  <c r="O642" i="2" s="1"/>
  <c r="L644" i="2"/>
  <c r="N644" i="2"/>
  <c r="L645" i="2"/>
  <c r="N645" i="2"/>
  <c r="L646" i="2"/>
  <c r="N646" i="2"/>
  <c r="O646" i="2"/>
  <c r="Q646" i="2"/>
  <c r="L648" i="2"/>
  <c r="N648" i="2"/>
  <c r="L649" i="2"/>
  <c r="N649" i="2"/>
  <c r="L650" i="2"/>
  <c r="N650" i="2"/>
  <c r="O650" i="2"/>
  <c r="Q650" i="2"/>
  <c r="R650" i="2" s="1"/>
  <c r="L652" i="2"/>
  <c r="N652" i="2"/>
  <c r="O652" i="2"/>
  <c r="Q652" i="2"/>
  <c r="R652" i="2" s="1"/>
  <c r="L653" i="2"/>
  <c r="N653" i="2"/>
  <c r="O653" i="2" s="1"/>
  <c r="L654" i="2"/>
  <c r="N654" i="2"/>
  <c r="L656" i="2"/>
  <c r="N656" i="2"/>
  <c r="O656" i="2" s="1"/>
  <c r="L657" i="2"/>
  <c r="N657" i="2"/>
  <c r="O657" i="2"/>
  <c r="Q657" i="2"/>
  <c r="L658" i="2"/>
  <c r="N658" i="2"/>
  <c r="Q658" i="2" s="1"/>
  <c r="T658" i="2" s="1"/>
  <c r="R658" i="2"/>
  <c r="L660" i="2"/>
  <c r="N660" i="2"/>
  <c r="Q660" i="2" s="1"/>
  <c r="R660" i="2"/>
  <c r="T660" i="2"/>
  <c r="L661" i="2"/>
  <c r="N661" i="2"/>
  <c r="O661" i="2"/>
  <c r="Q661" i="2"/>
  <c r="L662" i="2"/>
  <c r="N662" i="2"/>
  <c r="O662" i="2"/>
  <c r="Q662" i="2"/>
  <c r="R662" i="2"/>
  <c r="L664" i="2"/>
  <c r="N664" i="2"/>
  <c r="O664" i="2" s="1"/>
  <c r="L665" i="2"/>
  <c r="N665" i="2"/>
  <c r="L666" i="2"/>
  <c r="N666" i="2"/>
  <c r="O666" i="2"/>
  <c r="L668" i="2"/>
  <c r="N668" i="2"/>
  <c r="O668" i="2"/>
  <c r="Q668" i="2"/>
  <c r="L669" i="2"/>
  <c r="N669" i="2"/>
  <c r="O669" i="2" s="1"/>
  <c r="Q669" i="2"/>
  <c r="R669" i="2"/>
  <c r="L670" i="2"/>
  <c r="N670" i="2"/>
  <c r="Q670" i="2" s="1"/>
  <c r="T670" i="2" s="1"/>
  <c r="O670" i="2"/>
  <c r="R670" i="2"/>
  <c r="L672" i="2"/>
  <c r="N672" i="2"/>
  <c r="O672" i="2"/>
  <c r="Q672" i="2"/>
  <c r="R672" i="2" s="1"/>
  <c r="T672" i="2"/>
  <c r="W672" i="2" s="1"/>
  <c r="U672" i="2"/>
  <c r="L673" i="2"/>
  <c r="N673" i="2"/>
  <c r="O673" i="2" s="1"/>
  <c r="Q673" i="2"/>
  <c r="R673" i="2"/>
  <c r="L674" i="2"/>
  <c r="N674" i="2"/>
  <c r="L676" i="2"/>
  <c r="N676" i="2"/>
  <c r="O676" i="2"/>
  <c r="L677" i="2"/>
  <c r="N677" i="2"/>
  <c r="O677" i="2"/>
  <c r="L678" i="2"/>
  <c r="N678" i="2"/>
  <c r="O678" i="2"/>
  <c r="Q678" i="2"/>
  <c r="R678" i="2"/>
  <c r="L680" i="2"/>
  <c r="N680" i="2"/>
  <c r="L681" i="2"/>
  <c r="N681" i="2"/>
  <c r="L682" i="2"/>
  <c r="N682" i="2"/>
  <c r="O682" i="2"/>
  <c r="Q682" i="2"/>
  <c r="R682" i="2" s="1"/>
  <c r="T682" i="2"/>
  <c r="L684" i="2"/>
  <c r="N684" i="2"/>
  <c r="O684" i="2" s="1"/>
  <c r="Q684" i="2"/>
  <c r="R684" i="2"/>
  <c r="L685" i="2"/>
  <c r="N685" i="2"/>
  <c r="L686" i="2"/>
  <c r="N686" i="2"/>
  <c r="L688" i="2"/>
  <c r="N688" i="2"/>
  <c r="L689" i="2"/>
  <c r="N689" i="2"/>
  <c r="O689" i="2"/>
  <c r="Q689" i="2"/>
  <c r="R689" i="2"/>
  <c r="L690" i="2"/>
  <c r="N690" i="2"/>
  <c r="L692" i="2"/>
  <c r="N692" i="2"/>
  <c r="L693" i="2"/>
  <c r="N693" i="2"/>
  <c r="O693" i="2"/>
  <c r="Q693" i="2"/>
  <c r="L694" i="2"/>
  <c r="N694" i="2"/>
  <c r="O694" i="2"/>
  <c r="Q694" i="2"/>
  <c r="R694" i="2"/>
  <c r="L696" i="2"/>
  <c r="N696" i="2"/>
  <c r="L697" i="2"/>
  <c r="N697" i="2"/>
  <c r="Q697" i="2" s="1"/>
  <c r="R697" i="2" s="1"/>
  <c r="O697" i="2"/>
  <c r="L698" i="2"/>
  <c r="N698" i="2"/>
  <c r="O698" i="2"/>
  <c r="L700" i="2"/>
  <c r="N700" i="2"/>
  <c r="O700" i="2"/>
  <c r="Q700" i="2"/>
  <c r="R700" i="2"/>
  <c r="L701" i="2"/>
  <c r="N701" i="2"/>
  <c r="O701" i="2" s="1"/>
  <c r="Q701" i="2"/>
  <c r="L702" i="2"/>
  <c r="N702" i="2"/>
  <c r="Q702" i="2" s="1"/>
  <c r="R702" i="2" s="1"/>
  <c r="O702" i="2"/>
  <c r="T702" i="2"/>
  <c r="W702" i="2" s="1"/>
  <c r="X702" i="2" s="1"/>
  <c r="Z702" i="2"/>
  <c r="AC702" i="2" s="1"/>
  <c r="AA702" i="2"/>
  <c r="L704" i="2"/>
  <c r="N704" i="2"/>
  <c r="O704" i="2"/>
  <c r="Q704" i="2"/>
  <c r="R704" i="2" s="1"/>
  <c r="L705" i="2"/>
  <c r="N705" i="2"/>
  <c r="O705" i="2"/>
  <c r="Q705" i="2"/>
  <c r="R705" i="2"/>
  <c r="L706" i="2"/>
  <c r="N706" i="2"/>
  <c r="L708" i="2"/>
  <c r="N708" i="2"/>
  <c r="Q708" i="2" s="1"/>
  <c r="R708" i="2" s="1"/>
  <c r="O708" i="2"/>
  <c r="L709" i="2"/>
  <c r="N709" i="2"/>
  <c r="Q709" i="2" s="1"/>
  <c r="O709" i="2"/>
  <c r="L710" i="2"/>
  <c r="N710" i="2"/>
  <c r="O710" i="2"/>
  <c r="Q710" i="2"/>
  <c r="T710" i="2" s="1"/>
  <c r="U710" i="2" s="1"/>
  <c r="R710" i="2"/>
  <c r="W710" i="2"/>
  <c r="L713" i="2"/>
  <c r="N713" i="2"/>
  <c r="O713" i="2" s="1"/>
  <c r="Q713" i="2"/>
  <c r="R713" i="2" s="1"/>
  <c r="T713" i="2"/>
  <c r="L714" i="2"/>
  <c r="N714" i="2"/>
  <c r="Q714" i="2" s="1"/>
  <c r="R714" i="2" s="1"/>
  <c r="O714" i="2"/>
  <c r="T714" i="2"/>
  <c r="W714" i="2" s="1"/>
  <c r="U714" i="2"/>
  <c r="L715" i="2"/>
  <c r="N715" i="2"/>
  <c r="O715" i="2"/>
  <c r="Q715" i="2"/>
  <c r="U713" i="2" l="1"/>
  <c r="W713" i="2"/>
  <c r="O680" i="2"/>
  <c r="R661" i="2"/>
  <c r="T661" i="2"/>
  <c r="Q649" i="2"/>
  <c r="O649" i="2"/>
  <c r="O648" i="2"/>
  <c r="Q648" i="2"/>
  <c r="R625" i="2"/>
  <c r="T625" i="2"/>
  <c r="O674" i="2"/>
  <c r="Q674" i="2"/>
  <c r="X672" i="2"/>
  <c r="Z672" i="2"/>
  <c r="Q544" i="2"/>
  <c r="O544" i="2"/>
  <c r="AD702" i="2"/>
  <c r="AF702" i="2"/>
  <c r="Q677" i="2"/>
  <c r="Q676" i="2"/>
  <c r="U660" i="2"/>
  <c r="W660" i="2"/>
  <c r="Q645" i="2"/>
  <c r="O645" i="2"/>
  <c r="O644" i="2"/>
  <c r="Q644" i="2"/>
  <c r="T641" i="2"/>
  <c r="R641" i="2"/>
  <c r="Z425" i="2"/>
  <c r="X425" i="2"/>
  <c r="Z710" i="2"/>
  <c r="X710" i="2"/>
  <c r="Q692" i="2"/>
  <c r="O692" i="2"/>
  <c r="Q681" i="2"/>
  <c r="O696" i="2"/>
  <c r="Q696" i="2"/>
  <c r="T608" i="2"/>
  <c r="R608" i="2"/>
  <c r="Q585" i="2"/>
  <c r="O585" i="2"/>
  <c r="Q503" i="2"/>
  <c r="O503" i="2"/>
  <c r="Z269" i="2"/>
  <c r="X269" i="2"/>
  <c r="U628" i="2"/>
  <c r="W628" i="2"/>
  <c r="W600" i="2"/>
  <c r="U600" i="2"/>
  <c r="U586" i="2"/>
  <c r="W586" i="2"/>
  <c r="T543" i="2"/>
  <c r="R543" i="2"/>
  <c r="W484" i="2"/>
  <c r="U484" i="2"/>
  <c r="O408" i="2"/>
  <c r="Q408" i="2"/>
  <c r="R715" i="2"/>
  <c r="T715" i="2"/>
  <c r="R709" i="2"/>
  <c r="T709" i="2"/>
  <c r="R701" i="2"/>
  <c r="T701" i="2"/>
  <c r="U682" i="2"/>
  <c r="W682" i="2"/>
  <c r="W670" i="2"/>
  <c r="U670" i="2"/>
  <c r="T669" i="2"/>
  <c r="T668" i="2"/>
  <c r="R668" i="2"/>
  <c r="O456" i="2"/>
  <c r="Q456" i="2"/>
  <c r="R693" i="2"/>
  <c r="T693" i="2"/>
  <c r="Q686" i="2"/>
  <c r="O686" i="2"/>
  <c r="U658" i="2"/>
  <c r="W658" i="2"/>
  <c r="W561" i="2"/>
  <c r="U561" i="2"/>
  <c r="X714" i="2"/>
  <c r="Z714" i="2"/>
  <c r="O690" i="2"/>
  <c r="Q690" i="2"/>
  <c r="O688" i="2"/>
  <c r="Q688" i="2"/>
  <c r="O681" i="2"/>
  <c r="Q680" i="2"/>
  <c r="R657" i="2"/>
  <c r="T657" i="2"/>
  <c r="O637" i="2"/>
  <c r="Q634" i="2"/>
  <c r="O633" i="2"/>
  <c r="Q633" i="2"/>
  <c r="T630" i="2"/>
  <c r="R614" i="2"/>
  <c r="T614" i="2"/>
  <c r="R607" i="2"/>
  <c r="T607" i="2"/>
  <c r="T595" i="2"/>
  <c r="Q591" i="2"/>
  <c r="O584" i="2"/>
  <c r="Q574" i="2"/>
  <c r="O574" i="2"/>
  <c r="O572" i="2"/>
  <c r="Q572" i="2"/>
  <c r="T569" i="2"/>
  <c r="R569" i="2"/>
  <c r="X516" i="2"/>
  <c r="Z516" i="2"/>
  <c r="U458" i="2"/>
  <c r="R304" i="2"/>
  <c r="T304" i="2"/>
  <c r="T689" i="2"/>
  <c r="T684" i="2"/>
  <c r="Q666" i="2"/>
  <c r="O665" i="2"/>
  <c r="Q665" i="2"/>
  <c r="T662" i="2"/>
  <c r="R646" i="2"/>
  <c r="T646" i="2"/>
  <c r="X629" i="2"/>
  <c r="Z629" i="2"/>
  <c r="U616" i="2"/>
  <c r="W616" i="2"/>
  <c r="Q581" i="2"/>
  <c r="O581" i="2"/>
  <c r="U516" i="2"/>
  <c r="Q400" i="2"/>
  <c r="O400" i="2"/>
  <c r="O685" i="2"/>
  <c r="Q685" i="2"/>
  <c r="T678" i="2"/>
  <c r="T673" i="2"/>
  <c r="O616" i="2"/>
  <c r="Q613" i="2"/>
  <c r="O464" i="2"/>
  <c r="Q464" i="2"/>
  <c r="O455" i="2"/>
  <c r="Q455" i="2"/>
  <c r="Q419" i="2"/>
  <c r="O405" i="2"/>
  <c r="Q405" i="2"/>
  <c r="T401" i="2"/>
  <c r="R401" i="2"/>
  <c r="X640" i="2"/>
  <c r="Z640" i="2"/>
  <c r="U626" i="2"/>
  <c r="W626" i="2"/>
  <c r="R601" i="2"/>
  <c r="T601" i="2"/>
  <c r="R586" i="2"/>
  <c r="T578" i="2"/>
  <c r="O543" i="2"/>
  <c r="Z529" i="2"/>
  <c r="X529" i="2"/>
  <c r="R474" i="2"/>
  <c r="T474" i="2"/>
  <c r="Q465" i="2"/>
  <c r="O465" i="2"/>
  <c r="CU372" i="2"/>
  <c r="CW372" i="2"/>
  <c r="CX372" i="2" s="1"/>
  <c r="U361" i="2"/>
  <c r="W361" i="2"/>
  <c r="T708" i="2"/>
  <c r="T705" i="2"/>
  <c r="T704" i="2"/>
  <c r="U702" i="2"/>
  <c r="O660" i="2"/>
  <c r="T638" i="2"/>
  <c r="O626" i="2"/>
  <c r="Q624" i="2"/>
  <c r="O622" i="2"/>
  <c r="Q622" i="2"/>
  <c r="T620" i="2"/>
  <c r="U618" i="2"/>
  <c r="U603" i="2"/>
  <c r="W603" i="2"/>
  <c r="T602" i="2"/>
  <c r="T535" i="2"/>
  <c r="R535" i="2"/>
  <c r="T518" i="2"/>
  <c r="W504" i="2"/>
  <c r="Q480" i="2"/>
  <c r="O480" i="2"/>
  <c r="O706" i="2"/>
  <c r="Q706" i="2"/>
  <c r="O658" i="2"/>
  <c r="Q656" i="2"/>
  <c r="O654" i="2"/>
  <c r="Q654" i="2"/>
  <c r="T652" i="2"/>
  <c r="R636" i="2"/>
  <c r="T636" i="2"/>
  <c r="X618" i="2"/>
  <c r="Z618" i="2"/>
  <c r="W604" i="2"/>
  <c r="U604" i="2"/>
  <c r="W594" i="2"/>
  <c r="X428" i="2"/>
  <c r="Z428" i="2"/>
  <c r="U323" i="2"/>
  <c r="W323" i="2"/>
  <c r="R297" i="2"/>
  <c r="T297" i="2"/>
  <c r="T700" i="2"/>
  <c r="Q698" i="2"/>
  <c r="T697" i="2"/>
  <c r="T694" i="2"/>
  <c r="T650" i="2"/>
  <c r="O638" i="2"/>
  <c r="Q637" i="2"/>
  <c r="O634" i="2"/>
  <c r="R630" i="2"/>
  <c r="U617" i="2"/>
  <c r="W617" i="2"/>
  <c r="W612" i="2"/>
  <c r="O609" i="2"/>
  <c r="Q609" i="2"/>
  <c r="R595" i="2"/>
  <c r="O591" i="2"/>
  <c r="T588" i="2"/>
  <c r="Q584" i="2"/>
  <c r="T547" i="2"/>
  <c r="Q538" i="2"/>
  <c r="T525" i="2"/>
  <c r="R525" i="2"/>
  <c r="Q522" i="2"/>
  <c r="O522" i="2"/>
  <c r="W515" i="2"/>
  <c r="W500" i="2"/>
  <c r="U500" i="2"/>
  <c r="W471" i="2"/>
  <c r="U471" i="2"/>
  <c r="W458" i="2"/>
  <c r="W445" i="2"/>
  <c r="U445" i="2"/>
  <c r="O384" i="2"/>
  <c r="Q384" i="2"/>
  <c r="T592" i="2"/>
  <c r="O589" i="2"/>
  <c r="Q589" i="2"/>
  <c r="T582" i="2"/>
  <c r="R539" i="2"/>
  <c r="T539" i="2"/>
  <c r="Q532" i="2"/>
  <c r="O532" i="2"/>
  <c r="Z512" i="2"/>
  <c r="X512" i="2"/>
  <c r="Q477" i="2"/>
  <c r="O477" i="2"/>
  <c r="T424" i="2"/>
  <c r="R424" i="2"/>
  <c r="R415" i="2"/>
  <c r="T415" i="2"/>
  <c r="T409" i="2"/>
  <c r="Q373" i="2"/>
  <c r="O373" i="2"/>
  <c r="U300" i="2"/>
  <c r="W300" i="2"/>
  <c r="Q258" i="2"/>
  <c r="O258" i="2"/>
  <c r="Q664" i="2"/>
  <c r="Q653" i="2"/>
  <c r="Q642" i="2"/>
  <c r="Q632" i="2"/>
  <c r="Q621" i="2"/>
  <c r="O599" i="2"/>
  <c r="Q599" i="2"/>
  <c r="Z577" i="2"/>
  <c r="R560" i="2"/>
  <c r="T560" i="2"/>
  <c r="Z521" i="2"/>
  <c r="R496" i="2"/>
  <c r="T496" i="2"/>
  <c r="R486" i="2"/>
  <c r="T486" i="2"/>
  <c r="Q479" i="2"/>
  <c r="R431" i="2"/>
  <c r="T431" i="2"/>
  <c r="T427" i="2"/>
  <c r="Q395" i="2"/>
  <c r="O395" i="2"/>
  <c r="T378" i="2"/>
  <c r="R378" i="2"/>
  <c r="U577" i="2"/>
  <c r="R575" i="2"/>
  <c r="T575" i="2"/>
  <c r="Q534" i="2"/>
  <c r="U521" i="2"/>
  <c r="AC501" i="2"/>
  <c r="Q499" i="2"/>
  <c r="O499" i="2"/>
  <c r="O497" i="2"/>
  <c r="Q497" i="2"/>
  <c r="O487" i="2"/>
  <c r="Q487" i="2"/>
  <c r="T476" i="2"/>
  <c r="R476" i="2"/>
  <c r="Z432" i="2"/>
  <c r="X432" i="2"/>
  <c r="O416" i="2"/>
  <c r="Q416" i="2"/>
  <c r="O347" i="2"/>
  <c r="Q347" i="2"/>
  <c r="U568" i="2"/>
  <c r="W568" i="2"/>
  <c r="O563" i="2"/>
  <c r="Q563" i="2"/>
  <c r="Q556" i="2"/>
  <c r="O555" i="2"/>
  <c r="Q555" i="2"/>
  <c r="T550" i="2"/>
  <c r="Q493" i="2"/>
  <c r="O493" i="2"/>
  <c r="O492" i="2"/>
  <c r="Q492" i="2"/>
  <c r="U483" i="2"/>
  <c r="W483" i="2"/>
  <c r="R470" i="2"/>
  <c r="T470" i="2"/>
  <c r="O401" i="2"/>
  <c r="T288" i="2"/>
  <c r="R288" i="2"/>
  <c r="O270" i="2"/>
  <c r="Q270" i="2"/>
  <c r="Q461" i="2"/>
  <c r="O461" i="2"/>
  <c r="O459" i="2"/>
  <c r="Q459" i="2"/>
  <c r="U442" i="2"/>
  <c r="W442" i="2"/>
  <c r="R425" i="2"/>
  <c r="Q412" i="2"/>
  <c r="O412" i="2"/>
  <c r="O411" i="2"/>
  <c r="Q411" i="2"/>
  <c r="AF364" i="2"/>
  <c r="AD364" i="2"/>
  <c r="Q571" i="2"/>
  <c r="Q551" i="2"/>
  <c r="Q528" i="2"/>
  <c r="Q526" i="2"/>
  <c r="O519" i="2"/>
  <c r="Q519" i="2"/>
  <c r="Q510" i="2"/>
  <c r="T509" i="2"/>
  <c r="T506" i="2"/>
  <c r="Q502" i="2"/>
  <c r="Q489" i="2"/>
  <c r="O484" i="2"/>
  <c r="T468" i="2"/>
  <c r="R468" i="2"/>
  <c r="O452" i="2"/>
  <c r="T355" i="2"/>
  <c r="R355" i="2"/>
  <c r="Q531" i="2"/>
  <c r="O515" i="2"/>
  <c r="Q513" i="2"/>
  <c r="O509" i="2"/>
  <c r="O507" i="2"/>
  <c r="Q507" i="2"/>
  <c r="R467" i="2"/>
  <c r="T467" i="2"/>
  <c r="R452" i="2"/>
  <c r="T452" i="2"/>
  <c r="Q451" i="2"/>
  <c r="O451" i="2"/>
  <c r="T449" i="2"/>
  <c r="R449" i="2"/>
  <c r="W448" i="2"/>
  <c r="R420" i="2"/>
  <c r="T420" i="2"/>
  <c r="R372" i="2"/>
  <c r="U248" i="2"/>
  <c r="W248" i="2"/>
  <c r="R181" i="2"/>
  <c r="T181" i="2"/>
  <c r="R490" i="2"/>
  <c r="T490" i="2"/>
  <c r="U436" i="2"/>
  <c r="W436" i="2"/>
  <c r="DA392" i="2"/>
  <c r="T369" i="2"/>
  <c r="R369" i="2"/>
  <c r="T358" i="2"/>
  <c r="O476" i="2"/>
  <c r="Q389" i="2"/>
  <c r="X360" i="2"/>
  <c r="Z360" i="2"/>
  <c r="Q348" i="2"/>
  <c r="O348" i="2"/>
  <c r="U327" i="2"/>
  <c r="W327" i="2"/>
  <c r="R311" i="2"/>
  <c r="T311" i="2"/>
  <c r="O294" i="2"/>
  <c r="Q294" i="2"/>
  <c r="U287" i="2"/>
  <c r="W287" i="2"/>
  <c r="Z237" i="2"/>
  <c r="X237" i="2"/>
  <c r="R234" i="2"/>
  <c r="T234" i="2"/>
  <c r="W473" i="2"/>
  <c r="T462" i="2"/>
  <c r="Q441" i="2"/>
  <c r="Q437" i="2"/>
  <c r="O436" i="2"/>
  <c r="O432" i="2"/>
  <c r="O388" i="2"/>
  <c r="Q388" i="2"/>
  <c r="O378" i="2"/>
  <c r="CB372" i="2"/>
  <c r="CC372" i="2" s="1"/>
  <c r="O344" i="2"/>
  <c r="Q344" i="2"/>
  <c r="U341" i="2"/>
  <c r="W341" i="2"/>
  <c r="O307" i="2"/>
  <c r="Q307" i="2"/>
  <c r="AC290" i="2"/>
  <c r="AA290" i="2"/>
  <c r="R283" i="2"/>
  <c r="T283" i="2"/>
  <c r="Q150" i="2"/>
  <c r="O150" i="2"/>
  <c r="O445" i="2"/>
  <c r="Q444" i="2"/>
  <c r="W404" i="2"/>
  <c r="Q396" i="2"/>
  <c r="CK395" i="2"/>
  <c r="O393" i="2"/>
  <c r="Q393" i="2"/>
  <c r="T385" i="2"/>
  <c r="Q382" i="2"/>
  <c r="BB372" i="2"/>
  <c r="BD372" i="2"/>
  <c r="T339" i="2"/>
  <c r="R339" i="2"/>
  <c r="O328" i="2"/>
  <c r="Q328" i="2"/>
  <c r="Q218" i="2"/>
  <c r="O218" i="2"/>
  <c r="L138" i="2"/>
  <c r="N138" i="2"/>
  <c r="O449" i="2"/>
  <c r="U381" i="2"/>
  <c r="W381" i="2"/>
  <c r="R377" i="2"/>
  <c r="T377" i="2"/>
  <c r="AD372" i="2"/>
  <c r="AF372" i="2"/>
  <c r="O365" i="2"/>
  <c r="Q365" i="2"/>
  <c r="O355" i="2"/>
  <c r="R354" i="2"/>
  <c r="T354" i="2"/>
  <c r="R319" i="2"/>
  <c r="T319" i="2"/>
  <c r="R166" i="2"/>
  <c r="T166" i="2"/>
  <c r="O360" i="2"/>
  <c r="O351" i="2"/>
  <c r="Q351" i="2"/>
  <c r="U345" i="2"/>
  <c r="W345" i="2"/>
  <c r="O342" i="2"/>
  <c r="Q342" i="2"/>
  <c r="Z335" i="2"/>
  <c r="W331" i="2"/>
  <c r="Z322" i="2"/>
  <c r="T315" i="2"/>
  <c r="Z308" i="2"/>
  <c r="X308" i="2"/>
  <c r="W282" i="2"/>
  <c r="U282" i="2"/>
  <c r="Q180" i="2"/>
  <c r="O180" i="2"/>
  <c r="O334" i="2"/>
  <c r="Q334" i="2"/>
  <c r="R279" i="2"/>
  <c r="T279" i="2"/>
  <c r="Q233" i="2"/>
  <c r="O233" i="2"/>
  <c r="R223" i="2"/>
  <c r="T223" i="2"/>
  <c r="T368" i="2"/>
  <c r="R352" i="2"/>
  <c r="T352" i="2"/>
  <c r="R338" i="2"/>
  <c r="T338" i="2"/>
  <c r="T305" i="2"/>
  <c r="R305" i="2"/>
  <c r="W295" i="2"/>
  <c r="X250" i="2"/>
  <c r="Z250" i="2"/>
  <c r="O60" i="2"/>
  <c r="Q60" i="2"/>
  <c r="R357" i="2"/>
  <c r="T357" i="2"/>
  <c r="W349" i="2"/>
  <c r="Q330" i="2"/>
  <c r="O330" i="2"/>
  <c r="U278" i="2"/>
  <c r="W278" i="2"/>
  <c r="T245" i="2"/>
  <c r="R245" i="2"/>
  <c r="R244" i="2"/>
  <c r="T244" i="2"/>
  <c r="O239" i="2"/>
  <c r="Q239" i="2"/>
  <c r="Q301" i="2"/>
  <c r="T298" i="2"/>
  <c r="O297" i="2"/>
  <c r="X276" i="2"/>
  <c r="Z276" i="2"/>
  <c r="O254" i="2"/>
  <c r="Q254" i="2"/>
  <c r="U253" i="2"/>
  <c r="W253" i="2"/>
  <c r="U219" i="2"/>
  <c r="W219" i="2"/>
  <c r="R146" i="2"/>
  <c r="T146" i="2"/>
  <c r="R139" i="2"/>
  <c r="T139" i="2"/>
  <c r="O341" i="2"/>
  <c r="O339" i="2"/>
  <c r="O323" i="2"/>
  <c r="T312" i="2"/>
  <c r="O311" i="2"/>
  <c r="R287" i="2"/>
  <c r="W273" i="2"/>
  <c r="Q262" i="2"/>
  <c r="O262" i="2"/>
  <c r="W151" i="2"/>
  <c r="U151" i="2"/>
  <c r="O322" i="2"/>
  <c r="Q318" i="2"/>
  <c r="N314" i="2"/>
  <c r="Z292" i="2"/>
  <c r="R282" i="2"/>
  <c r="R275" i="2"/>
  <c r="T275" i="2"/>
  <c r="O261" i="2"/>
  <c r="Q261" i="2"/>
  <c r="R259" i="2"/>
  <c r="T259" i="2"/>
  <c r="R249" i="2"/>
  <c r="T249" i="2"/>
  <c r="X236" i="2"/>
  <c r="Z236" i="2"/>
  <c r="R230" i="2"/>
  <c r="O222" i="2"/>
  <c r="Q222" i="2"/>
  <c r="Z205" i="2"/>
  <c r="X205" i="2"/>
  <c r="X195" i="2"/>
  <c r="Z195" i="2"/>
  <c r="O291" i="2"/>
  <c r="Q291" i="2"/>
  <c r="U230" i="2"/>
  <c r="W230" i="2"/>
  <c r="W209" i="2"/>
  <c r="U209" i="2"/>
  <c r="T206" i="2"/>
  <c r="R206" i="2"/>
  <c r="O305" i="2"/>
  <c r="R292" i="2"/>
  <c r="O290" i="2"/>
  <c r="N286" i="2"/>
  <c r="R273" i="2"/>
  <c r="T265" i="2"/>
  <c r="O248" i="2"/>
  <c r="O230" i="2"/>
  <c r="Q216" i="2"/>
  <c r="Q215" i="2"/>
  <c r="O215" i="2"/>
  <c r="U212" i="2"/>
  <c r="W212" i="2"/>
  <c r="O206" i="2"/>
  <c r="N176" i="2"/>
  <c r="L176" i="2"/>
  <c r="O157" i="2"/>
  <c r="Q157" i="2"/>
  <c r="L268" i="2"/>
  <c r="N268" i="2"/>
  <c r="O245" i="2"/>
  <c r="Q243" i="2"/>
  <c r="O240" i="2"/>
  <c r="Q240" i="2"/>
  <c r="N229" i="2"/>
  <c r="Q186" i="2"/>
  <c r="O186" i="2"/>
  <c r="R184" i="2"/>
  <c r="T184" i="2"/>
  <c r="O140" i="2"/>
  <c r="Q140" i="2"/>
  <c r="Q272" i="2"/>
  <c r="X266" i="2"/>
  <c r="Z266" i="2"/>
  <c r="U231" i="2"/>
  <c r="W231" i="2"/>
  <c r="T225" i="2"/>
  <c r="U213" i="2"/>
  <c r="W213" i="2"/>
  <c r="Q208" i="2"/>
  <c r="Q202" i="2"/>
  <c r="O202" i="2"/>
  <c r="Z169" i="2"/>
  <c r="X169" i="2"/>
  <c r="U159" i="2"/>
  <c r="W159" i="2"/>
  <c r="O213" i="2"/>
  <c r="AC199" i="2"/>
  <c r="AA199" i="2"/>
  <c r="O198" i="2"/>
  <c r="Q198" i="2"/>
  <c r="T193" i="2"/>
  <c r="U192" i="2"/>
  <c r="W192" i="2"/>
  <c r="R170" i="2"/>
  <c r="T170" i="2"/>
  <c r="O161" i="2"/>
  <c r="Q161" i="2"/>
  <c r="U91" i="2"/>
  <c r="W91" i="2"/>
  <c r="R196" i="2"/>
  <c r="T196" i="2"/>
  <c r="T149" i="2"/>
  <c r="R149" i="2"/>
  <c r="R205" i="2"/>
  <c r="T189" i="2"/>
  <c r="R189" i="2"/>
  <c r="R188" i="2"/>
  <c r="T188" i="2"/>
  <c r="W135" i="2"/>
  <c r="U135" i="2"/>
  <c r="T132" i="2"/>
  <c r="R132" i="2"/>
  <c r="R86" i="2"/>
  <c r="T86" i="2"/>
  <c r="O212" i="2"/>
  <c r="Q201" i="2"/>
  <c r="O177" i="2"/>
  <c r="Q177" i="2"/>
  <c r="W167" i="2"/>
  <c r="Q165" i="2"/>
  <c r="O165" i="2"/>
  <c r="T153" i="2"/>
  <c r="AF131" i="2"/>
  <c r="AD131" i="2"/>
  <c r="O185" i="2"/>
  <c r="Q185" i="2"/>
  <c r="R174" i="2"/>
  <c r="T174" i="2"/>
  <c r="U169" i="2"/>
  <c r="R167" i="2"/>
  <c r="Q158" i="2"/>
  <c r="O158" i="2"/>
  <c r="X143" i="2"/>
  <c r="Z143" i="2"/>
  <c r="T142" i="2"/>
  <c r="R142" i="2"/>
  <c r="Q178" i="2"/>
  <c r="O178" i="2"/>
  <c r="Q162" i="2"/>
  <c r="O162" i="2"/>
  <c r="X154" i="2"/>
  <c r="Z154" i="2"/>
  <c r="T147" i="2"/>
  <c r="R147" i="2"/>
  <c r="T114" i="2"/>
  <c r="R114" i="2"/>
  <c r="N127" i="2"/>
  <c r="L127" i="2"/>
  <c r="O118" i="2"/>
  <c r="Q118" i="2"/>
  <c r="Q173" i="2"/>
  <c r="O167" i="2"/>
  <c r="O153" i="2"/>
  <c r="Q129" i="2"/>
  <c r="R128" i="2"/>
  <c r="T128" i="2"/>
  <c r="Q125" i="2"/>
  <c r="O147" i="2"/>
  <c r="AI121" i="2"/>
  <c r="AG121" i="2"/>
  <c r="O136" i="2"/>
  <c r="Q136" i="2"/>
  <c r="O111" i="2"/>
  <c r="Q111" i="2"/>
  <c r="R97" i="2"/>
  <c r="T97" i="2"/>
  <c r="O124" i="2"/>
  <c r="Q124" i="2"/>
  <c r="T105" i="2"/>
  <c r="R105" i="2"/>
  <c r="R98" i="2"/>
  <c r="T98" i="2"/>
  <c r="T93" i="2"/>
  <c r="R93" i="2"/>
  <c r="U131" i="2"/>
  <c r="R102" i="2"/>
  <c r="T102" i="2"/>
  <c r="AY35" i="2"/>
  <c r="BA35" i="2"/>
  <c r="R115" i="2"/>
  <c r="T115" i="2"/>
  <c r="Q99" i="2"/>
  <c r="O99" i="2"/>
  <c r="R73" i="2"/>
  <c r="T73" i="2"/>
  <c r="Q110" i="2"/>
  <c r="O110" i="2"/>
  <c r="W81" i="2"/>
  <c r="U81" i="2"/>
  <c r="O41" i="2"/>
  <c r="Q41" i="2"/>
  <c r="O47" i="2"/>
  <c r="Q47" i="2"/>
  <c r="R47" i="2" s="1"/>
  <c r="Q90" i="2"/>
  <c r="Q83" i="2"/>
  <c r="O106" i="2"/>
  <c r="Q106" i="2"/>
  <c r="T101" i="2"/>
  <c r="O94" i="2"/>
  <c r="Q94" i="2"/>
  <c r="Q89" i="2"/>
  <c r="O82" i="2"/>
  <c r="Q82" i="2"/>
  <c r="X76" i="2"/>
  <c r="Z76" i="2"/>
  <c r="W66" i="2"/>
  <c r="U66" i="2"/>
  <c r="O105" i="2"/>
  <c r="Q75" i="2"/>
  <c r="AL47" i="2"/>
  <c r="AM47" i="2" s="1"/>
  <c r="AJ47" i="2"/>
  <c r="U44" i="2"/>
  <c r="W44" i="2"/>
  <c r="BW35" i="2"/>
  <c r="BY35" i="2"/>
  <c r="BZ35" i="2" s="1"/>
  <c r="N72" i="2"/>
  <c r="CR35" i="2"/>
  <c r="CT35" i="2"/>
  <c r="CU35" i="2" s="1"/>
  <c r="AC63" i="2"/>
  <c r="AA63" i="2"/>
  <c r="R49" i="2"/>
  <c r="T49" i="2"/>
  <c r="O79" i="2"/>
  <c r="Q79" i="2"/>
  <c r="T78" i="2"/>
  <c r="W69" i="2"/>
  <c r="BV47" i="2"/>
  <c r="BT47" i="2"/>
  <c r="R48" i="2"/>
  <c r="R25" i="2"/>
  <c r="T25" i="2"/>
  <c r="O55" i="2"/>
  <c r="Q55" i="2"/>
  <c r="W48" i="2"/>
  <c r="U48" i="2"/>
  <c r="Z28" i="2"/>
  <c r="X28" i="2"/>
  <c r="BB47" i="2"/>
  <c r="BD47" i="2"/>
  <c r="R59" i="2"/>
  <c r="T59" i="2"/>
  <c r="R52" i="2"/>
  <c r="T52" i="2"/>
  <c r="AF35" i="2"/>
  <c r="Q26" i="2"/>
  <c r="O26" i="2"/>
  <c r="CO47" i="2"/>
  <c r="CQ47" i="2"/>
  <c r="Z12" i="2"/>
  <c r="X12" i="2"/>
  <c r="T18" i="2"/>
  <c r="R18" i="2"/>
  <c r="W40" i="2"/>
  <c r="Q32" i="2"/>
  <c r="O32" i="2"/>
  <c r="Q15" i="2"/>
  <c r="Q36" i="2"/>
  <c r="O29" i="2"/>
  <c r="Q29" i="2"/>
  <c r="Z33" i="2"/>
  <c r="Q21" i="2"/>
  <c r="O18" i="2"/>
  <c r="O14" i="2"/>
  <c r="Q14" i="2"/>
  <c r="R24" i="2"/>
  <c r="T24" i="2"/>
  <c r="R22" i="2"/>
  <c r="T22" i="2"/>
  <c r="T11" i="2"/>
  <c r="R11" i="2"/>
  <c r="R17" i="2"/>
  <c r="T17" i="2"/>
  <c r="R79" i="2" l="1"/>
  <c r="T79" i="2"/>
  <c r="U98" i="2"/>
  <c r="W98" i="2"/>
  <c r="Z159" i="2"/>
  <c r="X159" i="2"/>
  <c r="X213" i="2"/>
  <c r="Z213" i="2"/>
  <c r="U339" i="2"/>
  <c r="W339" i="2"/>
  <c r="W452" i="2"/>
  <c r="U452" i="2"/>
  <c r="R21" i="2"/>
  <c r="T21" i="2"/>
  <c r="U86" i="2"/>
  <c r="W86" i="2"/>
  <c r="W139" i="2"/>
  <c r="U139" i="2"/>
  <c r="W420" i="2"/>
  <c r="U420" i="2"/>
  <c r="X44" i="2"/>
  <c r="Z44" i="2"/>
  <c r="R41" i="2"/>
  <c r="T41" i="2"/>
  <c r="T218" i="2"/>
  <c r="R218" i="2"/>
  <c r="R162" i="2"/>
  <c r="T162" i="2"/>
  <c r="AA266" i="2"/>
  <c r="AC266" i="2"/>
  <c r="Z212" i="2"/>
  <c r="X212" i="2"/>
  <c r="Z219" i="2"/>
  <c r="X219" i="2"/>
  <c r="U73" i="2"/>
  <c r="W73" i="2"/>
  <c r="W193" i="2"/>
  <c r="U193" i="2"/>
  <c r="U244" i="2"/>
  <c r="W244" i="2"/>
  <c r="AC308" i="2"/>
  <c r="AA308" i="2"/>
  <c r="AG35" i="2"/>
  <c r="AI35" i="2"/>
  <c r="AJ35" i="2" s="1"/>
  <c r="W189" i="2"/>
  <c r="U189" i="2"/>
  <c r="AC276" i="2"/>
  <c r="AA276" i="2"/>
  <c r="Z295" i="2"/>
  <c r="X295" i="2"/>
  <c r="X473" i="2"/>
  <c r="Z473" i="2"/>
  <c r="R15" i="2"/>
  <c r="T15" i="2"/>
  <c r="U97" i="2"/>
  <c r="W97" i="2"/>
  <c r="AC360" i="2"/>
  <c r="AA360" i="2"/>
  <c r="X248" i="2"/>
  <c r="Z248" i="2"/>
  <c r="R510" i="2"/>
  <c r="T510" i="2"/>
  <c r="X230" i="2"/>
  <c r="Z230" i="2"/>
  <c r="T301" i="2"/>
  <c r="R301" i="2"/>
  <c r="R342" i="2"/>
  <c r="T342" i="2"/>
  <c r="R365" i="2"/>
  <c r="T365" i="2"/>
  <c r="U476" i="2"/>
  <c r="W476" i="2"/>
  <c r="U496" i="2"/>
  <c r="W496" i="2"/>
  <c r="AA512" i="2"/>
  <c r="AC512" i="2"/>
  <c r="U304" i="2"/>
  <c r="W304" i="2"/>
  <c r="W715" i="2"/>
  <c r="U715" i="2"/>
  <c r="R89" i="2"/>
  <c r="T89" i="2"/>
  <c r="AC154" i="2"/>
  <c r="AA154" i="2"/>
  <c r="Z192" i="2"/>
  <c r="X192" i="2"/>
  <c r="O176" i="2"/>
  <c r="Q176" i="2"/>
  <c r="R216" i="2"/>
  <c r="T216" i="2"/>
  <c r="R222" i="2"/>
  <c r="T222" i="2"/>
  <c r="Q314" i="2"/>
  <c r="O314" i="2"/>
  <c r="R254" i="2"/>
  <c r="T254" i="2"/>
  <c r="R239" i="2"/>
  <c r="T239" i="2"/>
  <c r="Z349" i="2"/>
  <c r="X349" i="2"/>
  <c r="W338" i="2"/>
  <c r="U338" i="2"/>
  <c r="Z282" i="2"/>
  <c r="X282" i="2"/>
  <c r="O138" i="2"/>
  <c r="Q138" i="2"/>
  <c r="U490" i="2"/>
  <c r="W490" i="2"/>
  <c r="R551" i="2"/>
  <c r="T551" i="2"/>
  <c r="U470" i="2"/>
  <c r="W470" i="2"/>
  <c r="U560" i="2"/>
  <c r="W560" i="2"/>
  <c r="R633" i="2"/>
  <c r="T633" i="2"/>
  <c r="U709" i="2"/>
  <c r="W709" i="2"/>
  <c r="R676" i="2"/>
  <c r="T676" i="2"/>
  <c r="R36" i="2"/>
  <c r="T36" i="2"/>
  <c r="U59" i="2"/>
  <c r="W59" i="2"/>
  <c r="W25" i="2"/>
  <c r="U25" i="2"/>
  <c r="T75" i="2"/>
  <c r="R75" i="2"/>
  <c r="X66" i="2"/>
  <c r="Z66" i="2"/>
  <c r="T106" i="2"/>
  <c r="R106" i="2"/>
  <c r="R99" i="2"/>
  <c r="T99" i="2"/>
  <c r="T136" i="2"/>
  <c r="R136" i="2"/>
  <c r="U128" i="2"/>
  <c r="W128" i="2"/>
  <c r="T158" i="2"/>
  <c r="R158" i="2"/>
  <c r="T185" i="2"/>
  <c r="R185" i="2"/>
  <c r="T165" i="2"/>
  <c r="R165" i="2"/>
  <c r="W196" i="2"/>
  <c r="U196" i="2"/>
  <c r="R208" i="2"/>
  <c r="T208" i="2"/>
  <c r="U184" i="2"/>
  <c r="W184" i="2"/>
  <c r="R240" i="2"/>
  <c r="T240" i="2"/>
  <c r="O286" i="2"/>
  <c r="Q286" i="2"/>
  <c r="W249" i="2"/>
  <c r="U249" i="2"/>
  <c r="W275" i="2"/>
  <c r="U275" i="2"/>
  <c r="U298" i="2"/>
  <c r="W298" i="2"/>
  <c r="U357" i="2"/>
  <c r="W357" i="2"/>
  <c r="X381" i="2"/>
  <c r="Z381" i="2"/>
  <c r="W385" i="2"/>
  <c r="U385" i="2"/>
  <c r="R444" i="2"/>
  <c r="T444" i="2"/>
  <c r="T344" i="2"/>
  <c r="R344" i="2"/>
  <c r="U462" i="2"/>
  <c r="W462" i="2"/>
  <c r="W311" i="2"/>
  <c r="U311" i="2"/>
  <c r="W358" i="2"/>
  <c r="U358" i="2"/>
  <c r="U468" i="2"/>
  <c r="W468" i="2"/>
  <c r="W506" i="2"/>
  <c r="U506" i="2"/>
  <c r="R571" i="2"/>
  <c r="T571" i="2"/>
  <c r="R459" i="2"/>
  <c r="T459" i="2"/>
  <c r="R493" i="2"/>
  <c r="T493" i="2"/>
  <c r="AA432" i="2"/>
  <c r="AC432" i="2"/>
  <c r="U575" i="2"/>
  <c r="W575" i="2"/>
  <c r="U378" i="2"/>
  <c r="W378" i="2"/>
  <c r="W427" i="2"/>
  <c r="U427" i="2"/>
  <c r="R632" i="2"/>
  <c r="T632" i="2"/>
  <c r="Z300" i="2"/>
  <c r="X300" i="2"/>
  <c r="U409" i="2"/>
  <c r="W409" i="2"/>
  <c r="T477" i="2"/>
  <c r="R477" i="2"/>
  <c r="R384" i="2"/>
  <c r="T384" i="2"/>
  <c r="U588" i="2"/>
  <c r="W588" i="2"/>
  <c r="X617" i="2"/>
  <c r="Z617" i="2"/>
  <c r="U700" i="2"/>
  <c r="W700" i="2"/>
  <c r="X594" i="2"/>
  <c r="Z594" i="2"/>
  <c r="U636" i="2"/>
  <c r="W636" i="2"/>
  <c r="T480" i="2"/>
  <c r="R480" i="2"/>
  <c r="AA529" i="2"/>
  <c r="AC529" i="2"/>
  <c r="W601" i="2"/>
  <c r="U601" i="2"/>
  <c r="U401" i="2"/>
  <c r="W401" i="2"/>
  <c r="R455" i="2"/>
  <c r="T455" i="2"/>
  <c r="W673" i="2"/>
  <c r="U673" i="2"/>
  <c r="X616" i="2"/>
  <c r="Z616" i="2"/>
  <c r="U607" i="2"/>
  <c r="W607" i="2"/>
  <c r="R688" i="2"/>
  <c r="T688" i="2"/>
  <c r="AC714" i="2"/>
  <c r="AA714" i="2"/>
  <c r="X484" i="2"/>
  <c r="Z484" i="2"/>
  <c r="R585" i="2"/>
  <c r="T585" i="2"/>
  <c r="R681" i="2"/>
  <c r="T681" i="2"/>
  <c r="R677" i="2"/>
  <c r="T677" i="2"/>
  <c r="R544" i="2"/>
  <c r="T544" i="2"/>
  <c r="T648" i="2"/>
  <c r="R648" i="2"/>
  <c r="T412" i="2"/>
  <c r="R412" i="2"/>
  <c r="R563" i="2"/>
  <c r="T563" i="2"/>
  <c r="U582" i="2"/>
  <c r="W582" i="2"/>
  <c r="U678" i="2"/>
  <c r="W678" i="2"/>
  <c r="U646" i="2"/>
  <c r="W646" i="2"/>
  <c r="X682" i="2"/>
  <c r="Z682" i="2"/>
  <c r="AA33" i="2"/>
  <c r="AC33" i="2"/>
  <c r="X48" i="2"/>
  <c r="Z48" i="2"/>
  <c r="Q72" i="2"/>
  <c r="O72" i="2"/>
  <c r="W22" i="2"/>
  <c r="U22" i="2"/>
  <c r="Z69" i="2"/>
  <c r="X69" i="2"/>
  <c r="Z81" i="2"/>
  <c r="X81" i="2"/>
  <c r="U102" i="2"/>
  <c r="W102" i="2"/>
  <c r="AL121" i="2"/>
  <c r="AJ121" i="2"/>
  <c r="W188" i="2"/>
  <c r="U188" i="2"/>
  <c r="AF199" i="2"/>
  <c r="AD199" i="2"/>
  <c r="O268" i="2"/>
  <c r="Q268" i="2"/>
  <c r="R291" i="2"/>
  <c r="T291" i="2"/>
  <c r="AA250" i="2"/>
  <c r="AC250" i="2"/>
  <c r="U223" i="2"/>
  <c r="W223" i="2"/>
  <c r="T334" i="2"/>
  <c r="R334" i="2"/>
  <c r="AC335" i="2"/>
  <c r="AA335" i="2"/>
  <c r="R328" i="2"/>
  <c r="T328" i="2"/>
  <c r="T441" i="2"/>
  <c r="R441" i="2"/>
  <c r="U449" i="2"/>
  <c r="W449" i="2"/>
  <c r="R621" i="2"/>
  <c r="T621" i="2"/>
  <c r="U539" i="2"/>
  <c r="W539" i="2"/>
  <c r="Z612" i="2"/>
  <c r="X612" i="2"/>
  <c r="X323" i="2"/>
  <c r="Z323" i="2"/>
  <c r="R656" i="2"/>
  <c r="T656" i="2"/>
  <c r="X603" i="2"/>
  <c r="Z603" i="2"/>
  <c r="W708" i="2"/>
  <c r="U708" i="2"/>
  <c r="R465" i="2"/>
  <c r="T465" i="2"/>
  <c r="AC516" i="2"/>
  <c r="AA516" i="2"/>
  <c r="U595" i="2"/>
  <c r="W595" i="2"/>
  <c r="AA672" i="2"/>
  <c r="AC672" i="2"/>
  <c r="W24" i="2"/>
  <c r="U24" i="2"/>
  <c r="U18" i="2"/>
  <c r="W18" i="2"/>
  <c r="T26" i="2"/>
  <c r="R26" i="2"/>
  <c r="AA28" i="2"/>
  <c r="AC28" i="2"/>
  <c r="W78" i="2"/>
  <c r="U78" i="2"/>
  <c r="AC76" i="2"/>
  <c r="AA76" i="2"/>
  <c r="T94" i="2"/>
  <c r="R94" i="2"/>
  <c r="R110" i="2"/>
  <c r="T110" i="2"/>
  <c r="W115" i="2"/>
  <c r="U115" i="2"/>
  <c r="T118" i="2"/>
  <c r="R118" i="2"/>
  <c r="W142" i="2"/>
  <c r="U142" i="2"/>
  <c r="X167" i="2"/>
  <c r="Z167" i="2"/>
  <c r="T161" i="2"/>
  <c r="R161" i="2"/>
  <c r="T202" i="2"/>
  <c r="R202" i="2"/>
  <c r="T272" i="2"/>
  <c r="R272" i="2"/>
  <c r="Z209" i="2"/>
  <c r="X209" i="2"/>
  <c r="T318" i="2"/>
  <c r="R318" i="2"/>
  <c r="U352" i="2"/>
  <c r="W352" i="2"/>
  <c r="U319" i="2"/>
  <c r="W319" i="2"/>
  <c r="T393" i="2"/>
  <c r="R393" i="2"/>
  <c r="AD290" i="2"/>
  <c r="AF290" i="2"/>
  <c r="AA237" i="2"/>
  <c r="AC237" i="2"/>
  <c r="R348" i="2"/>
  <c r="T348" i="2"/>
  <c r="X436" i="2"/>
  <c r="Z436" i="2"/>
  <c r="R451" i="2"/>
  <c r="T451" i="2"/>
  <c r="R513" i="2"/>
  <c r="T513" i="2"/>
  <c r="U355" i="2"/>
  <c r="W355" i="2"/>
  <c r="W509" i="2"/>
  <c r="U509" i="2"/>
  <c r="W288" i="2"/>
  <c r="U288" i="2"/>
  <c r="Z483" i="2"/>
  <c r="X483" i="2"/>
  <c r="R556" i="2"/>
  <c r="T556" i="2"/>
  <c r="R347" i="2"/>
  <c r="T347" i="2"/>
  <c r="AC577" i="2"/>
  <c r="AA577" i="2"/>
  <c r="R642" i="2"/>
  <c r="T642" i="2"/>
  <c r="U415" i="2"/>
  <c r="W415" i="2"/>
  <c r="U525" i="2"/>
  <c r="W525" i="2"/>
  <c r="U535" i="2"/>
  <c r="W535" i="2"/>
  <c r="R624" i="2"/>
  <c r="T624" i="2"/>
  <c r="Z361" i="2"/>
  <c r="X361" i="2"/>
  <c r="U474" i="2"/>
  <c r="W474" i="2"/>
  <c r="R405" i="2"/>
  <c r="T405" i="2"/>
  <c r="R613" i="2"/>
  <c r="T613" i="2"/>
  <c r="R666" i="2"/>
  <c r="T666" i="2"/>
  <c r="R574" i="2"/>
  <c r="T574" i="2"/>
  <c r="X561" i="2"/>
  <c r="Z561" i="2"/>
  <c r="R686" i="2"/>
  <c r="T686" i="2"/>
  <c r="X670" i="2"/>
  <c r="Z670" i="2"/>
  <c r="X600" i="2"/>
  <c r="Z600" i="2"/>
  <c r="AA425" i="2"/>
  <c r="AC425" i="2"/>
  <c r="R653" i="2"/>
  <c r="T653" i="2"/>
  <c r="X500" i="2"/>
  <c r="Z500" i="2"/>
  <c r="X626" i="2"/>
  <c r="Z626" i="2"/>
  <c r="U543" i="2"/>
  <c r="W543" i="2"/>
  <c r="R674" i="2"/>
  <c r="T674" i="2"/>
  <c r="R82" i="2"/>
  <c r="T82" i="2"/>
  <c r="R243" i="2"/>
  <c r="T243" i="2"/>
  <c r="AC195" i="2"/>
  <c r="AA195" i="2"/>
  <c r="U259" i="2"/>
  <c r="W259" i="2"/>
  <c r="T262" i="2"/>
  <c r="R262" i="2"/>
  <c r="R233" i="2"/>
  <c r="T233" i="2"/>
  <c r="CN395" i="2"/>
  <c r="CL395" i="2"/>
  <c r="W369" i="2"/>
  <c r="U369" i="2"/>
  <c r="R519" i="2"/>
  <c r="T519" i="2"/>
  <c r="R461" i="2"/>
  <c r="T461" i="2"/>
  <c r="R487" i="2"/>
  <c r="T487" i="2"/>
  <c r="R395" i="2"/>
  <c r="T395" i="2"/>
  <c r="X445" i="2"/>
  <c r="Z445" i="2"/>
  <c r="AC428" i="2"/>
  <c r="AA428" i="2"/>
  <c r="R690" i="2"/>
  <c r="T690" i="2"/>
  <c r="U608" i="2"/>
  <c r="W608" i="2"/>
  <c r="R692" i="2"/>
  <c r="T692" i="2"/>
  <c r="X660" i="2"/>
  <c r="Z660" i="2"/>
  <c r="R14" i="2"/>
  <c r="T14" i="2"/>
  <c r="T29" i="2"/>
  <c r="R29" i="2"/>
  <c r="AA12" i="2"/>
  <c r="AC12" i="2"/>
  <c r="BE47" i="2"/>
  <c r="BG47" i="2"/>
  <c r="BB35" i="2"/>
  <c r="BD35" i="2"/>
  <c r="BE35" i="2" s="1"/>
  <c r="T129" i="2"/>
  <c r="R129" i="2"/>
  <c r="Q127" i="2"/>
  <c r="O127" i="2"/>
  <c r="AI131" i="2"/>
  <c r="AG131" i="2"/>
  <c r="Z135" i="2"/>
  <c r="X135" i="2"/>
  <c r="W170" i="2"/>
  <c r="U170" i="2"/>
  <c r="T198" i="2"/>
  <c r="R198" i="2"/>
  <c r="T140" i="2"/>
  <c r="R140" i="2"/>
  <c r="AA292" i="2"/>
  <c r="AC292" i="2"/>
  <c r="R60" i="2"/>
  <c r="T60" i="2"/>
  <c r="W305" i="2"/>
  <c r="U305" i="2"/>
  <c r="W368" i="2"/>
  <c r="U368" i="2"/>
  <c r="U279" i="2"/>
  <c r="W279" i="2"/>
  <c r="T180" i="2"/>
  <c r="R180" i="2"/>
  <c r="U315" i="2"/>
  <c r="W315" i="2"/>
  <c r="Z345" i="2"/>
  <c r="X345" i="2"/>
  <c r="W166" i="2"/>
  <c r="U166" i="2"/>
  <c r="AG372" i="2"/>
  <c r="AI372" i="2"/>
  <c r="BG372" i="2"/>
  <c r="BH372" i="2" s="1"/>
  <c r="BE372" i="2"/>
  <c r="T396" i="2"/>
  <c r="R396" i="2"/>
  <c r="R150" i="2"/>
  <c r="T150" i="2"/>
  <c r="R307" i="2"/>
  <c r="T307" i="2"/>
  <c r="Z327" i="2"/>
  <c r="X327" i="2"/>
  <c r="W467" i="2"/>
  <c r="U467" i="2"/>
  <c r="R531" i="2"/>
  <c r="T531" i="2"/>
  <c r="T489" i="2"/>
  <c r="R489" i="2"/>
  <c r="R270" i="2"/>
  <c r="T270" i="2"/>
  <c r="R492" i="2"/>
  <c r="T492" i="2"/>
  <c r="X568" i="2"/>
  <c r="Z568" i="2"/>
  <c r="R479" i="2"/>
  <c r="T479" i="2"/>
  <c r="AC521" i="2"/>
  <c r="AA521" i="2"/>
  <c r="R599" i="2"/>
  <c r="T599" i="2"/>
  <c r="Z458" i="2"/>
  <c r="X458" i="2"/>
  <c r="X515" i="2"/>
  <c r="Z515" i="2"/>
  <c r="R538" i="2"/>
  <c r="T538" i="2"/>
  <c r="T637" i="2"/>
  <c r="R637" i="2"/>
  <c r="U694" i="2"/>
  <c r="W694" i="2"/>
  <c r="W297" i="2"/>
  <c r="U297" i="2"/>
  <c r="R654" i="2"/>
  <c r="T654" i="2"/>
  <c r="R706" i="2"/>
  <c r="T706" i="2"/>
  <c r="X504" i="2"/>
  <c r="Z504" i="2"/>
  <c r="W704" i="2"/>
  <c r="U704" i="2"/>
  <c r="U578" i="2"/>
  <c r="W578" i="2"/>
  <c r="R400" i="2"/>
  <c r="T400" i="2"/>
  <c r="U569" i="2"/>
  <c r="W569" i="2"/>
  <c r="R591" i="2"/>
  <c r="T591" i="2"/>
  <c r="Z658" i="2"/>
  <c r="X658" i="2"/>
  <c r="T456" i="2"/>
  <c r="R456" i="2"/>
  <c r="U668" i="2"/>
  <c r="W668" i="2"/>
  <c r="T408" i="2"/>
  <c r="R408" i="2"/>
  <c r="R696" i="2"/>
  <c r="T696" i="2"/>
  <c r="U641" i="2"/>
  <c r="W641" i="2"/>
  <c r="R649" i="2"/>
  <c r="T649" i="2"/>
  <c r="R499" i="2"/>
  <c r="T499" i="2"/>
  <c r="X604" i="2"/>
  <c r="Z604" i="2"/>
  <c r="R634" i="2"/>
  <c r="T634" i="2"/>
  <c r="U693" i="2"/>
  <c r="W693" i="2"/>
  <c r="AA269" i="2"/>
  <c r="AC269" i="2"/>
  <c r="R645" i="2"/>
  <c r="T645" i="2"/>
  <c r="U312" i="2"/>
  <c r="W312" i="2"/>
  <c r="AI364" i="2"/>
  <c r="AG364" i="2"/>
  <c r="AF501" i="2"/>
  <c r="AD501" i="2"/>
  <c r="R589" i="2"/>
  <c r="T589" i="2"/>
  <c r="R685" i="2"/>
  <c r="T685" i="2"/>
  <c r="AA629" i="2"/>
  <c r="AC629" i="2"/>
  <c r="U614" i="2"/>
  <c r="W614" i="2"/>
  <c r="U657" i="2"/>
  <c r="W657" i="2"/>
  <c r="X628" i="2"/>
  <c r="Z628" i="2"/>
  <c r="Z713" i="2"/>
  <c r="X713" i="2"/>
  <c r="R32" i="2"/>
  <c r="T32" i="2"/>
  <c r="CR47" i="2"/>
  <c r="CT47" i="2"/>
  <c r="W52" i="2"/>
  <c r="U52" i="2"/>
  <c r="R55" i="2"/>
  <c r="T55" i="2"/>
  <c r="AF63" i="2"/>
  <c r="AD63" i="2"/>
  <c r="T90" i="2"/>
  <c r="R90" i="2"/>
  <c r="U105" i="2"/>
  <c r="W105" i="2"/>
  <c r="R111" i="2"/>
  <c r="T111" i="2"/>
  <c r="T178" i="2"/>
  <c r="R178" i="2"/>
  <c r="U174" i="2"/>
  <c r="W174" i="2"/>
  <c r="U132" i="2"/>
  <c r="W132" i="2"/>
  <c r="X91" i="2"/>
  <c r="Z91" i="2"/>
  <c r="AC169" i="2"/>
  <c r="AA169" i="2"/>
  <c r="U225" i="2"/>
  <c r="W225" i="2"/>
  <c r="O229" i="2"/>
  <c r="Q229" i="2"/>
  <c r="W265" i="2"/>
  <c r="U265" i="2"/>
  <c r="T261" i="2"/>
  <c r="R261" i="2"/>
  <c r="X151" i="2"/>
  <c r="Z151" i="2"/>
  <c r="Z273" i="2"/>
  <c r="X273" i="2"/>
  <c r="U146" i="2"/>
  <c r="W146" i="2"/>
  <c r="Z253" i="2"/>
  <c r="X253" i="2"/>
  <c r="U245" i="2"/>
  <c r="W245" i="2"/>
  <c r="AA322" i="2"/>
  <c r="AC322" i="2"/>
  <c r="U283" i="2"/>
  <c r="W283" i="2"/>
  <c r="Z448" i="2"/>
  <c r="X448" i="2"/>
  <c r="R526" i="2"/>
  <c r="T526" i="2"/>
  <c r="R411" i="2"/>
  <c r="T411" i="2"/>
  <c r="U550" i="2"/>
  <c r="W550" i="2"/>
  <c r="T497" i="2"/>
  <c r="R497" i="2"/>
  <c r="W424" i="2"/>
  <c r="U424" i="2"/>
  <c r="R532" i="2"/>
  <c r="T532" i="2"/>
  <c r="W547" i="2"/>
  <c r="U547" i="2"/>
  <c r="T609" i="2"/>
  <c r="R609" i="2"/>
  <c r="W697" i="2"/>
  <c r="U697" i="2"/>
  <c r="W620" i="2"/>
  <c r="U620" i="2"/>
  <c r="AA640" i="2"/>
  <c r="AC640" i="2"/>
  <c r="R419" i="2"/>
  <c r="T419" i="2"/>
  <c r="U662" i="2"/>
  <c r="W662" i="2"/>
  <c r="U689" i="2"/>
  <c r="W689" i="2"/>
  <c r="R572" i="2"/>
  <c r="T572" i="2"/>
  <c r="R680" i="2"/>
  <c r="T680" i="2"/>
  <c r="U669" i="2"/>
  <c r="W669" i="2"/>
  <c r="U701" i="2"/>
  <c r="W701" i="2"/>
  <c r="X586" i="2"/>
  <c r="Z586" i="2"/>
  <c r="R503" i="2"/>
  <c r="T503" i="2"/>
  <c r="AA710" i="2"/>
  <c r="AC710" i="2"/>
  <c r="W661" i="2"/>
  <c r="U661" i="2"/>
  <c r="U431" i="2"/>
  <c r="W431" i="2"/>
  <c r="AI702" i="2"/>
  <c r="AG702" i="2"/>
  <c r="T83" i="2"/>
  <c r="R83" i="2"/>
  <c r="U114" i="2"/>
  <c r="W114" i="2"/>
  <c r="AC143" i="2"/>
  <c r="AA143" i="2"/>
  <c r="T177" i="2"/>
  <c r="R177" i="2"/>
  <c r="R186" i="2"/>
  <c r="T186" i="2"/>
  <c r="R157" i="2"/>
  <c r="T157" i="2"/>
  <c r="AA236" i="2"/>
  <c r="AC236" i="2"/>
  <c r="T330" i="2"/>
  <c r="R330" i="2"/>
  <c r="Z287" i="2"/>
  <c r="X287" i="2"/>
  <c r="T416" i="2"/>
  <c r="R416" i="2"/>
  <c r="T664" i="2"/>
  <c r="R664" i="2"/>
  <c r="AA618" i="2"/>
  <c r="AC618" i="2"/>
  <c r="W652" i="2"/>
  <c r="U652" i="2"/>
  <c r="T464" i="2"/>
  <c r="R464" i="2"/>
  <c r="U684" i="2"/>
  <c r="W684" i="2"/>
  <c r="U17" i="2"/>
  <c r="W17" i="2"/>
  <c r="U11" i="2"/>
  <c r="W11" i="2"/>
  <c r="Z40" i="2"/>
  <c r="X40" i="2"/>
  <c r="BY47" i="2"/>
  <c r="BZ47" i="2" s="1"/>
  <c r="BW47" i="2"/>
  <c r="U49" i="2"/>
  <c r="W49" i="2"/>
  <c r="W101" i="2"/>
  <c r="U101" i="2"/>
  <c r="W93" i="2"/>
  <c r="U93" i="2"/>
  <c r="R124" i="2"/>
  <c r="T124" i="2"/>
  <c r="T125" i="2"/>
  <c r="R125" i="2"/>
  <c r="T173" i="2"/>
  <c r="R173" i="2"/>
  <c r="U147" i="2"/>
  <c r="W147" i="2"/>
  <c r="W153" i="2"/>
  <c r="U153" i="2"/>
  <c r="R201" i="2"/>
  <c r="T201" i="2"/>
  <c r="U149" i="2"/>
  <c r="W149" i="2"/>
  <c r="X231" i="2"/>
  <c r="Z231" i="2"/>
  <c r="R215" i="2"/>
  <c r="T215" i="2"/>
  <c r="W206" i="2"/>
  <c r="U206" i="2"/>
  <c r="AA205" i="2"/>
  <c r="AC205" i="2"/>
  <c r="X278" i="2"/>
  <c r="Z278" i="2"/>
  <c r="Z331" i="2"/>
  <c r="X331" i="2"/>
  <c r="T351" i="2"/>
  <c r="R351" i="2"/>
  <c r="W354" i="2"/>
  <c r="U354" i="2"/>
  <c r="U377" i="2"/>
  <c r="W377" i="2"/>
  <c r="R382" i="2"/>
  <c r="T382" i="2"/>
  <c r="X404" i="2"/>
  <c r="Z404" i="2"/>
  <c r="X341" i="2"/>
  <c r="Z341" i="2"/>
  <c r="T388" i="2"/>
  <c r="R388" i="2"/>
  <c r="R437" i="2"/>
  <c r="T437" i="2"/>
  <c r="W234" i="2"/>
  <c r="U234" i="2"/>
  <c r="T294" i="2"/>
  <c r="R294" i="2"/>
  <c r="R389" i="2"/>
  <c r="T389" i="2"/>
  <c r="W181" i="2"/>
  <c r="U181" i="2"/>
  <c r="R507" i="2"/>
  <c r="T507" i="2"/>
  <c r="R502" i="2"/>
  <c r="T502" i="2"/>
  <c r="T528" i="2"/>
  <c r="R528" i="2"/>
  <c r="Z442" i="2"/>
  <c r="X442" i="2"/>
  <c r="R555" i="2"/>
  <c r="T555" i="2"/>
  <c r="R534" i="2"/>
  <c r="T534" i="2"/>
  <c r="W486" i="2"/>
  <c r="U486" i="2"/>
  <c r="R258" i="2"/>
  <c r="T258" i="2"/>
  <c r="R373" i="2"/>
  <c r="T373" i="2"/>
  <c r="U592" i="2"/>
  <c r="W592" i="2"/>
  <c r="X471" i="2"/>
  <c r="Z471" i="2"/>
  <c r="R522" i="2"/>
  <c r="T522" i="2"/>
  <c r="R584" i="2"/>
  <c r="T584" i="2"/>
  <c r="W650" i="2"/>
  <c r="U650" i="2"/>
  <c r="R698" i="2"/>
  <c r="T698" i="2"/>
  <c r="U518" i="2"/>
  <c r="W518" i="2"/>
  <c r="U602" i="2"/>
  <c r="W602" i="2"/>
  <c r="R622" i="2"/>
  <c r="T622" i="2"/>
  <c r="U638" i="2"/>
  <c r="W638" i="2"/>
  <c r="W705" i="2"/>
  <c r="U705" i="2"/>
  <c r="R581" i="2"/>
  <c r="T581" i="2"/>
  <c r="R665" i="2"/>
  <c r="T665" i="2"/>
  <c r="U630" i="2"/>
  <c r="W630" i="2"/>
  <c r="R644" i="2"/>
  <c r="T644" i="2"/>
  <c r="U625" i="2"/>
  <c r="W625" i="2"/>
  <c r="Z147" i="2" l="1"/>
  <c r="X147" i="2"/>
  <c r="W330" i="2"/>
  <c r="U330" i="2"/>
  <c r="U634" i="2"/>
  <c r="W634" i="2"/>
  <c r="X486" i="2"/>
  <c r="Z486" i="2"/>
  <c r="AC231" i="2"/>
  <c r="AA231" i="2"/>
  <c r="W90" i="2"/>
  <c r="U90" i="2"/>
  <c r="AC604" i="2"/>
  <c r="AA604" i="2"/>
  <c r="U690" i="2"/>
  <c r="W690" i="2"/>
  <c r="X128" i="2"/>
  <c r="Z128" i="2"/>
  <c r="AC213" i="2"/>
  <c r="AA213" i="2"/>
  <c r="X638" i="2"/>
  <c r="Z638" i="2"/>
  <c r="U534" i="2"/>
  <c r="W534" i="2"/>
  <c r="W437" i="2"/>
  <c r="U437" i="2"/>
  <c r="U32" i="2"/>
  <c r="W32" i="2"/>
  <c r="W388" i="2"/>
  <c r="U388" i="2"/>
  <c r="U351" i="2"/>
  <c r="W351" i="2"/>
  <c r="U215" i="2"/>
  <c r="W215" i="2"/>
  <c r="Z149" i="2"/>
  <c r="X149" i="2"/>
  <c r="X101" i="2"/>
  <c r="Z101" i="2"/>
  <c r="W503" i="2"/>
  <c r="U503" i="2"/>
  <c r="AF322" i="2"/>
  <c r="AD322" i="2"/>
  <c r="Z146" i="2"/>
  <c r="X146" i="2"/>
  <c r="Z174" i="2"/>
  <c r="X174" i="2"/>
  <c r="Z105" i="2"/>
  <c r="X105" i="2"/>
  <c r="Z614" i="2"/>
  <c r="X614" i="2"/>
  <c r="U649" i="2"/>
  <c r="W649" i="2"/>
  <c r="U408" i="2"/>
  <c r="W408" i="2"/>
  <c r="AC568" i="2"/>
  <c r="AA568" i="2"/>
  <c r="AC327" i="2"/>
  <c r="AA327" i="2"/>
  <c r="U396" i="2"/>
  <c r="W396" i="2"/>
  <c r="T127" i="2"/>
  <c r="R127" i="2"/>
  <c r="BH47" i="2"/>
  <c r="AC445" i="2"/>
  <c r="AA445" i="2"/>
  <c r="X535" i="2"/>
  <c r="Z535" i="2"/>
  <c r="AI290" i="2"/>
  <c r="AG290" i="2"/>
  <c r="U118" i="2"/>
  <c r="W118" i="2"/>
  <c r="AD529" i="2"/>
  <c r="AF529" i="2"/>
  <c r="Z700" i="2"/>
  <c r="X700" i="2"/>
  <c r="W676" i="2"/>
  <c r="U676" i="2"/>
  <c r="Z338" i="2"/>
  <c r="X338" i="2"/>
  <c r="X304" i="2"/>
  <c r="Z304" i="2"/>
  <c r="W301" i="2"/>
  <c r="U301" i="2"/>
  <c r="X97" i="2"/>
  <c r="Z97" i="2"/>
  <c r="CZ35" i="2"/>
  <c r="Z431" i="2"/>
  <c r="X431" i="2"/>
  <c r="Z668" i="2"/>
  <c r="X668" i="2"/>
  <c r="AC69" i="2"/>
  <c r="AA69" i="2"/>
  <c r="Z678" i="2"/>
  <c r="X678" i="2"/>
  <c r="U412" i="2"/>
  <c r="W412" i="2"/>
  <c r="AF714" i="2"/>
  <c r="AD714" i="2"/>
  <c r="X311" i="2"/>
  <c r="Z311" i="2"/>
  <c r="Z385" i="2"/>
  <c r="X385" i="2"/>
  <c r="Z298" i="2"/>
  <c r="X298" i="2"/>
  <c r="U208" i="2"/>
  <c r="W208" i="2"/>
  <c r="W75" i="2"/>
  <c r="U75" i="2"/>
  <c r="T314" i="2"/>
  <c r="R314" i="2"/>
  <c r="AC192" i="2"/>
  <c r="AA192" i="2"/>
  <c r="AC473" i="2"/>
  <c r="AA473" i="2"/>
  <c r="AD308" i="2"/>
  <c r="AF308" i="2"/>
  <c r="AA212" i="2"/>
  <c r="AC212" i="2"/>
  <c r="Z602" i="2"/>
  <c r="X602" i="2"/>
  <c r="U507" i="2"/>
  <c r="W507" i="2"/>
  <c r="U294" i="2"/>
  <c r="W294" i="2"/>
  <c r="AC341" i="2"/>
  <c r="AA341" i="2"/>
  <c r="AA331" i="2"/>
  <c r="AC331" i="2"/>
  <c r="AA40" i="2"/>
  <c r="AC40" i="2"/>
  <c r="U464" i="2"/>
  <c r="W464" i="2"/>
  <c r="U664" i="2"/>
  <c r="W664" i="2"/>
  <c r="AF236" i="2"/>
  <c r="AD236" i="2"/>
  <c r="U83" i="2"/>
  <c r="W83" i="2"/>
  <c r="U419" i="2"/>
  <c r="W419" i="2"/>
  <c r="U497" i="2"/>
  <c r="W497" i="2"/>
  <c r="Z52" i="2"/>
  <c r="X52" i="2"/>
  <c r="AA713" i="2"/>
  <c r="AC713" i="2"/>
  <c r="AD629" i="2"/>
  <c r="AF629" i="2"/>
  <c r="X641" i="2"/>
  <c r="Z641" i="2"/>
  <c r="X297" i="2"/>
  <c r="Z297" i="2"/>
  <c r="W492" i="2"/>
  <c r="U492" i="2"/>
  <c r="W531" i="2"/>
  <c r="U531" i="2"/>
  <c r="U395" i="2"/>
  <c r="W395" i="2"/>
  <c r="U519" i="2"/>
  <c r="W519" i="2"/>
  <c r="U82" i="2"/>
  <c r="W82" i="2"/>
  <c r="AA626" i="2"/>
  <c r="AC626" i="2"/>
  <c r="W686" i="2"/>
  <c r="U686" i="2"/>
  <c r="U666" i="2"/>
  <c r="W666" i="2"/>
  <c r="X355" i="2"/>
  <c r="Z355" i="2"/>
  <c r="AA209" i="2"/>
  <c r="AC209" i="2"/>
  <c r="AA167" i="2"/>
  <c r="AC167" i="2"/>
  <c r="Z595" i="2"/>
  <c r="X595" i="2"/>
  <c r="AA612" i="2"/>
  <c r="AC612" i="2"/>
  <c r="T268" i="2"/>
  <c r="R268" i="2"/>
  <c r="AF33" i="2"/>
  <c r="AD33" i="2"/>
  <c r="Z462" i="2"/>
  <c r="X462" i="2"/>
  <c r="AC349" i="2"/>
  <c r="AA349" i="2"/>
  <c r="W222" i="2"/>
  <c r="U222" i="2"/>
  <c r="U365" i="2"/>
  <c r="W365" i="2"/>
  <c r="DA35" i="2"/>
  <c r="Z98" i="2"/>
  <c r="X98" i="2"/>
  <c r="Z592" i="2"/>
  <c r="X592" i="2"/>
  <c r="X377" i="2"/>
  <c r="Z377" i="2"/>
  <c r="X49" i="2"/>
  <c r="Z49" i="2"/>
  <c r="X11" i="2"/>
  <c r="Z11" i="2"/>
  <c r="W177" i="2"/>
  <c r="U177" i="2"/>
  <c r="W572" i="2"/>
  <c r="U572" i="2"/>
  <c r="X550" i="2"/>
  <c r="Z550" i="2"/>
  <c r="AC448" i="2"/>
  <c r="AA448" i="2"/>
  <c r="AC273" i="2"/>
  <c r="AA273" i="2"/>
  <c r="U645" i="2"/>
  <c r="W645" i="2"/>
  <c r="AA504" i="2"/>
  <c r="AC504" i="2"/>
  <c r="Z694" i="2"/>
  <c r="X694" i="2"/>
  <c r="AD521" i="2"/>
  <c r="AF521" i="2"/>
  <c r="AL372" i="2"/>
  <c r="AM372" i="2" s="1"/>
  <c r="DA372" i="2" s="1"/>
  <c r="AJ372" i="2"/>
  <c r="X315" i="2"/>
  <c r="Z315" i="2"/>
  <c r="AF12" i="2"/>
  <c r="AD12" i="2"/>
  <c r="U262" i="2"/>
  <c r="W262" i="2"/>
  <c r="AD425" i="2"/>
  <c r="AF425" i="2"/>
  <c r="W348" i="2"/>
  <c r="U348" i="2"/>
  <c r="Z115" i="2"/>
  <c r="X115" i="2"/>
  <c r="W26" i="2"/>
  <c r="U26" i="2"/>
  <c r="AA603" i="2"/>
  <c r="AC603" i="2"/>
  <c r="Z539" i="2"/>
  <c r="X539" i="2"/>
  <c r="W334" i="2"/>
  <c r="U334" i="2"/>
  <c r="AO121" i="2"/>
  <c r="AM121" i="2"/>
  <c r="Z378" i="2"/>
  <c r="X378" i="2"/>
  <c r="Z506" i="2"/>
  <c r="X506" i="2"/>
  <c r="W158" i="2"/>
  <c r="U158" i="2"/>
  <c r="R138" i="2"/>
  <c r="T138" i="2"/>
  <c r="W239" i="2"/>
  <c r="U239" i="2"/>
  <c r="AF360" i="2"/>
  <c r="AD360" i="2"/>
  <c r="AD276" i="2"/>
  <c r="AF276" i="2"/>
  <c r="W218" i="2"/>
  <c r="U218" i="2"/>
  <c r="X630" i="2"/>
  <c r="Z630" i="2"/>
  <c r="U124" i="2"/>
  <c r="W124" i="2"/>
  <c r="X704" i="2"/>
  <c r="Z704" i="2"/>
  <c r="AC515" i="2"/>
  <c r="AA515" i="2"/>
  <c r="AC436" i="2"/>
  <c r="AA436" i="2"/>
  <c r="Z673" i="2"/>
  <c r="X673" i="2"/>
  <c r="Z518" i="2"/>
  <c r="X518" i="2"/>
  <c r="X650" i="2"/>
  <c r="Z650" i="2"/>
  <c r="X652" i="2"/>
  <c r="Z652" i="2"/>
  <c r="W157" i="2"/>
  <c r="U157" i="2"/>
  <c r="X697" i="2"/>
  <c r="Z697" i="2"/>
  <c r="U532" i="2"/>
  <c r="W532" i="2"/>
  <c r="X283" i="2"/>
  <c r="Z283" i="2"/>
  <c r="U685" i="2"/>
  <c r="W685" i="2"/>
  <c r="W456" i="2"/>
  <c r="U456" i="2"/>
  <c r="W270" i="2"/>
  <c r="U270" i="2"/>
  <c r="U140" i="2"/>
  <c r="W140" i="2"/>
  <c r="Z18" i="2"/>
  <c r="X18" i="2"/>
  <c r="Z588" i="2"/>
  <c r="X588" i="2"/>
  <c r="U510" i="2"/>
  <c r="W510" i="2"/>
  <c r="X86" i="2"/>
  <c r="Z86" i="2"/>
  <c r="U584" i="2"/>
  <c r="W584" i="2"/>
  <c r="AC442" i="2"/>
  <c r="AA442" i="2"/>
  <c r="AC278" i="2"/>
  <c r="AA278" i="2"/>
  <c r="U173" i="2"/>
  <c r="W173" i="2"/>
  <c r="Z17" i="2"/>
  <c r="X17" i="2"/>
  <c r="X661" i="2"/>
  <c r="Z661" i="2"/>
  <c r="X369" i="2"/>
  <c r="Z369" i="2"/>
  <c r="AA361" i="2"/>
  <c r="AC361" i="2"/>
  <c r="AF577" i="2"/>
  <c r="AD577" i="2"/>
  <c r="W110" i="2"/>
  <c r="U110" i="2"/>
  <c r="U621" i="2"/>
  <c r="W621" i="2"/>
  <c r="X22" i="2"/>
  <c r="Z22" i="2"/>
  <c r="W644" i="2"/>
  <c r="U644" i="2"/>
  <c r="U373" i="2"/>
  <c r="W373" i="2"/>
  <c r="Z181" i="2"/>
  <c r="X181" i="2"/>
  <c r="W382" i="2"/>
  <c r="U382" i="2"/>
  <c r="Z354" i="2"/>
  <c r="X354" i="2"/>
  <c r="U186" i="2"/>
  <c r="W186" i="2"/>
  <c r="Z114" i="2"/>
  <c r="X114" i="2"/>
  <c r="AF710" i="2"/>
  <c r="AD710" i="2"/>
  <c r="X669" i="2"/>
  <c r="Z669" i="2"/>
  <c r="Z689" i="2"/>
  <c r="X689" i="2"/>
  <c r="X132" i="2"/>
  <c r="Z132" i="2"/>
  <c r="U111" i="2"/>
  <c r="W111" i="2"/>
  <c r="AI63" i="2"/>
  <c r="AG63" i="2"/>
  <c r="Z657" i="2"/>
  <c r="X657" i="2"/>
  <c r="U499" i="2"/>
  <c r="W499" i="2"/>
  <c r="AA658" i="2"/>
  <c r="AC658" i="2"/>
  <c r="U180" i="2"/>
  <c r="W180" i="2"/>
  <c r="U198" i="2"/>
  <c r="W198" i="2"/>
  <c r="U202" i="2"/>
  <c r="W202" i="2"/>
  <c r="W563" i="2"/>
  <c r="U563" i="2"/>
  <c r="U677" i="2"/>
  <c r="W677" i="2"/>
  <c r="W384" i="2"/>
  <c r="U384" i="2"/>
  <c r="Z357" i="2"/>
  <c r="X357" i="2"/>
  <c r="X249" i="2"/>
  <c r="Z249" i="2"/>
  <c r="AA471" i="2"/>
  <c r="AC471" i="2"/>
  <c r="X547" i="2"/>
  <c r="Z547" i="2"/>
  <c r="X569" i="2"/>
  <c r="Z569" i="2"/>
  <c r="U642" i="2"/>
  <c r="W642" i="2"/>
  <c r="Z708" i="2"/>
  <c r="X708" i="2"/>
  <c r="W681" i="2"/>
  <c r="U681" i="2"/>
  <c r="Z705" i="2"/>
  <c r="X705" i="2"/>
  <c r="X234" i="2"/>
  <c r="Z234" i="2"/>
  <c r="AC404" i="2"/>
  <c r="AA404" i="2"/>
  <c r="AD205" i="2"/>
  <c r="AF205" i="2"/>
  <c r="W201" i="2"/>
  <c r="U201" i="2"/>
  <c r="Z93" i="2"/>
  <c r="X93" i="2"/>
  <c r="W416" i="2"/>
  <c r="U416" i="2"/>
  <c r="X701" i="2"/>
  <c r="Z701" i="2"/>
  <c r="AD640" i="2"/>
  <c r="AF640" i="2"/>
  <c r="U696" i="2"/>
  <c r="W696" i="2"/>
  <c r="Z259" i="2"/>
  <c r="X259" i="2"/>
  <c r="AA500" i="2"/>
  <c r="AC500" i="2"/>
  <c r="AD76" i="2"/>
  <c r="AF76" i="2"/>
  <c r="Z196" i="2"/>
  <c r="X196" i="2"/>
  <c r="W665" i="2"/>
  <c r="U665" i="2"/>
  <c r="AD618" i="2"/>
  <c r="AF618" i="2"/>
  <c r="W411" i="2"/>
  <c r="U411" i="2"/>
  <c r="AL364" i="2"/>
  <c r="AJ364" i="2"/>
  <c r="AF269" i="2"/>
  <c r="AD269" i="2"/>
  <c r="U706" i="2"/>
  <c r="W706" i="2"/>
  <c r="U60" i="2"/>
  <c r="W60" i="2"/>
  <c r="AJ131" i="2"/>
  <c r="AL131" i="2"/>
  <c r="AC660" i="2"/>
  <c r="AA660" i="2"/>
  <c r="W487" i="2"/>
  <c r="U487" i="2"/>
  <c r="U674" i="2"/>
  <c r="W674" i="2"/>
  <c r="W613" i="2"/>
  <c r="U613" i="2"/>
  <c r="AA483" i="2"/>
  <c r="AC483" i="2"/>
  <c r="Z142" i="2"/>
  <c r="X142" i="2"/>
  <c r="AD516" i="2"/>
  <c r="AF516" i="2"/>
  <c r="U656" i="2"/>
  <c r="W656" i="2"/>
  <c r="W328" i="2"/>
  <c r="U328" i="2"/>
  <c r="AA682" i="2"/>
  <c r="AC682" i="2"/>
  <c r="AA484" i="2"/>
  <c r="AC484" i="2"/>
  <c r="Z575" i="2"/>
  <c r="X575" i="2"/>
  <c r="W240" i="2"/>
  <c r="U240" i="2"/>
  <c r="U162" i="2"/>
  <c r="W162" i="2"/>
  <c r="Z420" i="2"/>
  <c r="X420" i="2"/>
  <c r="X452" i="2"/>
  <c r="Z452" i="2"/>
  <c r="W581" i="2"/>
  <c r="U581" i="2"/>
  <c r="U522" i="2"/>
  <c r="W522" i="2"/>
  <c r="W555" i="2"/>
  <c r="U555" i="2"/>
  <c r="U528" i="2"/>
  <c r="W528" i="2"/>
  <c r="U389" i="2"/>
  <c r="W389" i="2"/>
  <c r="Z206" i="2"/>
  <c r="X206" i="2"/>
  <c r="X153" i="2"/>
  <c r="Z153" i="2"/>
  <c r="U125" i="2"/>
  <c r="W125" i="2"/>
  <c r="Z684" i="2"/>
  <c r="X684" i="2"/>
  <c r="AA287" i="2"/>
  <c r="AC287" i="2"/>
  <c r="U609" i="2"/>
  <c r="W609" i="2"/>
  <c r="X424" i="2"/>
  <c r="Z424" i="2"/>
  <c r="W526" i="2"/>
  <c r="U526" i="2"/>
  <c r="AA253" i="2"/>
  <c r="AC253" i="2"/>
  <c r="U261" i="2"/>
  <c r="W261" i="2"/>
  <c r="Z225" i="2"/>
  <c r="X225" i="2"/>
  <c r="U55" i="2"/>
  <c r="W55" i="2"/>
  <c r="U589" i="2"/>
  <c r="W589" i="2"/>
  <c r="Z312" i="2"/>
  <c r="X312" i="2"/>
  <c r="X693" i="2"/>
  <c r="Z693" i="2"/>
  <c r="U591" i="2"/>
  <c r="W591" i="2"/>
  <c r="W654" i="2"/>
  <c r="U654" i="2"/>
  <c r="U538" i="2"/>
  <c r="W538" i="2"/>
  <c r="U489" i="2"/>
  <c r="W489" i="2"/>
  <c r="Z166" i="2"/>
  <c r="X166" i="2"/>
  <c r="X279" i="2"/>
  <c r="Z279" i="2"/>
  <c r="AF292" i="2"/>
  <c r="AD292" i="2"/>
  <c r="U461" i="2"/>
  <c r="W461" i="2"/>
  <c r="CO395" i="2"/>
  <c r="CQ395" i="2"/>
  <c r="AD195" i="2"/>
  <c r="AF195" i="2"/>
  <c r="W405" i="2"/>
  <c r="U405" i="2"/>
  <c r="Z415" i="2"/>
  <c r="X415" i="2"/>
  <c r="Z288" i="2"/>
  <c r="X288" i="2"/>
  <c r="U451" i="2"/>
  <c r="W451" i="2"/>
  <c r="W318" i="2"/>
  <c r="U318" i="2"/>
  <c r="X24" i="2"/>
  <c r="Z24" i="2"/>
  <c r="AC323" i="2"/>
  <c r="AA323" i="2"/>
  <c r="AC81" i="2"/>
  <c r="AA81" i="2"/>
  <c r="T72" i="2"/>
  <c r="R72" i="2"/>
  <c r="Z646" i="2"/>
  <c r="X646" i="2"/>
  <c r="X601" i="2"/>
  <c r="Z601" i="2"/>
  <c r="U632" i="2"/>
  <c r="W632" i="2"/>
  <c r="AF432" i="2"/>
  <c r="AD432" i="2"/>
  <c r="X358" i="2"/>
  <c r="Z358" i="2"/>
  <c r="X715" i="2"/>
  <c r="Z715" i="2"/>
  <c r="X193" i="2"/>
  <c r="Z193" i="2"/>
  <c r="AC44" i="2"/>
  <c r="AA44" i="2"/>
  <c r="U21" i="2"/>
  <c r="W21" i="2"/>
  <c r="AA586" i="2"/>
  <c r="AC586" i="2"/>
  <c r="U680" i="2"/>
  <c r="W680" i="2"/>
  <c r="X662" i="2"/>
  <c r="Z662" i="2"/>
  <c r="Z245" i="2"/>
  <c r="X245" i="2"/>
  <c r="X265" i="2"/>
  <c r="Z265" i="2"/>
  <c r="AF169" i="2"/>
  <c r="AD169" i="2"/>
  <c r="W400" i="2"/>
  <c r="U400" i="2"/>
  <c r="AA458" i="2"/>
  <c r="AC458" i="2"/>
  <c r="W479" i="2"/>
  <c r="U479" i="2"/>
  <c r="U307" i="2"/>
  <c r="W307" i="2"/>
  <c r="AC345" i="2"/>
  <c r="AA345" i="2"/>
  <c r="X368" i="2"/>
  <c r="Z368" i="2"/>
  <c r="X170" i="2"/>
  <c r="Z170" i="2"/>
  <c r="W29" i="2"/>
  <c r="U29" i="2"/>
  <c r="W692" i="2"/>
  <c r="U692" i="2"/>
  <c r="AD428" i="2"/>
  <c r="AF428" i="2"/>
  <c r="U653" i="2"/>
  <c r="W653" i="2"/>
  <c r="AC600" i="2"/>
  <c r="AA600" i="2"/>
  <c r="Z525" i="2"/>
  <c r="X525" i="2"/>
  <c r="W347" i="2"/>
  <c r="U347" i="2"/>
  <c r="AD237" i="2"/>
  <c r="AF237" i="2"/>
  <c r="U393" i="2"/>
  <c r="W393" i="2"/>
  <c r="AD28" i="2"/>
  <c r="AF28" i="2"/>
  <c r="U465" i="2"/>
  <c r="W465" i="2"/>
  <c r="AF250" i="2"/>
  <c r="AD250" i="2"/>
  <c r="AG199" i="2"/>
  <c r="AI199" i="2"/>
  <c r="X607" i="2"/>
  <c r="Z607" i="2"/>
  <c r="X401" i="2"/>
  <c r="Z401" i="2"/>
  <c r="Z636" i="2"/>
  <c r="X636" i="2"/>
  <c r="Z427" i="2"/>
  <c r="X427" i="2"/>
  <c r="U136" i="2"/>
  <c r="W136" i="2"/>
  <c r="AC66" i="2"/>
  <c r="AA66" i="2"/>
  <c r="U36" i="2"/>
  <c r="W36" i="2"/>
  <c r="W633" i="2"/>
  <c r="U633" i="2"/>
  <c r="X490" i="2"/>
  <c r="Z490" i="2"/>
  <c r="R176" i="2"/>
  <c r="T176" i="2"/>
  <c r="U89" i="2"/>
  <c r="W89" i="2"/>
  <c r="Z496" i="2"/>
  <c r="X496" i="2"/>
  <c r="X73" i="2"/>
  <c r="Z73" i="2"/>
  <c r="AA219" i="2"/>
  <c r="AC219" i="2"/>
  <c r="W41" i="2"/>
  <c r="U41" i="2"/>
  <c r="AC159" i="2"/>
  <c r="AA159" i="2"/>
  <c r="Z625" i="2"/>
  <c r="X625" i="2"/>
  <c r="W622" i="2"/>
  <c r="U622" i="2"/>
  <c r="U698" i="2"/>
  <c r="W698" i="2"/>
  <c r="W258" i="2"/>
  <c r="U258" i="2"/>
  <c r="U502" i="2"/>
  <c r="W502" i="2"/>
  <c r="AD143" i="2"/>
  <c r="AF143" i="2"/>
  <c r="AJ702" i="2"/>
  <c r="AL702" i="2"/>
  <c r="X620" i="2"/>
  <c r="Z620" i="2"/>
  <c r="AC151" i="2"/>
  <c r="AA151" i="2"/>
  <c r="R229" i="2"/>
  <c r="T229" i="2"/>
  <c r="AA91" i="2"/>
  <c r="AC91" i="2"/>
  <c r="U178" i="2"/>
  <c r="W178" i="2"/>
  <c r="CU47" i="2"/>
  <c r="CW47" i="2"/>
  <c r="CX47" i="2" s="1"/>
  <c r="AC628" i="2"/>
  <c r="AA628" i="2"/>
  <c r="AG501" i="2"/>
  <c r="AI501" i="2"/>
  <c r="Z578" i="2"/>
  <c r="X578" i="2"/>
  <c r="U637" i="2"/>
  <c r="W637" i="2"/>
  <c r="U599" i="2"/>
  <c r="W599" i="2"/>
  <c r="X467" i="2"/>
  <c r="Z467" i="2"/>
  <c r="U150" i="2"/>
  <c r="W150" i="2"/>
  <c r="Z305" i="2"/>
  <c r="X305" i="2"/>
  <c r="AA135" i="2"/>
  <c r="AC135" i="2"/>
  <c r="W129" i="2"/>
  <c r="U129" i="2"/>
  <c r="W14" i="2"/>
  <c r="U14" i="2"/>
  <c r="Z608" i="2"/>
  <c r="X608" i="2"/>
  <c r="U233" i="2"/>
  <c r="W233" i="2"/>
  <c r="U243" i="2"/>
  <c r="W243" i="2"/>
  <c r="X543" i="2"/>
  <c r="Z543" i="2"/>
  <c r="AC670" i="2"/>
  <c r="AA670" i="2"/>
  <c r="U574" i="2"/>
  <c r="W574" i="2"/>
  <c r="W624" i="2"/>
  <c r="U624" i="2"/>
  <c r="U556" i="2"/>
  <c r="W556" i="2"/>
  <c r="Z509" i="2"/>
  <c r="X509" i="2"/>
  <c r="Z319" i="2"/>
  <c r="X319" i="2"/>
  <c r="U272" i="2"/>
  <c r="W272" i="2"/>
  <c r="U94" i="2"/>
  <c r="W94" i="2"/>
  <c r="AD672" i="2"/>
  <c r="AF672" i="2"/>
  <c r="X449" i="2"/>
  <c r="Z449" i="2"/>
  <c r="AD335" i="2"/>
  <c r="AF335" i="2"/>
  <c r="W291" i="2"/>
  <c r="U291" i="2"/>
  <c r="X188" i="2"/>
  <c r="Z188" i="2"/>
  <c r="AA48" i="2"/>
  <c r="AC48" i="2"/>
  <c r="AA616" i="2"/>
  <c r="AC616" i="2"/>
  <c r="AC594" i="2"/>
  <c r="AA594" i="2"/>
  <c r="AA300" i="2"/>
  <c r="AC300" i="2"/>
  <c r="W459" i="2"/>
  <c r="U459" i="2"/>
  <c r="X468" i="2"/>
  <c r="Z468" i="2"/>
  <c r="Z275" i="2"/>
  <c r="X275" i="2"/>
  <c r="U185" i="2"/>
  <c r="W185" i="2"/>
  <c r="W99" i="2"/>
  <c r="U99" i="2"/>
  <c r="Z470" i="2"/>
  <c r="X470" i="2"/>
  <c r="X476" i="2"/>
  <c r="Z476" i="2"/>
  <c r="U15" i="2"/>
  <c r="W15" i="2"/>
  <c r="U79" i="2"/>
  <c r="W79" i="2"/>
  <c r="X25" i="2"/>
  <c r="Z25" i="2"/>
  <c r="X709" i="2"/>
  <c r="Z709" i="2"/>
  <c r="U551" i="2"/>
  <c r="W551" i="2"/>
  <c r="AA230" i="2"/>
  <c r="AC230" i="2"/>
  <c r="AC248" i="2"/>
  <c r="AA248" i="2"/>
  <c r="Z244" i="2"/>
  <c r="X244" i="2"/>
  <c r="AF266" i="2"/>
  <c r="AD266" i="2"/>
  <c r="X339" i="2"/>
  <c r="Z339" i="2"/>
  <c r="AA561" i="2"/>
  <c r="AC561" i="2"/>
  <c r="Z474" i="2"/>
  <c r="X474" i="2"/>
  <c r="U513" i="2"/>
  <c r="W513" i="2"/>
  <c r="Z352" i="2"/>
  <c r="X352" i="2"/>
  <c r="W161" i="2"/>
  <c r="U161" i="2"/>
  <c r="Z78" i="2"/>
  <c r="X78" i="2"/>
  <c r="W441" i="2"/>
  <c r="U441" i="2"/>
  <c r="X223" i="2"/>
  <c r="Z223" i="2"/>
  <c r="X102" i="2"/>
  <c r="Z102" i="2"/>
  <c r="U648" i="2"/>
  <c r="W648" i="2"/>
  <c r="W585" i="2"/>
  <c r="U585" i="2"/>
  <c r="W688" i="2"/>
  <c r="U688" i="2"/>
  <c r="W455" i="2"/>
  <c r="U455" i="2"/>
  <c r="U477" i="2"/>
  <c r="W477" i="2"/>
  <c r="U571" i="2"/>
  <c r="W571" i="2"/>
  <c r="W344" i="2"/>
  <c r="U344" i="2"/>
  <c r="AA381" i="2"/>
  <c r="AC381" i="2"/>
  <c r="X59" i="2"/>
  <c r="Z59" i="2"/>
  <c r="W216" i="2"/>
  <c r="U216" i="2"/>
  <c r="AD154" i="2"/>
  <c r="AF154" i="2"/>
  <c r="AF512" i="2"/>
  <c r="AD512" i="2"/>
  <c r="W342" i="2"/>
  <c r="U342" i="2"/>
  <c r="AC295" i="2"/>
  <c r="AA295" i="2"/>
  <c r="X189" i="2"/>
  <c r="Z189" i="2"/>
  <c r="Z582" i="2"/>
  <c r="X582" i="2"/>
  <c r="U544" i="2"/>
  <c r="W544" i="2"/>
  <c r="W480" i="2"/>
  <c r="U480" i="2"/>
  <c r="AC617" i="2"/>
  <c r="AA617" i="2"/>
  <c r="Z409" i="2"/>
  <c r="X409" i="2"/>
  <c r="U493" i="2"/>
  <c r="W493" i="2"/>
  <c r="W444" i="2"/>
  <c r="U444" i="2"/>
  <c r="R286" i="2"/>
  <c r="T286" i="2"/>
  <c r="Z184" i="2"/>
  <c r="X184" i="2"/>
  <c r="U165" i="2"/>
  <c r="W165" i="2"/>
  <c r="U106" i="2"/>
  <c r="W106" i="2"/>
  <c r="Z560" i="2"/>
  <c r="X560" i="2"/>
  <c r="AA282" i="2"/>
  <c r="AC282" i="2"/>
  <c r="W254" i="2"/>
  <c r="U254" i="2"/>
  <c r="Z139" i="2"/>
  <c r="X139" i="2"/>
  <c r="X556" i="2" l="1"/>
  <c r="Z556" i="2"/>
  <c r="X41" i="2"/>
  <c r="Z41" i="2"/>
  <c r="AF484" i="2"/>
  <c r="AD484" i="2"/>
  <c r="Z642" i="2"/>
  <c r="X642" i="2"/>
  <c r="AA18" i="2"/>
  <c r="AC18" i="2"/>
  <c r="AA668" i="2"/>
  <c r="AC668" i="2"/>
  <c r="X522" i="2"/>
  <c r="Z522" i="2"/>
  <c r="AD404" i="2"/>
  <c r="AF404" i="2"/>
  <c r="AA547" i="2"/>
  <c r="AC547" i="2"/>
  <c r="AA650" i="2"/>
  <c r="AC650" i="2"/>
  <c r="Z334" i="2"/>
  <c r="X334" i="2"/>
  <c r="AI521" i="2"/>
  <c r="AG521" i="2"/>
  <c r="W268" i="2"/>
  <c r="U268" i="2"/>
  <c r="X444" i="2"/>
  <c r="Z444" i="2"/>
  <c r="AA409" i="2"/>
  <c r="AC409" i="2"/>
  <c r="Z571" i="2"/>
  <c r="X571" i="2"/>
  <c r="X441" i="2"/>
  <c r="Z441" i="2"/>
  <c r="AC25" i="2"/>
  <c r="AA25" i="2"/>
  <c r="AD300" i="2"/>
  <c r="AF300" i="2"/>
  <c r="X624" i="2"/>
  <c r="Z624" i="2"/>
  <c r="X233" i="2"/>
  <c r="Z233" i="2"/>
  <c r="X129" i="2"/>
  <c r="Z129" i="2"/>
  <c r="AF91" i="2"/>
  <c r="AD91" i="2"/>
  <c r="X258" i="2"/>
  <c r="Z258" i="2"/>
  <c r="AC625" i="2"/>
  <c r="AA625" i="2"/>
  <c r="AD66" i="2"/>
  <c r="AF66" i="2"/>
  <c r="X347" i="2"/>
  <c r="Z347" i="2"/>
  <c r="Z680" i="2"/>
  <c r="X680" i="2"/>
  <c r="AG432" i="2"/>
  <c r="AI432" i="2"/>
  <c r="AC24" i="2"/>
  <c r="AA24" i="2"/>
  <c r="AA415" i="2"/>
  <c r="AC415" i="2"/>
  <c r="AG292" i="2"/>
  <c r="AI292" i="2"/>
  <c r="Z489" i="2"/>
  <c r="X489" i="2"/>
  <c r="Z654" i="2"/>
  <c r="X654" i="2"/>
  <c r="X55" i="2"/>
  <c r="Z55" i="2"/>
  <c r="Z125" i="2"/>
  <c r="X125" i="2"/>
  <c r="AA206" i="2"/>
  <c r="AC206" i="2"/>
  <c r="AA420" i="2"/>
  <c r="AC420" i="2"/>
  <c r="X411" i="2"/>
  <c r="Z411" i="2"/>
  <c r="X180" i="2"/>
  <c r="Z180" i="2"/>
  <c r="X499" i="2"/>
  <c r="Z499" i="2"/>
  <c r="X382" i="2"/>
  <c r="Z382" i="2"/>
  <c r="AD361" i="2"/>
  <c r="AF361" i="2"/>
  <c r="AC17" i="2"/>
  <c r="AA17" i="2"/>
  <c r="AA588" i="2"/>
  <c r="AC588" i="2"/>
  <c r="AD436" i="2"/>
  <c r="AF436" i="2"/>
  <c r="Z124" i="2"/>
  <c r="X124" i="2"/>
  <c r="AA539" i="2"/>
  <c r="AC539" i="2"/>
  <c r="X262" i="2"/>
  <c r="Z262" i="2"/>
  <c r="AA315" i="2"/>
  <c r="AC315" i="2"/>
  <c r="X645" i="2"/>
  <c r="Z645" i="2"/>
  <c r="Z519" i="2"/>
  <c r="X519" i="2"/>
  <c r="Z531" i="2"/>
  <c r="X531" i="2"/>
  <c r="AF713" i="2"/>
  <c r="AD713" i="2"/>
  <c r="Z497" i="2"/>
  <c r="X497" i="2"/>
  <c r="AD341" i="2"/>
  <c r="AF341" i="2"/>
  <c r="AC602" i="2"/>
  <c r="AA602" i="2"/>
  <c r="AC298" i="2"/>
  <c r="AA298" i="2"/>
  <c r="AA431" i="2"/>
  <c r="AC431" i="2"/>
  <c r="AA338" i="2"/>
  <c r="AC338" i="2"/>
  <c r="X118" i="2"/>
  <c r="Z118" i="2"/>
  <c r="X437" i="2"/>
  <c r="Z437" i="2"/>
  <c r="AD213" i="2"/>
  <c r="AF213" i="2"/>
  <c r="AA223" i="2"/>
  <c r="AC223" i="2"/>
  <c r="AA449" i="2"/>
  <c r="AC449" i="2"/>
  <c r="AC368" i="2"/>
  <c r="AA368" i="2"/>
  <c r="AA358" i="2"/>
  <c r="AC358" i="2"/>
  <c r="X461" i="2"/>
  <c r="Z461" i="2"/>
  <c r="AI640" i="2"/>
  <c r="AG640" i="2"/>
  <c r="AC661" i="2"/>
  <c r="AA661" i="2"/>
  <c r="AA506" i="2"/>
  <c r="AC506" i="2"/>
  <c r="AF273" i="2"/>
  <c r="AD273" i="2"/>
  <c r="AC304" i="2"/>
  <c r="AA304" i="2"/>
  <c r="Z185" i="2"/>
  <c r="X185" i="2"/>
  <c r="AD594" i="2"/>
  <c r="AF594" i="2"/>
  <c r="X178" i="2"/>
  <c r="Z178" i="2"/>
  <c r="U176" i="2"/>
  <c r="W176" i="2"/>
  <c r="AG169" i="2"/>
  <c r="AI169" i="2"/>
  <c r="U72" i="2"/>
  <c r="W72" i="2"/>
  <c r="AC166" i="2"/>
  <c r="AA166" i="2"/>
  <c r="AF282" i="2"/>
  <c r="AD282" i="2"/>
  <c r="AD295" i="2"/>
  <c r="AF295" i="2"/>
  <c r="X161" i="2"/>
  <c r="Z161" i="2"/>
  <c r="Z150" i="2"/>
  <c r="X150" i="2"/>
  <c r="AD628" i="2"/>
  <c r="AF628" i="2"/>
  <c r="AA620" i="2"/>
  <c r="AC620" i="2"/>
  <c r="X307" i="2"/>
  <c r="Z307" i="2"/>
  <c r="Z451" i="2"/>
  <c r="X451" i="2"/>
  <c r="CR395" i="2"/>
  <c r="CT395" i="2"/>
  <c r="AD253" i="2"/>
  <c r="AF253" i="2"/>
  <c r="AF287" i="2"/>
  <c r="AD287" i="2"/>
  <c r="X581" i="2"/>
  <c r="Z581" i="2"/>
  <c r="AG205" i="2"/>
  <c r="AI205" i="2"/>
  <c r="X173" i="2"/>
  <c r="Z173" i="2"/>
  <c r="AD442" i="2"/>
  <c r="AF442" i="2"/>
  <c r="X140" i="2"/>
  <c r="Z140" i="2"/>
  <c r="X456" i="2"/>
  <c r="Z456" i="2"/>
  <c r="AC697" i="2"/>
  <c r="AA697" i="2"/>
  <c r="AA652" i="2"/>
  <c r="AC652" i="2"/>
  <c r="AA518" i="2"/>
  <c r="AC518" i="2"/>
  <c r="AA704" i="2"/>
  <c r="AC704" i="2"/>
  <c r="X218" i="2"/>
  <c r="Z218" i="2"/>
  <c r="AD603" i="2"/>
  <c r="AF603" i="2"/>
  <c r="AA550" i="2"/>
  <c r="AC550" i="2"/>
  <c r="Z177" i="2"/>
  <c r="X177" i="2"/>
  <c r="AC49" i="2"/>
  <c r="AA49" i="2"/>
  <c r="AF40" i="2"/>
  <c r="AD40" i="2"/>
  <c r="AD473" i="2"/>
  <c r="AF473" i="2"/>
  <c r="AI714" i="2"/>
  <c r="AG714" i="2"/>
  <c r="AI529" i="2"/>
  <c r="AG529" i="2"/>
  <c r="U127" i="2"/>
  <c r="W127" i="2"/>
  <c r="AD327" i="2"/>
  <c r="AF327" i="2"/>
  <c r="AA149" i="2"/>
  <c r="AC149" i="2"/>
  <c r="AF231" i="2"/>
  <c r="AD231" i="2"/>
  <c r="AD617" i="2"/>
  <c r="AF617" i="2"/>
  <c r="AA582" i="2"/>
  <c r="AC582" i="2"/>
  <c r="X216" i="2"/>
  <c r="Z216" i="2"/>
  <c r="X688" i="2"/>
  <c r="Z688" i="2"/>
  <c r="AC102" i="2"/>
  <c r="AA102" i="2"/>
  <c r="X79" i="2"/>
  <c r="Z79" i="2"/>
  <c r="AI335" i="2"/>
  <c r="AG335" i="2"/>
  <c r="AA543" i="2"/>
  <c r="AC543" i="2"/>
  <c r="AF135" i="2"/>
  <c r="AD135" i="2"/>
  <c r="X698" i="2"/>
  <c r="Z698" i="2"/>
  <c r="AD159" i="2"/>
  <c r="AF159" i="2"/>
  <c r="AA496" i="2"/>
  <c r="AC496" i="2"/>
  <c r="X633" i="2"/>
  <c r="Z633" i="2"/>
  <c r="X136" i="2"/>
  <c r="Z136" i="2"/>
  <c r="AA427" i="2"/>
  <c r="AC427" i="2"/>
  <c r="AI428" i="2"/>
  <c r="AG428" i="2"/>
  <c r="AA170" i="2"/>
  <c r="AC170" i="2"/>
  <c r="AA245" i="2"/>
  <c r="AC245" i="2"/>
  <c r="AD44" i="2"/>
  <c r="AF44" i="2"/>
  <c r="AA646" i="2"/>
  <c r="AC646" i="2"/>
  <c r="AC312" i="2"/>
  <c r="AA312" i="2"/>
  <c r="Z609" i="2"/>
  <c r="X609" i="2"/>
  <c r="X555" i="2"/>
  <c r="Z555" i="2"/>
  <c r="AC575" i="2"/>
  <c r="AA575" i="2"/>
  <c r="Z328" i="2"/>
  <c r="X328" i="2"/>
  <c r="AF660" i="2"/>
  <c r="AD660" i="2"/>
  <c r="AM364" i="2"/>
  <c r="AO364" i="2"/>
  <c r="X665" i="2"/>
  <c r="Z665" i="2"/>
  <c r="AG76" i="2"/>
  <c r="AI76" i="2"/>
  <c r="AC708" i="2"/>
  <c r="AA708" i="2"/>
  <c r="AD471" i="2"/>
  <c r="AF471" i="2"/>
  <c r="Z202" i="2"/>
  <c r="X202" i="2"/>
  <c r="AJ63" i="2"/>
  <c r="AL63" i="2"/>
  <c r="X110" i="2"/>
  <c r="Z110" i="2"/>
  <c r="X510" i="2"/>
  <c r="Z510" i="2"/>
  <c r="X685" i="2"/>
  <c r="Z685" i="2"/>
  <c r="AG276" i="2"/>
  <c r="AI276" i="2"/>
  <c r="Z239" i="2"/>
  <c r="X239" i="2"/>
  <c r="AA115" i="2"/>
  <c r="AC115" i="2"/>
  <c r="CZ372" i="2"/>
  <c r="AA694" i="2"/>
  <c r="AC694" i="2"/>
  <c r="X365" i="2"/>
  <c r="Z365" i="2"/>
  <c r="AG33" i="2"/>
  <c r="AI33" i="2"/>
  <c r="AA595" i="2"/>
  <c r="AC595" i="2"/>
  <c r="X686" i="2"/>
  <c r="Z686" i="2"/>
  <c r="X294" i="2"/>
  <c r="Z294" i="2"/>
  <c r="X75" i="2"/>
  <c r="Z75" i="2"/>
  <c r="Z676" i="2"/>
  <c r="X676" i="2"/>
  <c r="X649" i="2"/>
  <c r="Z649" i="2"/>
  <c r="AA105" i="2"/>
  <c r="AC105" i="2"/>
  <c r="AC146" i="2"/>
  <c r="AA146" i="2"/>
  <c r="X503" i="2"/>
  <c r="Z503" i="2"/>
  <c r="X388" i="2"/>
  <c r="Z388" i="2"/>
  <c r="Z534" i="2"/>
  <c r="X534" i="2"/>
  <c r="AA128" i="2"/>
  <c r="AC128" i="2"/>
  <c r="AD604" i="2"/>
  <c r="AF604" i="2"/>
  <c r="AC486" i="2"/>
  <c r="AA486" i="2"/>
  <c r="X330" i="2"/>
  <c r="Z330" i="2"/>
  <c r="X480" i="2"/>
  <c r="Z480" i="2"/>
  <c r="X342" i="2"/>
  <c r="Z342" i="2"/>
  <c r="AC352" i="2"/>
  <c r="AA352" i="2"/>
  <c r="AA578" i="2"/>
  <c r="AC578" i="2"/>
  <c r="AA715" i="2"/>
  <c r="AC715" i="2"/>
  <c r="AM131" i="2"/>
  <c r="AO131" i="2"/>
  <c r="AA705" i="2"/>
  <c r="AC705" i="2"/>
  <c r="AA673" i="2"/>
  <c r="AC673" i="2"/>
  <c r="AG236" i="2"/>
  <c r="AI236" i="2"/>
  <c r="X106" i="2"/>
  <c r="Z106" i="2"/>
  <c r="X585" i="2"/>
  <c r="Z585" i="2"/>
  <c r="Z513" i="2"/>
  <c r="X513" i="2"/>
  <c r="X243" i="2"/>
  <c r="Z243" i="2"/>
  <c r="AL501" i="2"/>
  <c r="AJ501" i="2"/>
  <c r="X502" i="2"/>
  <c r="Z502" i="2"/>
  <c r="AC474" i="2"/>
  <c r="AA474" i="2"/>
  <c r="AI266" i="2"/>
  <c r="AG266" i="2"/>
  <c r="AA476" i="2"/>
  <c r="AC476" i="2"/>
  <c r="AA275" i="2"/>
  <c r="AC275" i="2"/>
  <c r="Z291" i="2"/>
  <c r="X291" i="2"/>
  <c r="X94" i="2"/>
  <c r="Z94" i="2"/>
  <c r="AA401" i="2"/>
  <c r="AC401" i="2"/>
  <c r="AG28" i="2"/>
  <c r="AI28" i="2"/>
  <c r="Z29" i="2"/>
  <c r="X29" i="2"/>
  <c r="Z632" i="2"/>
  <c r="X632" i="2"/>
  <c r="AA279" i="2"/>
  <c r="AC279" i="2"/>
  <c r="X162" i="2"/>
  <c r="Z162" i="2"/>
  <c r="X613" i="2"/>
  <c r="Z613" i="2"/>
  <c r="AA569" i="2"/>
  <c r="AC569" i="2"/>
  <c r="AA249" i="2"/>
  <c r="AC249" i="2"/>
  <c r="AC139" i="2"/>
  <c r="AA139" i="2"/>
  <c r="AC184" i="2"/>
  <c r="AA184" i="2"/>
  <c r="X493" i="2"/>
  <c r="Z493" i="2"/>
  <c r="AD381" i="2"/>
  <c r="AF381" i="2"/>
  <c r="X477" i="2"/>
  <c r="Z477" i="2"/>
  <c r="AD561" i="2"/>
  <c r="AF561" i="2"/>
  <c r="AC244" i="2"/>
  <c r="AA244" i="2"/>
  <c r="Z551" i="2"/>
  <c r="X551" i="2"/>
  <c r="X99" i="2"/>
  <c r="Z99" i="2"/>
  <c r="AC468" i="2"/>
  <c r="AA468" i="2"/>
  <c r="AF48" i="2"/>
  <c r="AD48" i="2"/>
  <c r="X272" i="2"/>
  <c r="Z272" i="2"/>
  <c r="AC509" i="2"/>
  <c r="AA509" i="2"/>
  <c r="X574" i="2"/>
  <c r="Z574" i="2"/>
  <c r="AC467" i="2"/>
  <c r="AA467" i="2"/>
  <c r="U229" i="2"/>
  <c r="W229" i="2"/>
  <c r="AO702" i="2"/>
  <c r="AM702" i="2"/>
  <c r="X89" i="2"/>
  <c r="Z89" i="2"/>
  <c r="AA607" i="2"/>
  <c r="AC607" i="2"/>
  <c r="AG250" i="2"/>
  <c r="AI250" i="2"/>
  <c r="X393" i="2"/>
  <c r="Z393" i="2"/>
  <c r="AA525" i="2"/>
  <c r="AC525" i="2"/>
  <c r="AD586" i="2"/>
  <c r="AF586" i="2"/>
  <c r="X591" i="2"/>
  <c r="Z591" i="2"/>
  <c r="AA153" i="2"/>
  <c r="AC153" i="2"/>
  <c r="Z389" i="2"/>
  <c r="X389" i="2"/>
  <c r="X656" i="2"/>
  <c r="Z656" i="2"/>
  <c r="AA142" i="2"/>
  <c r="AC142" i="2"/>
  <c r="X674" i="2"/>
  <c r="Z674" i="2"/>
  <c r="X706" i="2"/>
  <c r="Z706" i="2"/>
  <c r="AA259" i="2"/>
  <c r="AC259" i="2"/>
  <c r="X416" i="2"/>
  <c r="Z416" i="2"/>
  <c r="X384" i="2"/>
  <c r="Z384" i="2"/>
  <c r="AG710" i="2"/>
  <c r="AI710" i="2"/>
  <c r="AA181" i="2"/>
  <c r="AC181" i="2"/>
  <c r="AC22" i="2"/>
  <c r="AA22" i="2"/>
  <c r="Z584" i="2"/>
  <c r="X584" i="2"/>
  <c r="W138" i="2"/>
  <c r="U138" i="2"/>
  <c r="AP121" i="2"/>
  <c r="AR121" i="2"/>
  <c r="AG425" i="2"/>
  <c r="AI425" i="2"/>
  <c r="AA462" i="2"/>
  <c r="AC462" i="2"/>
  <c r="AA355" i="2"/>
  <c r="AC355" i="2"/>
  <c r="AF626" i="2"/>
  <c r="AD626" i="2"/>
  <c r="Z395" i="2"/>
  <c r="X395" i="2"/>
  <c r="Z492" i="2"/>
  <c r="X492" i="2"/>
  <c r="AA641" i="2"/>
  <c r="AC641" i="2"/>
  <c r="X419" i="2"/>
  <c r="Z419" i="2"/>
  <c r="AF212" i="2"/>
  <c r="AD212" i="2"/>
  <c r="AD192" i="2"/>
  <c r="AF192" i="2"/>
  <c r="AC385" i="2"/>
  <c r="AA385" i="2"/>
  <c r="X412" i="2"/>
  <c r="Z412" i="2"/>
  <c r="AF69" i="2"/>
  <c r="AD69" i="2"/>
  <c r="X301" i="2"/>
  <c r="Z301" i="2"/>
  <c r="AF568" i="2"/>
  <c r="AD568" i="2"/>
  <c r="X215" i="2"/>
  <c r="Z215" i="2"/>
  <c r="X32" i="2"/>
  <c r="Z32" i="2"/>
  <c r="X36" i="2"/>
  <c r="Z36" i="2"/>
  <c r="AA452" i="2"/>
  <c r="AC452" i="2"/>
  <c r="X677" i="2"/>
  <c r="Z677" i="2"/>
  <c r="Z198" i="2"/>
  <c r="X198" i="2"/>
  <c r="AA369" i="2"/>
  <c r="AC369" i="2"/>
  <c r="AD504" i="2"/>
  <c r="AF504" i="2"/>
  <c r="AA98" i="2"/>
  <c r="AC98" i="2"/>
  <c r="AF167" i="2"/>
  <c r="AD167" i="2"/>
  <c r="X507" i="2"/>
  <c r="Z507" i="2"/>
  <c r="U286" i="2"/>
  <c r="W286" i="2"/>
  <c r="AA59" i="2"/>
  <c r="AC59" i="2"/>
  <c r="AF219" i="2"/>
  <c r="AD219" i="2"/>
  <c r="AG237" i="2"/>
  <c r="AI237" i="2"/>
  <c r="AA193" i="2"/>
  <c r="AC193" i="2"/>
  <c r="AC601" i="2"/>
  <c r="AA601" i="2"/>
  <c r="AF323" i="2"/>
  <c r="AD323" i="2"/>
  <c r="AA288" i="2"/>
  <c r="AC288" i="2"/>
  <c r="X538" i="2"/>
  <c r="Z538" i="2"/>
  <c r="X526" i="2"/>
  <c r="Z526" i="2"/>
  <c r="AA684" i="2"/>
  <c r="AC684" i="2"/>
  <c r="AF483" i="2"/>
  <c r="AD483" i="2"/>
  <c r="AA357" i="2"/>
  <c r="AC357" i="2"/>
  <c r="AF658" i="2"/>
  <c r="AD658" i="2"/>
  <c r="AA689" i="2"/>
  <c r="AC689" i="2"/>
  <c r="AA630" i="2"/>
  <c r="AC630" i="2"/>
  <c r="AG12" i="2"/>
  <c r="AI12" i="2"/>
  <c r="X222" i="2"/>
  <c r="Z222" i="2"/>
  <c r="Z82" i="2"/>
  <c r="X82" i="2"/>
  <c r="AD331" i="2"/>
  <c r="AF331" i="2"/>
  <c r="U314" i="2"/>
  <c r="W314" i="2"/>
  <c r="AL290" i="2"/>
  <c r="AJ290" i="2"/>
  <c r="AD445" i="2"/>
  <c r="AF445" i="2"/>
  <c r="X396" i="2"/>
  <c r="Z396" i="2"/>
  <c r="AA174" i="2"/>
  <c r="AC174" i="2"/>
  <c r="AI322" i="2"/>
  <c r="AG322" i="2"/>
  <c r="AC101" i="2"/>
  <c r="AA101" i="2"/>
  <c r="AC638" i="2"/>
  <c r="AA638" i="2"/>
  <c r="X90" i="2"/>
  <c r="Z90" i="2"/>
  <c r="X634" i="2"/>
  <c r="Z634" i="2"/>
  <c r="AA147" i="2"/>
  <c r="AC147" i="2"/>
  <c r="AC189" i="2"/>
  <c r="AA189" i="2"/>
  <c r="AG512" i="2"/>
  <c r="AI512" i="2"/>
  <c r="AA78" i="2"/>
  <c r="AC78" i="2"/>
  <c r="AA339" i="2"/>
  <c r="AC339" i="2"/>
  <c r="AD248" i="2"/>
  <c r="AF248" i="2"/>
  <c r="AA709" i="2"/>
  <c r="AC709" i="2"/>
  <c r="X15" i="2"/>
  <c r="Z15" i="2"/>
  <c r="Z459" i="2"/>
  <c r="X459" i="2"/>
  <c r="AC188" i="2"/>
  <c r="AA188" i="2"/>
  <c r="Z14" i="2"/>
  <c r="X14" i="2"/>
  <c r="AA305" i="2"/>
  <c r="AC305" i="2"/>
  <c r="AI143" i="2"/>
  <c r="AG143" i="2"/>
  <c r="X465" i="2"/>
  <c r="Z465" i="2"/>
  <c r="AD600" i="2"/>
  <c r="AF600" i="2"/>
  <c r="X692" i="2"/>
  <c r="Z692" i="2"/>
  <c r="X479" i="2"/>
  <c r="Z479" i="2"/>
  <c r="AC265" i="2"/>
  <c r="AA265" i="2"/>
  <c r="AA662" i="2"/>
  <c r="AC662" i="2"/>
  <c r="X21" i="2"/>
  <c r="Z21" i="2"/>
  <c r="X318" i="2"/>
  <c r="Z318" i="2"/>
  <c r="AA693" i="2"/>
  <c r="AC693" i="2"/>
  <c r="X528" i="2"/>
  <c r="Z528" i="2"/>
  <c r="Z240" i="2"/>
  <c r="X240" i="2"/>
  <c r="AG516" i="2"/>
  <c r="AI516" i="2"/>
  <c r="AC196" i="2"/>
  <c r="AA196" i="2"/>
  <c r="AA657" i="2"/>
  <c r="AC657" i="2"/>
  <c r="AC114" i="2"/>
  <c r="AA114" i="2"/>
  <c r="Z621" i="2"/>
  <c r="X621" i="2"/>
  <c r="AI577" i="2"/>
  <c r="AG577" i="2"/>
  <c r="AD278" i="2"/>
  <c r="AF278" i="2"/>
  <c r="AC86" i="2"/>
  <c r="AA86" i="2"/>
  <c r="Z270" i="2"/>
  <c r="X270" i="2"/>
  <c r="AI360" i="2"/>
  <c r="AG360" i="2"/>
  <c r="X26" i="2"/>
  <c r="Z26" i="2"/>
  <c r="X348" i="2"/>
  <c r="Z348" i="2"/>
  <c r="AA11" i="2"/>
  <c r="AC11" i="2"/>
  <c r="AA377" i="2"/>
  <c r="AC377" i="2"/>
  <c r="AA592" i="2"/>
  <c r="AC592" i="2"/>
  <c r="X666" i="2"/>
  <c r="Z666" i="2"/>
  <c r="AI629" i="2"/>
  <c r="AG629" i="2"/>
  <c r="CZ47" i="2"/>
  <c r="X351" i="2"/>
  <c r="Z351" i="2"/>
  <c r="X690" i="2"/>
  <c r="Z690" i="2"/>
  <c r="AA560" i="2"/>
  <c r="AC560" i="2"/>
  <c r="AA608" i="2"/>
  <c r="AC608" i="2"/>
  <c r="X405" i="2"/>
  <c r="Z405" i="2"/>
  <c r="X589" i="2"/>
  <c r="Z589" i="2"/>
  <c r="AI618" i="2"/>
  <c r="AG618" i="2"/>
  <c r="X111" i="2"/>
  <c r="Z111" i="2"/>
  <c r="Z644" i="2"/>
  <c r="X644" i="2"/>
  <c r="AA52" i="2"/>
  <c r="AC52" i="2"/>
  <c r="X208" i="2"/>
  <c r="Z208" i="2"/>
  <c r="Z599" i="2"/>
  <c r="X599" i="2"/>
  <c r="X622" i="2"/>
  <c r="Z622" i="2"/>
  <c r="Z400" i="2"/>
  <c r="X400" i="2"/>
  <c r="AA225" i="2"/>
  <c r="AC225" i="2"/>
  <c r="AA93" i="2"/>
  <c r="AC93" i="2"/>
  <c r="AA354" i="2"/>
  <c r="AC354" i="2"/>
  <c r="AA283" i="2"/>
  <c r="AC283" i="2"/>
  <c r="Z664" i="2"/>
  <c r="X664" i="2"/>
  <c r="AI308" i="2"/>
  <c r="AG308" i="2"/>
  <c r="AA311" i="2"/>
  <c r="AC311" i="2"/>
  <c r="X254" i="2"/>
  <c r="Z254" i="2"/>
  <c r="X165" i="2"/>
  <c r="Z165" i="2"/>
  <c r="X544" i="2"/>
  <c r="Z544" i="2"/>
  <c r="AI154" i="2"/>
  <c r="AG154" i="2"/>
  <c r="X344" i="2"/>
  <c r="Z344" i="2"/>
  <c r="Z455" i="2"/>
  <c r="X455" i="2"/>
  <c r="Z648" i="2"/>
  <c r="X648" i="2"/>
  <c r="AF230" i="2"/>
  <c r="AD230" i="2"/>
  <c r="AC470" i="2"/>
  <c r="AA470" i="2"/>
  <c r="AF616" i="2"/>
  <c r="AD616" i="2"/>
  <c r="AI672" i="2"/>
  <c r="AG672" i="2"/>
  <c r="AA319" i="2"/>
  <c r="AC319" i="2"/>
  <c r="AD670" i="2"/>
  <c r="AF670" i="2"/>
  <c r="X637" i="2"/>
  <c r="Z637" i="2"/>
  <c r="AD151" i="2"/>
  <c r="AF151" i="2"/>
  <c r="AA73" i="2"/>
  <c r="AC73" i="2"/>
  <c r="AA490" i="2"/>
  <c r="AC490" i="2"/>
  <c r="AC636" i="2"/>
  <c r="AA636" i="2"/>
  <c r="AJ199" i="2"/>
  <c r="AL199" i="2"/>
  <c r="Z653" i="2"/>
  <c r="X653" i="2"/>
  <c r="AD345" i="2"/>
  <c r="AF345" i="2"/>
  <c r="AD458" i="2"/>
  <c r="AF458" i="2"/>
  <c r="AD81" i="2"/>
  <c r="AF81" i="2"/>
  <c r="AI195" i="2"/>
  <c r="AG195" i="2"/>
  <c r="X261" i="2"/>
  <c r="Z261" i="2"/>
  <c r="AA424" i="2"/>
  <c r="AC424" i="2"/>
  <c r="AD682" i="2"/>
  <c r="AF682" i="2"/>
  <c r="X487" i="2"/>
  <c r="Z487" i="2"/>
  <c r="X60" i="2"/>
  <c r="Z60" i="2"/>
  <c r="AG269" i="2"/>
  <c r="AI269" i="2"/>
  <c r="AD500" i="2"/>
  <c r="AF500" i="2"/>
  <c r="X696" i="2"/>
  <c r="Z696" i="2"/>
  <c r="AA701" i="2"/>
  <c r="AC701" i="2"/>
  <c r="X201" i="2"/>
  <c r="Z201" i="2"/>
  <c r="AA234" i="2"/>
  <c r="AC234" i="2"/>
  <c r="X681" i="2"/>
  <c r="Z681" i="2"/>
  <c r="X563" i="2"/>
  <c r="Z563" i="2"/>
  <c r="AC132" i="2"/>
  <c r="AA132" i="2"/>
  <c r="AA669" i="2"/>
  <c r="AC669" i="2"/>
  <c r="X186" i="2"/>
  <c r="Z186" i="2"/>
  <c r="X373" i="2"/>
  <c r="Z373" i="2"/>
  <c r="X532" i="2"/>
  <c r="Z532" i="2"/>
  <c r="X157" i="2"/>
  <c r="Z157" i="2"/>
  <c r="AF515" i="2"/>
  <c r="AD515" i="2"/>
  <c r="X158" i="2"/>
  <c r="Z158" i="2"/>
  <c r="AC378" i="2"/>
  <c r="AA378" i="2"/>
  <c r="AD448" i="2"/>
  <c r="AF448" i="2"/>
  <c r="X572" i="2"/>
  <c r="Z572" i="2"/>
  <c r="AD349" i="2"/>
  <c r="AF349" i="2"/>
  <c r="AD612" i="2"/>
  <c r="AF612" i="2"/>
  <c r="AD209" i="2"/>
  <c r="AF209" i="2"/>
  <c r="AA297" i="2"/>
  <c r="AC297" i="2"/>
  <c r="X83" i="2"/>
  <c r="Z83" i="2"/>
  <c r="Z464" i="2"/>
  <c r="X464" i="2"/>
  <c r="AA678" i="2"/>
  <c r="AC678" i="2"/>
  <c r="AA97" i="2"/>
  <c r="AC97" i="2"/>
  <c r="AC700" i="2"/>
  <c r="AA700" i="2"/>
  <c r="AA535" i="2"/>
  <c r="AC535" i="2"/>
  <c r="DA47" i="2"/>
  <c r="X408" i="2"/>
  <c r="Z408" i="2"/>
  <c r="AA614" i="2"/>
  <c r="AC614" i="2"/>
  <c r="AF684" i="2" l="1"/>
  <c r="AD684" i="2"/>
  <c r="AJ250" i="2"/>
  <c r="AL250" i="2"/>
  <c r="AD708" i="2"/>
  <c r="AF708" i="2"/>
  <c r="AG44" i="2"/>
  <c r="AI44" i="2"/>
  <c r="AA79" i="2"/>
  <c r="AC79" i="2"/>
  <c r="AC173" i="2"/>
  <c r="AA173" i="2"/>
  <c r="AG628" i="2"/>
  <c r="AI628" i="2"/>
  <c r="AJ640" i="2"/>
  <c r="AL640" i="2"/>
  <c r="AD701" i="2"/>
  <c r="AF701" i="2"/>
  <c r="AA622" i="2"/>
  <c r="AC622" i="2"/>
  <c r="AF114" i="2"/>
  <c r="AD114" i="2"/>
  <c r="AA677" i="2"/>
  <c r="AC677" i="2"/>
  <c r="AA502" i="2"/>
  <c r="AC502" i="2"/>
  <c r="AI135" i="2"/>
  <c r="AG135" i="2"/>
  <c r="AD669" i="2"/>
  <c r="AF669" i="2"/>
  <c r="AG230" i="2"/>
  <c r="AI230" i="2"/>
  <c r="AF225" i="2"/>
  <c r="AD225" i="2"/>
  <c r="AC666" i="2"/>
  <c r="AA666" i="2"/>
  <c r="AG445" i="2"/>
  <c r="AI445" i="2"/>
  <c r="AP702" i="2"/>
  <c r="AR702" i="2"/>
  <c r="AA480" i="2"/>
  <c r="AC480" i="2"/>
  <c r="AG253" i="2"/>
  <c r="AI253" i="2"/>
  <c r="AC382" i="2"/>
  <c r="AA382" i="2"/>
  <c r="AA489" i="2"/>
  <c r="AC489" i="2"/>
  <c r="AA572" i="2"/>
  <c r="AC572" i="2"/>
  <c r="AD234" i="2"/>
  <c r="AF234" i="2"/>
  <c r="AO199" i="2"/>
  <c r="AM199" i="2"/>
  <c r="AA351" i="2"/>
  <c r="AC351" i="2"/>
  <c r="AA240" i="2"/>
  <c r="AC240" i="2"/>
  <c r="AA82" i="2"/>
  <c r="AC82" i="2"/>
  <c r="AD193" i="2"/>
  <c r="AF193" i="2"/>
  <c r="AF641" i="2"/>
  <c r="AD641" i="2"/>
  <c r="AG626" i="2"/>
  <c r="AI626" i="2"/>
  <c r="AS121" i="2"/>
  <c r="AU121" i="2"/>
  <c r="Z229" i="2"/>
  <c r="X229" i="2"/>
  <c r="AD509" i="2"/>
  <c r="AF509" i="2"/>
  <c r="AF468" i="2"/>
  <c r="AD468" i="2"/>
  <c r="AF139" i="2"/>
  <c r="AD139" i="2"/>
  <c r="AD474" i="2"/>
  <c r="AF474" i="2"/>
  <c r="AC243" i="2"/>
  <c r="AA243" i="2"/>
  <c r="AR131" i="2"/>
  <c r="AP131" i="2"/>
  <c r="AD128" i="2"/>
  <c r="AF128" i="2"/>
  <c r="AC676" i="2"/>
  <c r="AA676" i="2"/>
  <c r="AF595" i="2"/>
  <c r="AD595" i="2"/>
  <c r="AJ276" i="2"/>
  <c r="AL276" i="2"/>
  <c r="AI471" i="2"/>
  <c r="AG471" i="2"/>
  <c r="AF575" i="2"/>
  <c r="AD575" i="2"/>
  <c r="AD170" i="2"/>
  <c r="AF170" i="2"/>
  <c r="AD102" i="2"/>
  <c r="AF102" i="2"/>
  <c r="AG327" i="2"/>
  <c r="AI327" i="2"/>
  <c r="AJ714" i="2"/>
  <c r="AL714" i="2"/>
  <c r="AF652" i="2"/>
  <c r="AD652" i="2"/>
  <c r="AD166" i="2"/>
  <c r="AF166" i="2"/>
  <c r="AD223" i="2"/>
  <c r="AF223" i="2"/>
  <c r="AD420" i="2"/>
  <c r="AF420" i="2"/>
  <c r="AA55" i="2"/>
  <c r="AC55" i="2"/>
  <c r="AL292" i="2"/>
  <c r="AJ292" i="2"/>
  <c r="AC129" i="2"/>
  <c r="AA129" i="2"/>
  <c r="AA571" i="2"/>
  <c r="AC571" i="2"/>
  <c r="X268" i="2"/>
  <c r="Z268" i="2"/>
  <c r="AD650" i="2"/>
  <c r="AF650" i="2"/>
  <c r="AA522" i="2"/>
  <c r="AC522" i="2"/>
  <c r="AC408" i="2"/>
  <c r="AA408" i="2"/>
  <c r="AA157" i="2"/>
  <c r="AC157" i="2"/>
  <c r="AG586" i="2"/>
  <c r="AI586" i="2"/>
  <c r="AA29" i="2"/>
  <c r="AC29" i="2"/>
  <c r="AF715" i="2"/>
  <c r="AD715" i="2"/>
  <c r="AA534" i="2"/>
  <c r="AC534" i="2"/>
  <c r="AL169" i="2"/>
  <c r="AJ169" i="2"/>
  <c r="AG213" i="2"/>
  <c r="AI213" i="2"/>
  <c r="AD415" i="2"/>
  <c r="AF415" i="2"/>
  <c r="AI484" i="2"/>
  <c r="AG484" i="2"/>
  <c r="AF97" i="2"/>
  <c r="AD97" i="2"/>
  <c r="AD319" i="2"/>
  <c r="AF319" i="2"/>
  <c r="AA589" i="2"/>
  <c r="AC589" i="2"/>
  <c r="AD86" i="2"/>
  <c r="AF86" i="2"/>
  <c r="AC15" i="2"/>
  <c r="AA15" i="2"/>
  <c r="AD259" i="2"/>
  <c r="AF259" i="2"/>
  <c r="AD467" i="2"/>
  <c r="AF467" i="2"/>
  <c r="AA664" i="2"/>
  <c r="AC664" i="2"/>
  <c r="AC318" i="2"/>
  <c r="AA318" i="2"/>
  <c r="AD101" i="2"/>
  <c r="AF101" i="2"/>
  <c r="AF630" i="2"/>
  <c r="AD630" i="2"/>
  <c r="AG381" i="2"/>
  <c r="AI381" i="2"/>
  <c r="AM501" i="2"/>
  <c r="AO501" i="2"/>
  <c r="AF694" i="2"/>
  <c r="AD694" i="2"/>
  <c r="AF582" i="2"/>
  <c r="AD582" i="2"/>
  <c r="Z176" i="2"/>
  <c r="X176" i="2"/>
  <c r="AD431" i="2"/>
  <c r="AF431" i="2"/>
  <c r="AG500" i="2"/>
  <c r="AI500" i="2"/>
  <c r="AC487" i="2"/>
  <c r="AA487" i="2"/>
  <c r="AA261" i="2"/>
  <c r="AC261" i="2"/>
  <c r="AA637" i="2"/>
  <c r="AC637" i="2"/>
  <c r="AJ672" i="2"/>
  <c r="AL672" i="2"/>
  <c r="AF283" i="2"/>
  <c r="AD283" i="2"/>
  <c r="AA599" i="2"/>
  <c r="AC599" i="2"/>
  <c r="AC111" i="2"/>
  <c r="AA111" i="2"/>
  <c r="AF608" i="2"/>
  <c r="AD608" i="2"/>
  <c r="AC348" i="2"/>
  <c r="AA348" i="2"/>
  <c r="AJ577" i="2"/>
  <c r="AL577" i="2"/>
  <c r="AC634" i="2"/>
  <c r="AA634" i="2"/>
  <c r="AD614" i="2"/>
  <c r="AF614" i="2"/>
  <c r="AI209" i="2"/>
  <c r="AG209" i="2"/>
  <c r="AI515" i="2"/>
  <c r="AG515" i="2"/>
  <c r="AI81" i="2"/>
  <c r="AG81" i="2"/>
  <c r="AG345" i="2"/>
  <c r="AI345" i="2"/>
  <c r="AD73" i="2"/>
  <c r="AF73" i="2"/>
  <c r="AF592" i="2"/>
  <c r="AD592" i="2"/>
  <c r="AD196" i="2"/>
  <c r="AF196" i="2"/>
  <c r="AD265" i="2"/>
  <c r="AF265" i="2"/>
  <c r="AA459" i="2"/>
  <c r="AC459" i="2"/>
  <c r="AG248" i="2"/>
  <c r="AI248" i="2"/>
  <c r="AL512" i="2"/>
  <c r="AJ512" i="2"/>
  <c r="AJ322" i="2"/>
  <c r="AL322" i="2"/>
  <c r="AD288" i="2"/>
  <c r="AF288" i="2"/>
  <c r="AG167" i="2"/>
  <c r="AI167" i="2"/>
  <c r="AC36" i="2"/>
  <c r="AA36" i="2"/>
  <c r="AG568" i="2"/>
  <c r="AI568" i="2"/>
  <c r="AF385" i="2"/>
  <c r="AD385" i="2"/>
  <c r="AF355" i="2"/>
  <c r="AD355" i="2"/>
  <c r="AD22" i="2"/>
  <c r="AF22" i="2"/>
  <c r="AA416" i="2"/>
  <c r="AC416" i="2"/>
  <c r="AA674" i="2"/>
  <c r="AC674" i="2"/>
  <c r="AC389" i="2"/>
  <c r="AA389" i="2"/>
  <c r="AA393" i="2"/>
  <c r="AC393" i="2"/>
  <c r="AC99" i="2"/>
  <c r="AA99" i="2"/>
  <c r="AD244" i="2"/>
  <c r="AF244" i="2"/>
  <c r="AA632" i="2"/>
  <c r="AC632" i="2"/>
  <c r="AJ236" i="2"/>
  <c r="AL236" i="2"/>
  <c r="AD146" i="2"/>
  <c r="AF146" i="2"/>
  <c r="AC110" i="2"/>
  <c r="AA110" i="2"/>
  <c r="AR364" i="2"/>
  <c r="AP364" i="2"/>
  <c r="AD646" i="2"/>
  <c r="AF646" i="2"/>
  <c r="AA633" i="2"/>
  <c r="AC633" i="2"/>
  <c r="AC698" i="2"/>
  <c r="AA698" i="2"/>
  <c r="AJ335" i="2"/>
  <c r="AL335" i="2"/>
  <c r="AA688" i="2"/>
  <c r="AC688" i="2"/>
  <c r="AG617" i="2"/>
  <c r="AI617" i="2"/>
  <c r="AI473" i="2"/>
  <c r="AG473" i="2"/>
  <c r="AA177" i="2"/>
  <c r="AC177" i="2"/>
  <c r="AG442" i="2"/>
  <c r="AI442" i="2"/>
  <c r="AC581" i="2"/>
  <c r="AA581" i="2"/>
  <c r="AF620" i="2"/>
  <c r="AD620" i="2"/>
  <c r="Z72" i="2"/>
  <c r="X72" i="2"/>
  <c r="AD661" i="2"/>
  <c r="AF661" i="2"/>
  <c r="AA118" i="2"/>
  <c r="AC118" i="2"/>
  <c r="AA497" i="2"/>
  <c r="AC497" i="2"/>
  <c r="AA519" i="2"/>
  <c r="AC519" i="2"/>
  <c r="AD539" i="2"/>
  <c r="AF539" i="2"/>
  <c r="AF588" i="2"/>
  <c r="AD588" i="2"/>
  <c r="AC499" i="2"/>
  <c r="AA499" i="2"/>
  <c r="AD625" i="2"/>
  <c r="AF625" i="2"/>
  <c r="AA642" i="2"/>
  <c r="AC642" i="2"/>
  <c r="AC556" i="2"/>
  <c r="AA556" i="2"/>
  <c r="AA464" i="2"/>
  <c r="AC464" i="2"/>
  <c r="AL269" i="2"/>
  <c r="AJ269" i="2"/>
  <c r="AI151" i="2"/>
  <c r="AG151" i="2"/>
  <c r="AA648" i="2"/>
  <c r="AC648" i="2"/>
  <c r="AD560" i="2"/>
  <c r="AF560" i="2"/>
  <c r="AA479" i="2"/>
  <c r="AC479" i="2"/>
  <c r="AA14" i="2"/>
  <c r="AC14" i="2"/>
  <c r="AL237" i="2"/>
  <c r="AJ237" i="2"/>
  <c r="AD462" i="2"/>
  <c r="AF462" i="2"/>
  <c r="AD249" i="2"/>
  <c r="AF249" i="2"/>
  <c r="AO63" i="2"/>
  <c r="AM63" i="2"/>
  <c r="AD697" i="2"/>
  <c r="AF697" i="2"/>
  <c r="AG713" i="2"/>
  <c r="AI713" i="2"/>
  <c r="AC180" i="2"/>
  <c r="AA180" i="2"/>
  <c r="AC258" i="2"/>
  <c r="AA258" i="2"/>
  <c r="AJ521" i="2"/>
  <c r="AL521" i="2"/>
  <c r="AC83" i="2"/>
  <c r="AA83" i="2"/>
  <c r="AA563" i="2"/>
  <c r="AC563" i="2"/>
  <c r="AD52" i="2"/>
  <c r="AF52" i="2"/>
  <c r="AJ516" i="2"/>
  <c r="AL516" i="2"/>
  <c r="AF339" i="2"/>
  <c r="AD339" i="2"/>
  <c r="AG323" i="2"/>
  <c r="AI323" i="2"/>
  <c r="AL710" i="2"/>
  <c r="AJ710" i="2"/>
  <c r="AA591" i="2"/>
  <c r="AC591" i="2"/>
  <c r="AL28" i="2"/>
  <c r="AJ28" i="2"/>
  <c r="AF535" i="2"/>
  <c r="AD535" i="2"/>
  <c r="AD297" i="2"/>
  <c r="AF297" i="2"/>
  <c r="AA254" i="2"/>
  <c r="AC254" i="2"/>
  <c r="AA644" i="2"/>
  <c r="AC644" i="2"/>
  <c r="AI600" i="2"/>
  <c r="AG600" i="2"/>
  <c r="AF305" i="2"/>
  <c r="AD305" i="2"/>
  <c r="AC538" i="2"/>
  <c r="AA538" i="2"/>
  <c r="AG219" i="2"/>
  <c r="AI219" i="2"/>
  <c r="AF369" i="2"/>
  <c r="AD369" i="2"/>
  <c r="AC613" i="2"/>
  <c r="AA613" i="2"/>
  <c r="AD275" i="2"/>
  <c r="AF275" i="2"/>
  <c r="AA106" i="2"/>
  <c r="AC106" i="2"/>
  <c r="AA239" i="2"/>
  <c r="AC239" i="2"/>
  <c r="AA665" i="2"/>
  <c r="AC665" i="2"/>
  <c r="AF312" i="2"/>
  <c r="AD312" i="2"/>
  <c r="AG159" i="2"/>
  <c r="AI159" i="2"/>
  <c r="AL205" i="2"/>
  <c r="AJ205" i="2"/>
  <c r="AA161" i="2"/>
  <c r="AC161" i="2"/>
  <c r="AA185" i="2"/>
  <c r="AC185" i="2"/>
  <c r="AJ432" i="2"/>
  <c r="AL432" i="2"/>
  <c r="AG448" i="2"/>
  <c r="AI448" i="2"/>
  <c r="AF132" i="2"/>
  <c r="AD132" i="2"/>
  <c r="AC201" i="2"/>
  <c r="AA201" i="2"/>
  <c r="AI670" i="2"/>
  <c r="AG670" i="2"/>
  <c r="AG616" i="2"/>
  <c r="AI616" i="2"/>
  <c r="AJ154" i="2"/>
  <c r="AL154" i="2"/>
  <c r="AD311" i="2"/>
  <c r="AF311" i="2"/>
  <c r="AD354" i="2"/>
  <c r="AF354" i="2"/>
  <c r="AA400" i="2"/>
  <c r="AC400" i="2"/>
  <c r="AC208" i="2"/>
  <c r="AA208" i="2"/>
  <c r="AC26" i="2"/>
  <c r="AA26" i="2"/>
  <c r="AA270" i="2"/>
  <c r="AC270" i="2"/>
  <c r="AA621" i="2"/>
  <c r="AC621" i="2"/>
  <c r="AA528" i="2"/>
  <c r="AC528" i="2"/>
  <c r="AC465" i="2"/>
  <c r="AA465" i="2"/>
  <c r="AA90" i="2"/>
  <c r="AC90" i="2"/>
  <c r="AD174" i="2"/>
  <c r="AF174" i="2"/>
  <c r="AO290" i="2"/>
  <c r="AM290" i="2"/>
  <c r="AA222" i="2"/>
  <c r="AC222" i="2"/>
  <c r="AF689" i="2"/>
  <c r="AD689" i="2"/>
  <c r="AG483" i="2"/>
  <c r="AI483" i="2"/>
  <c r="AD59" i="2"/>
  <c r="AF59" i="2"/>
  <c r="AA198" i="2"/>
  <c r="AC198" i="2"/>
  <c r="AC301" i="2"/>
  <c r="AA301" i="2"/>
  <c r="AG192" i="2"/>
  <c r="AI192" i="2"/>
  <c r="AD181" i="2"/>
  <c r="AF181" i="2"/>
  <c r="AD153" i="2"/>
  <c r="AF153" i="2"/>
  <c r="AA89" i="2"/>
  <c r="AC89" i="2"/>
  <c r="AC272" i="2"/>
  <c r="AA272" i="2"/>
  <c r="AI561" i="2"/>
  <c r="AG561" i="2"/>
  <c r="AC493" i="2"/>
  <c r="AA493" i="2"/>
  <c r="AC162" i="2"/>
  <c r="AA162" i="2"/>
  <c r="AA94" i="2"/>
  <c r="AC94" i="2"/>
  <c r="AF476" i="2"/>
  <c r="AD476" i="2"/>
  <c r="AF352" i="2"/>
  <c r="AD352" i="2"/>
  <c r="AC330" i="2"/>
  <c r="AA330" i="2"/>
  <c r="AF105" i="2"/>
  <c r="AD105" i="2"/>
  <c r="AC75" i="2"/>
  <c r="AA75" i="2"/>
  <c r="AL33" i="2"/>
  <c r="AJ33" i="2"/>
  <c r="AD115" i="2"/>
  <c r="AF115" i="2"/>
  <c r="AA685" i="2"/>
  <c r="AC685" i="2"/>
  <c r="AA555" i="2"/>
  <c r="AC555" i="2"/>
  <c r="AF550" i="2"/>
  <c r="AD550" i="2"/>
  <c r="AA218" i="2"/>
  <c r="AC218" i="2"/>
  <c r="CW395" i="2"/>
  <c r="CX395" i="2" s="1"/>
  <c r="CU395" i="2"/>
  <c r="AI295" i="2"/>
  <c r="AG295" i="2"/>
  <c r="AC178" i="2"/>
  <c r="AA178" i="2"/>
  <c r="AD304" i="2"/>
  <c r="AF304" i="2"/>
  <c r="AD368" i="2"/>
  <c r="AF368" i="2"/>
  <c r="AF298" i="2"/>
  <c r="AD298" i="2"/>
  <c r="AC645" i="2"/>
  <c r="AA645" i="2"/>
  <c r="AA680" i="2"/>
  <c r="AC680" i="2"/>
  <c r="AC233" i="2"/>
  <c r="AA233" i="2"/>
  <c r="AF25" i="2"/>
  <c r="AD25" i="2"/>
  <c r="AD409" i="2"/>
  <c r="AF409" i="2"/>
  <c r="AI612" i="2"/>
  <c r="AG612" i="2"/>
  <c r="AD636" i="2"/>
  <c r="AF636" i="2"/>
  <c r="AC544" i="2"/>
  <c r="AA544" i="2"/>
  <c r="AC21" i="2"/>
  <c r="AA21" i="2"/>
  <c r="AF98" i="2"/>
  <c r="AD98" i="2"/>
  <c r="AA492" i="2"/>
  <c r="AC492" i="2"/>
  <c r="AD142" i="2"/>
  <c r="AF142" i="2"/>
  <c r="AJ428" i="2"/>
  <c r="AL428" i="2"/>
  <c r="Z127" i="2"/>
  <c r="X127" i="2"/>
  <c r="AF668" i="2"/>
  <c r="AD668" i="2"/>
  <c r="AC32" i="2"/>
  <c r="AA32" i="2"/>
  <c r="AF673" i="2"/>
  <c r="AD673" i="2"/>
  <c r="AC342" i="2"/>
  <c r="AA342" i="2"/>
  <c r="AA388" i="2"/>
  <c r="AC388" i="2"/>
  <c r="AA294" i="2"/>
  <c r="AC294" i="2"/>
  <c r="AJ76" i="2"/>
  <c r="AL76" i="2"/>
  <c r="AD427" i="2"/>
  <c r="AF427" i="2"/>
  <c r="AC461" i="2"/>
  <c r="AA461" i="2"/>
  <c r="AD315" i="2"/>
  <c r="AF315" i="2"/>
  <c r="AD17" i="2"/>
  <c r="AF17" i="2"/>
  <c r="AA347" i="2"/>
  <c r="AC347" i="2"/>
  <c r="AC624" i="2"/>
  <c r="AA624" i="2"/>
  <c r="AA444" i="2"/>
  <c r="AC444" i="2"/>
  <c r="AF378" i="2"/>
  <c r="AD378" i="2"/>
  <c r="AC532" i="2"/>
  <c r="AA532" i="2"/>
  <c r="AC186" i="2"/>
  <c r="AA186" i="2"/>
  <c r="AA60" i="2"/>
  <c r="AC60" i="2"/>
  <c r="AD470" i="2"/>
  <c r="AF470" i="2"/>
  <c r="AA455" i="2"/>
  <c r="AC455" i="2"/>
  <c r="AC165" i="2"/>
  <c r="AA165" i="2"/>
  <c r="AL308" i="2"/>
  <c r="AJ308" i="2"/>
  <c r="AD93" i="2"/>
  <c r="AF93" i="2"/>
  <c r="AA690" i="2"/>
  <c r="AC690" i="2"/>
  <c r="AG278" i="2"/>
  <c r="AI278" i="2"/>
  <c r="AD657" i="2"/>
  <c r="AF657" i="2"/>
  <c r="AD693" i="2"/>
  <c r="AF693" i="2"/>
  <c r="AF662" i="2"/>
  <c r="AD662" i="2"/>
  <c r="AC692" i="2"/>
  <c r="AA692" i="2"/>
  <c r="AF189" i="2"/>
  <c r="AD189" i="2"/>
  <c r="AD638" i="2"/>
  <c r="AF638" i="2"/>
  <c r="AC396" i="2"/>
  <c r="AA396" i="2"/>
  <c r="AG331" i="2"/>
  <c r="AI331" i="2"/>
  <c r="AL12" i="2"/>
  <c r="AJ12" i="2"/>
  <c r="AG658" i="2"/>
  <c r="AI658" i="2"/>
  <c r="AA526" i="2"/>
  <c r="AC526" i="2"/>
  <c r="AG504" i="2"/>
  <c r="AI504" i="2"/>
  <c r="AG69" i="2"/>
  <c r="AI69" i="2"/>
  <c r="AI212" i="2"/>
  <c r="AG212" i="2"/>
  <c r="AC395" i="2"/>
  <c r="AA395" i="2"/>
  <c r="AL425" i="2"/>
  <c r="AJ425" i="2"/>
  <c r="AC656" i="2"/>
  <c r="AA656" i="2"/>
  <c r="AC574" i="2"/>
  <c r="AA574" i="2"/>
  <c r="AI48" i="2"/>
  <c r="AG48" i="2"/>
  <c r="AC477" i="2"/>
  <c r="AA477" i="2"/>
  <c r="AD184" i="2"/>
  <c r="AF184" i="2"/>
  <c r="AF569" i="2"/>
  <c r="AD569" i="2"/>
  <c r="AD279" i="2"/>
  <c r="AF279" i="2"/>
  <c r="AC585" i="2"/>
  <c r="AA585" i="2"/>
  <c r="AF486" i="2"/>
  <c r="AD486" i="2"/>
  <c r="AA609" i="2"/>
  <c r="AC609" i="2"/>
  <c r="AF245" i="2"/>
  <c r="AD245" i="2"/>
  <c r="AF543" i="2"/>
  <c r="AD543" i="2"/>
  <c r="AG231" i="2"/>
  <c r="AI231" i="2"/>
  <c r="AI287" i="2"/>
  <c r="AG287" i="2"/>
  <c r="AC451" i="2"/>
  <c r="AA451" i="2"/>
  <c r="AI282" i="2"/>
  <c r="AG282" i="2"/>
  <c r="AG273" i="2"/>
  <c r="AI273" i="2"/>
  <c r="AF449" i="2"/>
  <c r="AD449" i="2"/>
  <c r="AC437" i="2"/>
  <c r="AA437" i="2"/>
  <c r="AA124" i="2"/>
  <c r="AC124" i="2"/>
  <c r="AI361" i="2"/>
  <c r="AG361" i="2"/>
  <c r="AA411" i="2"/>
  <c r="AC411" i="2"/>
  <c r="AF700" i="2"/>
  <c r="AD700" i="2"/>
  <c r="AC373" i="2"/>
  <c r="AA373" i="2"/>
  <c r="AG682" i="2"/>
  <c r="AI682" i="2"/>
  <c r="AJ618" i="2"/>
  <c r="AL618" i="2"/>
  <c r="Z314" i="2"/>
  <c r="X314" i="2"/>
  <c r="AF206" i="2"/>
  <c r="AD206" i="2"/>
  <c r="AD377" i="2"/>
  <c r="AF377" i="2"/>
  <c r="X286" i="2"/>
  <c r="Z286" i="2"/>
  <c r="X138" i="2"/>
  <c r="Z138" i="2"/>
  <c r="AA513" i="2"/>
  <c r="AC513" i="2"/>
  <c r="AC649" i="2"/>
  <c r="AA649" i="2"/>
  <c r="AA365" i="2"/>
  <c r="AC365" i="2"/>
  <c r="AG660" i="2"/>
  <c r="AI660" i="2"/>
  <c r="AD496" i="2"/>
  <c r="AF496" i="2"/>
  <c r="AA216" i="2"/>
  <c r="AC216" i="2"/>
  <c r="AG40" i="2"/>
  <c r="AI40" i="2"/>
  <c r="AD704" i="2"/>
  <c r="AF704" i="2"/>
  <c r="AA456" i="2"/>
  <c r="AC456" i="2"/>
  <c r="AI594" i="2"/>
  <c r="AG594" i="2"/>
  <c r="AD338" i="2"/>
  <c r="AF338" i="2"/>
  <c r="AF602" i="2"/>
  <c r="AD602" i="2"/>
  <c r="AA654" i="2"/>
  <c r="AC654" i="2"/>
  <c r="AC441" i="2"/>
  <c r="AA441" i="2"/>
  <c r="AD547" i="2"/>
  <c r="AF547" i="2"/>
  <c r="AF678" i="2"/>
  <c r="AD678" i="2"/>
  <c r="AG349" i="2"/>
  <c r="AI349" i="2"/>
  <c r="AC158" i="2"/>
  <c r="AA158" i="2"/>
  <c r="AC681" i="2"/>
  <c r="AA681" i="2"/>
  <c r="AA696" i="2"/>
  <c r="AC696" i="2"/>
  <c r="AF424" i="2"/>
  <c r="AD424" i="2"/>
  <c r="AJ195" i="2"/>
  <c r="AL195" i="2"/>
  <c r="AG458" i="2"/>
  <c r="AI458" i="2"/>
  <c r="AA653" i="2"/>
  <c r="AC653" i="2"/>
  <c r="AF490" i="2"/>
  <c r="AD490" i="2"/>
  <c r="AC344" i="2"/>
  <c r="AA344" i="2"/>
  <c r="AC405" i="2"/>
  <c r="AA405" i="2"/>
  <c r="AJ629" i="2"/>
  <c r="AL629" i="2"/>
  <c r="AF11" i="2"/>
  <c r="AD11" i="2"/>
  <c r="AJ360" i="2"/>
  <c r="AL360" i="2"/>
  <c r="AJ143" i="2"/>
  <c r="AL143" i="2"/>
  <c r="AD188" i="2"/>
  <c r="AF188" i="2"/>
  <c r="AD709" i="2"/>
  <c r="AF709" i="2"/>
  <c r="AF78" i="2"/>
  <c r="AD78" i="2"/>
  <c r="AF147" i="2"/>
  <c r="AD147" i="2"/>
  <c r="AD357" i="2"/>
  <c r="AF357" i="2"/>
  <c r="AD601" i="2"/>
  <c r="AF601" i="2"/>
  <c r="AA507" i="2"/>
  <c r="AC507" i="2"/>
  <c r="AD452" i="2"/>
  <c r="AF452" i="2"/>
  <c r="AC215" i="2"/>
  <c r="AA215" i="2"/>
  <c r="AC412" i="2"/>
  <c r="AA412" i="2"/>
  <c r="AC419" i="2"/>
  <c r="AA419" i="2"/>
  <c r="AA584" i="2"/>
  <c r="AC584" i="2"/>
  <c r="AC384" i="2"/>
  <c r="AA384" i="2"/>
  <c r="AA706" i="2"/>
  <c r="AC706" i="2"/>
  <c r="AD525" i="2"/>
  <c r="AF525" i="2"/>
  <c r="AD607" i="2"/>
  <c r="AF607" i="2"/>
  <c r="AA551" i="2"/>
  <c r="AC551" i="2"/>
  <c r="AF401" i="2"/>
  <c r="AD401" i="2"/>
  <c r="AC291" i="2"/>
  <c r="AA291" i="2"/>
  <c r="AJ266" i="2"/>
  <c r="AL266" i="2"/>
  <c r="AF705" i="2"/>
  <c r="AD705" i="2"/>
  <c r="AF578" i="2"/>
  <c r="AD578" i="2"/>
  <c r="AI604" i="2"/>
  <c r="AG604" i="2"/>
  <c r="AC503" i="2"/>
  <c r="AA503" i="2"/>
  <c r="AC686" i="2"/>
  <c r="AA686" i="2"/>
  <c r="AC510" i="2"/>
  <c r="AA510" i="2"/>
  <c r="AA202" i="2"/>
  <c r="AC202" i="2"/>
  <c r="AA328" i="2"/>
  <c r="AC328" i="2"/>
  <c r="AA136" i="2"/>
  <c r="AC136" i="2"/>
  <c r="AF149" i="2"/>
  <c r="AD149" i="2"/>
  <c r="AL529" i="2"/>
  <c r="AJ529" i="2"/>
  <c r="AD49" i="2"/>
  <c r="AF49" i="2"/>
  <c r="AG603" i="2"/>
  <c r="AI603" i="2"/>
  <c r="AF518" i="2"/>
  <c r="AD518" i="2"/>
  <c r="AA140" i="2"/>
  <c r="AC140" i="2"/>
  <c r="AA307" i="2"/>
  <c r="AC307" i="2"/>
  <c r="AC150" i="2"/>
  <c r="AA150" i="2"/>
  <c r="AF506" i="2"/>
  <c r="AD506" i="2"/>
  <c r="AD358" i="2"/>
  <c r="AF358" i="2"/>
  <c r="AG341" i="2"/>
  <c r="AI341" i="2"/>
  <c r="AA531" i="2"/>
  <c r="AC531" i="2"/>
  <c r="AC262" i="2"/>
  <c r="AA262" i="2"/>
  <c r="AG436" i="2"/>
  <c r="AI436" i="2"/>
  <c r="AC125" i="2"/>
  <c r="AA125" i="2"/>
  <c r="AD24" i="2"/>
  <c r="AF24" i="2"/>
  <c r="AG66" i="2"/>
  <c r="AI66" i="2"/>
  <c r="AG91" i="2"/>
  <c r="AI91" i="2"/>
  <c r="AG300" i="2"/>
  <c r="AI300" i="2"/>
  <c r="AA334" i="2"/>
  <c r="AC334" i="2"/>
  <c r="AG404" i="2"/>
  <c r="AI404" i="2"/>
  <c r="AF18" i="2"/>
  <c r="AD18" i="2"/>
  <c r="AA41" i="2"/>
  <c r="AC41" i="2"/>
  <c r="AD202" i="2" l="1"/>
  <c r="AF202" i="2"/>
  <c r="AI452" i="2"/>
  <c r="AG452" i="2"/>
  <c r="AL458" i="2"/>
  <c r="AJ458" i="2"/>
  <c r="AD216" i="2"/>
  <c r="AF216" i="2"/>
  <c r="AD124" i="2"/>
  <c r="AF124" i="2"/>
  <c r="AD388" i="2"/>
  <c r="AF388" i="2"/>
  <c r="AI305" i="2"/>
  <c r="AG305" i="2"/>
  <c r="AF497" i="2"/>
  <c r="AD497" i="2"/>
  <c r="AD698" i="2"/>
  <c r="AF698" i="2"/>
  <c r="AO276" i="2"/>
  <c r="AM276" i="2"/>
  <c r="AJ404" i="2"/>
  <c r="AL404" i="2"/>
  <c r="AF136" i="2"/>
  <c r="AD136" i="2"/>
  <c r="AF373" i="2"/>
  <c r="AD373" i="2"/>
  <c r="AL331" i="2"/>
  <c r="AJ331" i="2"/>
  <c r="AF461" i="2"/>
  <c r="AD461" i="2"/>
  <c r="AD400" i="2"/>
  <c r="AF400" i="2"/>
  <c r="AL436" i="2"/>
  <c r="AJ436" i="2"/>
  <c r="AF150" i="2"/>
  <c r="AD150" i="2"/>
  <c r="AI147" i="2"/>
  <c r="AG147" i="2"/>
  <c r="AD405" i="2"/>
  <c r="AF405" i="2"/>
  <c r="AG490" i="2"/>
  <c r="AI490" i="2"/>
  <c r="AF441" i="2"/>
  <c r="AD441" i="2"/>
  <c r="AJ682" i="2"/>
  <c r="AL682" i="2"/>
  <c r="AD585" i="2"/>
  <c r="AF585" i="2"/>
  <c r="AD294" i="2"/>
  <c r="AF294" i="2"/>
  <c r="AI673" i="2"/>
  <c r="AG673" i="2"/>
  <c r="AG98" i="2"/>
  <c r="AI98" i="2"/>
  <c r="AG636" i="2"/>
  <c r="AI636" i="2"/>
  <c r="AF330" i="2"/>
  <c r="AD330" i="2"/>
  <c r="AF272" i="2"/>
  <c r="AD272" i="2"/>
  <c r="AD198" i="2"/>
  <c r="AF198" i="2"/>
  <c r="AF90" i="2"/>
  <c r="AD90" i="2"/>
  <c r="AD644" i="2"/>
  <c r="AF644" i="2"/>
  <c r="AL151" i="2"/>
  <c r="AJ151" i="2"/>
  <c r="AD519" i="2"/>
  <c r="AF519" i="2"/>
  <c r="AD581" i="2"/>
  <c r="AF581" i="2"/>
  <c r="AM322" i="2"/>
  <c r="AO322" i="2"/>
  <c r="AL209" i="2"/>
  <c r="AJ209" i="2"/>
  <c r="AD634" i="2"/>
  <c r="AF634" i="2"/>
  <c r="AG582" i="2"/>
  <c r="AI582" i="2"/>
  <c r="AJ381" i="2"/>
  <c r="AL381" i="2"/>
  <c r="AJ484" i="2"/>
  <c r="AL484" i="2"/>
  <c r="AO169" i="2"/>
  <c r="AM169" i="2"/>
  <c r="AI650" i="2"/>
  <c r="AG650" i="2"/>
  <c r="AF129" i="2"/>
  <c r="AD129" i="2"/>
  <c r="AG595" i="2"/>
  <c r="AI595" i="2"/>
  <c r="AI509" i="2"/>
  <c r="AG509" i="2"/>
  <c r="AF489" i="2"/>
  <c r="AD489" i="2"/>
  <c r="AJ445" i="2"/>
  <c r="AL445" i="2"/>
  <c r="AG684" i="2"/>
  <c r="AI684" i="2"/>
  <c r="AD307" i="2"/>
  <c r="AF307" i="2"/>
  <c r="AJ604" i="2"/>
  <c r="AL604" i="2"/>
  <c r="AG607" i="2"/>
  <c r="AI607" i="2"/>
  <c r="AF384" i="2"/>
  <c r="AD384" i="2"/>
  <c r="AG601" i="2"/>
  <c r="AI601" i="2"/>
  <c r="AD653" i="2"/>
  <c r="AF653" i="2"/>
  <c r="AD681" i="2"/>
  <c r="AF681" i="2"/>
  <c r="AG678" i="2"/>
  <c r="AI678" i="2"/>
  <c r="AL40" i="2"/>
  <c r="AJ40" i="2"/>
  <c r="AJ660" i="2"/>
  <c r="AL660" i="2"/>
  <c r="AD649" i="2"/>
  <c r="AF649" i="2"/>
  <c r="AJ361" i="2"/>
  <c r="AL361" i="2"/>
  <c r="AD437" i="2"/>
  <c r="AF437" i="2"/>
  <c r="AF451" i="2"/>
  <c r="AD451" i="2"/>
  <c r="AF395" i="2"/>
  <c r="AD395" i="2"/>
  <c r="AG638" i="2"/>
  <c r="AI638" i="2"/>
  <c r="AD455" i="2"/>
  <c r="AF455" i="2"/>
  <c r="AI378" i="2"/>
  <c r="AG378" i="2"/>
  <c r="AI315" i="2"/>
  <c r="AG315" i="2"/>
  <c r="AI427" i="2"/>
  <c r="AG427" i="2"/>
  <c r="AG668" i="2"/>
  <c r="AI668" i="2"/>
  <c r="AG304" i="2"/>
  <c r="AI304" i="2"/>
  <c r="AF75" i="2"/>
  <c r="AD75" i="2"/>
  <c r="AG689" i="2"/>
  <c r="AI689" i="2"/>
  <c r="AF26" i="2"/>
  <c r="AD26" i="2"/>
  <c r="AI311" i="2"/>
  <c r="AG311" i="2"/>
  <c r="AM710" i="2"/>
  <c r="AO710" i="2"/>
  <c r="AF83" i="2"/>
  <c r="AD83" i="2"/>
  <c r="AG560" i="2"/>
  <c r="AI560" i="2"/>
  <c r="AD556" i="2"/>
  <c r="AF556" i="2"/>
  <c r="AL442" i="2"/>
  <c r="AJ442" i="2"/>
  <c r="AI355" i="2"/>
  <c r="AG355" i="2"/>
  <c r="AD36" i="2"/>
  <c r="AF36" i="2"/>
  <c r="AG592" i="2"/>
  <c r="AI592" i="2"/>
  <c r="AI283" i="2"/>
  <c r="AG283" i="2"/>
  <c r="AG319" i="2"/>
  <c r="AI319" i="2"/>
  <c r="AJ586" i="2"/>
  <c r="AL586" i="2"/>
  <c r="AG102" i="2"/>
  <c r="AI102" i="2"/>
  <c r="AU131" i="2"/>
  <c r="AS131" i="2"/>
  <c r="AD240" i="2"/>
  <c r="AF240" i="2"/>
  <c r="AI234" i="2"/>
  <c r="AG234" i="2"/>
  <c r="AJ230" i="2"/>
  <c r="AL230" i="2"/>
  <c r="AL135" i="2"/>
  <c r="AJ135" i="2"/>
  <c r="AM640" i="2"/>
  <c r="AO640" i="2"/>
  <c r="AD79" i="2"/>
  <c r="AF79" i="2"/>
  <c r="AG357" i="2"/>
  <c r="AI357" i="2"/>
  <c r="AD656" i="2"/>
  <c r="AF656" i="2"/>
  <c r="AG470" i="2"/>
  <c r="AI470" i="2"/>
  <c r="AF347" i="2"/>
  <c r="AD347" i="2"/>
  <c r="AF218" i="2"/>
  <c r="AD218" i="2"/>
  <c r="AO205" i="2"/>
  <c r="AM205" i="2"/>
  <c r="AL219" i="2"/>
  <c r="AJ219" i="2"/>
  <c r="AM237" i="2"/>
  <c r="AO237" i="2"/>
  <c r="AF416" i="2"/>
  <c r="AD416" i="2"/>
  <c r="AI196" i="2"/>
  <c r="AG196" i="2"/>
  <c r="AA268" i="2"/>
  <c r="AC268" i="2"/>
  <c r="AJ628" i="2"/>
  <c r="AL628" i="2"/>
  <c r="AJ91" i="2"/>
  <c r="AL91" i="2"/>
  <c r="AG578" i="2"/>
  <c r="AI578" i="2"/>
  <c r="AL273" i="2"/>
  <c r="AJ273" i="2"/>
  <c r="AJ48" i="2"/>
  <c r="AL48" i="2"/>
  <c r="AI189" i="2"/>
  <c r="AG189" i="2"/>
  <c r="AD41" i="2"/>
  <c r="AF41" i="2"/>
  <c r="AJ603" i="2"/>
  <c r="AL603" i="2"/>
  <c r="AF412" i="2"/>
  <c r="AD412" i="2"/>
  <c r="AI338" i="2"/>
  <c r="AG338" i="2"/>
  <c r="AA286" i="2"/>
  <c r="AC286" i="2"/>
  <c r="AD609" i="2"/>
  <c r="AF609" i="2"/>
  <c r="AJ504" i="2"/>
  <c r="AL504" i="2"/>
  <c r="AG657" i="2"/>
  <c r="AI657" i="2"/>
  <c r="AF161" i="2"/>
  <c r="AD161" i="2"/>
  <c r="AO516" i="2"/>
  <c r="AM516" i="2"/>
  <c r="AF180" i="2"/>
  <c r="AD180" i="2"/>
  <c r="AG462" i="2"/>
  <c r="AI462" i="2"/>
  <c r="AI661" i="2"/>
  <c r="AG661" i="2"/>
  <c r="AD674" i="2"/>
  <c r="AF674" i="2"/>
  <c r="AI265" i="2"/>
  <c r="AG265" i="2"/>
  <c r="AL300" i="2"/>
  <c r="AJ300" i="2"/>
  <c r="AI24" i="2"/>
  <c r="AG24" i="2"/>
  <c r="AI358" i="2"/>
  <c r="AG358" i="2"/>
  <c r="AG49" i="2"/>
  <c r="AI49" i="2"/>
  <c r="AD686" i="2"/>
  <c r="AF686" i="2"/>
  <c r="AD291" i="2"/>
  <c r="AF291" i="2"/>
  <c r="AD584" i="2"/>
  <c r="AF584" i="2"/>
  <c r="AF215" i="2"/>
  <c r="AD215" i="2"/>
  <c r="AO143" i="2"/>
  <c r="AM143" i="2"/>
  <c r="AG11" i="2"/>
  <c r="AI11" i="2"/>
  <c r="AI424" i="2"/>
  <c r="AG424" i="2"/>
  <c r="AD654" i="2"/>
  <c r="AF654" i="2"/>
  <c r="AF513" i="2"/>
  <c r="AD513" i="2"/>
  <c r="AG377" i="2"/>
  <c r="AI377" i="2"/>
  <c r="AG543" i="2"/>
  <c r="AI543" i="2"/>
  <c r="AI279" i="2"/>
  <c r="AG279" i="2"/>
  <c r="AF477" i="2"/>
  <c r="AD477" i="2"/>
  <c r="AM12" i="2"/>
  <c r="AO12" i="2"/>
  <c r="AI662" i="2"/>
  <c r="AG662" i="2"/>
  <c r="AI93" i="2"/>
  <c r="AG93" i="2"/>
  <c r="AD624" i="2"/>
  <c r="AF624" i="2"/>
  <c r="AI142" i="2"/>
  <c r="AG142" i="2"/>
  <c r="AD233" i="2"/>
  <c r="AF233" i="2"/>
  <c r="AG115" i="2"/>
  <c r="AI115" i="2"/>
  <c r="AG352" i="2"/>
  <c r="AI352" i="2"/>
  <c r="AD162" i="2"/>
  <c r="AF162" i="2"/>
  <c r="AD89" i="2"/>
  <c r="AF89" i="2"/>
  <c r="AG59" i="2"/>
  <c r="AI59" i="2"/>
  <c r="AD222" i="2"/>
  <c r="AF222" i="2"/>
  <c r="AF621" i="2"/>
  <c r="AD621" i="2"/>
  <c r="AJ670" i="2"/>
  <c r="AL670" i="2"/>
  <c r="AG132" i="2"/>
  <c r="AI132" i="2"/>
  <c r="AG312" i="2"/>
  <c r="AI312" i="2"/>
  <c r="AD106" i="2"/>
  <c r="AF106" i="2"/>
  <c r="AI369" i="2"/>
  <c r="AG369" i="2"/>
  <c r="AD254" i="2"/>
  <c r="AF254" i="2"/>
  <c r="AG535" i="2"/>
  <c r="AI535" i="2"/>
  <c r="AI52" i="2"/>
  <c r="AG52" i="2"/>
  <c r="AO521" i="2"/>
  <c r="AM521" i="2"/>
  <c r="AJ713" i="2"/>
  <c r="AL713" i="2"/>
  <c r="AP63" i="2"/>
  <c r="AR63" i="2"/>
  <c r="AD642" i="2"/>
  <c r="AF642" i="2"/>
  <c r="AD499" i="2"/>
  <c r="AF499" i="2"/>
  <c r="AJ617" i="2"/>
  <c r="AL617" i="2"/>
  <c r="AS364" i="2"/>
  <c r="AU364" i="2"/>
  <c r="AJ167" i="2"/>
  <c r="AL167" i="2"/>
  <c r="AL81" i="2"/>
  <c r="AJ81" i="2"/>
  <c r="AG614" i="2"/>
  <c r="AI614" i="2"/>
  <c r="AI608" i="2"/>
  <c r="AG608" i="2"/>
  <c r="AM672" i="2"/>
  <c r="AO672" i="2"/>
  <c r="AD487" i="2"/>
  <c r="AF487" i="2"/>
  <c r="AI467" i="2"/>
  <c r="AG467" i="2"/>
  <c r="AG415" i="2"/>
  <c r="AI415" i="2"/>
  <c r="AG223" i="2"/>
  <c r="AI223" i="2"/>
  <c r="AI652" i="2"/>
  <c r="AG652" i="2"/>
  <c r="AJ471" i="2"/>
  <c r="AL471" i="2"/>
  <c r="AD676" i="2"/>
  <c r="AF676" i="2"/>
  <c r="AG641" i="2"/>
  <c r="AI641" i="2"/>
  <c r="AF480" i="2"/>
  <c r="AD480" i="2"/>
  <c r="AD502" i="2"/>
  <c r="AF502" i="2"/>
  <c r="AG114" i="2"/>
  <c r="AI114" i="2"/>
  <c r="AL287" i="2"/>
  <c r="AJ287" i="2"/>
  <c r="AM432" i="2"/>
  <c r="AO432" i="2"/>
  <c r="AJ323" i="2"/>
  <c r="AL323" i="2"/>
  <c r="AD99" i="2"/>
  <c r="AF99" i="2"/>
  <c r="AM512" i="2"/>
  <c r="AO512" i="2"/>
  <c r="AO577" i="2"/>
  <c r="AM577" i="2"/>
  <c r="AD622" i="2"/>
  <c r="AF622" i="2"/>
  <c r="AD140" i="2"/>
  <c r="AF140" i="2"/>
  <c r="AG693" i="2"/>
  <c r="AI693" i="2"/>
  <c r="AG409" i="2"/>
  <c r="AI409" i="2"/>
  <c r="AF178" i="2"/>
  <c r="AD178" i="2"/>
  <c r="AG105" i="2"/>
  <c r="AI105" i="2"/>
  <c r="AI153" i="2"/>
  <c r="AG153" i="2"/>
  <c r="AD393" i="2"/>
  <c r="AF393" i="2"/>
  <c r="AJ248" i="2"/>
  <c r="AL248" i="2"/>
  <c r="AF637" i="2"/>
  <c r="AD637" i="2"/>
  <c r="AD55" i="2"/>
  <c r="AF55" i="2"/>
  <c r="AF382" i="2"/>
  <c r="AD382" i="2"/>
  <c r="AD666" i="2"/>
  <c r="AF666" i="2"/>
  <c r="AF706" i="2"/>
  <c r="AD706" i="2"/>
  <c r="AF507" i="2"/>
  <c r="AD507" i="2"/>
  <c r="AG709" i="2"/>
  <c r="AI709" i="2"/>
  <c r="AF344" i="2"/>
  <c r="AD344" i="2"/>
  <c r="AD696" i="2"/>
  <c r="AF696" i="2"/>
  <c r="AL349" i="2"/>
  <c r="AJ349" i="2"/>
  <c r="AF456" i="2"/>
  <c r="AD456" i="2"/>
  <c r="AG496" i="2"/>
  <c r="AI496" i="2"/>
  <c r="AF365" i="2"/>
  <c r="AD365" i="2"/>
  <c r="AA138" i="2"/>
  <c r="AC138" i="2"/>
  <c r="AO618" i="2"/>
  <c r="AM618" i="2"/>
  <c r="AF411" i="2"/>
  <c r="AD411" i="2"/>
  <c r="AJ231" i="2"/>
  <c r="AL231" i="2"/>
  <c r="AG569" i="2"/>
  <c r="AI569" i="2"/>
  <c r="AO308" i="2"/>
  <c r="AM308" i="2"/>
  <c r="AO76" i="2"/>
  <c r="AM76" i="2"/>
  <c r="AF32" i="2"/>
  <c r="AD32" i="2"/>
  <c r="AD492" i="2"/>
  <c r="AF492" i="2"/>
  <c r="AD680" i="2"/>
  <c r="AF680" i="2"/>
  <c r="AG476" i="2"/>
  <c r="AI476" i="2"/>
  <c r="AP290" i="2"/>
  <c r="AR290" i="2"/>
  <c r="AD270" i="2"/>
  <c r="AF270" i="2"/>
  <c r="AL448" i="2"/>
  <c r="AJ448" i="2"/>
  <c r="AD239" i="2"/>
  <c r="AF239" i="2"/>
  <c r="AD591" i="2"/>
  <c r="AF591" i="2"/>
  <c r="AD563" i="2"/>
  <c r="AF563" i="2"/>
  <c r="AD258" i="2"/>
  <c r="AF258" i="2"/>
  <c r="AI249" i="2"/>
  <c r="AG249" i="2"/>
  <c r="AD14" i="2"/>
  <c r="AF14" i="2"/>
  <c r="AF464" i="2"/>
  <c r="AD464" i="2"/>
  <c r="AG588" i="2"/>
  <c r="AI588" i="2"/>
  <c r="AD688" i="2"/>
  <c r="AF688" i="2"/>
  <c r="AF632" i="2"/>
  <c r="AD632" i="2"/>
  <c r="AI22" i="2"/>
  <c r="AG22" i="2"/>
  <c r="AG288" i="2"/>
  <c r="AI288" i="2"/>
  <c r="AJ515" i="2"/>
  <c r="AL515" i="2"/>
  <c r="AD599" i="2"/>
  <c r="AF599" i="2"/>
  <c r="AR501" i="2"/>
  <c r="AP501" i="2"/>
  <c r="AD664" i="2"/>
  <c r="AF664" i="2"/>
  <c r="AG259" i="2"/>
  <c r="AI259" i="2"/>
  <c r="AL213" i="2"/>
  <c r="AJ213" i="2"/>
  <c r="AF571" i="2"/>
  <c r="AD571" i="2"/>
  <c r="AI166" i="2"/>
  <c r="AG166" i="2"/>
  <c r="AG128" i="2"/>
  <c r="AI128" i="2"/>
  <c r="AD243" i="2"/>
  <c r="AF243" i="2"/>
  <c r="AX121" i="2"/>
  <c r="AV121" i="2"/>
  <c r="AI193" i="2"/>
  <c r="AG193" i="2"/>
  <c r="AD677" i="2"/>
  <c r="AF677" i="2"/>
  <c r="AG18" i="2"/>
  <c r="AI18" i="2"/>
  <c r="AG525" i="2"/>
  <c r="AI525" i="2"/>
  <c r="AJ594" i="2"/>
  <c r="AL594" i="2"/>
  <c r="AC314" i="2"/>
  <c r="AA314" i="2"/>
  <c r="AG449" i="2"/>
  <c r="AI449" i="2"/>
  <c r="AD208" i="2"/>
  <c r="AF208" i="2"/>
  <c r="AD665" i="2"/>
  <c r="AF665" i="2"/>
  <c r="AM236" i="2"/>
  <c r="AO236" i="2"/>
  <c r="AI431" i="2"/>
  <c r="AG431" i="2"/>
  <c r="AD15" i="2"/>
  <c r="AF15" i="2"/>
  <c r="AF408" i="2"/>
  <c r="AD408" i="2"/>
  <c r="AI170" i="2"/>
  <c r="AG170" i="2"/>
  <c r="AI547" i="2"/>
  <c r="AG547" i="2"/>
  <c r="AD526" i="2"/>
  <c r="AF526" i="2"/>
  <c r="AC127" i="2"/>
  <c r="AA127" i="2"/>
  <c r="AI275" i="2"/>
  <c r="AG275" i="2"/>
  <c r="AO28" i="2"/>
  <c r="AM28" i="2"/>
  <c r="AF648" i="2"/>
  <c r="AD648" i="2"/>
  <c r="AD633" i="2"/>
  <c r="AF633" i="2"/>
  <c r="AG73" i="2"/>
  <c r="AI73" i="2"/>
  <c r="AD111" i="2"/>
  <c r="AF111" i="2"/>
  <c r="AF318" i="2"/>
  <c r="AD318" i="2"/>
  <c r="AO714" i="2"/>
  <c r="AM714" i="2"/>
  <c r="AD572" i="2"/>
  <c r="AF572" i="2"/>
  <c r="AM250" i="2"/>
  <c r="AO250" i="2"/>
  <c r="AO529" i="2"/>
  <c r="AM529" i="2"/>
  <c r="AF334" i="2"/>
  <c r="AD334" i="2"/>
  <c r="AO360" i="2"/>
  <c r="AM360" i="2"/>
  <c r="AO195" i="2"/>
  <c r="AM195" i="2"/>
  <c r="AG245" i="2"/>
  <c r="AI245" i="2"/>
  <c r="AG486" i="2"/>
  <c r="AI486" i="2"/>
  <c r="AD574" i="2"/>
  <c r="AF574" i="2"/>
  <c r="AL69" i="2"/>
  <c r="AJ69" i="2"/>
  <c r="AD690" i="2"/>
  <c r="AF690" i="2"/>
  <c r="AD532" i="2"/>
  <c r="AF532" i="2"/>
  <c r="AD444" i="2"/>
  <c r="AF444" i="2"/>
  <c r="AG17" i="2"/>
  <c r="AI17" i="2"/>
  <c r="AD342" i="2"/>
  <c r="AF342" i="2"/>
  <c r="AO428" i="2"/>
  <c r="AM428" i="2"/>
  <c r="AD544" i="2"/>
  <c r="AF544" i="2"/>
  <c r="AG298" i="2"/>
  <c r="AI298" i="2"/>
  <c r="AL295" i="2"/>
  <c r="AJ295" i="2"/>
  <c r="AG550" i="2"/>
  <c r="AI550" i="2"/>
  <c r="AM33" i="2"/>
  <c r="AO33" i="2"/>
  <c r="AD94" i="2"/>
  <c r="AF94" i="2"/>
  <c r="AJ561" i="2"/>
  <c r="AL561" i="2"/>
  <c r="AL483" i="2"/>
  <c r="AJ483" i="2"/>
  <c r="AG174" i="2"/>
  <c r="AI174" i="2"/>
  <c r="AI354" i="2"/>
  <c r="AG354" i="2"/>
  <c r="AL616" i="2"/>
  <c r="AJ616" i="2"/>
  <c r="AF185" i="2"/>
  <c r="AD185" i="2"/>
  <c r="AL159" i="2"/>
  <c r="AJ159" i="2"/>
  <c r="AJ600" i="2"/>
  <c r="AL600" i="2"/>
  <c r="AG297" i="2"/>
  <c r="AI297" i="2"/>
  <c r="AG339" i="2"/>
  <c r="AI339" i="2"/>
  <c r="AI697" i="2"/>
  <c r="AG697" i="2"/>
  <c r="AG625" i="2"/>
  <c r="AI625" i="2"/>
  <c r="AG539" i="2"/>
  <c r="AI539" i="2"/>
  <c r="AF118" i="2"/>
  <c r="AD118" i="2"/>
  <c r="AG620" i="2"/>
  <c r="AI620" i="2"/>
  <c r="AG646" i="2"/>
  <c r="AI646" i="2"/>
  <c r="AI146" i="2"/>
  <c r="AG146" i="2"/>
  <c r="AJ568" i="2"/>
  <c r="AL568" i="2"/>
  <c r="AF459" i="2"/>
  <c r="AD459" i="2"/>
  <c r="AA176" i="2"/>
  <c r="AC176" i="2"/>
  <c r="AG630" i="2"/>
  <c r="AI630" i="2"/>
  <c r="AF589" i="2"/>
  <c r="AD589" i="2"/>
  <c r="AG97" i="2"/>
  <c r="AI97" i="2"/>
  <c r="AG715" i="2"/>
  <c r="AI715" i="2"/>
  <c r="AD522" i="2"/>
  <c r="AF522" i="2"/>
  <c r="AL327" i="2"/>
  <c r="AJ327" i="2"/>
  <c r="AI468" i="2"/>
  <c r="AG468" i="2"/>
  <c r="AL253" i="2"/>
  <c r="AJ253" i="2"/>
  <c r="AU702" i="2"/>
  <c r="AS702" i="2"/>
  <c r="AI78" i="2"/>
  <c r="AG78" i="2"/>
  <c r="AL278" i="2"/>
  <c r="AJ278" i="2"/>
  <c r="AF186" i="2"/>
  <c r="AD186" i="2"/>
  <c r="AF21" i="2"/>
  <c r="AD21" i="2"/>
  <c r="AD645" i="2"/>
  <c r="AF645" i="2"/>
  <c r="AL192" i="2"/>
  <c r="AJ192" i="2"/>
  <c r="AM154" i="2"/>
  <c r="AO154" i="2"/>
  <c r="AM269" i="2"/>
  <c r="AO269" i="2"/>
  <c r="AI694" i="2"/>
  <c r="AG694" i="2"/>
  <c r="AD534" i="2"/>
  <c r="AF534" i="2"/>
  <c r="AO292" i="2"/>
  <c r="AM292" i="2"/>
  <c r="AA229" i="2"/>
  <c r="AC229" i="2"/>
  <c r="AF262" i="2"/>
  <c r="AD262" i="2"/>
  <c r="AI401" i="2"/>
  <c r="AG401" i="2"/>
  <c r="AO629" i="2"/>
  <c r="AM629" i="2"/>
  <c r="AF158" i="2"/>
  <c r="AD158" i="2"/>
  <c r="AJ212" i="2"/>
  <c r="AL212" i="2"/>
  <c r="AL612" i="2"/>
  <c r="AJ612" i="2"/>
  <c r="AD555" i="2"/>
  <c r="AF555" i="2"/>
  <c r="AD493" i="2"/>
  <c r="AF493" i="2"/>
  <c r="AF465" i="2"/>
  <c r="AD465" i="2"/>
  <c r="AC72" i="2"/>
  <c r="AA72" i="2"/>
  <c r="AF177" i="2"/>
  <c r="AD177" i="2"/>
  <c r="AD110" i="2"/>
  <c r="AF110" i="2"/>
  <c r="AI385" i="2"/>
  <c r="AG385" i="2"/>
  <c r="AJ500" i="2"/>
  <c r="AL500" i="2"/>
  <c r="AG86" i="2"/>
  <c r="AI86" i="2"/>
  <c r="AG139" i="2"/>
  <c r="AI139" i="2"/>
  <c r="AF351" i="2"/>
  <c r="AD351" i="2"/>
  <c r="AG669" i="2"/>
  <c r="AI669" i="2"/>
  <c r="AJ44" i="2"/>
  <c r="AL44" i="2"/>
  <c r="AD531" i="2"/>
  <c r="AF531" i="2"/>
  <c r="AG506" i="2"/>
  <c r="AI506" i="2"/>
  <c r="AF125" i="2"/>
  <c r="AD125" i="2"/>
  <c r="AD503" i="2"/>
  <c r="AF503" i="2"/>
  <c r="AG705" i="2"/>
  <c r="AI705" i="2"/>
  <c r="AD551" i="2"/>
  <c r="AF551" i="2"/>
  <c r="AD419" i="2"/>
  <c r="AF419" i="2"/>
  <c r="AJ66" i="2"/>
  <c r="AL66" i="2"/>
  <c r="AL341" i="2"/>
  <c r="AJ341" i="2"/>
  <c r="AG518" i="2"/>
  <c r="AI518" i="2"/>
  <c r="AI149" i="2"/>
  <c r="AG149" i="2"/>
  <c r="AD328" i="2"/>
  <c r="AF328" i="2"/>
  <c r="AD510" i="2"/>
  <c r="AF510" i="2"/>
  <c r="AM266" i="2"/>
  <c r="AO266" i="2"/>
  <c r="AI188" i="2"/>
  <c r="AG188" i="2"/>
  <c r="AG602" i="2"/>
  <c r="AI602" i="2"/>
  <c r="AG704" i="2"/>
  <c r="AI704" i="2"/>
  <c r="AI206" i="2"/>
  <c r="AG206" i="2"/>
  <c r="AG700" i="2"/>
  <c r="AI700" i="2"/>
  <c r="AJ282" i="2"/>
  <c r="AL282" i="2"/>
  <c r="AI184" i="2"/>
  <c r="AG184" i="2"/>
  <c r="AO425" i="2"/>
  <c r="AM425" i="2"/>
  <c r="AJ658" i="2"/>
  <c r="AL658" i="2"/>
  <c r="AD396" i="2"/>
  <c r="AF396" i="2"/>
  <c r="AD692" i="2"/>
  <c r="AF692" i="2"/>
  <c r="AD165" i="2"/>
  <c r="AF165" i="2"/>
  <c r="AD60" i="2"/>
  <c r="AF60" i="2"/>
  <c r="AG25" i="2"/>
  <c r="AI25" i="2"/>
  <c r="AI368" i="2"/>
  <c r="AG368" i="2"/>
  <c r="AD685" i="2"/>
  <c r="AF685" i="2"/>
  <c r="AI181" i="2"/>
  <c r="AG181" i="2"/>
  <c r="AF301" i="2"/>
  <c r="AD301" i="2"/>
  <c r="AD528" i="2"/>
  <c r="AF528" i="2"/>
  <c r="AD201" i="2"/>
  <c r="AF201" i="2"/>
  <c r="AD613" i="2"/>
  <c r="AF613" i="2"/>
  <c r="AD538" i="2"/>
  <c r="AF538" i="2"/>
  <c r="AD479" i="2"/>
  <c r="AF479" i="2"/>
  <c r="AJ473" i="2"/>
  <c r="AL473" i="2"/>
  <c r="AO335" i="2"/>
  <c r="AM335" i="2"/>
  <c r="AG244" i="2"/>
  <c r="AI244" i="2"/>
  <c r="AF389" i="2"/>
  <c r="AD389" i="2"/>
  <c r="AL345" i="2"/>
  <c r="AJ345" i="2"/>
  <c r="AF348" i="2"/>
  <c r="AD348" i="2"/>
  <c r="AF261" i="2"/>
  <c r="AD261" i="2"/>
  <c r="AI101" i="2"/>
  <c r="AG101" i="2"/>
  <c r="AF29" i="2"/>
  <c r="AD29" i="2"/>
  <c r="AD157" i="2"/>
  <c r="AF157" i="2"/>
  <c r="AI420" i="2"/>
  <c r="AG420" i="2"/>
  <c r="AG575" i="2"/>
  <c r="AI575" i="2"/>
  <c r="AI474" i="2"/>
  <c r="AG474" i="2"/>
  <c r="AJ626" i="2"/>
  <c r="AL626" i="2"/>
  <c r="AD82" i="2"/>
  <c r="AF82" i="2"/>
  <c r="AP199" i="2"/>
  <c r="AR199" i="2"/>
  <c r="AI225" i="2"/>
  <c r="AG225" i="2"/>
  <c r="AG701" i="2"/>
  <c r="AI701" i="2"/>
  <c r="AF173" i="2"/>
  <c r="AD173" i="2"/>
  <c r="AI708" i="2"/>
  <c r="AG708" i="2"/>
  <c r="AG261" i="2" l="1"/>
  <c r="AI261" i="2"/>
  <c r="AL181" i="2"/>
  <c r="AJ181" i="2"/>
  <c r="AM282" i="2"/>
  <c r="AO282" i="2"/>
  <c r="AM192" i="2"/>
  <c r="AO192" i="2"/>
  <c r="AL377" i="2"/>
  <c r="AJ377" i="2"/>
  <c r="AM230" i="2"/>
  <c r="AO230" i="2"/>
  <c r="AM626" i="2"/>
  <c r="AO626" i="2"/>
  <c r="AJ420" i="2"/>
  <c r="AL420" i="2"/>
  <c r="AJ101" i="2"/>
  <c r="AL101" i="2"/>
  <c r="AO473" i="2"/>
  <c r="AM473" i="2"/>
  <c r="AI692" i="2"/>
  <c r="AG692" i="2"/>
  <c r="AJ704" i="2"/>
  <c r="AL704" i="2"/>
  <c r="AL518" i="2"/>
  <c r="AJ518" i="2"/>
  <c r="AG551" i="2"/>
  <c r="AI551" i="2"/>
  <c r="AM500" i="2"/>
  <c r="AO500" i="2"/>
  <c r="AP629" i="2"/>
  <c r="AR629" i="2"/>
  <c r="AO327" i="2"/>
  <c r="AM327" i="2"/>
  <c r="AO600" i="2"/>
  <c r="AM600" i="2"/>
  <c r="AI342" i="2"/>
  <c r="AG342" i="2"/>
  <c r="AG690" i="2"/>
  <c r="AI690" i="2"/>
  <c r="AJ18" i="2"/>
  <c r="AL18" i="2"/>
  <c r="AG632" i="2"/>
  <c r="AI632" i="2"/>
  <c r="AI99" i="2"/>
  <c r="AG99" i="2"/>
  <c r="AL52" i="2"/>
  <c r="AJ52" i="2"/>
  <c r="AJ662" i="2"/>
  <c r="AL662" i="2"/>
  <c r="AJ543" i="2"/>
  <c r="AL543" i="2"/>
  <c r="AM603" i="2"/>
  <c r="AO603" i="2"/>
  <c r="AG416" i="2"/>
  <c r="AI416" i="2"/>
  <c r="AG218" i="2"/>
  <c r="AI218" i="2"/>
  <c r="AL357" i="2"/>
  <c r="AJ357" i="2"/>
  <c r="AI395" i="2"/>
  <c r="AG395" i="2"/>
  <c r="AJ607" i="2"/>
  <c r="AL607" i="2"/>
  <c r="AJ509" i="2"/>
  <c r="AL509" i="2"/>
  <c r="AI581" i="2"/>
  <c r="AG581" i="2"/>
  <c r="AG294" i="2"/>
  <c r="AI294" i="2"/>
  <c r="AG441" i="2"/>
  <c r="AI441" i="2"/>
  <c r="AO331" i="2"/>
  <c r="AM331" i="2"/>
  <c r="AP276" i="2"/>
  <c r="AR276" i="2"/>
  <c r="AI157" i="2"/>
  <c r="AG157" i="2"/>
  <c r="AI389" i="2"/>
  <c r="AG389" i="2"/>
  <c r="AG510" i="2"/>
  <c r="AI510" i="2"/>
  <c r="AI522" i="2"/>
  <c r="AG522" i="2"/>
  <c r="AJ630" i="2"/>
  <c r="AL630" i="2"/>
  <c r="AO295" i="2"/>
  <c r="AM295" i="2"/>
  <c r="AJ275" i="2"/>
  <c r="AL275" i="2"/>
  <c r="AO231" i="2"/>
  <c r="AM231" i="2"/>
  <c r="AI55" i="2"/>
  <c r="AG55" i="2"/>
  <c r="AI178" i="2"/>
  <c r="AG178" i="2"/>
  <c r="AI622" i="2"/>
  <c r="AG622" i="2"/>
  <c r="AJ641" i="2"/>
  <c r="AL641" i="2"/>
  <c r="AO617" i="2"/>
  <c r="AM617" i="2"/>
  <c r="AL312" i="2"/>
  <c r="AJ312" i="2"/>
  <c r="AI222" i="2"/>
  <c r="AG222" i="2"/>
  <c r="AJ424" i="2"/>
  <c r="AL424" i="2"/>
  <c r="AO628" i="2"/>
  <c r="AM628" i="2"/>
  <c r="AP237" i="2"/>
  <c r="AR237" i="2"/>
  <c r="AV131" i="2"/>
  <c r="AX131" i="2"/>
  <c r="AO660" i="2"/>
  <c r="AM660" i="2"/>
  <c r="AG201" i="2"/>
  <c r="AI201" i="2"/>
  <c r="AL298" i="2"/>
  <c r="AJ298" i="2"/>
  <c r="AL114" i="2"/>
  <c r="AJ114" i="2"/>
  <c r="AJ142" i="2"/>
  <c r="AL142" i="2"/>
  <c r="AI90" i="2"/>
  <c r="AG90" i="2"/>
  <c r="AG351" i="2"/>
  <c r="AI351" i="2"/>
  <c r="AO159" i="2"/>
  <c r="AM159" i="2"/>
  <c r="AM713" i="2"/>
  <c r="AO713" i="2"/>
  <c r="AI405" i="2"/>
  <c r="AG405" i="2"/>
  <c r="AO66" i="2"/>
  <c r="AM66" i="2"/>
  <c r="AL139" i="2"/>
  <c r="AJ139" i="2"/>
  <c r="AG262" i="2"/>
  <c r="AI262" i="2"/>
  <c r="AL78" i="2"/>
  <c r="AJ78" i="2"/>
  <c r="AI118" i="2"/>
  <c r="AG118" i="2"/>
  <c r="AJ339" i="2"/>
  <c r="AL339" i="2"/>
  <c r="AG574" i="2"/>
  <c r="AI574" i="2"/>
  <c r="AI526" i="2"/>
  <c r="AG526" i="2"/>
  <c r="AO594" i="2"/>
  <c r="AM594" i="2"/>
  <c r="AO213" i="2"/>
  <c r="AM213" i="2"/>
  <c r="AR432" i="2"/>
  <c r="AP432" i="2"/>
  <c r="AM504" i="2"/>
  <c r="AO504" i="2"/>
  <c r="AI26" i="2"/>
  <c r="AG26" i="2"/>
  <c r="AO209" i="2"/>
  <c r="AM209" i="2"/>
  <c r="AG497" i="2"/>
  <c r="AI497" i="2"/>
  <c r="AR714" i="2"/>
  <c r="AP714" i="2"/>
  <c r="AG451" i="2"/>
  <c r="AI451" i="2"/>
  <c r="AO436" i="2"/>
  <c r="AM436" i="2"/>
  <c r="AO341" i="2"/>
  <c r="AM341" i="2"/>
  <c r="AF314" i="2"/>
  <c r="AD314" i="2"/>
  <c r="AG706" i="2"/>
  <c r="AI706" i="2"/>
  <c r="AI254" i="2"/>
  <c r="AG254" i="2"/>
  <c r="AG291" i="2"/>
  <c r="AI291" i="2"/>
  <c r="AI41" i="2"/>
  <c r="AG41" i="2"/>
  <c r="AI455" i="2"/>
  <c r="AG455" i="2"/>
  <c r="AG519" i="2"/>
  <c r="AI519" i="2"/>
  <c r="AI585" i="2"/>
  <c r="AG585" i="2"/>
  <c r="AS199" i="2"/>
  <c r="AU199" i="2"/>
  <c r="AL474" i="2"/>
  <c r="AJ474" i="2"/>
  <c r="AG348" i="2"/>
  <c r="AI348" i="2"/>
  <c r="AL700" i="2"/>
  <c r="AJ700" i="2"/>
  <c r="AL575" i="2"/>
  <c r="AJ575" i="2"/>
  <c r="AI29" i="2"/>
  <c r="AG29" i="2"/>
  <c r="AI528" i="2"/>
  <c r="AG528" i="2"/>
  <c r="AG493" i="2"/>
  <c r="AI493" i="2"/>
  <c r="AD229" i="2"/>
  <c r="AF229" i="2"/>
  <c r="AR269" i="2"/>
  <c r="AP269" i="2"/>
  <c r="AL539" i="2"/>
  <c r="AJ539" i="2"/>
  <c r="AL259" i="2"/>
  <c r="AJ259" i="2"/>
  <c r="AM448" i="2"/>
  <c r="AO448" i="2"/>
  <c r="AP308" i="2"/>
  <c r="AR308" i="2"/>
  <c r="AG344" i="2"/>
  <c r="AI344" i="2"/>
  <c r="AI666" i="2"/>
  <c r="AG666" i="2"/>
  <c r="AM471" i="2"/>
  <c r="AO471" i="2"/>
  <c r="AM167" i="2"/>
  <c r="AO167" i="2"/>
  <c r="AG477" i="2"/>
  <c r="AI477" i="2"/>
  <c r="AG513" i="2"/>
  <c r="AI513" i="2"/>
  <c r="AG674" i="2"/>
  <c r="AI674" i="2"/>
  <c r="AI180" i="2"/>
  <c r="AG180" i="2"/>
  <c r="AJ234" i="2"/>
  <c r="AL234" i="2"/>
  <c r="AR710" i="2"/>
  <c r="AP710" i="2"/>
  <c r="AL689" i="2"/>
  <c r="AJ689" i="2"/>
  <c r="AI129" i="2"/>
  <c r="AG129" i="2"/>
  <c r="AO381" i="2"/>
  <c r="AM381" i="2"/>
  <c r="AO404" i="2"/>
  <c r="AM404" i="2"/>
  <c r="AO278" i="2"/>
  <c r="AM278" i="2"/>
  <c r="AL697" i="2"/>
  <c r="AJ697" i="2"/>
  <c r="AG653" i="2"/>
  <c r="AI653" i="2"/>
  <c r="AL636" i="2"/>
  <c r="AJ636" i="2"/>
  <c r="AL385" i="2"/>
  <c r="AJ385" i="2"/>
  <c r="AP76" i="2"/>
  <c r="AR76" i="2"/>
  <c r="AJ283" i="2"/>
  <c r="AL283" i="2"/>
  <c r="AI216" i="2"/>
  <c r="AG216" i="2"/>
  <c r="AG173" i="2"/>
  <c r="AI173" i="2"/>
  <c r="AI82" i="2"/>
  <c r="AG82" i="2"/>
  <c r="AM345" i="2"/>
  <c r="AO345" i="2"/>
  <c r="AR335" i="2"/>
  <c r="AP335" i="2"/>
  <c r="AG538" i="2"/>
  <c r="AI538" i="2"/>
  <c r="AJ468" i="2"/>
  <c r="AL468" i="2"/>
  <c r="AJ486" i="2"/>
  <c r="AL486" i="2"/>
  <c r="AI15" i="2"/>
  <c r="AG15" i="2"/>
  <c r="AG208" i="2"/>
  <c r="AI208" i="2"/>
  <c r="AJ22" i="2"/>
  <c r="AL22" i="2"/>
  <c r="AG464" i="2"/>
  <c r="AI464" i="2"/>
  <c r="AI270" i="2"/>
  <c r="AG270" i="2"/>
  <c r="AI492" i="2"/>
  <c r="AG492" i="2"/>
  <c r="AP618" i="2"/>
  <c r="AR618" i="2"/>
  <c r="AJ709" i="2"/>
  <c r="AL709" i="2"/>
  <c r="AL105" i="2"/>
  <c r="AJ105" i="2"/>
  <c r="AG140" i="2"/>
  <c r="AI140" i="2"/>
  <c r="AL93" i="2"/>
  <c r="AJ93" i="2"/>
  <c r="AG609" i="2"/>
  <c r="AI609" i="2"/>
  <c r="AL196" i="2"/>
  <c r="AJ196" i="2"/>
  <c r="AP205" i="2"/>
  <c r="AR205" i="2"/>
  <c r="AG461" i="2"/>
  <c r="AI461" i="2"/>
  <c r="AL305" i="2"/>
  <c r="AJ305" i="2"/>
  <c r="AL602" i="2"/>
  <c r="AJ602" i="2"/>
  <c r="AI633" i="2"/>
  <c r="AG633" i="2"/>
  <c r="AG571" i="2"/>
  <c r="AI571" i="2"/>
  <c r="AG202" i="2"/>
  <c r="AI202" i="2"/>
  <c r="AL174" i="2"/>
  <c r="AJ174" i="2"/>
  <c r="AL668" i="2"/>
  <c r="AJ668" i="2"/>
  <c r="AM484" i="2"/>
  <c r="AO484" i="2"/>
  <c r="AL701" i="2"/>
  <c r="AJ701" i="2"/>
  <c r="AP425" i="2"/>
  <c r="AR425" i="2"/>
  <c r="AG125" i="2"/>
  <c r="AI125" i="2"/>
  <c r="AI555" i="2"/>
  <c r="AG555" i="2"/>
  <c r="AI459" i="2"/>
  <c r="AG459" i="2"/>
  <c r="AP428" i="2"/>
  <c r="AR428" i="2"/>
  <c r="AJ73" i="2"/>
  <c r="AL73" i="2"/>
  <c r="AJ193" i="2"/>
  <c r="AL193" i="2"/>
  <c r="AI14" i="2"/>
  <c r="AG14" i="2"/>
  <c r="AG480" i="2"/>
  <c r="AI480" i="2"/>
  <c r="AG106" i="2"/>
  <c r="AI106" i="2"/>
  <c r="AG233" i="2"/>
  <c r="AI233" i="2"/>
  <c r="AJ279" i="2"/>
  <c r="AL279" i="2"/>
  <c r="AJ49" i="2"/>
  <c r="AL49" i="2"/>
  <c r="AP516" i="2"/>
  <c r="AR516" i="2"/>
  <c r="AO48" i="2"/>
  <c r="AM48" i="2"/>
  <c r="AG556" i="2"/>
  <c r="AI556" i="2"/>
  <c r="AG649" i="2"/>
  <c r="AI649" i="2"/>
  <c r="AI681" i="2"/>
  <c r="AG681" i="2"/>
  <c r="AG384" i="2"/>
  <c r="AI384" i="2"/>
  <c r="AG388" i="2"/>
  <c r="AI388" i="2"/>
  <c r="AJ708" i="2"/>
  <c r="AL708" i="2"/>
  <c r="AG685" i="2"/>
  <c r="AI685" i="2"/>
  <c r="AR266" i="2"/>
  <c r="AP266" i="2"/>
  <c r="AJ149" i="2"/>
  <c r="AL149" i="2"/>
  <c r="AI531" i="2"/>
  <c r="AG531" i="2"/>
  <c r="AI177" i="2"/>
  <c r="AG177" i="2"/>
  <c r="AI158" i="2"/>
  <c r="AG158" i="2"/>
  <c r="AL694" i="2"/>
  <c r="AJ694" i="2"/>
  <c r="AG645" i="2"/>
  <c r="AI645" i="2"/>
  <c r="AM253" i="2"/>
  <c r="AO253" i="2"/>
  <c r="AG589" i="2"/>
  <c r="AI589" i="2"/>
  <c r="AL646" i="2"/>
  <c r="AJ646" i="2"/>
  <c r="AJ354" i="2"/>
  <c r="AL354" i="2"/>
  <c r="AG94" i="2"/>
  <c r="AI94" i="2"/>
  <c r="AG532" i="2"/>
  <c r="AI532" i="2"/>
  <c r="AI334" i="2"/>
  <c r="AG334" i="2"/>
  <c r="AP28" i="2"/>
  <c r="AR28" i="2"/>
  <c r="AG408" i="2"/>
  <c r="AI408" i="2"/>
  <c r="AI665" i="2"/>
  <c r="AG665" i="2"/>
  <c r="AL128" i="2"/>
  <c r="AJ128" i="2"/>
  <c r="AU501" i="2"/>
  <c r="AS501" i="2"/>
  <c r="AI563" i="2"/>
  <c r="AG563" i="2"/>
  <c r="AG680" i="2"/>
  <c r="AI680" i="2"/>
  <c r="AF138" i="2"/>
  <c r="AD138" i="2"/>
  <c r="AG456" i="2"/>
  <c r="AI456" i="2"/>
  <c r="AG393" i="2"/>
  <c r="AI393" i="2"/>
  <c r="AR512" i="2"/>
  <c r="AP512" i="2"/>
  <c r="AL415" i="2"/>
  <c r="AJ415" i="2"/>
  <c r="AP672" i="2"/>
  <c r="AR672" i="2"/>
  <c r="AO81" i="2"/>
  <c r="AM81" i="2"/>
  <c r="AU63" i="2"/>
  <c r="AS63" i="2"/>
  <c r="AJ535" i="2"/>
  <c r="AL535" i="2"/>
  <c r="AG621" i="2"/>
  <c r="AI621" i="2"/>
  <c r="AG162" i="2"/>
  <c r="AI162" i="2"/>
  <c r="AJ11" i="2"/>
  <c r="AL11" i="2"/>
  <c r="AM300" i="2"/>
  <c r="AO300" i="2"/>
  <c r="AL338" i="2"/>
  <c r="AJ338" i="2"/>
  <c r="AO91" i="2"/>
  <c r="AM91" i="2"/>
  <c r="AI656" i="2"/>
  <c r="AG656" i="2"/>
  <c r="AG79" i="2"/>
  <c r="AI79" i="2"/>
  <c r="AJ102" i="2"/>
  <c r="AL102" i="2"/>
  <c r="AJ355" i="2"/>
  <c r="AL355" i="2"/>
  <c r="AJ378" i="2"/>
  <c r="AL378" i="2"/>
  <c r="AG489" i="2"/>
  <c r="AI489" i="2"/>
  <c r="AI330" i="2"/>
  <c r="AG330" i="2"/>
  <c r="AJ490" i="2"/>
  <c r="AL490" i="2"/>
  <c r="AG150" i="2"/>
  <c r="AI150" i="2"/>
  <c r="AF72" i="2"/>
  <c r="AD72" i="2"/>
  <c r="AG21" i="2"/>
  <c r="AI21" i="2"/>
  <c r="AJ715" i="2"/>
  <c r="AL715" i="2"/>
  <c r="AD176" i="2"/>
  <c r="AF176" i="2"/>
  <c r="AO568" i="2"/>
  <c r="AM568" i="2"/>
  <c r="AJ620" i="2"/>
  <c r="AL620" i="2"/>
  <c r="AL625" i="2"/>
  <c r="AJ625" i="2"/>
  <c r="AP33" i="2"/>
  <c r="AR33" i="2"/>
  <c r="AL17" i="2"/>
  <c r="AJ17" i="2"/>
  <c r="AL245" i="2"/>
  <c r="AJ245" i="2"/>
  <c r="AP195" i="2"/>
  <c r="AR195" i="2"/>
  <c r="AP529" i="2"/>
  <c r="AR529" i="2"/>
  <c r="AG318" i="2"/>
  <c r="AI318" i="2"/>
  <c r="AJ547" i="2"/>
  <c r="AL547" i="2"/>
  <c r="AJ288" i="2"/>
  <c r="AL288" i="2"/>
  <c r="AG591" i="2"/>
  <c r="AI591" i="2"/>
  <c r="AG365" i="2"/>
  <c r="AI365" i="2"/>
  <c r="AM349" i="2"/>
  <c r="AO349" i="2"/>
  <c r="AG637" i="2"/>
  <c r="AI637" i="2"/>
  <c r="AL409" i="2"/>
  <c r="AJ409" i="2"/>
  <c r="AM287" i="2"/>
  <c r="AO287" i="2"/>
  <c r="AG502" i="2"/>
  <c r="AI502" i="2"/>
  <c r="AJ652" i="2"/>
  <c r="AL652" i="2"/>
  <c r="AJ467" i="2"/>
  <c r="AL467" i="2"/>
  <c r="AL608" i="2"/>
  <c r="AJ608" i="2"/>
  <c r="AG499" i="2"/>
  <c r="AI499" i="2"/>
  <c r="AJ132" i="2"/>
  <c r="AL132" i="2"/>
  <c r="AL59" i="2"/>
  <c r="AJ59" i="2"/>
  <c r="AJ352" i="2"/>
  <c r="AL352" i="2"/>
  <c r="AR12" i="2"/>
  <c r="AP12" i="2"/>
  <c r="AI654" i="2"/>
  <c r="AG654" i="2"/>
  <c r="AP143" i="2"/>
  <c r="AR143" i="2"/>
  <c r="AJ661" i="2"/>
  <c r="AL661" i="2"/>
  <c r="AI161" i="2"/>
  <c r="AG161" i="2"/>
  <c r="AO273" i="2"/>
  <c r="AM273" i="2"/>
  <c r="AP640" i="2"/>
  <c r="AR640" i="2"/>
  <c r="AI240" i="2"/>
  <c r="AG240" i="2"/>
  <c r="AO586" i="2"/>
  <c r="AM586" i="2"/>
  <c r="AL592" i="2"/>
  <c r="AJ592" i="2"/>
  <c r="AL560" i="2"/>
  <c r="AJ560" i="2"/>
  <c r="AI437" i="2"/>
  <c r="AG437" i="2"/>
  <c r="AO604" i="2"/>
  <c r="AM604" i="2"/>
  <c r="AL684" i="2"/>
  <c r="AJ684" i="2"/>
  <c r="AL582" i="2"/>
  <c r="AJ582" i="2"/>
  <c r="AR322" i="2"/>
  <c r="AP322" i="2"/>
  <c r="AI198" i="2"/>
  <c r="AG198" i="2"/>
  <c r="AL98" i="2"/>
  <c r="AJ98" i="2"/>
  <c r="AG373" i="2"/>
  <c r="AI373" i="2"/>
  <c r="AO458" i="2"/>
  <c r="AM458" i="2"/>
  <c r="AG613" i="2"/>
  <c r="AI613" i="2"/>
  <c r="AL368" i="2"/>
  <c r="AJ368" i="2"/>
  <c r="AG60" i="2"/>
  <c r="AI60" i="2"/>
  <c r="AG396" i="2"/>
  <c r="AI396" i="2"/>
  <c r="AL184" i="2"/>
  <c r="AJ184" i="2"/>
  <c r="AI328" i="2"/>
  <c r="AG328" i="2"/>
  <c r="AL705" i="2"/>
  <c r="AJ705" i="2"/>
  <c r="AO44" i="2"/>
  <c r="AM44" i="2"/>
  <c r="AI110" i="2"/>
  <c r="AG110" i="2"/>
  <c r="AM612" i="2"/>
  <c r="AO612" i="2"/>
  <c r="AJ401" i="2"/>
  <c r="AL401" i="2"/>
  <c r="AR292" i="2"/>
  <c r="AP292" i="2"/>
  <c r="AR154" i="2"/>
  <c r="AP154" i="2"/>
  <c r="AG185" i="2"/>
  <c r="AI185" i="2"/>
  <c r="AG544" i="2"/>
  <c r="AI544" i="2"/>
  <c r="AR250" i="2"/>
  <c r="AP250" i="2"/>
  <c r="AI111" i="2"/>
  <c r="AG111" i="2"/>
  <c r="AJ525" i="2"/>
  <c r="AL525" i="2"/>
  <c r="AL166" i="2"/>
  <c r="AJ166" i="2"/>
  <c r="AG599" i="2"/>
  <c r="AI599" i="2"/>
  <c r="AI688" i="2"/>
  <c r="AG688" i="2"/>
  <c r="AU290" i="2"/>
  <c r="AS290" i="2"/>
  <c r="AJ569" i="2"/>
  <c r="AL569" i="2"/>
  <c r="AI411" i="2"/>
  <c r="AG411" i="2"/>
  <c r="AG696" i="2"/>
  <c r="AI696" i="2"/>
  <c r="AL614" i="2"/>
  <c r="AJ614" i="2"/>
  <c r="AG624" i="2"/>
  <c r="AI624" i="2"/>
  <c r="AI686" i="2"/>
  <c r="AG686" i="2"/>
  <c r="AJ358" i="2"/>
  <c r="AL358" i="2"/>
  <c r="AL462" i="2"/>
  <c r="AJ462" i="2"/>
  <c r="AL657" i="2"/>
  <c r="AJ657" i="2"/>
  <c r="AF286" i="2"/>
  <c r="AD286" i="2"/>
  <c r="AG412" i="2"/>
  <c r="AI412" i="2"/>
  <c r="AL578" i="2"/>
  <c r="AJ578" i="2"/>
  <c r="AF268" i="2"/>
  <c r="AD268" i="2"/>
  <c r="AI347" i="2"/>
  <c r="AG347" i="2"/>
  <c r="AI75" i="2"/>
  <c r="AG75" i="2"/>
  <c r="AJ427" i="2"/>
  <c r="AL427" i="2"/>
  <c r="AJ638" i="2"/>
  <c r="AL638" i="2"/>
  <c r="AM40" i="2"/>
  <c r="AO40" i="2"/>
  <c r="AJ601" i="2"/>
  <c r="AL601" i="2"/>
  <c r="AL595" i="2"/>
  <c r="AJ595" i="2"/>
  <c r="AJ650" i="2"/>
  <c r="AL650" i="2"/>
  <c r="AO682" i="2"/>
  <c r="AM682" i="2"/>
  <c r="AI400" i="2"/>
  <c r="AG400" i="2"/>
  <c r="AG698" i="2"/>
  <c r="AI698" i="2"/>
  <c r="AG124" i="2"/>
  <c r="AI124" i="2"/>
  <c r="AJ97" i="2"/>
  <c r="AL97" i="2"/>
  <c r="AJ297" i="2"/>
  <c r="AL297" i="2"/>
  <c r="AM483" i="2"/>
  <c r="AO483" i="2"/>
  <c r="AO69" i="2"/>
  <c r="AM69" i="2"/>
  <c r="AR360" i="2"/>
  <c r="AP360" i="2"/>
  <c r="AL431" i="2"/>
  <c r="AJ431" i="2"/>
  <c r="BA121" i="2"/>
  <c r="AY121" i="2"/>
  <c r="AG664" i="2"/>
  <c r="AI664" i="2"/>
  <c r="AJ249" i="2"/>
  <c r="AL249" i="2"/>
  <c r="AG32" i="2"/>
  <c r="AI32" i="2"/>
  <c r="AL496" i="2"/>
  <c r="AJ496" i="2"/>
  <c r="AG507" i="2"/>
  <c r="AI507" i="2"/>
  <c r="AI382" i="2"/>
  <c r="AG382" i="2"/>
  <c r="AO248" i="2"/>
  <c r="AM248" i="2"/>
  <c r="AJ693" i="2"/>
  <c r="AL693" i="2"/>
  <c r="AO323" i="2"/>
  <c r="AM323" i="2"/>
  <c r="AI676" i="2"/>
  <c r="AG676" i="2"/>
  <c r="AL223" i="2"/>
  <c r="AJ223" i="2"/>
  <c r="AG487" i="2"/>
  <c r="AI487" i="2"/>
  <c r="AX364" i="2"/>
  <c r="AV364" i="2"/>
  <c r="AP521" i="2"/>
  <c r="AR521" i="2"/>
  <c r="AO670" i="2"/>
  <c r="AM670" i="2"/>
  <c r="AG89" i="2"/>
  <c r="AI89" i="2"/>
  <c r="AL115" i="2"/>
  <c r="AJ115" i="2"/>
  <c r="AG215" i="2"/>
  <c r="AI215" i="2"/>
  <c r="AJ265" i="2"/>
  <c r="AL265" i="2"/>
  <c r="AM219" i="2"/>
  <c r="AO219" i="2"/>
  <c r="AL319" i="2"/>
  <c r="AJ319" i="2"/>
  <c r="AI36" i="2"/>
  <c r="AG36" i="2"/>
  <c r="AJ311" i="2"/>
  <c r="AL311" i="2"/>
  <c r="AO361" i="2"/>
  <c r="AM361" i="2"/>
  <c r="AL678" i="2"/>
  <c r="AJ678" i="2"/>
  <c r="AG307" i="2"/>
  <c r="AI307" i="2"/>
  <c r="AO445" i="2"/>
  <c r="AM445" i="2"/>
  <c r="AM151" i="2"/>
  <c r="AO151" i="2"/>
  <c r="AG136" i="2"/>
  <c r="AI136" i="2"/>
  <c r="AL244" i="2"/>
  <c r="AJ244" i="2"/>
  <c r="AI301" i="2"/>
  <c r="AG301" i="2"/>
  <c r="AL206" i="2"/>
  <c r="AJ206" i="2"/>
  <c r="AL506" i="2"/>
  <c r="AJ506" i="2"/>
  <c r="AJ86" i="2"/>
  <c r="AL86" i="2"/>
  <c r="AG465" i="2"/>
  <c r="AI465" i="2"/>
  <c r="AM212" i="2"/>
  <c r="AO212" i="2"/>
  <c r="AG534" i="2"/>
  <c r="AI534" i="2"/>
  <c r="AG186" i="2"/>
  <c r="AI186" i="2"/>
  <c r="AJ225" i="2"/>
  <c r="AL225" i="2"/>
  <c r="AI479" i="2"/>
  <c r="AG479" i="2"/>
  <c r="AJ25" i="2"/>
  <c r="AL25" i="2"/>
  <c r="AG165" i="2"/>
  <c r="AI165" i="2"/>
  <c r="AM658" i="2"/>
  <c r="AO658" i="2"/>
  <c r="AJ188" i="2"/>
  <c r="AL188" i="2"/>
  <c r="AG419" i="2"/>
  <c r="AI419" i="2"/>
  <c r="AI503" i="2"/>
  <c r="AG503" i="2"/>
  <c r="AJ669" i="2"/>
  <c r="AL669" i="2"/>
  <c r="AV702" i="2"/>
  <c r="AX702" i="2"/>
  <c r="AL146" i="2"/>
  <c r="AJ146" i="2"/>
  <c r="AM616" i="2"/>
  <c r="AO616" i="2"/>
  <c r="AM561" i="2"/>
  <c r="AO561" i="2"/>
  <c r="AJ550" i="2"/>
  <c r="AL550" i="2"/>
  <c r="AI444" i="2"/>
  <c r="AG444" i="2"/>
  <c r="AI572" i="2"/>
  <c r="AG572" i="2"/>
  <c r="AG648" i="2"/>
  <c r="AI648" i="2"/>
  <c r="AF127" i="2"/>
  <c r="AD127" i="2"/>
  <c r="AJ170" i="2"/>
  <c r="AL170" i="2"/>
  <c r="AR236" i="2"/>
  <c r="AP236" i="2"/>
  <c r="AJ449" i="2"/>
  <c r="AL449" i="2"/>
  <c r="AG677" i="2"/>
  <c r="AI677" i="2"/>
  <c r="AG243" i="2"/>
  <c r="AI243" i="2"/>
  <c r="AO515" i="2"/>
  <c r="AM515" i="2"/>
  <c r="AL588" i="2"/>
  <c r="AJ588" i="2"/>
  <c r="AI258" i="2"/>
  <c r="AG258" i="2"/>
  <c r="AI239" i="2"/>
  <c r="AG239" i="2"/>
  <c r="AJ476" i="2"/>
  <c r="AL476" i="2"/>
  <c r="AL153" i="2"/>
  <c r="AJ153" i="2"/>
  <c r="AP577" i="2"/>
  <c r="AR577" i="2"/>
  <c r="AG642" i="2"/>
  <c r="AI642" i="2"/>
  <c r="AJ369" i="2"/>
  <c r="AL369" i="2"/>
  <c r="AG584" i="2"/>
  <c r="AI584" i="2"/>
  <c r="AJ24" i="2"/>
  <c r="AL24" i="2"/>
  <c r="AJ189" i="2"/>
  <c r="AL189" i="2"/>
  <c r="AL470" i="2"/>
  <c r="AJ470" i="2"/>
  <c r="AM135" i="2"/>
  <c r="AO135" i="2"/>
  <c r="AM442" i="2"/>
  <c r="AO442" i="2"/>
  <c r="AG83" i="2"/>
  <c r="AI83" i="2"/>
  <c r="AJ304" i="2"/>
  <c r="AL304" i="2"/>
  <c r="AJ315" i="2"/>
  <c r="AL315" i="2"/>
  <c r="AP169" i="2"/>
  <c r="AR169" i="2"/>
  <c r="AG634" i="2"/>
  <c r="AI634" i="2"/>
  <c r="AI644" i="2"/>
  <c r="AG644" i="2"/>
  <c r="AG272" i="2"/>
  <c r="AI272" i="2"/>
  <c r="AL673" i="2"/>
  <c r="AJ673" i="2"/>
  <c r="AJ147" i="2"/>
  <c r="AL147" i="2"/>
  <c r="AJ452" i="2"/>
  <c r="AL452" i="2"/>
  <c r="AL642" i="2" l="1"/>
  <c r="AJ642" i="2"/>
  <c r="AJ243" i="2"/>
  <c r="AL243" i="2"/>
  <c r="AR658" i="2"/>
  <c r="AP658" i="2"/>
  <c r="AJ599" i="2"/>
  <c r="AL599" i="2"/>
  <c r="AM673" i="2"/>
  <c r="AO673" i="2"/>
  <c r="AM24" i="2"/>
  <c r="AO24" i="2"/>
  <c r="AM369" i="2"/>
  <c r="AO369" i="2"/>
  <c r="AM153" i="2"/>
  <c r="AO153" i="2"/>
  <c r="AJ258" i="2"/>
  <c r="AL258" i="2"/>
  <c r="AJ648" i="2"/>
  <c r="AL648" i="2"/>
  <c r="AL186" i="2"/>
  <c r="AJ186" i="2"/>
  <c r="AM206" i="2"/>
  <c r="AO206" i="2"/>
  <c r="AR445" i="2"/>
  <c r="AP445" i="2"/>
  <c r="AP361" i="2"/>
  <c r="AR361" i="2"/>
  <c r="AO319" i="2"/>
  <c r="AM319" i="2"/>
  <c r="AL215" i="2"/>
  <c r="AJ215" i="2"/>
  <c r="AL487" i="2"/>
  <c r="AJ487" i="2"/>
  <c r="AP323" i="2"/>
  <c r="AR323" i="2"/>
  <c r="AJ507" i="2"/>
  <c r="AL507" i="2"/>
  <c r="AR69" i="2"/>
  <c r="AP69" i="2"/>
  <c r="AM427" i="2"/>
  <c r="AO427" i="2"/>
  <c r="AR458" i="2"/>
  <c r="AP458" i="2"/>
  <c r="AU322" i="2"/>
  <c r="AS322" i="2"/>
  <c r="AP604" i="2"/>
  <c r="AR604" i="2"/>
  <c r="AL240" i="2"/>
  <c r="AJ240" i="2"/>
  <c r="AO132" i="2"/>
  <c r="AM132" i="2"/>
  <c r="AM467" i="2"/>
  <c r="AO467" i="2"/>
  <c r="AM245" i="2"/>
  <c r="AO245" i="2"/>
  <c r="AM102" i="2"/>
  <c r="AO102" i="2"/>
  <c r="AP91" i="2"/>
  <c r="AR91" i="2"/>
  <c r="AM11" i="2"/>
  <c r="AO11" i="2"/>
  <c r="AS672" i="2"/>
  <c r="AU672" i="2"/>
  <c r="AJ158" i="2"/>
  <c r="AL158" i="2"/>
  <c r="AJ649" i="2"/>
  <c r="AL649" i="2"/>
  <c r="AL106" i="2"/>
  <c r="AJ106" i="2"/>
  <c r="AM668" i="2"/>
  <c r="AO668" i="2"/>
  <c r="AJ461" i="2"/>
  <c r="AL461" i="2"/>
  <c r="AS205" i="2"/>
  <c r="AU205" i="2"/>
  <c r="AJ173" i="2"/>
  <c r="AL173" i="2"/>
  <c r="AL653" i="2"/>
  <c r="AJ653" i="2"/>
  <c r="AP404" i="2"/>
  <c r="AR404" i="2"/>
  <c r="AR167" i="2"/>
  <c r="AP167" i="2"/>
  <c r="AJ291" i="2"/>
  <c r="AL291" i="2"/>
  <c r="AL497" i="2"/>
  <c r="AJ497" i="2"/>
  <c r="AS432" i="2"/>
  <c r="AU432" i="2"/>
  <c r="AP660" i="2"/>
  <c r="AR660" i="2"/>
  <c r="AJ622" i="2"/>
  <c r="AL622" i="2"/>
  <c r="AJ389" i="2"/>
  <c r="AL389" i="2"/>
  <c r="AS276" i="2"/>
  <c r="AU276" i="2"/>
  <c r="AJ218" i="2"/>
  <c r="AL218" i="2"/>
  <c r="AJ692" i="2"/>
  <c r="AL692" i="2"/>
  <c r="AO181" i="2"/>
  <c r="AM181" i="2"/>
  <c r="AJ272" i="2"/>
  <c r="AL272" i="2"/>
  <c r="AS169" i="2"/>
  <c r="AU169" i="2"/>
  <c r="AM476" i="2"/>
  <c r="AO476" i="2"/>
  <c r="AS236" i="2"/>
  <c r="AU236" i="2"/>
  <c r="AP561" i="2"/>
  <c r="AR561" i="2"/>
  <c r="AO146" i="2"/>
  <c r="AM146" i="2"/>
  <c r="AM86" i="2"/>
  <c r="AO86" i="2"/>
  <c r="AJ307" i="2"/>
  <c r="AL307" i="2"/>
  <c r="AO249" i="2"/>
  <c r="AM249" i="2"/>
  <c r="AO431" i="2"/>
  <c r="AM431" i="2"/>
  <c r="AM97" i="2"/>
  <c r="AO97" i="2"/>
  <c r="AJ698" i="2"/>
  <c r="AL698" i="2"/>
  <c r="AL411" i="2"/>
  <c r="AJ411" i="2"/>
  <c r="AJ688" i="2"/>
  <c r="AL688" i="2"/>
  <c r="AS154" i="2"/>
  <c r="AU154" i="2"/>
  <c r="AJ110" i="2"/>
  <c r="AL110" i="2"/>
  <c r="AJ328" i="2"/>
  <c r="AL328" i="2"/>
  <c r="AJ60" i="2"/>
  <c r="AL60" i="2"/>
  <c r="AL373" i="2"/>
  <c r="AJ373" i="2"/>
  <c r="AU640" i="2"/>
  <c r="AS640" i="2"/>
  <c r="AJ161" i="2"/>
  <c r="AL161" i="2"/>
  <c r="AM288" i="2"/>
  <c r="AO288" i="2"/>
  <c r="AS529" i="2"/>
  <c r="AU529" i="2"/>
  <c r="AG176" i="2"/>
  <c r="AI176" i="2"/>
  <c r="AG72" i="2"/>
  <c r="AI72" i="2"/>
  <c r="AO535" i="2"/>
  <c r="AM535" i="2"/>
  <c r="AJ456" i="2"/>
  <c r="AL456" i="2"/>
  <c r="AL563" i="2"/>
  <c r="AJ563" i="2"/>
  <c r="AJ665" i="2"/>
  <c r="AL665" i="2"/>
  <c r="AJ334" i="2"/>
  <c r="AL334" i="2"/>
  <c r="AM354" i="2"/>
  <c r="AO354" i="2"/>
  <c r="AP253" i="2"/>
  <c r="AR253" i="2"/>
  <c r="AU266" i="2"/>
  <c r="AS266" i="2"/>
  <c r="AO708" i="2"/>
  <c r="AM708" i="2"/>
  <c r="AM193" i="2"/>
  <c r="AO193" i="2"/>
  <c r="AJ459" i="2"/>
  <c r="AL459" i="2"/>
  <c r="AL125" i="2"/>
  <c r="AJ125" i="2"/>
  <c r="AL140" i="2"/>
  <c r="AJ140" i="2"/>
  <c r="AO709" i="2"/>
  <c r="AM709" i="2"/>
  <c r="AO486" i="2"/>
  <c r="AM486" i="2"/>
  <c r="AP345" i="2"/>
  <c r="AR345" i="2"/>
  <c r="AJ180" i="2"/>
  <c r="AL180" i="2"/>
  <c r="AJ666" i="2"/>
  <c r="AL666" i="2"/>
  <c r="AX199" i="2"/>
  <c r="AV199" i="2"/>
  <c r="AJ451" i="2"/>
  <c r="AL451" i="2"/>
  <c r="AU714" i="2"/>
  <c r="AS714" i="2"/>
  <c r="AP594" i="2"/>
  <c r="AR594" i="2"/>
  <c r="AO139" i="2"/>
  <c r="AM139" i="2"/>
  <c r="AR231" i="2"/>
  <c r="AP231" i="2"/>
  <c r="AM607" i="2"/>
  <c r="AO607" i="2"/>
  <c r="AM52" i="2"/>
  <c r="AO52" i="2"/>
  <c r="AM518" i="2"/>
  <c r="AO518" i="2"/>
  <c r="AR192" i="2"/>
  <c r="AP192" i="2"/>
  <c r="AM661" i="2"/>
  <c r="AO661" i="2"/>
  <c r="AM652" i="2"/>
  <c r="AO652" i="2"/>
  <c r="AM625" i="2"/>
  <c r="AO625" i="2"/>
  <c r="AO279" i="2"/>
  <c r="AM279" i="2"/>
  <c r="AJ270" i="2"/>
  <c r="AL270" i="2"/>
  <c r="AJ522" i="2"/>
  <c r="AL522" i="2"/>
  <c r="AP500" i="2"/>
  <c r="AR500" i="2"/>
  <c r="AR626" i="2"/>
  <c r="AP626" i="2"/>
  <c r="AJ503" i="2"/>
  <c r="AL503" i="2"/>
  <c r="AS292" i="2"/>
  <c r="AU292" i="2"/>
  <c r="AL571" i="2"/>
  <c r="AJ571" i="2"/>
  <c r="AJ464" i="2"/>
  <c r="AL464" i="2"/>
  <c r="AJ538" i="2"/>
  <c r="AL538" i="2"/>
  <c r="AL216" i="2"/>
  <c r="AJ216" i="2"/>
  <c r="AS76" i="2"/>
  <c r="AU76" i="2"/>
  <c r="AO689" i="2"/>
  <c r="AM689" i="2"/>
  <c r="AP471" i="2"/>
  <c r="AR471" i="2"/>
  <c r="AS269" i="2"/>
  <c r="AU269" i="2"/>
  <c r="AJ254" i="2"/>
  <c r="AL254" i="2"/>
  <c r="AP159" i="2"/>
  <c r="AR159" i="2"/>
  <c r="AJ90" i="2"/>
  <c r="AL90" i="2"/>
  <c r="AM114" i="2"/>
  <c r="AO114" i="2"/>
  <c r="BA131" i="2"/>
  <c r="AY131" i="2"/>
  <c r="AL222" i="2"/>
  <c r="AJ222" i="2"/>
  <c r="AP331" i="2"/>
  <c r="AR331" i="2"/>
  <c r="AL632" i="2"/>
  <c r="AJ632" i="2"/>
  <c r="AM704" i="2"/>
  <c r="AO704" i="2"/>
  <c r="AO101" i="2"/>
  <c r="AM101" i="2"/>
  <c r="AP282" i="2"/>
  <c r="AR282" i="2"/>
  <c r="AL83" i="2"/>
  <c r="AJ83" i="2"/>
  <c r="AM170" i="2"/>
  <c r="AO170" i="2"/>
  <c r="AL534" i="2"/>
  <c r="AJ534" i="2"/>
  <c r="AP219" i="2"/>
  <c r="AR219" i="2"/>
  <c r="AM650" i="2"/>
  <c r="AO650" i="2"/>
  <c r="AL347" i="2"/>
  <c r="AJ347" i="2"/>
  <c r="AM569" i="2"/>
  <c r="AO569" i="2"/>
  <c r="AJ185" i="2"/>
  <c r="AL185" i="2"/>
  <c r="AM592" i="2"/>
  <c r="AO592" i="2"/>
  <c r="AS12" i="2"/>
  <c r="AU12" i="2"/>
  <c r="AJ365" i="2"/>
  <c r="AL365" i="2"/>
  <c r="AJ330" i="2"/>
  <c r="AL330" i="2"/>
  <c r="AJ408" i="2"/>
  <c r="AL408" i="2"/>
  <c r="AR48" i="2"/>
  <c r="AP48" i="2"/>
  <c r="AM93" i="2"/>
  <c r="AO93" i="2"/>
  <c r="AP278" i="2"/>
  <c r="AR278" i="2"/>
  <c r="AM234" i="2"/>
  <c r="AO234" i="2"/>
  <c r="AM575" i="2"/>
  <c r="AO575" i="2"/>
  <c r="AM78" i="2"/>
  <c r="AO78" i="2"/>
  <c r="AL405" i="2"/>
  <c r="AJ405" i="2"/>
  <c r="AP473" i="2"/>
  <c r="AR473" i="2"/>
  <c r="AO377" i="2"/>
  <c r="AM377" i="2"/>
  <c r="AJ261" i="2"/>
  <c r="AL261" i="2"/>
  <c r="AL479" i="2"/>
  <c r="AJ479" i="2"/>
  <c r="AM223" i="2"/>
  <c r="AO223" i="2"/>
  <c r="AO352" i="2"/>
  <c r="AM352" i="2"/>
  <c r="AJ79" i="2"/>
  <c r="AL79" i="2"/>
  <c r="AO602" i="2"/>
  <c r="AM602" i="2"/>
  <c r="AM196" i="2"/>
  <c r="AO196" i="2"/>
  <c r="AM385" i="2"/>
  <c r="AO385" i="2"/>
  <c r="AJ674" i="2"/>
  <c r="AL674" i="2"/>
  <c r="AJ344" i="2"/>
  <c r="AL344" i="2"/>
  <c r="AP448" i="2"/>
  <c r="AR448" i="2"/>
  <c r="AR628" i="2"/>
  <c r="AP628" i="2"/>
  <c r="AJ157" i="2"/>
  <c r="AL157" i="2"/>
  <c r="AL416" i="2"/>
  <c r="AJ416" i="2"/>
  <c r="AL342" i="2"/>
  <c r="AJ342" i="2"/>
  <c r="AJ677" i="2"/>
  <c r="AL677" i="2"/>
  <c r="AJ572" i="2"/>
  <c r="AL572" i="2"/>
  <c r="AR616" i="2"/>
  <c r="AP616" i="2"/>
  <c r="BA702" i="2"/>
  <c r="AY702" i="2"/>
  <c r="AJ165" i="2"/>
  <c r="AL165" i="2"/>
  <c r="AR212" i="2"/>
  <c r="AP212" i="2"/>
  <c r="AM506" i="2"/>
  <c r="AO506" i="2"/>
  <c r="AJ301" i="2"/>
  <c r="AL301" i="2"/>
  <c r="AM115" i="2"/>
  <c r="AO115" i="2"/>
  <c r="AM496" i="2"/>
  <c r="AO496" i="2"/>
  <c r="AL664" i="2"/>
  <c r="AJ664" i="2"/>
  <c r="AL400" i="2"/>
  <c r="AJ400" i="2"/>
  <c r="AJ75" i="2"/>
  <c r="AL75" i="2"/>
  <c r="AI268" i="2"/>
  <c r="AG268" i="2"/>
  <c r="AM657" i="2"/>
  <c r="AO657" i="2"/>
  <c r="AM401" i="2"/>
  <c r="AO401" i="2"/>
  <c r="AP44" i="2"/>
  <c r="AR44" i="2"/>
  <c r="AO368" i="2"/>
  <c r="AM368" i="2"/>
  <c r="AM98" i="2"/>
  <c r="AO98" i="2"/>
  <c r="AL437" i="2"/>
  <c r="AJ437" i="2"/>
  <c r="AS143" i="2"/>
  <c r="AU143" i="2"/>
  <c r="AM409" i="2"/>
  <c r="AO409" i="2"/>
  <c r="AS195" i="2"/>
  <c r="AU195" i="2"/>
  <c r="AO17" i="2"/>
  <c r="AM17" i="2"/>
  <c r="AM715" i="2"/>
  <c r="AO715" i="2"/>
  <c r="AL150" i="2"/>
  <c r="AJ150" i="2"/>
  <c r="AJ162" i="2"/>
  <c r="AL162" i="2"/>
  <c r="AG138" i="2"/>
  <c r="AI138" i="2"/>
  <c r="AX501" i="2"/>
  <c r="AV501" i="2"/>
  <c r="AL532" i="2"/>
  <c r="AJ532" i="2"/>
  <c r="AM646" i="2"/>
  <c r="AO646" i="2"/>
  <c r="AJ685" i="2"/>
  <c r="AL685" i="2"/>
  <c r="AL388" i="2"/>
  <c r="AJ388" i="2"/>
  <c r="AU516" i="2"/>
  <c r="AS516" i="2"/>
  <c r="AJ14" i="2"/>
  <c r="AL14" i="2"/>
  <c r="AM147" i="2"/>
  <c r="AO147" i="2"/>
  <c r="AJ644" i="2"/>
  <c r="AL644" i="2"/>
  <c r="AM315" i="2"/>
  <c r="AO315" i="2"/>
  <c r="AU577" i="2"/>
  <c r="AS577" i="2"/>
  <c r="AJ239" i="2"/>
  <c r="AL239" i="2"/>
  <c r="AL419" i="2"/>
  <c r="AJ419" i="2"/>
  <c r="AM678" i="2"/>
  <c r="AO678" i="2"/>
  <c r="AJ36" i="2"/>
  <c r="AL36" i="2"/>
  <c r="AO265" i="2"/>
  <c r="AM265" i="2"/>
  <c r="AP248" i="2"/>
  <c r="AR248" i="2"/>
  <c r="AS360" i="2"/>
  <c r="AU360" i="2"/>
  <c r="AM297" i="2"/>
  <c r="AO297" i="2"/>
  <c r="AM595" i="2"/>
  <c r="AO595" i="2"/>
  <c r="AO638" i="2"/>
  <c r="AM638" i="2"/>
  <c r="AJ696" i="2"/>
  <c r="AL696" i="2"/>
  <c r="AV290" i="2"/>
  <c r="AX290" i="2"/>
  <c r="AO166" i="2"/>
  <c r="AM166" i="2"/>
  <c r="AS250" i="2"/>
  <c r="AU250" i="2"/>
  <c r="AO184" i="2"/>
  <c r="AM184" i="2"/>
  <c r="AM684" i="2"/>
  <c r="AO684" i="2"/>
  <c r="AP586" i="2"/>
  <c r="AR586" i="2"/>
  <c r="AJ502" i="2"/>
  <c r="AL502" i="2"/>
  <c r="AJ637" i="2"/>
  <c r="AL637" i="2"/>
  <c r="AM547" i="2"/>
  <c r="AO547" i="2"/>
  <c r="AO355" i="2"/>
  <c r="AM355" i="2"/>
  <c r="AP300" i="2"/>
  <c r="AR300" i="2"/>
  <c r="AV63" i="2"/>
  <c r="AX63" i="2"/>
  <c r="AS28" i="2"/>
  <c r="AU28" i="2"/>
  <c r="AJ531" i="2"/>
  <c r="AL531" i="2"/>
  <c r="AJ556" i="2"/>
  <c r="AL556" i="2"/>
  <c r="AJ233" i="2"/>
  <c r="AL233" i="2"/>
  <c r="AJ480" i="2"/>
  <c r="AL480" i="2"/>
  <c r="AM105" i="2"/>
  <c r="AO105" i="2"/>
  <c r="AJ15" i="2"/>
  <c r="AL15" i="2"/>
  <c r="AM468" i="2"/>
  <c r="AO468" i="2"/>
  <c r="AR381" i="2"/>
  <c r="AP381" i="2"/>
  <c r="AJ528" i="2"/>
  <c r="AL528" i="2"/>
  <c r="AJ585" i="2"/>
  <c r="AL585" i="2"/>
  <c r="AG314" i="2"/>
  <c r="AI314" i="2"/>
  <c r="AJ262" i="2"/>
  <c r="AL262" i="2"/>
  <c r="AP66" i="2"/>
  <c r="AR66" i="2"/>
  <c r="AR713" i="2"/>
  <c r="AP713" i="2"/>
  <c r="AM641" i="2"/>
  <c r="AO641" i="2"/>
  <c r="AJ55" i="2"/>
  <c r="AL55" i="2"/>
  <c r="AJ441" i="2"/>
  <c r="AL441" i="2"/>
  <c r="AJ581" i="2"/>
  <c r="AL581" i="2"/>
  <c r="AR230" i="2"/>
  <c r="AP230" i="2"/>
  <c r="AI286" i="2"/>
  <c r="AG286" i="2"/>
  <c r="AJ111" i="2"/>
  <c r="AL111" i="2"/>
  <c r="AJ499" i="2"/>
  <c r="AL499" i="2"/>
  <c r="AJ208" i="2"/>
  <c r="AL208" i="2"/>
  <c r="AJ493" i="2"/>
  <c r="AL493" i="2"/>
  <c r="AJ178" i="2"/>
  <c r="AL178" i="2"/>
  <c r="AO452" i="2"/>
  <c r="AM452" i="2"/>
  <c r="AL584" i="2"/>
  <c r="AJ584" i="2"/>
  <c r="AM582" i="2"/>
  <c r="AO582" i="2"/>
  <c r="AJ645" i="2"/>
  <c r="AL645" i="2"/>
  <c r="AJ634" i="2"/>
  <c r="AL634" i="2"/>
  <c r="AG127" i="2"/>
  <c r="AI127" i="2"/>
  <c r="AM244" i="2"/>
  <c r="AO244" i="2"/>
  <c r="AO462" i="2"/>
  <c r="AM462" i="2"/>
  <c r="AL198" i="2"/>
  <c r="AJ198" i="2"/>
  <c r="AM59" i="2"/>
  <c r="AO59" i="2"/>
  <c r="AM608" i="2"/>
  <c r="AO608" i="2"/>
  <c r="AS33" i="2"/>
  <c r="AU33" i="2"/>
  <c r="AJ21" i="2"/>
  <c r="AL21" i="2"/>
  <c r="AO490" i="2"/>
  <c r="AM490" i="2"/>
  <c r="AJ656" i="2"/>
  <c r="AL656" i="2"/>
  <c r="AL621" i="2"/>
  <c r="AJ621" i="2"/>
  <c r="AS512" i="2"/>
  <c r="AU512" i="2"/>
  <c r="AL680" i="2"/>
  <c r="AJ680" i="2"/>
  <c r="AJ589" i="2"/>
  <c r="AL589" i="2"/>
  <c r="AM694" i="2"/>
  <c r="AO694" i="2"/>
  <c r="AM149" i="2"/>
  <c r="AO149" i="2"/>
  <c r="AJ681" i="2"/>
  <c r="AL681" i="2"/>
  <c r="AL555" i="2"/>
  <c r="AJ555" i="2"/>
  <c r="AS425" i="2"/>
  <c r="AU425" i="2"/>
  <c r="AM305" i="2"/>
  <c r="AO305" i="2"/>
  <c r="AL609" i="2"/>
  <c r="AJ609" i="2"/>
  <c r="AJ82" i="2"/>
  <c r="AL82" i="2"/>
  <c r="AG229" i="2"/>
  <c r="AI229" i="2"/>
  <c r="AJ519" i="2"/>
  <c r="AL519" i="2"/>
  <c r="AL41" i="2"/>
  <c r="AJ41" i="2"/>
  <c r="AP209" i="2"/>
  <c r="AR209" i="2"/>
  <c r="AP213" i="2"/>
  <c r="AR213" i="2"/>
  <c r="AO424" i="2"/>
  <c r="AM424" i="2"/>
  <c r="AM630" i="2"/>
  <c r="AO630" i="2"/>
  <c r="AO509" i="2"/>
  <c r="AM509" i="2"/>
  <c r="AM357" i="2"/>
  <c r="AO357" i="2"/>
  <c r="AM662" i="2"/>
  <c r="AO662" i="2"/>
  <c r="AJ99" i="2"/>
  <c r="AL99" i="2"/>
  <c r="AL551" i="2"/>
  <c r="AJ551" i="2"/>
  <c r="AM311" i="2"/>
  <c r="AO311" i="2"/>
  <c r="AP670" i="2"/>
  <c r="AR670" i="2"/>
  <c r="AM693" i="2"/>
  <c r="AO693" i="2"/>
  <c r="AP483" i="2"/>
  <c r="AR483" i="2"/>
  <c r="AR40" i="2"/>
  <c r="AP40" i="2"/>
  <c r="AM614" i="2"/>
  <c r="AO614" i="2"/>
  <c r="AM378" i="2"/>
  <c r="AO378" i="2"/>
  <c r="AJ177" i="2"/>
  <c r="AL177" i="2"/>
  <c r="AJ384" i="2"/>
  <c r="AL384" i="2"/>
  <c r="AL477" i="2"/>
  <c r="AJ477" i="2"/>
  <c r="AJ348" i="2"/>
  <c r="AL348" i="2"/>
  <c r="AJ455" i="2"/>
  <c r="AL455" i="2"/>
  <c r="AJ26" i="2"/>
  <c r="AL26" i="2"/>
  <c r="AL201" i="2"/>
  <c r="AJ201" i="2"/>
  <c r="AR617" i="2"/>
  <c r="AP617" i="2"/>
  <c r="AM470" i="2"/>
  <c r="AO470" i="2"/>
  <c r="AM588" i="2"/>
  <c r="AO588" i="2"/>
  <c r="AP151" i="2"/>
  <c r="AR151" i="2"/>
  <c r="AU521" i="2"/>
  <c r="AS521" i="2"/>
  <c r="AJ686" i="2"/>
  <c r="AL686" i="2"/>
  <c r="AM620" i="2"/>
  <c r="AO620" i="2"/>
  <c r="AO338" i="2"/>
  <c r="AM338" i="2"/>
  <c r="AM415" i="2"/>
  <c r="AO415" i="2"/>
  <c r="AS428" i="2"/>
  <c r="AU428" i="2"/>
  <c r="AP484" i="2"/>
  <c r="AR484" i="2"/>
  <c r="AL202" i="2"/>
  <c r="AJ202" i="2"/>
  <c r="AU618" i="2"/>
  <c r="AS618" i="2"/>
  <c r="AP341" i="2"/>
  <c r="AR341" i="2"/>
  <c r="AJ526" i="2"/>
  <c r="AL526" i="2"/>
  <c r="AM339" i="2"/>
  <c r="AO339" i="2"/>
  <c r="AP295" i="2"/>
  <c r="AR295" i="2"/>
  <c r="AJ510" i="2"/>
  <c r="AL510" i="2"/>
  <c r="AM543" i="2"/>
  <c r="AO543" i="2"/>
  <c r="AR327" i="2"/>
  <c r="AP327" i="2"/>
  <c r="AR442" i="2"/>
  <c r="AP442" i="2"/>
  <c r="AM189" i="2"/>
  <c r="AO189" i="2"/>
  <c r="AM449" i="2"/>
  <c r="AO449" i="2"/>
  <c r="AJ444" i="2"/>
  <c r="AL444" i="2"/>
  <c r="AO25" i="2"/>
  <c r="AM25" i="2"/>
  <c r="AM225" i="2"/>
  <c r="AO225" i="2"/>
  <c r="AJ465" i="2"/>
  <c r="AL465" i="2"/>
  <c r="AL89" i="2"/>
  <c r="AJ89" i="2"/>
  <c r="AL676" i="2"/>
  <c r="AJ676" i="2"/>
  <c r="AJ32" i="2"/>
  <c r="AL32" i="2"/>
  <c r="AP682" i="2"/>
  <c r="AR682" i="2"/>
  <c r="AM578" i="2"/>
  <c r="AO578" i="2"/>
  <c r="AP612" i="2"/>
  <c r="AR612" i="2"/>
  <c r="AM705" i="2"/>
  <c r="AO705" i="2"/>
  <c r="AL396" i="2"/>
  <c r="AJ396" i="2"/>
  <c r="AR273" i="2"/>
  <c r="AP273" i="2"/>
  <c r="AM304" i="2"/>
  <c r="AO304" i="2"/>
  <c r="AP135" i="2"/>
  <c r="AR135" i="2"/>
  <c r="AR515" i="2"/>
  <c r="AP515" i="2"/>
  <c r="AM550" i="2"/>
  <c r="AO550" i="2"/>
  <c r="AM669" i="2"/>
  <c r="AO669" i="2"/>
  <c r="AM188" i="2"/>
  <c r="AO188" i="2"/>
  <c r="AJ136" i="2"/>
  <c r="AL136" i="2"/>
  <c r="AY364" i="2"/>
  <c r="BA364" i="2"/>
  <c r="AL382" i="2"/>
  <c r="AJ382" i="2"/>
  <c r="BB121" i="2"/>
  <c r="BD121" i="2"/>
  <c r="AJ124" i="2"/>
  <c r="AL124" i="2"/>
  <c r="AO601" i="2"/>
  <c r="AM601" i="2"/>
  <c r="AJ412" i="2"/>
  <c r="AL412" i="2"/>
  <c r="AM358" i="2"/>
  <c r="AO358" i="2"/>
  <c r="AJ624" i="2"/>
  <c r="AL624" i="2"/>
  <c r="AM525" i="2"/>
  <c r="AO525" i="2"/>
  <c r="AJ544" i="2"/>
  <c r="AL544" i="2"/>
  <c r="AJ613" i="2"/>
  <c r="AL613" i="2"/>
  <c r="AM560" i="2"/>
  <c r="AO560" i="2"/>
  <c r="AJ654" i="2"/>
  <c r="AL654" i="2"/>
  <c r="AP287" i="2"/>
  <c r="AR287" i="2"/>
  <c r="AP349" i="2"/>
  <c r="AR349" i="2"/>
  <c r="AJ591" i="2"/>
  <c r="AL591" i="2"/>
  <c r="AJ318" i="2"/>
  <c r="AL318" i="2"/>
  <c r="AR568" i="2"/>
  <c r="AP568" i="2"/>
  <c r="AJ489" i="2"/>
  <c r="AL489" i="2"/>
  <c r="AP81" i="2"/>
  <c r="AR81" i="2"/>
  <c r="AL393" i="2"/>
  <c r="AJ393" i="2"/>
  <c r="AM128" i="2"/>
  <c r="AO128" i="2"/>
  <c r="AJ94" i="2"/>
  <c r="AL94" i="2"/>
  <c r="AM49" i="2"/>
  <c r="AO49" i="2"/>
  <c r="AM73" i="2"/>
  <c r="AO73" i="2"/>
  <c r="AM701" i="2"/>
  <c r="AO701" i="2"/>
  <c r="AM174" i="2"/>
  <c r="AO174" i="2"/>
  <c r="AJ633" i="2"/>
  <c r="AL633" i="2"/>
  <c r="AL492" i="2"/>
  <c r="AJ492" i="2"/>
  <c r="AM22" i="2"/>
  <c r="AO22" i="2"/>
  <c r="AS335" i="2"/>
  <c r="AU335" i="2"/>
  <c r="AM283" i="2"/>
  <c r="AO283" i="2"/>
  <c r="AM636" i="2"/>
  <c r="AO636" i="2"/>
  <c r="AO697" i="2"/>
  <c r="AM697" i="2"/>
  <c r="AJ129" i="2"/>
  <c r="AL129" i="2"/>
  <c r="AS710" i="2"/>
  <c r="AU710" i="2"/>
  <c r="AJ513" i="2"/>
  <c r="AL513" i="2"/>
  <c r="AU308" i="2"/>
  <c r="AS308" i="2"/>
  <c r="AM259" i="2"/>
  <c r="AO259" i="2"/>
  <c r="AO539" i="2"/>
  <c r="AM539" i="2"/>
  <c r="AJ29" i="2"/>
  <c r="AL29" i="2"/>
  <c r="AM700" i="2"/>
  <c r="AO700" i="2"/>
  <c r="AM474" i="2"/>
  <c r="AO474" i="2"/>
  <c r="AJ706" i="2"/>
  <c r="AL706" i="2"/>
  <c r="AR436" i="2"/>
  <c r="AP436" i="2"/>
  <c r="AP504" i="2"/>
  <c r="AR504" i="2"/>
  <c r="AJ574" i="2"/>
  <c r="AL574" i="2"/>
  <c r="AJ118" i="2"/>
  <c r="AL118" i="2"/>
  <c r="AL351" i="2"/>
  <c r="AJ351" i="2"/>
  <c r="AM142" i="2"/>
  <c r="AO142" i="2"/>
  <c r="AO298" i="2"/>
  <c r="AM298" i="2"/>
  <c r="AS237" i="2"/>
  <c r="AU237" i="2"/>
  <c r="AO312" i="2"/>
  <c r="AM312" i="2"/>
  <c r="AM275" i="2"/>
  <c r="AO275" i="2"/>
  <c r="AJ294" i="2"/>
  <c r="AL294" i="2"/>
  <c r="AL395" i="2"/>
  <c r="AJ395" i="2"/>
  <c r="AP603" i="2"/>
  <c r="AR603" i="2"/>
  <c r="AM18" i="2"/>
  <c r="AO18" i="2"/>
  <c r="AJ690" i="2"/>
  <c r="AL690" i="2"/>
  <c r="AP600" i="2"/>
  <c r="AR600" i="2"/>
  <c r="AU629" i="2"/>
  <c r="AS629" i="2"/>
  <c r="AO420" i="2"/>
  <c r="AM420" i="2"/>
  <c r="AP701" i="2" l="1"/>
  <c r="AR701" i="2"/>
  <c r="AO676" i="2"/>
  <c r="AM676" i="2"/>
  <c r="AS341" i="2"/>
  <c r="AU341" i="2"/>
  <c r="AM201" i="2"/>
  <c r="AO201" i="2"/>
  <c r="AX425" i="2"/>
  <c r="AV425" i="2"/>
  <c r="AP547" i="2"/>
  <c r="AR547" i="2"/>
  <c r="AP265" i="2"/>
  <c r="AR265" i="2"/>
  <c r="AP650" i="2"/>
  <c r="AR650" i="2"/>
  <c r="AP52" i="2"/>
  <c r="AR52" i="2"/>
  <c r="AO688" i="2"/>
  <c r="AM688" i="2"/>
  <c r="AL229" i="2"/>
  <c r="AJ229" i="2"/>
  <c r="AO208" i="2"/>
  <c r="AM208" i="2"/>
  <c r="AJ268" i="2"/>
  <c r="AL268" i="2"/>
  <c r="AS500" i="2"/>
  <c r="AU500" i="2"/>
  <c r="AO451" i="2"/>
  <c r="AM451" i="2"/>
  <c r="AR668" i="2"/>
  <c r="AP668" i="2"/>
  <c r="AP467" i="2"/>
  <c r="AR467" i="2"/>
  <c r="AR369" i="2"/>
  <c r="AP369" i="2"/>
  <c r="AM633" i="2"/>
  <c r="AO633" i="2"/>
  <c r="AM591" i="2"/>
  <c r="AO591" i="2"/>
  <c r="AM89" i="2"/>
  <c r="AO89" i="2"/>
  <c r="AV428" i="2"/>
  <c r="AX428" i="2"/>
  <c r="AO384" i="2"/>
  <c r="AM384" i="2"/>
  <c r="AP244" i="2"/>
  <c r="AR244" i="2"/>
  <c r="AP496" i="2"/>
  <c r="AR496" i="2"/>
  <c r="AX269" i="2"/>
  <c r="AV269" i="2"/>
  <c r="AS345" i="2"/>
  <c r="AU345" i="2"/>
  <c r="AS361" i="2"/>
  <c r="AU361" i="2"/>
  <c r="AP697" i="2"/>
  <c r="AR697" i="2"/>
  <c r="AP22" i="2"/>
  <c r="AR22" i="2"/>
  <c r="AM393" i="2"/>
  <c r="AO393" i="2"/>
  <c r="AU349" i="2"/>
  <c r="AS349" i="2"/>
  <c r="AU600" i="2"/>
  <c r="AS600" i="2"/>
  <c r="AU504" i="2"/>
  <c r="AS504" i="2"/>
  <c r="AP474" i="2"/>
  <c r="AR474" i="2"/>
  <c r="AP539" i="2"/>
  <c r="AR539" i="2"/>
  <c r="AP636" i="2"/>
  <c r="AR636" i="2"/>
  <c r="AS568" i="2"/>
  <c r="AU568" i="2"/>
  <c r="AP304" i="2"/>
  <c r="AR304" i="2"/>
  <c r="AM396" i="2"/>
  <c r="AO396" i="2"/>
  <c r="AR578" i="2"/>
  <c r="AP578" i="2"/>
  <c r="AO465" i="2"/>
  <c r="AM465" i="2"/>
  <c r="AM444" i="2"/>
  <c r="AO444" i="2"/>
  <c r="AM510" i="2"/>
  <c r="AO510" i="2"/>
  <c r="AO526" i="2"/>
  <c r="AM526" i="2"/>
  <c r="AS617" i="2"/>
  <c r="AU617" i="2"/>
  <c r="AS483" i="2"/>
  <c r="AU483" i="2"/>
  <c r="AR662" i="2"/>
  <c r="AP662" i="2"/>
  <c r="AR630" i="2"/>
  <c r="AP630" i="2"/>
  <c r="AO681" i="2"/>
  <c r="AM681" i="2"/>
  <c r="AM589" i="2"/>
  <c r="AO589" i="2"/>
  <c r="AM621" i="2"/>
  <c r="AO621" i="2"/>
  <c r="AR59" i="2"/>
  <c r="AP59" i="2"/>
  <c r="AM55" i="2"/>
  <c r="AO55" i="2"/>
  <c r="AO233" i="2"/>
  <c r="AM233" i="2"/>
  <c r="AX28" i="2"/>
  <c r="AV28" i="2"/>
  <c r="AR355" i="2"/>
  <c r="AP355" i="2"/>
  <c r="AM388" i="2"/>
  <c r="AO388" i="2"/>
  <c r="AM437" i="2"/>
  <c r="AO437" i="2"/>
  <c r="AM400" i="2"/>
  <c r="AO400" i="2"/>
  <c r="AO165" i="2"/>
  <c r="AM165" i="2"/>
  <c r="AM157" i="2"/>
  <c r="AO157" i="2"/>
  <c r="AP93" i="2"/>
  <c r="AR93" i="2"/>
  <c r="AM347" i="2"/>
  <c r="AO347" i="2"/>
  <c r="AM534" i="2"/>
  <c r="AO534" i="2"/>
  <c r="AP101" i="2"/>
  <c r="AR101" i="2"/>
  <c r="AS331" i="2"/>
  <c r="AU331" i="2"/>
  <c r="AR114" i="2"/>
  <c r="AP114" i="2"/>
  <c r="AU471" i="2"/>
  <c r="AS471" i="2"/>
  <c r="AM216" i="2"/>
  <c r="AO216" i="2"/>
  <c r="AM571" i="2"/>
  <c r="AO571" i="2"/>
  <c r="AS231" i="2"/>
  <c r="AU231" i="2"/>
  <c r="AM459" i="2"/>
  <c r="AO459" i="2"/>
  <c r="AM334" i="2"/>
  <c r="AO334" i="2"/>
  <c r="AM60" i="2"/>
  <c r="AO60" i="2"/>
  <c r="AV154" i="2"/>
  <c r="AX154" i="2"/>
  <c r="AS404" i="2"/>
  <c r="AU404" i="2"/>
  <c r="AR245" i="2"/>
  <c r="AP245" i="2"/>
  <c r="AM240" i="2"/>
  <c r="AO240" i="2"/>
  <c r="AS458" i="2"/>
  <c r="AU458" i="2"/>
  <c r="AS69" i="2"/>
  <c r="AU69" i="2"/>
  <c r="AR206" i="2"/>
  <c r="AP206" i="2"/>
  <c r="AO318" i="2"/>
  <c r="AM318" i="2"/>
  <c r="AO477" i="2"/>
  <c r="AM477" i="2"/>
  <c r="AO656" i="2"/>
  <c r="AM656" i="2"/>
  <c r="AM14" i="2"/>
  <c r="AO14" i="2"/>
  <c r="AO150" i="2"/>
  <c r="AM150" i="2"/>
  <c r="AP223" i="2"/>
  <c r="AR223" i="2"/>
  <c r="AO624" i="2"/>
  <c r="AM624" i="2"/>
  <c r="AR149" i="2"/>
  <c r="AP149" i="2"/>
  <c r="AM584" i="2"/>
  <c r="AO584" i="2"/>
  <c r="AR641" i="2"/>
  <c r="AP641" i="2"/>
  <c r="AU48" i="2"/>
  <c r="AS48" i="2"/>
  <c r="AM464" i="2"/>
  <c r="AO464" i="2"/>
  <c r="AP625" i="2"/>
  <c r="AR625" i="2"/>
  <c r="AM653" i="2"/>
  <c r="AO653" i="2"/>
  <c r="AP259" i="2"/>
  <c r="AR259" i="2"/>
  <c r="AX710" i="2"/>
  <c r="AV710" i="2"/>
  <c r="AM94" i="2"/>
  <c r="AO94" i="2"/>
  <c r="AS81" i="2"/>
  <c r="AU81" i="2"/>
  <c r="AP560" i="2"/>
  <c r="AR560" i="2"/>
  <c r="AP525" i="2"/>
  <c r="AR525" i="2"/>
  <c r="AO412" i="2"/>
  <c r="AM412" i="2"/>
  <c r="AP669" i="2"/>
  <c r="AR669" i="2"/>
  <c r="AU515" i="2"/>
  <c r="AS515" i="2"/>
  <c r="AM202" i="2"/>
  <c r="AO202" i="2"/>
  <c r="AO686" i="2"/>
  <c r="AM686" i="2"/>
  <c r="AR378" i="2"/>
  <c r="AP378" i="2"/>
  <c r="AM519" i="2"/>
  <c r="AO519" i="2"/>
  <c r="AV33" i="2"/>
  <c r="AX33" i="2"/>
  <c r="AP462" i="2"/>
  <c r="AR462" i="2"/>
  <c r="AO634" i="2"/>
  <c r="AM634" i="2"/>
  <c r="AO493" i="2"/>
  <c r="AM493" i="2"/>
  <c r="AM111" i="2"/>
  <c r="AO111" i="2"/>
  <c r="AS230" i="2"/>
  <c r="AU230" i="2"/>
  <c r="AO262" i="2"/>
  <c r="AM262" i="2"/>
  <c r="AO528" i="2"/>
  <c r="AM528" i="2"/>
  <c r="AR105" i="2"/>
  <c r="AP105" i="2"/>
  <c r="AS586" i="2"/>
  <c r="AU586" i="2"/>
  <c r="AV250" i="2"/>
  <c r="AX250" i="2"/>
  <c r="AM696" i="2"/>
  <c r="AO696" i="2"/>
  <c r="AV577" i="2"/>
  <c r="AX577" i="2"/>
  <c r="AM685" i="2"/>
  <c r="AO685" i="2"/>
  <c r="AY501" i="2"/>
  <c r="BA501" i="2"/>
  <c r="AR409" i="2"/>
  <c r="AP409" i="2"/>
  <c r="AU44" i="2"/>
  <c r="AS44" i="2"/>
  <c r="AO301" i="2"/>
  <c r="AM301" i="2"/>
  <c r="AM677" i="2"/>
  <c r="AO677" i="2"/>
  <c r="AM674" i="2"/>
  <c r="AO674" i="2"/>
  <c r="AR602" i="2"/>
  <c r="AP602" i="2"/>
  <c r="AR575" i="2"/>
  <c r="AP575" i="2"/>
  <c r="AM185" i="2"/>
  <c r="AO185" i="2"/>
  <c r="AP170" i="2"/>
  <c r="AR170" i="2"/>
  <c r="AP704" i="2"/>
  <c r="AR704" i="2"/>
  <c r="AM254" i="2"/>
  <c r="AO254" i="2"/>
  <c r="AO538" i="2"/>
  <c r="AM538" i="2"/>
  <c r="AP661" i="2"/>
  <c r="AR661" i="2"/>
  <c r="AO180" i="2"/>
  <c r="AM180" i="2"/>
  <c r="AP709" i="2"/>
  <c r="AR709" i="2"/>
  <c r="AV266" i="2"/>
  <c r="AX266" i="2"/>
  <c r="AX529" i="2"/>
  <c r="AV529" i="2"/>
  <c r="AP97" i="2"/>
  <c r="AR97" i="2"/>
  <c r="AP86" i="2"/>
  <c r="AR86" i="2"/>
  <c r="AV236" i="2"/>
  <c r="AX236" i="2"/>
  <c r="AM218" i="2"/>
  <c r="AO218" i="2"/>
  <c r="AM622" i="2"/>
  <c r="AO622" i="2"/>
  <c r="AM497" i="2"/>
  <c r="AO497" i="2"/>
  <c r="AO461" i="2"/>
  <c r="AM461" i="2"/>
  <c r="AO649" i="2"/>
  <c r="AM649" i="2"/>
  <c r="AR11" i="2"/>
  <c r="AP11" i="2"/>
  <c r="AU604" i="2"/>
  <c r="AS604" i="2"/>
  <c r="AO215" i="2"/>
  <c r="AM215" i="2"/>
  <c r="AP153" i="2"/>
  <c r="AR153" i="2"/>
  <c r="AR673" i="2"/>
  <c r="AP673" i="2"/>
  <c r="AS658" i="2"/>
  <c r="AU658" i="2"/>
  <c r="AR705" i="2"/>
  <c r="AP705" i="2"/>
  <c r="AS442" i="2"/>
  <c r="AU442" i="2"/>
  <c r="AP693" i="2"/>
  <c r="AR693" i="2"/>
  <c r="BA63" i="2"/>
  <c r="AY63" i="2"/>
  <c r="AP297" i="2"/>
  <c r="AR297" i="2"/>
  <c r="AM90" i="2"/>
  <c r="AO90" i="2"/>
  <c r="AP279" i="2"/>
  <c r="AR279" i="2"/>
  <c r="AM680" i="2"/>
  <c r="AO680" i="2"/>
  <c r="AL314" i="2"/>
  <c r="AJ314" i="2"/>
  <c r="AO419" i="2"/>
  <c r="AM419" i="2"/>
  <c r="AR715" i="2"/>
  <c r="AP715" i="2"/>
  <c r="AM664" i="2"/>
  <c r="AO664" i="2"/>
  <c r="AM291" i="2"/>
  <c r="AO291" i="2"/>
  <c r="AS436" i="2"/>
  <c r="AU436" i="2"/>
  <c r="AP73" i="2"/>
  <c r="AR73" i="2"/>
  <c r="AP614" i="2"/>
  <c r="AR614" i="2"/>
  <c r="AR684" i="2"/>
  <c r="AP684" i="2"/>
  <c r="AP646" i="2"/>
  <c r="AR646" i="2"/>
  <c r="AO83" i="2"/>
  <c r="AM83" i="2"/>
  <c r="AL72" i="2"/>
  <c r="AJ72" i="2"/>
  <c r="AO173" i="2"/>
  <c r="AM173" i="2"/>
  <c r="AP420" i="2"/>
  <c r="AR420" i="2"/>
  <c r="AO574" i="2"/>
  <c r="AM574" i="2"/>
  <c r="AM29" i="2"/>
  <c r="AO29" i="2"/>
  <c r="AV335" i="2"/>
  <c r="AX335" i="2"/>
  <c r="AM489" i="2"/>
  <c r="AO489" i="2"/>
  <c r="AP601" i="2"/>
  <c r="AR601" i="2"/>
  <c r="AR550" i="2"/>
  <c r="AP550" i="2"/>
  <c r="AU135" i="2"/>
  <c r="AS135" i="2"/>
  <c r="AS273" i="2"/>
  <c r="AU273" i="2"/>
  <c r="AU612" i="2"/>
  <c r="AS612" i="2"/>
  <c r="AS327" i="2"/>
  <c r="AU327" i="2"/>
  <c r="AR620" i="2"/>
  <c r="AP620" i="2"/>
  <c r="AV521" i="2"/>
  <c r="AX521" i="2"/>
  <c r="AR470" i="2"/>
  <c r="AP470" i="2"/>
  <c r="AO455" i="2"/>
  <c r="AM455" i="2"/>
  <c r="AM551" i="2"/>
  <c r="AO551" i="2"/>
  <c r="AM555" i="2"/>
  <c r="AO555" i="2"/>
  <c r="AX512" i="2"/>
  <c r="AV512" i="2"/>
  <c r="AR608" i="2"/>
  <c r="AP608" i="2"/>
  <c r="AJ286" i="2"/>
  <c r="AL286" i="2"/>
  <c r="AM441" i="2"/>
  <c r="AO441" i="2"/>
  <c r="AR468" i="2"/>
  <c r="AP468" i="2"/>
  <c r="AM531" i="2"/>
  <c r="AO531" i="2"/>
  <c r="AS300" i="2"/>
  <c r="AU300" i="2"/>
  <c r="AM637" i="2"/>
  <c r="AO637" i="2"/>
  <c r="AP166" i="2"/>
  <c r="AR166" i="2"/>
  <c r="AP638" i="2"/>
  <c r="AR638" i="2"/>
  <c r="AM644" i="2"/>
  <c r="AO644" i="2"/>
  <c r="AV143" i="2"/>
  <c r="AX143" i="2"/>
  <c r="AS616" i="2"/>
  <c r="AU616" i="2"/>
  <c r="AM342" i="2"/>
  <c r="AO342" i="2"/>
  <c r="AS448" i="2"/>
  <c r="AU448" i="2"/>
  <c r="AS278" i="2"/>
  <c r="AU278" i="2"/>
  <c r="AX12" i="2"/>
  <c r="AV12" i="2"/>
  <c r="AS219" i="2"/>
  <c r="AU219" i="2"/>
  <c r="AU282" i="2"/>
  <c r="AS282" i="2"/>
  <c r="AM632" i="2"/>
  <c r="AO632" i="2"/>
  <c r="AM222" i="2"/>
  <c r="AO222" i="2"/>
  <c r="AV76" i="2"/>
  <c r="AX76" i="2"/>
  <c r="AM522" i="2"/>
  <c r="AO522" i="2"/>
  <c r="AS192" i="2"/>
  <c r="AU192" i="2"/>
  <c r="AP607" i="2"/>
  <c r="AR607" i="2"/>
  <c r="AU594" i="2"/>
  <c r="AS594" i="2"/>
  <c r="AP354" i="2"/>
  <c r="AR354" i="2"/>
  <c r="AO110" i="2"/>
  <c r="AM110" i="2"/>
  <c r="AM411" i="2"/>
  <c r="AO411" i="2"/>
  <c r="AP146" i="2"/>
  <c r="AR146" i="2"/>
  <c r="AR476" i="2"/>
  <c r="AP476" i="2"/>
  <c r="AP181" i="2"/>
  <c r="AR181" i="2"/>
  <c r="AV432" i="2"/>
  <c r="AX432" i="2"/>
  <c r="AX322" i="2"/>
  <c r="AV322" i="2"/>
  <c r="AP427" i="2"/>
  <c r="AR427" i="2"/>
  <c r="AM648" i="2"/>
  <c r="AO648" i="2"/>
  <c r="AM599" i="2"/>
  <c r="AO599" i="2"/>
  <c r="AM690" i="2"/>
  <c r="AO690" i="2"/>
  <c r="AM351" i="2"/>
  <c r="AO351" i="2"/>
  <c r="AM492" i="2"/>
  <c r="AO492" i="2"/>
  <c r="AS287" i="2"/>
  <c r="AU287" i="2"/>
  <c r="AR588" i="2"/>
  <c r="AP588" i="2"/>
  <c r="AS209" i="2"/>
  <c r="AU209" i="2"/>
  <c r="AM79" i="2"/>
  <c r="AO79" i="2"/>
  <c r="AS626" i="2"/>
  <c r="AU626" i="2"/>
  <c r="AR193" i="2"/>
  <c r="AP193" i="2"/>
  <c r="AM507" i="2"/>
  <c r="AO507" i="2"/>
  <c r="AO243" i="2"/>
  <c r="AM243" i="2"/>
  <c r="AX237" i="2"/>
  <c r="AV237" i="2"/>
  <c r="AO613" i="2"/>
  <c r="AM613" i="2"/>
  <c r="AS682" i="2"/>
  <c r="AU682" i="2"/>
  <c r="AR449" i="2"/>
  <c r="AP449" i="2"/>
  <c r="AU295" i="2"/>
  <c r="AS295" i="2"/>
  <c r="AP338" i="2"/>
  <c r="AR338" i="2"/>
  <c r="AO26" i="2"/>
  <c r="AM26" i="2"/>
  <c r="AP315" i="2"/>
  <c r="AR315" i="2"/>
  <c r="BD702" i="2"/>
  <c r="BB702" i="2"/>
  <c r="AP385" i="2"/>
  <c r="AR385" i="2"/>
  <c r="AP234" i="2"/>
  <c r="AR234" i="2"/>
  <c r="AM140" i="2"/>
  <c r="AO140" i="2"/>
  <c r="AM665" i="2"/>
  <c r="AO665" i="2"/>
  <c r="AV640" i="2"/>
  <c r="AX640" i="2"/>
  <c r="AV276" i="2"/>
  <c r="AX276" i="2"/>
  <c r="AO158" i="2"/>
  <c r="AM158" i="2"/>
  <c r="AO186" i="2"/>
  <c r="AM186" i="2"/>
  <c r="AM294" i="2"/>
  <c r="AO294" i="2"/>
  <c r="AX308" i="2"/>
  <c r="AV308" i="2"/>
  <c r="AM136" i="2"/>
  <c r="AO136" i="2"/>
  <c r="AS381" i="2"/>
  <c r="AU381" i="2"/>
  <c r="AV360" i="2"/>
  <c r="AX360" i="2"/>
  <c r="AR401" i="2"/>
  <c r="AP401" i="2"/>
  <c r="AM408" i="2"/>
  <c r="AO408" i="2"/>
  <c r="AR569" i="2"/>
  <c r="AP569" i="2"/>
  <c r="AS159" i="2"/>
  <c r="AU159" i="2"/>
  <c r="AR689" i="2"/>
  <c r="AP689" i="2"/>
  <c r="AP288" i="2"/>
  <c r="AR288" i="2"/>
  <c r="AP431" i="2"/>
  <c r="AR431" i="2"/>
  <c r="AS91" i="2"/>
  <c r="AU91" i="2"/>
  <c r="AS323" i="2"/>
  <c r="AU323" i="2"/>
  <c r="AP275" i="2"/>
  <c r="AR275" i="2"/>
  <c r="AM706" i="2"/>
  <c r="AO706" i="2"/>
  <c r="AP49" i="2"/>
  <c r="AR49" i="2"/>
  <c r="AO544" i="2"/>
  <c r="AM544" i="2"/>
  <c r="AR358" i="2"/>
  <c r="AP358" i="2"/>
  <c r="AM382" i="2"/>
  <c r="AO382" i="2"/>
  <c r="AR25" i="2"/>
  <c r="AP25" i="2"/>
  <c r="AR543" i="2"/>
  <c r="AP543" i="2"/>
  <c r="AR339" i="2"/>
  <c r="AP339" i="2"/>
  <c r="AP311" i="2"/>
  <c r="AR311" i="2"/>
  <c r="AO99" i="2"/>
  <c r="AM99" i="2"/>
  <c r="AP509" i="2"/>
  <c r="AR509" i="2"/>
  <c r="AR305" i="2"/>
  <c r="AP305" i="2"/>
  <c r="AR694" i="2"/>
  <c r="AP694" i="2"/>
  <c r="AR490" i="2"/>
  <c r="AP490" i="2"/>
  <c r="AM198" i="2"/>
  <c r="AO198" i="2"/>
  <c r="AL127" i="2"/>
  <c r="AJ127" i="2"/>
  <c r="AR582" i="2"/>
  <c r="AP582" i="2"/>
  <c r="AP452" i="2"/>
  <c r="AR452" i="2"/>
  <c r="AO499" i="2"/>
  <c r="AM499" i="2"/>
  <c r="AS713" i="2"/>
  <c r="AU713" i="2"/>
  <c r="AM480" i="2"/>
  <c r="AO480" i="2"/>
  <c r="AS248" i="2"/>
  <c r="AU248" i="2"/>
  <c r="AR678" i="2"/>
  <c r="AP678" i="2"/>
  <c r="AM239" i="2"/>
  <c r="AO239" i="2"/>
  <c r="AV516" i="2"/>
  <c r="AX516" i="2"/>
  <c r="AO162" i="2"/>
  <c r="AM162" i="2"/>
  <c r="AP17" i="2"/>
  <c r="AR17" i="2"/>
  <c r="AU212" i="2"/>
  <c r="AS212" i="2"/>
  <c r="AM572" i="2"/>
  <c r="AO572" i="2"/>
  <c r="AP196" i="2"/>
  <c r="AR196" i="2"/>
  <c r="AM479" i="2"/>
  <c r="AO479" i="2"/>
  <c r="AM405" i="2"/>
  <c r="AO405" i="2"/>
  <c r="AR652" i="2"/>
  <c r="AP652" i="2"/>
  <c r="BA199" i="2"/>
  <c r="AY199" i="2"/>
  <c r="AP708" i="2"/>
  <c r="AR708" i="2"/>
  <c r="AM563" i="2"/>
  <c r="AO563" i="2"/>
  <c r="AL176" i="2"/>
  <c r="AJ176" i="2"/>
  <c r="AP249" i="2"/>
  <c r="AR249" i="2"/>
  <c r="AU561" i="2"/>
  <c r="AS561" i="2"/>
  <c r="AO692" i="2"/>
  <c r="AM692" i="2"/>
  <c r="AO389" i="2"/>
  <c r="AM389" i="2"/>
  <c r="AU167" i="2"/>
  <c r="AS167" i="2"/>
  <c r="AX205" i="2"/>
  <c r="AV205" i="2"/>
  <c r="AP102" i="2"/>
  <c r="AR102" i="2"/>
  <c r="AP132" i="2"/>
  <c r="AR132" i="2"/>
  <c r="AP24" i="2"/>
  <c r="AR24" i="2"/>
  <c r="AM642" i="2"/>
  <c r="AO642" i="2"/>
  <c r="AO395" i="2"/>
  <c r="AM395" i="2"/>
  <c r="AR312" i="2"/>
  <c r="AP312" i="2"/>
  <c r="AR700" i="2"/>
  <c r="AP700" i="2"/>
  <c r="AR283" i="2"/>
  <c r="AP283" i="2"/>
  <c r="BE121" i="2"/>
  <c r="BG121" i="2"/>
  <c r="AR225" i="2"/>
  <c r="AP225" i="2"/>
  <c r="AU484" i="2"/>
  <c r="AS484" i="2"/>
  <c r="AP357" i="2"/>
  <c r="AR357" i="2"/>
  <c r="AO581" i="2"/>
  <c r="AM581" i="2"/>
  <c r="AO556" i="2"/>
  <c r="AM556" i="2"/>
  <c r="AP377" i="2"/>
  <c r="AR377" i="2"/>
  <c r="AM365" i="2"/>
  <c r="AO365" i="2"/>
  <c r="AV714" i="2"/>
  <c r="AX714" i="2"/>
  <c r="AS253" i="2"/>
  <c r="AU253" i="2"/>
  <c r="AR535" i="2"/>
  <c r="AP535" i="2"/>
  <c r="AM328" i="2"/>
  <c r="AO328" i="2"/>
  <c r="AO272" i="2"/>
  <c r="AM272" i="2"/>
  <c r="AM118" i="2"/>
  <c r="AO118" i="2"/>
  <c r="AP128" i="2"/>
  <c r="AR128" i="2"/>
  <c r="AR424" i="2"/>
  <c r="AP424" i="2"/>
  <c r="AJ138" i="2"/>
  <c r="AL138" i="2"/>
  <c r="AP98" i="2"/>
  <c r="AR98" i="2"/>
  <c r="AR506" i="2"/>
  <c r="AP506" i="2"/>
  <c r="AS628" i="2"/>
  <c r="AU628" i="2"/>
  <c r="AS473" i="2"/>
  <c r="AU473" i="2"/>
  <c r="AX292" i="2"/>
  <c r="AV292" i="2"/>
  <c r="AR139" i="2"/>
  <c r="AP139" i="2"/>
  <c r="AS660" i="2"/>
  <c r="AU660" i="2"/>
  <c r="AP319" i="2"/>
  <c r="AR319" i="2"/>
  <c r="AR18" i="2"/>
  <c r="AP18" i="2"/>
  <c r="AM129" i="2"/>
  <c r="AO129" i="2"/>
  <c r="AU670" i="2"/>
  <c r="AS670" i="2"/>
  <c r="AM609" i="2"/>
  <c r="AO609" i="2"/>
  <c r="AO645" i="2"/>
  <c r="AM645" i="2"/>
  <c r="AM36" i="2"/>
  <c r="AO36" i="2"/>
  <c r="AO75" i="2"/>
  <c r="AM75" i="2"/>
  <c r="AS603" i="2"/>
  <c r="AU603" i="2"/>
  <c r="AR298" i="2"/>
  <c r="AP298" i="2"/>
  <c r="AV629" i="2"/>
  <c r="AX629" i="2"/>
  <c r="AP142" i="2"/>
  <c r="AR142" i="2"/>
  <c r="AM513" i="2"/>
  <c r="AO513" i="2"/>
  <c r="AP174" i="2"/>
  <c r="AR174" i="2"/>
  <c r="AM654" i="2"/>
  <c r="AO654" i="2"/>
  <c r="AM124" i="2"/>
  <c r="AO124" i="2"/>
  <c r="BD364" i="2"/>
  <c r="BB364" i="2"/>
  <c r="AP188" i="2"/>
  <c r="AR188" i="2"/>
  <c r="AO32" i="2"/>
  <c r="AM32" i="2"/>
  <c r="AR189" i="2"/>
  <c r="AP189" i="2"/>
  <c r="AV618" i="2"/>
  <c r="AX618" i="2"/>
  <c r="AP415" i="2"/>
  <c r="AR415" i="2"/>
  <c r="AU151" i="2"/>
  <c r="AS151" i="2"/>
  <c r="AO348" i="2"/>
  <c r="AM348" i="2"/>
  <c r="AM177" i="2"/>
  <c r="AO177" i="2"/>
  <c r="AS40" i="2"/>
  <c r="AU40" i="2"/>
  <c r="AS213" i="2"/>
  <c r="AU213" i="2"/>
  <c r="AM41" i="2"/>
  <c r="AO41" i="2"/>
  <c r="AM82" i="2"/>
  <c r="AO82" i="2"/>
  <c r="AO21" i="2"/>
  <c r="AM21" i="2"/>
  <c r="AO178" i="2"/>
  <c r="AM178" i="2"/>
  <c r="AU66" i="2"/>
  <c r="AS66" i="2"/>
  <c r="AO585" i="2"/>
  <c r="AM585" i="2"/>
  <c r="AO15" i="2"/>
  <c r="AM15" i="2"/>
  <c r="AO502" i="2"/>
  <c r="AM502" i="2"/>
  <c r="AP184" i="2"/>
  <c r="AR184" i="2"/>
  <c r="BA290" i="2"/>
  <c r="AY290" i="2"/>
  <c r="AR595" i="2"/>
  <c r="AP595" i="2"/>
  <c r="AR147" i="2"/>
  <c r="AP147" i="2"/>
  <c r="AO532" i="2"/>
  <c r="AM532" i="2"/>
  <c r="AV195" i="2"/>
  <c r="AX195" i="2"/>
  <c r="AP368" i="2"/>
  <c r="AR368" i="2"/>
  <c r="AP657" i="2"/>
  <c r="AR657" i="2"/>
  <c r="AR115" i="2"/>
  <c r="AP115" i="2"/>
  <c r="AM416" i="2"/>
  <c r="AO416" i="2"/>
  <c r="AM344" i="2"/>
  <c r="AO344" i="2"/>
  <c r="AP352" i="2"/>
  <c r="AR352" i="2"/>
  <c r="AM261" i="2"/>
  <c r="AO261" i="2"/>
  <c r="AR78" i="2"/>
  <c r="AP78" i="2"/>
  <c r="AO330" i="2"/>
  <c r="AM330" i="2"/>
  <c r="AR592" i="2"/>
  <c r="AP592" i="2"/>
  <c r="BD131" i="2"/>
  <c r="BB131" i="2"/>
  <c r="AO503" i="2"/>
  <c r="AM503" i="2"/>
  <c r="AM270" i="2"/>
  <c r="AO270" i="2"/>
  <c r="AR518" i="2"/>
  <c r="AP518" i="2"/>
  <c r="AO666" i="2"/>
  <c r="AM666" i="2"/>
  <c r="AP486" i="2"/>
  <c r="AR486" i="2"/>
  <c r="AO125" i="2"/>
  <c r="AM125" i="2"/>
  <c r="AO456" i="2"/>
  <c r="AM456" i="2"/>
  <c r="AM161" i="2"/>
  <c r="AO161" i="2"/>
  <c r="AO373" i="2"/>
  <c r="AM373" i="2"/>
  <c r="AM698" i="2"/>
  <c r="AO698" i="2"/>
  <c r="AM307" i="2"/>
  <c r="AO307" i="2"/>
  <c r="AX169" i="2"/>
  <c r="AV169" i="2"/>
  <c r="AM106" i="2"/>
  <c r="AO106" i="2"/>
  <c r="AV672" i="2"/>
  <c r="AX672" i="2"/>
  <c r="AM487" i="2"/>
  <c r="AO487" i="2"/>
  <c r="AS445" i="2"/>
  <c r="AU445" i="2"/>
  <c r="AO258" i="2"/>
  <c r="AM258" i="2"/>
  <c r="AU595" i="2" l="1"/>
  <c r="AS595" i="2"/>
  <c r="AP563" i="2"/>
  <c r="AR563" i="2"/>
  <c r="AR408" i="2"/>
  <c r="AP408" i="2"/>
  <c r="AY432" i="2"/>
  <c r="BA432" i="2"/>
  <c r="AU420" i="2"/>
  <c r="AS420" i="2"/>
  <c r="AP685" i="2"/>
  <c r="AR685" i="2"/>
  <c r="AP519" i="2"/>
  <c r="AR519" i="2"/>
  <c r="AP459" i="2"/>
  <c r="AR459" i="2"/>
  <c r="AP307" i="2"/>
  <c r="AR307" i="2"/>
  <c r="AU518" i="2"/>
  <c r="AS518" i="2"/>
  <c r="BG131" i="2"/>
  <c r="BE131" i="2"/>
  <c r="AR261" i="2"/>
  <c r="AP261" i="2"/>
  <c r="AR416" i="2"/>
  <c r="AP416" i="2"/>
  <c r="AU147" i="2"/>
  <c r="AS147" i="2"/>
  <c r="AV66" i="2"/>
  <c r="AX66" i="2"/>
  <c r="AS189" i="2"/>
  <c r="AU189" i="2"/>
  <c r="BG364" i="2"/>
  <c r="BE364" i="2"/>
  <c r="AR513" i="2"/>
  <c r="AP513" i="2"/>
  <c r="AP645" i="2"/>
  <c r="AR645" i="2"/>
  <c r="AP556" i="2"/>
  <c r="AR556" i="2"/>
  <c r="AS102" i="2"/>
  <c r="AU102" i="2"/>
  <c r="AY516" i="2"/>
  <c r="BA516" i="2"/>
  <c r="AS678" i="2"/>
  <c r="AU678" i="2"/>
  <c r="AS490" i="2"/>
  <c r="AU490" i="2"/>
  <c r="BA360" i="2"/>
  <c r="AY360" i="2"/>
  <c r="AR294" i="2"/>
  <c r="AP294" i="2"/>
  <c r="AR26" i="2"/>
  <c r="AP26" i="2"/>
  <c r="AV626" i="2"/>
  <c r="AX626" i="2"/>
  <c r="AX209" i="2"/>
  <c r="AV209" i="2"/>
  <c r="AY322" i="2"/>
  <c r="BA322" i="2"/>
  <c r="AS146" i="2"/>
  <c r="AU146" i="2"/>
  <c r="AX192" i="2"/>
  <c r="AV192" i="2"/>
  <c r="AP222" i="2"/>
  <c r="AR222" i="2"/>
  <c r="AX219" i="2"/>
  <c r="AV219" i="2"/>
  <c r="AX448" i="2"/>
  <c r="AV448" i="2"/>
  <c r="BA143" i="2"/>
  <c r="AY143" i="2"/>
  <c r="AS550" i="2"/>
  <c r="AU550" i="2"/>
  <c r="BA335" i="2"/>
  <c r="AY335" i="2"/>
  <c r="AR83" i="2"/>
  <c r="AP83" i="2"/>
  <c r="AP291" i="2"/>
  <c r="AR291" i="2"/>
  <c r="AS673" i="2"/>
  <c r="AU673" i="2"/>
  <c r="AS86" i="2"/>
  <c r="AU86" i="2"/>
  <c r="AU661" i="2"/>
  <c r="AS661" i="2"/>
  <c r="AR185" i="2"/>
  <c r="AP185" i="2"/>
  <c r="AP696" i="2"/>
  <c r="AR696" i="2"/>
  <c r="AS525" i="2"/>
  <c r="AU525" i="2"/>
  <c r="AR464" i="2"/>
  <c r="AP464" i="2"/>
  <c r="AR584" i="2"/>
  <c r="AP584" i="2"/>
  <c r="AX458" i="2"/>
  <c r="AV458" i="2"/>
  <c r="AP437" i="2"/>
  <c r="AR437" i="2"/>
  <c r="AP589" i="2"/>
  <c r="AR589" i="2"/>
  <c r="AV568" i="2"/>
  <c r="AX568" i="2"/>
  <c r="AX349" i="2"/>
  <c r="AV349" i="2"/>
  <c r="AS244" i="2"/>
  <c r="AU244" i="2"/>
  <c r="AS369" i="2"/>
  <c r="AU369" i="2"/>
  <c r="AV500" i="2"/>
  <c r="AX500" i="2"/>
  <c r="AY425" i="2"/>
  <c r="BA425" i="2"/>
  <c r="AP676" i="2"/>
  <c r="AR676" i="2"/>
  <c r="AP487" i="2"/>
  <c r="AR487" i="2"/>
  <c r="AS486" i="2"/>
  <c r="AU486" i="2"/>
  <c r="AP270" i="2"/>
  <c r="AR270" i="2"/>
  <c r="BA195" i="2"/>
  <c r="AY195" i="2"/>
  <c r="AP502" i="2"/>
  <c r="AR502" i="2"/>
  <c r="AP82" i="2"/>
  <c r="AR82" i="2"/>
  <c r="AX151" i="2"/>
  <c r="AV151" i="2"/>
  <c r="AP124" i="2"/>
  <c r="AR124" i="2"/>
  <c r="AS298" i="2"/>
  <c r="AU298" i="2"/>
  <c r="AP609" i="2"/>
  <c r="AR609" i="2"/>
  <c r="AV628" i="2"/>
  <c r="AX628" i="2"/>
  <c r="AU535" i="2"/>
  <c r="AS535" i="2"/>
  <c r="AP365" i="2"/>
  <c r="AR365" i="2"/>
  <c r="AS283" i="2"/>
  <c r="AU283" i="2"/>
  <c r="AP642" i="2"/>
  <c r="AR642" i="2"/>
  <c r="AP692" i="2"/>
  <c r="AR692" i="2"/>
  <c r="AO176" i="2"/>
  <c r="AM176" i="2"/>
  <c r="BD199" i="2"/>
  <c r="BB199" i="2"/>
  <c r="AP479" i="2"/>
  <c r="AR479" i="2"/>
  <c r="AX212" i="2"/>
  <c r="AV212" i="2"/>
  <c r="AV248" i="2"/>
  <c r="AX248" i="2"/>
  <c r="AV713" i="2"/>
  <c r="AX713" i="2"/>
  <c r="AS582" i="2"/>
  <c r="AU582" i="2"/>
  <c r="AU358" i="2"/>
  <c r="AS358" i="2"/>
  <c r="AV91" i="2"/>
  <c r="AX91" i="2"/>
  <c r="AS569" i="2"/>
  <c r="AU569" i="2"/>
  <c r="AP136" i="2"/>
  <c r="AR136" i="2"/>
  <c r="AR158" i="2"/>
  <c r="AP158" i="2"/>
  <c r="AR140" i="2"/>
  <c r="AP140" i="2"/>
  <c r="BG702" i="2"/>
  <c r="BE702" i="2"/>
  <c r="AS338" i="2"/>
  <c r="AU338" i="2"/>
  <c r="AP243" i="2"/>
  <c r="AR243" i="2"/>
  <c r="AR351" i="2"/>
  <c r="AP351" i="2"/>
  <c r="AP599" i="2"/>
  <c r="AR599" i="2"/>
  <c r="AU166" i="2"/>
  <c r="AS166" i="2"/>
  <c r="AS470" i="2"/>
  <c r="AU470" i="2"/>
  <c r="AV612" i="2"/>
  <c r="AX612" i="2"/>
  <c r="AS646" i="2"/>
  <c r="AU646" i="2"/>
  <c r="AS693" i="2"/>
  <c r="AU693" i="2"/>
  <c r="AU153" i="2"/>
  <c r="AS153" i="2"/>
  <c r="AU11" i="2"/>
  <c r="AS11" i="2"/>
  <c r="AP622" i="2"/>
  <c r="AR622" i="2"/>
  <c r="AP677" i="2"/>
  <c r="AR677" i="2"/>
  <c r="AP493" i="2"/>
  <c r="AR493" i="2"/>
  <c r="AP686" i="2"/>
  <c r="AR686" i="2"/>
  <c r="AP624" i="2"/>
  <c r="AR624" i="2"/>
  <c r="AP14" i="2"/>
  <c r="AR14" i="2"/>
  <c r="BA154" i="2"/>
  <c r="AY154" i="2"/>
  <c r="AV471" i="2"/>
  <c r="AX471" i="2"/>
  <c r="AU101" i="2"/>
  <c r="AS101" i="2"/>
  <c r="AP157" i="2"/>
  <c r="AR157" i="2"/>
  <c r="AS630" i="2"/>
  <c r="AU630" i="2"/>
  <c r="AR465" i="2"/>
  <c r="AP465" i="2"/>
  <c r="AR393" i="2"/>
  <c r="AP393" i="2"/>
  <c r="AU467" i="2"/>
  <c r="AS467" i="2"/>
  <c r="AS701" i="2"/>
  <c r="AU701" i="2"/>
  <c r="AP178" i="2"/>
  <c r="AR178" i="2"/>
  <c r="AP99" i="2"/>
  <c r="AR99" i="2"/>
  <c r="AR507" i="2"/>
  <c r="AP507" i="2"/>
  <c r="AR29" i="2"/>
  <c r="AP29" i="2"/>
  <c r="AR262" i="2"/>
  <c r="AP262" i="2"/>
  <c r="AU355" i="2"/>
  <c r="AS355" i="2"/>
  <c r="AM268" i="2"/>
  <c r="AO268" i="2"/>
  <c r="AR272" i="2"/>
  <c r="AP272" i="2"/>
  <c r="AS700" i="2"/>
  <c r="AU700" i="2"/>
  <c r="AP613" i="2"/>
  <c r="AR613" i="2"/>
  <c r="AS588" i="2"/>
  <c r="AU588" i="2"/>
  <c r="AP411" i="2"/>
  <c r="AR411" i="2"/>
  <c r="AP632" i="2"/>
  <c r="AR632" i="2"/>
  <c r="AR637" i="2"/>
  <c r="AP637" i="2"/>
  <c r="AP551" i="2"/>
  <c r="AR551" i="2"/>
  <c r="AP649" i="2"/>
  <c r="AR649" i="2"/>
  <c r="AS575" i="2"/>
  <c r="AU575" i="2"/>
  <c r="AR388" i="2"/>
  <c r="AP388" i="2"/>
  <c r="AY269" i="2"/>
  <c r="BA269" i="2"/>
  <c r="AP666" i="2"/>
  <c r="AR666" i="2"/>
  <c r="AS657" i="2"/>
  <c r="AU657" i="2"/>
  <c r="BD290" i="2"/>
  <c r="BB290" i="2"/>
  <c r="AR41" i="2"/>
  <c r="AP41" i="2"/>
  <c r="AP177" i="2"/>
  <c r="AR177" i="2"/>
  <c r="AY618" i="2"/>
  <c r="BA618" i="2"/>
  <c r="AP36" i="2"/>
  <c r="AR36" i="2"/>
  <c r="AS319" i="2"/>
  <c r="AU319" i="2"/>
  <c r="AS506" i="2"/>
  <c r="AU506" i="2"/>
  <c r="AS424" i="2"/>
  <c r="AU424" i="2"/>
  <c r="AS225" i="2"/>
  <c r="AU225" i="2"/>
  <c r="AS17" i="2"/>
  <c r="AU17" i="2"/>
  <c r="AP239" i="2"/>
  <c r="AR239" i="2"/>
  <c r="AR198" i="2"/>
  <c r="AP198" i="2"/>
  <c r="AS25" i="2"/>
  <c r="AU25" i="2"/>
  <c r="AP544" i="2"/>
  <c r="AR544" i="2"/>
  <c r="AY640" i="2"/>
  <c r="BA640" i="2"/>
  <c r="AX295" i="2"/>
  <c r="AV295" i="2"/>
  <c r="AX287" i="2"/>
  <c r="AV287" i="2"/>
  <c r="AP690" i="2"/>
  <c r="AR690" i="2"/>
  <c r="AU181" i="2"/>
  <c r="AS181" i="2"/>
  <c r="AX278" i="2"/>
  <c r="AV278" i="2"/>
  <c r="AP644" i="2"/>
  <c r="AR644" i="2"/>
  <c r="AR441" i="2"/>
  <c r="AP441" i="2"/>
  <c r="AS684" i="2"/>
  <c r="AU684" i="2"/>
  <c r="AS73" i="2"/>
  <c r="AU73" i="2"/>
  <c r="AX442" i="2"/>
  <c r="AV442" i="2"/>
  <c r="AP538" i="2"/>
  <c r="AR538" i="2"/>
  <c r="BA577" i="2"/>
  <c r="AY577" i="2"/>
  <c r="AU105" i="2"/>
  <c r="AS105" i="2"/>
  <c r="AV230" i="2"/>
  <c r="AX230" i="2"/>
  <c r="AU462" i="2"/>
  <c r="AS462" i="2"/>
  <c r="AS669" i="2"/>
  <c r="AU669" i="2"/>
  <c r="AX81" i="2"/>
  <c r="AV81" i="2"/>
  <c r="AV48" i="2"/>
  <c r="AX48" i="2"/>
  <c r="AU223" i="2"/>
  <c r="AS223" i="2"/>
  <c r="AU206" i="2"/>
  <c r="AS206" i="2"/>
  <c r="AP60" i="2"/>
  <c r="AR60" i="2"/>
  <c r="AS114" i="2"/>
  <c r="AU114" i="2"/>
  <c r="AP165" i="2"/>
  <c r="AR165" i="2"/>
  <c r="BA28" i="2"/>
  <c r="AY28" i="2"/>
  <c r="AR681" i="2"/>
  <c r="AP681" i="2"/>
  <c r="AX483" i="2"/>
  <c r="AV483" i="2"/>
  <c r="AP510" i="2"/>
  <c r="AR510" i="2"/>
  <c r="AP396" i="2"/>
  <c r="AR396" i="2"/>
  <c r="AU22" i="2"/>
  <c r="AS22" i="2"/>
  <c r="AS668" i="2"/>
  <c r="AU668" i="2"/>
  <c r="AP688" i="2"/>
  <c r="AR688" i="2"/>
  <c r="AV341" i="2"/>
  <c r="AX341" i="2"/>
  <c r="AU415" i="2"/>
  <c r="AS415" i="2"/>
  <c r="AR75" i="2"/>
  <c r="AP75" i="2"/>
  <c r="AX484" i="2"/>
  <c r="AV484" i="2"/>
  <c r="AS543" i="2"/>
  <c r="AU543" i="2"/>
  <c r="BA276" i="2"/>
  <c r="AY276" i="2"/>
  <c r="AX273" i="2"/>
  <c r="AV273" i="2"/>
  <c r="AP419" i="2"/>
  <c r="AR419" i="2"/>
  <c r="AS709" i="2"/>
  <c r="AU709" i="2"/>
  <c r="AV44" i="2"/>
  <c r="AX44" i="2"/>
  <c r="AY710" i="2"/>
  <c r="BA710" i="2"/>
  <c r="AP240" i="2"/>
  <c r="AR240" i="2"/>
  <c r="AP571" i="2"/>
  <c r="AR571" i="2"/>
  <c r="AR55" i="2"/>
  <c r="AP55" i="2"/>
  <c r="AP526" i="2"/>
  <c r="AR526" i="2"/>
  <c r="AR456" i="2"/>
  <c r="AP456" i="2"/>
  <c r="AS592" i="2"/>
  <c r="AU592" i="2"/>
  <c r="AP581" i="2"/>
  <c r="AR581" i="2"/>
  <c r="AY205" i="2"/>
  <c r="BA205" i="2"/>
  <c r="AU694" i="2"/>
  <c r="AS694" i="2"/>
  <c r="AX381" i="2"/>
  <c r="AV381" i="2"/>
  <c r="AU315" i="2"/>
  <c r="AS315" i="2"/>
  <c r="AS608" i="2"/>
  <c r="AU608" i="2"/>
  <c r="AR664" i="2"/>
  <c r="AP664" i="2"/>
  <c r="AR218" i="2"/>
  <c r="AP218" i="2"/>
  <c r="AS704" i="2"/>
  <c r="AU704" i="2"/>
  <c r="AU149" i="2"/>
  <c r="AS149" i="2"/>
  <c r="AV504" i="2"/>
  <c r="AX504" i="2"/>
  <c r="AP384" i="2"/>
  <c r="AR384" i="2"/>
  <c r="AR585" i="2"/>
  <c r="AP585" i="2"/>
  <c r="AS174" i="2"/>
  <c r="AU174" i="2"/>
  <c r="AV670" i="2"/>
  <c r="AX670" i="2"/>
  <c r="AY292" i="2"/>
  <c r="BA292" i="2"/>
  <c r="AS98" i="2"/>
  <c r="AU98" i="2"/>
  <c r="AS128" i="2"/>
  <c r="AU128" i="2"/>
  <c r="AP328" i="2"/>
  <c r="AR328" i="2"/>
  <c r="AS357" i="2"/>
  <c r="AU357" i="2"/>
  <c r="BJ121" i="2"/>
  <c r="BH121" i="2"/>
  <c r="AS312" i="2"/>
  <c r="AU312" i="2"/>
  <c r="AV167" i="2"/>
  <c r="AX167" i="2"/>
  <c r="AU249" i="2"/>
  <c r="AS249" i="2"/>
  <c r="AU708" i="2"/>
  <c r="AS708" i="2"/>
  <c r="AR480" i="2"/>
  <c r="AP480" i="2"/>
  <c r="AP499" i="2"/>
  <c r="AR499" i="2"/>
  <c r="AU275" i="2"/>
  <c r="AS275" i="2"/>
  <c r="AS431" i="2"/>
  <c r="AU431" i="2"/>
  <c r="AX159" i="2"/>
  <c r="AV159" i="2"/>
  <c r="AR186" i="2"/>
  <c r="AP186" i="2"/>
  <c r="AS385" i="2"/>
  <c r="AU385" i="2"/>
  <c r="AU427" i="2"/>
  <c r="AS427" i="2"/>
  <c r="AS607" i="2"/>
  <c r="AU607" i="2"/>
  <c r="BA76" i="2"/>
  <c r="AY76" i="2"/>
  <c r="AV616" i="2"/>
  <c r="AX616" i="2"/>
  <c r="AX300" i="2"/>
  <c r="AV300" i="2"/>
  <c r="AY512" i="2"/>
  <c r="BA512" i="2"/>
  <c r="AU620" i="2"/>
  <c r="AS620" i="2"/>
  <c r="AR489" i="2"/>
  <c r="AP489" i="2"/>
  <c r="AO72" i="2"/>
  <c r="AM72" i="2"/>
  <c r="AO314" i="2"/>
  <c r="AM314" i="2"/>
  <c r="AX658" i="2"/>
  <c r="AV658" i="2"/>
  <c r="AP215" i="2"/>
  <c r="AR215" i="2"/>
  <c r="AP461" i="2"/>
  <c r="AR461" i="2"/>
  <c r="AY236" i="2"/>
  <c r="BA236" i="2"/>
  <c r="AU170" i="2"/>
  <c r="AS170" i="2"/>
  <c r="AS602" i="2"/>
  <c r="AU602" i="2"/>
  <c r="AS409" i="2"/>
  <c r="AU409" i="2"/>
  <c r="AS625" i="2"/>
  <c r="AU625" i="2"/>
  <c r="AR318" i="2"/>
  <c r="AP318" i="2"/>
  <c r="AS245" i="2"/>
  <c r="AU245" i="2"/>
  <c r="AV231" i="2"/>
  <c r="AX231" i="2"/>
  <c r="AP216" i="2"/>
  <c r="AR216" i="2"/>
  <c r="AR347" i="2"/>
  <c r="AP347" i="2"/>
  <c r="AP400" i="2"/>
  <c r="AR400" i="2"/>
  <c r="AS59" i="2"/>
  <c r="AU59" i="2"/>
  <c r="AS539" i="2"/>
  <c r="AU539" i="2"/>
  <c r="AX600" i="2"/>
  <c r="AV600" i="2"/>
  <c r="AS496" i="2"/>
  <c r="AU496" i="2"/>
  <c r="BA428" i="2"/>
  <c r="AY428" i="2"/>
  <c r="AP633" i="2"/>
  <c r="AR633" i="2"/>
  <c r="AR208" i="2"/>
  <c r="AP208" i="2"/>
  <c r="AU52" i="2"/>
  <c r="AS52" i="2"/>
  <c r="AU547" i="2"/>
  <c r="AS547" i="2"/>
  <c r="AP698" i="2"/>
  <c r="AR698" i="2"/>
  <c r="AS352" i="2"/>
  <c r="AU352" i="2"/>
  <c r="AP342" i="2"/>
  <c r="AR342" i="2"/>
  <c r="BA521" i="2"/>
  <c r="AY521" i="2"/>
  <c r="AR173" i="2"/>
  <c r="AP173" i="2"/>
  <c r="AV515" i="2"/>
  <c r="AX515" i="2"/>
  <c r="AP201" i="2"/>
  <c r="AR201" i="2"/>
  <c r="AU115" i="2"/>
  <c r="AS115" i="2"/>
  <c r="AP15" i="2"/>
  <c r="AR15" i="2"/>
  <c r="AP654" i="2"/>
  <c r="AR654" i="2"/>
  <c r="AX603" i="2"/>
  <c r="AV603" i="2"/>
  <c r="AS139" i="2"/>
  <c r="AU139" i="2"/>
  <c r="AU377" i="2"/>
  <c r="AS377" i="2"/>
  <c r="AV561" i="2"/>
  <c r="AX561" i="2"/>
  <c r="AS196" i="2"/>
  <c r="AU196" i="2"/>
  <c r="AS689" i="2"/>
  <c r="AU689" i="2"/>
  <c r="AP79" i="2"/>
  <c r="AR79" i="2"/>
  <c r="AR648" i="2"/>
  <c r="AP648" i="2"/>
  <c r="AY12" i="2"/>
  <c r="BA12" i="2"/>
  <c r="AU297" i="2"/>
  <c r="AS297" i="2"/>
  <c r="AP634" i="2"/>
  <c r="AR634" i="2"/>
  <c r="AP202" i="2"/>
  <c r="AR202" i="2"/>
  <c r="AS259" i="2"/>
  <c r="AU259" i="2"/>
  <c r="AP534" i="2"/>
  <c r="AR534" i="2"/>
  <c r="AS578" i="2"/>
  <c r="AU578" i="2"/>
  <c r="AV361" i="2"/>
  <c r="AX361" i="2"/>
  <c r="AU265" i="2"/>
  <c r="AS265" i="2"/>
  <c r="AP503" i="2"/>
  <c r="AR503" i="2"/>
  <c r="AY672" i="2"/>
  <c r="BA672" i="2"/>
  <c r="AR373" i="2"/>
  <c r="AP373" i="2"/>
  <c r="AR344" i="2"/>
  <c r="AP344" i="2"/>
  <c r="AR532" i="2"/>
  <c r="AP532" i="2"/>
  <c r="AU368" i="2"/>
  <c r="AS368" i="2"/>
  <c r="AU184" i="2"/>
  <c r="AS184" i="2"/>
  <c r="AP21" i="2"/>
  <c r="AR21" i="2"/>
  <c r="AY629" i="2"/>
  <c r="BA629" i="2"/>
  <c r="AV660" i="2"/>
  <c r="AX660" i="2"/>
  <c r="BA714" i="2"/>
  <c r="AY714" i="2"/>
  <c r="AS132" i="2"/>
  <c r="AU132" i="2"/>
  <c r="AP572" i="2"/>
  <c r="AR572" i="2"/>
  <c r="AU452" i="2"/>
  <c r="AS452" i="2"/>
  <c r="AU305" i="2"/>
  <c r="AS305" i="2"/>
  <c r="AP382" i="2"/>
  <c r="AR382" i="2"/>
  <c r="AS49" i="2"/>
  <c r="AU49" i="2"/>
  <c r="AS401" i="2"/>
  <c r="AU401" i="2"/>
  <c r="AP665" i="2"/>
  <c r="AR665" i="2"/>
  <c r="AU449" i="2"/>
  <c r="AS449" i="2"/>
  <c r="AY237" i="2"/>
  <c r="BA237" i="2"/>
  <c r="AP492" i="2"/>
  <c r="AR492" i="2"/>
  <c r="AP110" i="2"/>
  <c r="AR110" i="2"/>
  <c r="AM286" i="2"/>
  <c r="AO286" i="2"/>
  <c r="AX327" i="2"/>
  <c r="AV327" i="2"/>
  <c r="AX135" i="2"/>
  <c r="AV135" i="2"/>
  <c r="AP574" i="2"/>
  <c r="AR574" i="2"/>
  <c r="AV436" i="2"/>
  <c r="AX436" i="2"/>
  <c r="AR680" i="2"/>
  <c r="AP680" i="2"/>
  <c r="AR90" i="2"/>
  <c r="AP90" i="2"/>
  <c r="BA529" i="2"/>
  <c r="AY529" i="2"/>
  <c r="AP180" i="2"/>
  <c r="AR180" i="2"/>
  <c r="AR301" i="2"/>
  <c r="AP301" i="2"/>
  <c r="AV586" i="2"/>
  <c r="AX586" i="2"/>
  <c r="AP111" i="2"/>
  <c r="AR111" i="2"/>
  <c r="AY33" i="2"/>
  <c r="BA33" i="2"/>
  <c r="AS641" i="2"/>
  <c r="AU641" i="2"/>
  <c r="AX69" i="2"/>
  <c r="AV69" i="2"/>
  <c r="AR334" i="2"/>
  <c r="AP334" i="2"/>
  <c r="AX331" i="2"/>
  <c r="AV331" i="2"/>
  <c r="AP621" i="2"/>
  <c r="AR621" i="2"/>
  <c r="AV617" i="2"/>
  <c r="AX617" i="2"/>
  <c r="AP444" i="2"/>
  <c r="AR444" i="2"/>
  <c r="AS304" i="2"/>
  <c r="AU304" i="2"/>
  <c r="AU697" i="2"/>
  <c r="AS697" i="2"/>
  <c r="AX40" i="2"/>
  <c r="AV40" i="2"/>
  <c r="AR32" i="2"/>
  <c r="AP32" i="2"/>
  <c r="AR706" i="2"/>
  <c r="AP706" i="2"/>
  <c r="AP522" i="2"/>
  <c r="AR522" i="2"/>
  <c r="AS601" i="2"/>
  <c r="AU601" i="2"/>
  <c r="AS560" i="2"/>
  <c r="AU560" i="2"/>
  <c r="AP477" i="2"/>
  <c r="AR477" i="2"/>
  <c r="AS636" i="2"/>
  <c r="AU636" i="2"/>
  <c r="AP591" i="2"/>
  <c r="AR591" i="2"/>
  <c r="AU142" i="2"/>
  <c r="AS142" i="2"/>
  <c r="AS18" i="2"/>
  <c r="AU18" i="2"/>
  <c r="AX253" i="2"/>
  <c r="AV253" i="2"/>
  <c r="AU24" i="2"/>
  <c r="AS24" i="2"/>
  <c r="AS652" i="2"/>
  <c r="AU652" i="2"/>
  <c r="AO127" i="2"/>
  <c r="AM127" i="2"/>
  <c r="AU311" i="2"/>
  <c r="AS311" i="2"/>
  <c r="AU234" i="2"/>
  <c r="AS234" i="2"/>
  <c r="AV594" i="2"/>
  <c r="AX594" i="2"/>
  <c r="AS468" i="2"/>
  <c r="AU468" i="2"/>
  <c r="AS279" i="2"/>
  <c r="AU279" i="2"/>
  <c r="AS97" i="2"/>
  <c r="AU97" i="2"/>
  <c r="AY250" i="2"/>
  <c r="BA250" i="2"/>
  <c r="AP653" i="2"/>
  <c r="AR653" i="2"/>
  <c r="AS662" i="2"/>
  <c r="AU662" i="2"/>
  <c r="AR330" i="2"/>
  <c r="AP330" i="2"/>
  <c r="AU188" i="2"/>
  <c r="AS188" i="2"/>
  <c r="AP258" i="2"/>
  <c r="AR258" i="2"/>
  <c r="BA169" i="2"/>
  <c r="AY169" i="2"/>
  <c r="AV445" i="2"/>
  <c r="AX445" i="2"/>
  <c r="AP106" i="2"/>
  <c r="AR106" i="2"/>
  <c r="AR161" i="2"/>
  <c r="AP161" i="2"/>
  <c r="AR125" i="2"/>
  <c r="AP125" i="2"/>
  <c r="AU78" i="2"/>
  <c r="AS78" i="2"/>
  <c r="AV213" i="2"/>
  <c r="AX213" i="2"/>
  <c r="AR348" i="2"/>
  <c r="AP348" i="2"/>
  <c r="AR129" i="2"/>
  <c r="AP129" i="2"/>
  <c r="AV473" i="2"/>
  <c r="AX473" i="2"/>
  <c r="AM138" i="2"/>
  <c r="AO138" i="2"/>
  <c r="AP118" i="2"/>
  <c r="AR118" i="2"/>
  <c r="AP395" i="2"/>
  <c r="AR395" i="2"/>
  <c r="AR389" i="2"/>
  <c r="AP389" i="2"/>
  <c r="AP405" i="2"/>
  <c r="AR405" i="2"/>
  <c r="AP162" i="2"/>
  <c r="AR162" i="2"/>
  <c r="AU509" i="2"/>
  <c r="AS509" i="2"/>
  <c r="AS339" i="2"/>
  <c r="AU339" i="2"/>
  <c r="AV323" i="2"/>
  <c r="AX323" i="2"/>
  <c r="AU288" i="2"/>
  <c r="AS288" i="2"/>
  <c r="BA308" i="2"/>
  <c r="AY308" i="2"/>
  <c r="AV682" i="2"/>
  <c r="AX682" i="2"/>
  <c r="AU193" i="2"/>
  <c r="AS193" i="2"/>
  <c r="AU476" i="2"/>
  <c r="AS476" i="2"/>
  <c r="AU354" i="2"/>
  <c r="AS354" i="2"/>
  <c r="AX282" i="2"/>
  <c r="AV282" i="2"/>
  <c r="AS638" i="2"/>
  <c r="AU638" i="2"/>
  <c r="AP531" i="2"/>
  <c r="AR531" i="2"/>
  <c r="AP555" i="2"/>
  <c r="AR555" i="2"/>
  <c r="AP455" i="2"/>
  <c r="AR455" i="2"/>
  <c r="AS614" i="2"/>
  <c r="AU614" i="2"/>
  <c r="AS715" i="2"/>
  <c r="AU715" i="2"/>
  <c r="BD63" i="2"/>
  <c r="BB63" i="2"/>
  <c r="AS705" i="2"/>
  <c r="AU705" i="2"/>
  <c r="AV604" i="2"/>
  <c r="AX604" i="2"/>
  <c r="AR497" i="2"/>
  <c r="AP497" i="2"/>
  <c r="AY266" i="2"/>
  <c r="BA266" i="2"/>
  <c r="AP254" i="2"/>
  <c r="AR254" i="2"/>
  <c r="AR674" i="2"/>
  <c r="AP674" i="2"/>
  <c r="BD501" i="2"/>
  <c r="BB501" i="2"/>
  <c r="AP528" i="2"/>
  <c r="AR528" i="2"/>
  <c r="AS378" i="2"/>
  <c r="AU378" i="2"/>
  <c r="AP412" i="2"/>
  <c r="AR412" i="2"/>
  <c r="AP94" i="2"/>
  <c r="AR94" i="2"/>
  <c r="AR150" i="2"/>
  <c r="AP150" i="2"/>
  <c r="AP656" i="2"/>
  <c r="AR656" i="2"/>
  <c r="AV404" i="2"/>
  <c r="AX404" i="2"/>
  <c r="AU93" i="2"/>
  <c r="AS93" i="2"/>
  <c r="AP233" i="2"/>
  <c r="AR233" i="2"/>
  <c r="AS474" i="2"/>
  <c r="AU474" i="2"/>
  <c r="AX345" i="2"/>
  <c r="AV345" i="2"/>
  <c r="AP89" i="2"/>
  <c r="AR89" i="2"/>
  <c r="AP451" i="2"/>
  <c r="AR451" i="2"/>
  <c r="AM229" i="2"/>
  <c r="AO229" i="2"/>
  <c r="AU650" i="2"/>
  <c r="AS650" i="2"/>
  <c r="AY253" i="2" l="1"/>
  <c r="BA253" i="2"/>
  <c r="AS574" i="2"/>
  <c r="AU574" i="2"/>
  <c r="AX59" i="2"/>
  <c r="AV59" i="2"/>
  <c r="AV607" i="2"/>
  <c r="AX607" i="2"/>
  <c r="AX128" i="2"/>
  <c r="AV128" i="2"/>
  <c r="AX298" i="2"/>
  <c r="AV298" i="2"/>
  <c r="AS185" i="2"/>
  <c r="AU185" i="2"/>
  <c r="AX339" i="2"/>
  <c r="AV339" i="2"/>
  <c r="AU405" i="2"/>
  <c r="AS405" i="2"/>
  <c r="AU118" i="2"/>
  <c r="AS118" i="2"/>
  <c r="AV662" i="2"/>
  <c r="AX662" i="2"/>
  <c r="AV279" i="2"/>
  <c r="AX279" i="2"/>
  <c r="AV234" i="2"/>
  <c r="AX234" i="2"/>
  <c r="AV24" i="2"/>
  <c r="AX24" i="2"/>
  <c r="AS591" i="2"/>
  <c r="AU591" i="2"/>
  <c r="AU334" i="2"/>
  <c r="AS334" i="2"/>
  <c r="BA436" i="2"/>
  <c r="AY436" i="2"/>
  <c r="AU492" i="2"/>
  <c r="AS492" i="2"/>
  <c r="AU665" i="2"/>
  <c r="AS665" i="2"/>
  <c r="AU382" i="2"/>
  <c r="AS382" i="2"/>
  <c r="AS373" i="2"/>
  <c r="AU373" i="2"/>
  <c r="AS634" i="2"/>
  <c r="AU634" i="2"/>
  <c r="AS15" i="2"/>
  <c r="AU15" i="2"/>
  <c r="AX352" i="2"/>
  <c r="AV352" i="2"/>
  <c r="AX245" i="2"/>
  <c r="AV245" i="2"/>
  <c r="AX409" i="2"/>
  <c r="AV409" i="2"/>
  <c r="BD236" i="2"/>
  <c r="BB236" i="2"/>
  <c r="AR72" i="2"/>
  <c r="AP72" i="2"/>
  <c r="BD512" i="2"/>
  <c r="BB512" i="2"/>
  <c r="AX385" i="2"/>
  <c r="AV385" i="2"/>
  <c r="AX431" i="2"/>
  <c r="AV431" i="2"/>
  <c r="AU480" i="2"/>
  <c r="AS480" i="2"/>
  <c r="AY167" i="2"/>
  <c r="BA167" i="2"/>
  <c r="AU328" i="2"/>
  <c r="AS328" i="2"/>
  <c r="AS664" i="2"/>
  <c r="AU664" i="2"/>
  <c r="AX592" i="2"/>
  <c r="AV592" i="2"/>
  <c r="AS55" i="2"/>
  <c r="AU55" i="2"/>
  <c r="BA44" i="2"/>
  <c r="AY44" i="2"/>
  <c r="AY273" i="2"/>
  <c r="BA273" i="2"/>
  <c r="AU75" i="2"/>
  <c r="AS75" i="2"/>
  <c r="BA341" i="2"/>
  <c r="AY341" i="2"/>
  <c r="AV22" i="2"/>
  <c r="AX22" i="2"/>
  <c r="AS165" i="2"/>
  <c r="AU165" i="2"/>
  <c r="BA442" i="2"/>
  <c r="AY442" i="2"/>
  <c r="BA278" i="2"/>
  <c r="AY278" i="2"/>
  <c r="AV25" i="2"/>
  <c r="AX25" i="2"/>
  <c r="AX657" i="2"/>
  <c r="AV657" i="2"/>
  <c r="AU388" i="2"/>
  <c r="AS388" i="2"/>
  <c r="AX588" i="2"/>
  <c r="AV588" i="2"/>
  <c r="AU272" i="2"/>
  <c r="AS272" i="2"/>
  <c r="AY471" i="2"/>
  <c r="BA471" i="2"/>
  <c r="AV11" i="2"/>
  <c r="AX11" i="2"/>
  <c r="AV569" i="2"/>
  <c r="AX569" i="2"/>
  <c r="AY212" i="2"/>
  <c r="BA212" i="2"/>
  <c r="AU692" i="2"/>
  <c r="AS692" i="2"/>
  <c r="AV369" i="2"/>
  <c r="AX369" i="2"/>
  <c r="AY458" i="2"/>
  <c r="BA458" i="2"/>
  <c r="AX673" i="2"/>
  <c r="AV673" i="2"/>
  <c r="AS294" i="2"/>
  <c r="AU294" i="2"/>
  <c r="AS416" i="2"/>
  <c r="AU416" i="2"/>
  <c r="AU563" i="2"/>
  <c r="AS563" i="2"/>
  <c r="AS451" i="2"/>
  <c r="AU451" i="2"/>
  <c r="BA404" i="2"/>
  <c r="AY404" i="2"/>
  <c r="AU94" i="2"/>
  <c r="AS94" i="2"/>
  <c r="BD266" i="2"/>
  <c r="BB266" i="2"/>
  <c r="AX614" i="2"/>
  <c r="AV614" i="2"/>
  <c r="AS531" i="2"/>
  <c r="AU531" i="2"/>
  <c r="BB308" i="2"/>
  <c r="BD308" i="2"/>
  <c r="AU129" i="2"/>
  <c r="AS129" i="2"/>
  <c r="AU161" i="2"/>
  <c r="AS161" i="2"/>
  <c r="AV601" i="2"/>
  <c r="AX601" i="2"/>
  <c r="AU444" i="2"/>
  <c r="AS444" i="2"/>
  <c r="AS111" i="2"/>
  <c r="AU111" i="2"/>
  <c r="AP286" i="2"/>
  <c r="AR286" i="2"/>
  <c r="BB629" i="2"/>
  <c r="BD629" i="2"/>
  <c r="AX184" i="2"/>
  <c r="AV184" i="2"/>
  <c r="AV265" i="2"/>
  <c r="AX265" i="2"/>
  <c r="AX196" i="2"/>
  <c r="AV196" i="2"/>
  <c r="BB521" i="2"/>
  <c r="BD521" i="2"/>
  <c r="AV547" i="2"/>
  <c r="AX547" i="2"/>
  <c r="BD428" i="2"/>
  <c r="BB428" i="2"/>
  <c r="AU347" i="2"/>
  <c r="AS347" i="2"/>
  <c r="AY658" i="2"/>
  <c r="BA658" i="2"/>
  <c r="BB76" i="2"/>
  <c r="BD76" i="2"/>
  <c r="AV149" i="2"/>
  <c r="AX149" i="2"/>
  <c r="AX608" i="2"/>
  <c r="AV608" i="2"/>
  <c r="AX694" i="2"/>
  <c r="AV694" i="2"/>
  <c r="AS571" i="2"/>
  <c r="AU571" i="2"/>
  <c r="AU681" i="2"/>
  <c r="AS681" i="2"/>
  <c r="BA81" i="2"/>
  <c r="AY81" i="2"/>
  <c r="AV73" i="2"/>
  <c r="AX73" i="2"/>
  <c r="AX17" i="2"/>
  <c r="AV17" i="2"/>
  <c r="AV424" i="2"/>
  <c r="AX424" i="2"/>
  <c r="AU36" i="2"/>
  <c r="AS36" i="2"/>
  <c r="AR268" i="2"/>
  <c r="AP268" i="2"/>
  <c r="AU29" i="2"/>
  <c r="AS29" i="2"/>
  <c r="AV630" i="2"/>
  <c r="AX630" i="2"/>
  <c r="AU624" i="2"/>
  <c r="AS624" i="2"/>
  <c r="AS351" i="2"/>
  <c r="AU351" i="2"/>
  <c r="AU140" i="2"/>
  <c r="AS140" i="2"/>
  <c r="AY713" i="2"/>
  <c r="BA713" i="2"/>
  <c r="AU479" i="2"/>
  <c r="AS479" i="2"/>
  <c r="AS365" i="2"/>
  <c r="AU365" i="2"/>
  <c r="AY151" i="2"/>
  <c r="BA151" i="2"/>
  <c r="AS589" i="2"/>
  <c r="AU589" i="2"/>
  <c r="BB335" i="2"/>
  <c r="BD335" i="2"/>
  <c r="BB143" i="2"/>
  <c r="BD143" i="2"/>
  <c r="AY192" i="2"/>
  <c r="BA192" i="2"/>
  <c r="AY209" i="2"/>
  <c r="BA209" i="2"/>
  <c r="AX678" i="2"/>
  <c r="AV678" i="2"/>
  <c r="AV189" i="2"/>
  <c r="AX189" i="2"/>
  <c r="AV420" i="2"/>
  <c r="AX420" i="2"/>
  <c r="AX705" i="2"/>
  <c r="AV705" i="2"/>
  <c r="AS653" i="2"/>
  <c r="AU653" i="2"/>
  <c r="BB529" i="2"/>
  <c r="BD529" i="2"/>
  <c r="BA515" i="2"/>
  <c r="AY515" i="2"/>
  <c r="AX496" i="2"/>
  <c r="AV496" i="2"/>
  <c r="AU585" i="2"/>
  <c r="AS585" i="2"/>
  <c r="AV709" i="2"/>
  <c r="AX709" i="2"/>
  <c r="BA295" i="2"/>
  <c r="AY295" i="2"/>
  <c r="AU41" i="2"/>
  <c r="AS41" i="2"/>
  <c r="AU613" i="2"/>
  <c r="AS613" i="2"/>
  <c r="AV467" i="2"/>
  <c r="AX467" i="2"/>
  <c r="AV153" i="2"/>
  <c r="AX153" i="2"/>
  <c r="AU676" i="2"/>
  <c r="AS676" i="2"/>
  <c r="AY626" i="2"/>
  <c r="BA626" i="2"/>
  <c r="AS261" i="2"/>
  <c r="AU261" i="2"/>
  <c r="AU656" i="2"/>
  <c r="AS656" i="2"/>
  <c r="AS330" i="2"/>
  <c r="AU330" i="2"/>
  <c r="AX636" i="2"/>
  <c r="AV636" i="2"/>
  <c r="AS648" i="2"/>
  <c r="AU648" i="2"/>
  <c r="BA670" i="2"/>
  <c r="AY670" i="2"/>
  <c r="AX181" i="2"/>
  <c r="AV181" i="2"/>
  <c r="AY612" i="2"/>
  <c r="BA612" i="2"/>
  <c r="BA66" i="2"/>
  <c r="AY66" i="2"/>
  <c r="AV509" i="2"/>
  <c r="AX509" i="2"/>
  <c r="AS106" i="2"/>
  <c r="AU106" i="2"/>
  <c r="AU258" i="2"/>
  <c r="AS258" i="2"/>
  <c r="BD250" i="2"/>
  <c r="BB250" i="2"/>
  <c r="AR127" i="2"/>
  <c r="AP127" i="2"/>
  <c r="AS522" i="2"/>
  <c r="AU522" i="2"/>
  <c r="AX697" i="2"/>
  <c r="AV697" i="2"/>
  <c r="BA617" i="2"/>
  <c r="AY617" i="2"/>
  <c r="BA331" i="2"/>
  <c r="AY331" i="2"/>
  <c r="AU90" i="2"/>
  <c r="AS90" i="2"/>
  <c r="AV368" i="2"/>
  <c r="AX368" i="2"/>
  <c r="AS532" i="2"/>
  <c r="AU532" i="2"/>
  <c r="AX259" i="2"/>
  <c r="AV259" i="2"/>
  <c r="AV297" i="2"/>
  <c r="AX297" i="2"/>
  <c r="AS79" i="2"/>
  <c r="AU79" i="2"/>
  <c r="AU654" i="2"/>
  <c r="AS654" i="2"/>
  <c r="BA231" i="2"/>
  <c r="AY231" i="2"/>
  <c r="AX625" i="2"/>
  <c r="AV625" i="2"/>
  <c r="AR314" i="2"/>
  <c r="AP314" i="2"/>
  <c r="AS186" i="2"/>
  <c r="AU186" i="2"/>
  <c r="AV708" i="2"/>
  <c r="AX708" i="2"/>
  <c r="AU240" i="2"/>
  <c r="AS240" i="2"/>
  <c r="AS419" i="2"/>
  <c r="AU419" i="2"/>
  <c r="AX668" i="2"/>
  <c r="AV668" i="2"/>
  <c r="AS510" i="2"/>
  <c r="AU510" i="2"/>
  <c r="AV223" i="2"/>
  <c r="AX223" i="2"/>
  <c r="BB577" i="2"/>
  <c r="BD577" i="2"/>
  <c r="AX684" i="2"/>
  <c r="AV684" i="2"/>
  <c r="AU644" i="2"/>
  <c r="AS644" i="2"/>
  <c r="AS690" i="2"/>
  <c r="AU690" i="2"/>
  <c r="BB618" i="2"/>
  <c r="BD618" i="2"/>
  <c r="AS632" i="2"/>
  <c r="AU632" i="2"/>
  <c r="AV355" i="2"/>
  <c r="AX355" i="2"/>
  <c r="AU393" i="2"/>
  <c r="AS393" i="2"/>
  <c r="AU157" i="2"/>
  <c r="AS157" i="2"/>
  <c r="AU686" i="2"/>
  <c r="AS686" i="2"/>
  <c r="AU622" i="2"/>
  <c r="AS622" i="2"/>
  <c r="AX338" i="2"/>
  <c r="AV338" i="2"/>
  <c r="AS136" i="2"/>
  <c r="AU136" i="2"/>
  <c r="BA248" i="2"/>
  <c r="AY248" i="2"/>
  <c r="BG199" i="2"/>
  <c r="BE199" i="2"/>
  <c r="AS642" i="2"/>
  <c r="AU642" i="2"/>
  <c r="AV535" i="2"/>
  <c r="AX535" i="2"/>
  <c r="AS502" i="2"/>
  <c r="AU502" i="2"/>
  <c r="AV486" i="2"/>
  <c r="AX486" i="2"/>
  <c r="BD425" i="2"/>
  <c r="BB425" i="2"/>
  <c r="AS464" i="2"/>
  <c r="AU464" i="2"/>
  <c r="AV661" i="2"/>
  <c r="AX661" i="2"/>
  <c r="BB516" i="2"/>
  <c r="BD516" i="2"/>
  <c r="BH131" i="2"/>
  <c r="BJ131" i="2"/>
  <c r="AS519" i="2"/>
  <c r="AU519" i="2"/>
  <c r="AS233" i="2"/>
  <c r="AU233" i="2"/>
  <c r="AV311" i="2"/>
  <c r="AX311" i="2"/>
  <c r="AU572" i="2"/>
  <c r="AS572" i="2"/>
  <c r="AY603" i="2"/>
  <c r="BA603" i="2"/>
  <c r="AS698" i="2"/>
  <c r="AU698" i="2"/>
  <c r="AU216" i="2"/>
  <c r="AS216" i="2"/>
  <c r="AX312" i="2"/>
  <c r="AV312" i="2"/>
  <c r="AS688" i="2"/>
  <c r="AU688" i="2"/>
  <c r="AX105" i="2"/>
  <c r="AV105" i="2"/>
  <c r="AS677" i="2"/>
  <c r="AU677" i="2"/>
  <c r="AX166" i="2"/>
  <c r="AV166" i="2"/>
  <c r="AU270" i="2"/>
  <c r="AS270" i="2"/>
  <c r="BB360" i="2"/>
  <c r="BD360" i="2"/>
  <c r="AS89" i="2"/>
  <c r="AU89" i="2"/>
  <c r="BE501" i="2"/>
  <c r="BG501" i="2"/>
  <c r="AV193" i="2"/>
  <c r="AX193" i="2"/>
  <c r="AS389" i="2"/>
  <c r="AU389" i="2"/>
  <c r="AX305" i="2"/>
  <c r="AV305" i="2"/>
  <c r="AX602" i="2"/>
  <c r="AV602" i="2"/>
  <c r="AS489" i="2"/>
  <c r="AU489" i="2"/>
  <c r="AX275" i="2"/>
  <c r="AV275" i="2"/>
  <c r="AS384" i="2"/>
  <c r="AU384" i="2"/>
  <c r="BB205" i="2"/>
  <c r="BD205" i="2"/>
  <c r="BB640" i="2"/>
  <c r="BD640" i="2"/>
  <c r="AX506" i="2"/>
  <c r="AV506" i="2"/>
  <c r="AV693" i="2"/>
  <c r="AX693" i="2"/>
  <c r="AU437" i="2"/>
  <c r="AS437" i="2"/>
  <c r="AV550" i="2"/>
  <c r="AX550" i="2"/>
  <c r="AV102" i="2"/>
  <c r="AX102" i="2"/>
  <c r="AX288" i="2"/>
  <c r="AV288" i="2"/>
  <c r="BA473" i="2"/>
  <c r="AY473" i="2"/>
  <c r="AX78" i="2"/>
  <c r="AV78" i="2"/>
  <c r="BA594" i="2"/>
  <c r="AY594" i="2"/>
  <c r="AV652" i="2"/>
  <c r="AX652" i="2"/>
  <c r="AS477" i="2"/>
  <c r="AU477" i="2"/>
  <c r="BA40" i="2"/>
  <c r="AY40" i="2"/>
  <c r="AV641" i="2"/>
  <c r="AX641" i="2"/>
  <c r="AY135" i="2"/>
  <c r="BA135" i="2"/>
  <c r="AV49" i="2"/>
  <c r="AX49" i="2"/>
  <c r="AS21" i="2"/>
  <c r="AU21" i="2"/>
  <c r="AU503" i="2"/>
  <c r="AS503" i="2"/>
  <c r="AS208" i="2"/>
  <c r="AU208" i="2"/>
  <c r="BA600" i="2"/>
  <c r="AY600" i="2"/>
  <c r="AU400" i="2"/>
  <c r="AS400" i="2"/>
  <c r="AS215" i="2"/>
  <c r="AU215" i="2"/>
  <c r="AY300" i="2"/>
  <c r="BA300" i="2"/>
  <c r="AS499" i="2"/>
  <c r="AU499" i="2"/>
  <c r="BM121" i="2"/>
  <c r="BK121" i="2"/>
  <c r="AV98" i="2"/>
  <c r="AX98" i="2"/>
  <c r="AY504" i="2"/>
  <c r="BA504" i="2"/>
  <c r="AV315" i="2"/>
  <c r="AX315" i="2"/>
  <c r="AU581" i="2"/>
  <c r="AS581" i="2"/>
  <c r="AU526" i="2"/>
  <c r="AS526" i="2"/>
  <c r="BB28" i="2"/>
  <c r="BD28" i="2"/>
  <c r="AS60" i="2"/>
  <c r="AU60" i="2"/>
  <c r="AS538" i="2"/>
  <c r="AU538" i="2"/>
  <c r="AS544" i="2"/>
  <c r="AU544" i="2"/>
  <c r="AS198" i="2"/>
  <c r="AU198" i="2"/>
  <c r="BD269" i="2"/>
  <c r="BB269" i="2"/>
  <c r="AS649" i="2"/>
  <c r="AU649" i="2"/>
  <c r="AX700" i="2"/>
  <c r="AV700" i="2"/>
  <c r="AU99" i="2"/>
  <c r="AS99" i="2"/>
  <c r="BD154" i="2"/>
  <c r="BB154" i="2"/>
  <c r="BA628" i="2"/>
  <c r="AY628" i="2"/>
  <c r="AS124" i="2"/>
  <c r="AU124" i="2"/>
  <c r="AV525" i="2"/>
  <c r="AX525" i="2"/>
  <c r="AX86" i="2"/>
  <c r="AV86" i="2"/>
  <c r="AY219" i="2"/>
  <c r="BA219" i="2"/>
  <c r="AS26" i="2"/>
  <c r="AU26" i="2"/>
  <c r="AS556" i="2"/>
  <c r="AU556" i="2"/>
  <c r="AS513" i="2"/>
  <c r="AU513" i="2"/>
  <c r="AX595" i="2"/>
  <c r="AV595" i="2"/>
  <c r="AU461" i="2"/>
  <c r="AS461" i="2"/>
  <c r="AV206" i="2"/>
  <c r="AX206" i="2"/>
  <c r="AU243" i="2"/>
  <c r="AS243" i="2"/>
  <c r="AU82" i="2"/>
  <c r="AS82" i="2"/>
  <c r="AX244" i="2"/>
  <c r="AV244" i="2"/>
  <c r="AS584" i="2"/>
  <c r="AU584" i="2"/>
  <c r="AU412" i="2"/>
  <c r="AS412" i="2"/>
  <c r="AR138" i="2"/>
  <c r="AP138" i="2"/>
  <c r="AX18" i="2"/>
  <c r="AV18" i="2"/>
  <c r="BA69" i="2"/>
  <c r="AY69" i="2"/>
  <c r="BA361" i="2"/>
  <c r="AY361" i="2"/>
  <c r="AX52" i="2"/>
  <c r="AV52" i="2"/>
  <c r="AV543" i="2"/>
  <c r="AX543" i="2"/>
  <c r="BA91" i="2"/>
  <c r="AY91" i="2"/>
  <c r="AS291" i="2"/>
  <c r="AU291" i="2"/>
  <c r="AX146" i="2"/>
  <c r="AV146" i="2"/>
  <c r="BD432" i="2"/>
  <c r="BB432" i="2"/>
  <c r="AS497" i="2"/>
  <c r="AU497" i="2"/>
  <c r="BG63" i="2"/>
  <c r="BE63" i="2"/>
  <c r="AV650" i="2"/>
  <c r="AX650" i="2"/>
  <c r="AY345" i="2"/>
  <c r="BA345" i="2"/>
  <c r="AS150" i="2"/>
  <c r="AU150" i="2"/>
  <c r="AS674" i="2"/>
  <c r="AU674" i="2"/>
  <c r="AV715" i="2"/>
  <c r="AX715" i="2"/>
  <c r="AU555" i="2"/>
  <c r="AS555" i="2"/>
  <c r="BA682" i="2"/>
  <c r="AY682" i="2"/>
  <c r="BA323" i="2"/>
  <c r="AY323" i="2"/>
  <c r="AS162" i="2"/>
  <c r="AU162" i="2"/>
  <c r="AS395" i="2"/>
  <c r="AU395" i="2"/>
  <c r="AU348" i="2"/>
  <c r="AS348" i="2"/>
  <c r="AV97" i="2"/>
  <c r="AX97" i="2"/>
  <c r="AX142" i="2"/>
  <c r="AV142" i="2"/>
  <c r="AV304" i="2"/>
  <c r="AX304" i="2"/>
  <c r="AU301" i="2"/>
  <c r="AS301" i="2"/>
  <c r="AS680" i="2"/>
  <c r="AU680" i="2"/>
  <c r="AU110" i="2"/>
  <c r="AS110" i="2"/>
  <c r="AV449" i="2"/>
  <c r="AX449" i="2"/>
  <c r="AX452" i="2"/>
  <c r="AV452" i="2"/>
  <c r="AV132" i="2"/>
  <c r="AX132" i="2"/>
  <c r="BA660" i="2"/>
  <c r="AY660" i="2"/>
  <c r="AU344" i="2"/>
  <c r="AS344" i="2"/>
  <c r="AX578" i="2"/>
  <c r="AV578" i="2"/>
  <c r="AS202" i="2"/>
  <c r="AU202" i="2"/>
  <c r="AX689" i="2"/>
  <c r="AV689" i="2"/>
  <c r="AV377" i="2"/>
  <c r="AX377" i="2"/>
  <c r="AU201" i="2"/>
  <c r="AS201" i="2"/>
  <c r="AU173" i="2"/>
  <c r="AS173" i="2"/>
  <c r="AU633" i="2"/>
  <c r="AS633" i="2"/>
  <c r="AV620" i="2"/>
  <c r="AX620" i="2"/>
  <c r="AY616" i="2"/>
  <c r="BA616" i="2"/>
  <c r="AX427" i="2"/>
  <c r="AV427" i="2"/>
  <c r="AV249" i="2"/>
  <c r="AX249" i="2"/>
  <c r="AX357" i="2"/>
  <c r="AV357" i="2"/>
  <c r="AX174" i="2"/>
  <c r="AV174" i="2"/>
  <c r="AS218" i="2"/>
  <c r="AU218" i="2"/>
  <c r="BD710" i="2"/>
  <c r="BB710" i="2"/>
  <c r="AY484" i="2"/>
  <c r="BA484" i="2"/>
  <c r="AY48" i="2"/>
  <c r="BA48" i="2"/>
  <c r="AX462" i="2"/>
  <c r="AV462" i="2"/>
  <c r="AV225" i="2"/>
  <c r="AX225" i="2"/>
  <c r="AX319" i="2"/>
  <c r="AV319" i="2"/>
  <c r="BE290" i="2"/>
  <c r="BG290" i="2"/>
  <c r="AU411" i="2"/>
  <c r="AS411" i="2"/>
  <c r="AS262" i="2"/>
  <c r="AU262" i="2"/>
  <c r="AX701" i="2"/>
  <c r="AV701" i="2"/>
  <c r="AX470" i="2"/>
  <c r="AV470" i="2"/>
  <c r="AS599" i="2"/>
  <c r="AU599" i="2"/>
  <c r="AV358" i="2"/>
  <c r="AX358" i="2"/>
  <c r="AP176" i="2"/>
  <c r="AR176" i="2"/>
  <c r="AV283" i="2"/>
  <c r="AX283" i="2"/>
  <c r="AY500" i="2"/>
  <c r="BA500" i="2"/>
  <c r="AY349" i="2"/>
  <c r="BA349" i="2"/>
  <c r="AS83" i="2"/>
  <c r="AU83" i="2"/>
  <c r="AU222" i="2"/>
  <c r="AS222" i="2"/>
  <c r="BD322" i="2"/>
  <c r="BB322" i="2"/>
  <c r="AV490" i="2"/>
  <c r="AX490" i="2"/>
  <c r="AX147" i="2"/>
  <c r="AV147" i="2"/>
  <c r="AX518" i="2"/>
  <c r="AV518" i="2"/>
  <c r="AS685" i="2"/>
  <c r="AU685" i="2"/>
  <c r="AU408" i="2"/>
  <c r="AS408" i="2"/>
  <c r="BD169" i="2"/>
  <c r="BB169" i="2"/>
  <c r="AS32" i="2"/>
  <c r="AU32" i="2"/>
  <c r="BB237" i="2"/>
  <c r="BD237" i="2"/>
  <c r="BB672" i="2"/>
  <c r="BD672" i="2"/>
  <c r="AS534" i="2"/>
  <c r="AU534" i="2"/>
  <c r="AU342" i="2"/>
  <c r="AS342" i="2"/>
  <c r="AV704" i="2"/>
  <c r="AX704" i="2"/>
  <c r="BD276" i="2"/>
  <c r="BB276" i="2"/>
  <c r="AS396" i="2"/>
  <c r="AU396" i="2"/>
  <c r="AV669" i="2"/>
  <c r="AX669" i="2"/>
  <c r="AS441" i="2"/>
  <c r="AU441" i="2"/>
  <c r="AX575" i="2"/>
  <c r="AV575" i="2"/>
  <c r="AS645" i="2"/>
  <c r="AU645" i="2"/>
  <c r="AU459" i="2"/>
  <c r="AS459" i="2"/>
  <c r="AV638" i="2"/>
  <c r="AX638" i="2"/>
  <c r="AV468" i="2"/>
  <c r="AX468" i="2"/>
  <c r="BA586" i="2"/>
  <c r="AY586" i="2"/>
  <c r="AX401" i="2"/>
  <c r="AV401" i="2"/>
  <c r="BB714" i="2"/>
  <c r="BD714" i="2"/>
  <c r="AY561" i="2"/>
  <c r="BA561" i="2"/>
  <c r="AV115" i="2"/>
  <c r="AX115" i="2"/>
  <c r="AS318" i="2"/>
  <c r="AU318" i="2"/>
  <c r="AU456" i="2"/>
  <c r="AS456" i="2"/>
  <c r="AX415" i="2"/>
  <c r="AV415" i="2"/>
  <c r="AX114" i="2"/>
  <c r="AV114" i="2"/>
  <c r="AS666" i="2"/>
  <c r="AU666" i="2"/>
  <c r="AS637" i="2"/>
  <c r="AU637" i="2"/>
  <c r="AS507" i="2"/>
  <c r="AU507" i="2"/>
  <c r="AS158" i="2"/>
  <c r="AU158" i="2"/>
  <c r="AY448" i="2"/>
  <c r="BA448" i="2"/>
  <c r="AU455" i="2"/>
  <c r="AS455" i="2"/>
  <c r="AX354" i="2"/>
  <c r="AV354" i="2"/>
  <c r="AV378" i="2"/>
  <c r="AX378" i="2"/>
  <c r="AP229" i="2"/>
  <c r="AR229" i="2"/>
  <c r="AX474" i="2"/>
  <c r="AV474" i="2"/>
  <c r="AX93" i="2"/>
  <c r="AV93" i="2"/>
  <c r="AS528" i="2"/>
  <c r="AU528" i="2"/>
  <c r="AU254" i="2"/>
  <c r="AS254" i="2"/>
  <c r="BA604" i="2"/>
  <c r="AY604" i="2"/>
  <c r="BA282" i="2"/>
  <c r="AY282" i="2"/>
  <c r="AX476" i="2"/>
  <c r="AV476" i="2"/>
  <c r="BA213" i="2"/>
  <c r="AY213" i="2"/>
  <c r="AS125" i="2"/>
  <c r="AU125" i="2"/>
  <c r="BA445" i="2"/>
  <c r="AY445" i="2"/>
  <c r="AV188" i="2"/>
  <c r="AX188" i="2"/>
  <c r="AX560" i="2"/>
  <c r="AV560" i="2"/>
  <c r="AS706" i="2"/>
  <c r="AU706" i="2"/>
  <c r="AS621" i="2"/>
  <c r="AU621" i="2"/>
  <c r="BB33" i="2"/>
  <c r="BD33" i="2"/>
  <c r="AU180" i="2"/>
  <c r="AS180" i="2"/>
  <c r="BA327" i="2"/>
  <c r="AY327" i="2"/>
  <c r="BB12" i="2"/>
  <c r="BD12" i="2"/>
  <c r="AX139" i="2"/>
  <c r="AV139" i="2"/>
  <c r="AX539" i="2"/>
  <c r="AV539" i="2"/>
  <c r="AV170" i="2"/>
  <c r="AX170" i="2"/>
  <c r="BA159" i="2"/>
  <c r="AY159" i="2"/>
  <c r="BD292" i="2"/>
  <c r="BB292" i="2"/>
  <c r="AY381" i="2"/>
  <c r="BA381" i="2"/>
  <c r="AY483" i="2"/>
  <c r="BA483" i="2"/>
  <c r="AY230" i="2"/>
  <c r="BA230" i="2"/>
  <c r="BA287" i="2"/>
  <c r="AY287" i="2"/>
  <c r="AU239" i="2"/>
  <c r="AS239" i="2"/>
  <c r="AU177" i="2"/>
  <c r="AS177" i="2"/>
  <c r="AS551" i="2"/>
  <c r="AU551" i="2"/>
  <c r="AU178" i="2"/>
  <c r="AS178" i="2"/>
  <c r="AS465" i="2"/>
  <c r="AU465" i="2"/>
  <c r="AV101" i="2"/>
  <c r="AX101" i="2"/>
  <c r="AU14" i="2"/>
  <c r="AS14" i="2"/>
  <c r="AS493" i="2"/>
  <c r="AU493" i="2"/>
  <c r="AX646" i="2"/>
  <c r="AV646" i="2"/>
  <c r="BH702" i="2"/>
  <c r="BJ702" i="2"/>
  <c r="AX582" i="2"/>
  <c r="AV582" i="2"/>
  <c r="AS609" i="2"/>
  <c r="AU609" i="2"/>
  <c r="BD195" i="2"/>
  <c r="BB195" i="2"/>
  <c r="AS487" i="2"/>
  <c r="AU487" i="2"/>
  <c r="BA568" i="2"/>
  <c r="AY568" i="2"/>
  <c r="AS696" i="2"/>
  <c r="AU696" i="2"/>
  <c r="BJ364" i="2"/>
  <c r="BH364" i="2"/>
  <c r="AS307" i="2"/>
  <c r="AU307" i="2"/>
  <c r="BB287" i="2" l="1"/>
  <c r="BD287" i="2"/>
  <c r="BB604" i="2"/>
  <c r="BD604" i="2"/>
  <c r="BA283" i="2"/>
  <c r="AY283" i="2"/>
  <c r="AY174" i="2"/>
  <c r="BA174" i="2"/>
  <c r="BB323" i="2"/>
  <c r="BD323" i="2"/>
  <c r="BG432" i="2"/>
  <c r="BE432" i="2"/>
  <c r="AY595" i="2"/>
  <c r="BA595" i="2"/>
  <c r="BE154" i="2"/>
  <c r="BG154" i="2"/>
  <c r="AV393" i="2"/>
  <c r="AX393" i="2"/>
  <c r="AY259" i="2"/>
  <c r="BA259" i="2"/>
  <c r="BE250" i="2"/>
  <c r="BG250" i="2"/>
  <c r="BB295" i="2"/>
  <c r="BD295" i="2"/>
  <c r="BD212" i="2"/>
  <c r="BB212" i="2"/>
  <c r="AV634" i="2"/>
  <c r="AX634" i="2"/>
  <c r="AV118" i="2"/>
  <c r="AX118" i="2"/>
  <c r="AV180" i="2"/>
  <c r="AX180" i="2"/>
  <c r="AX706" i="2"/>
  <c r="AV706" i="2"/>
  <c r="BD445" i="2"/>
  <c r="BB445" i="2"/>
  <c r="AY93" i="2"/>
  <c r="BA93" i="2"/>
  <c r="AX507" i="2"/>
  <c r="AV507" i="2"/>
  <c r="BA114" i="2"/>
  <c r="AY114" i="2"/>
  <c r="AV318" i="2"/>
  <c r="AX318" i="2"/>
  <c r="AV645" i="2"/>
  <c r="AX645" i="2"/>
  <c r="BA704" i="2"/>
  <c r="AY704" i="2"/>
  <c r="AX685" i="2"/>
  <c r="AV685" i="2"/>
  <c r="AV599" i="2"/>
  <c r="AX599" i="2"/>
  <c r="AV633" i="2"/>
  <c r="AX633" i="2"/>
  <c r="AY452" i="2"/>
  <c r="BA452" i="2"/>
  <c r="BB345" i="2"/>
  <c r="BD345" i="2"/>
  <c r="BB361" i="2"/>
  <c r="BD361" i="2"/>
  <c r="AV82" i="2"/>
  <c r="AX82" i="2"/>
  <c r="AX513" i="2"/>
  <c r="AV513" i="2"/>
  <c r="BB219" i="2"/>
  <c r="BD219" i="2"/>
  <c r="AX124" i="2"/>
  <c r="AV124" i="2"/>
  <c r="BE269" i="2"/>
  <c r="BG269" i="2"/>
  <c r="BN121" i="2"/>
  <c r="BP121" i="2"/>
  <c r="BB135" i="2"/>
  <c r="BD135" i="2"/>
  <c r="AY652" i="2"/>
  <c r="BA652" i="2"/>
  <c r="AY506" i="2"/>
  <c r="BA506" i="2"/>
  <c r="BG360" i="2"/>
  <c r="BE360" i="2"/>
  <c r="BA312" i="2"/>
  <c r="AY312" i="2"/>
  <c r="AV233" i="2"/>
  <c r="AX233" i="2"/>
  <c r="BG516" i="2"/>
  <c r="BE516" i="2"/>
  <c r="AY535" i="2"/>
  <c r="BA535" i="2"/>
  <c r="BB248" i="2"/>
  <c r="BD248" i="2"/>
  <c r="AV622" i="2"/>
  <c r="AX622" i="2"/>
  <c r="AY355" i="2"/>
  <c r="BA355" i="2"/>
  <c r="AV690" i="2"/>
  <c r="AX690" i="2"/>
  <c r="BG577" i="2"/>
  <c r="BE577" i="2"/>
  <c r="BA708" i="2"/>
  <c r="AY708" i="2"/>
  <c r="BA697" i="2"/>
  <c r="AY697" i="2"/>
  <c r="BB66" i="2"/>
  <c r="BD66" i="2"/>
  <c r="AX648" i="2"/>
  <c r="AV648" i="2"/>
  <c r="AY709" i="2"/>
  <c r="BA709" i="2"/>
  <c r="BB515" i="2"/>
  <c r="BD515" i="2"/>
  <c r="AY189" i="2"/>
  <c r="BA189" i="2"/>
  <c r="BE143" i="2"/>
  <c r="BG143" i="2"/>
  <c r="BE76" i="2"/>
  <c r="BG76" i="2"/>
  <c r="BG629" i="2"/>
  <c r="BE629" i="2"/>
  <c r="AV129" i="2"/>
  <c r="AX129" i="2"/>
  <c r="AV294" i="2"/>
  <c r="AX294" i="2"/>
  <c r="BD458" i="2"/>
  <c r="BB458" i="2"/>
  <c r="AV388" i="2"/>
  <c r="AX388" i="2"/>
  <c r="AV55" i="2"/>
  <c r="AX55" i="2"/>
  <c r="AX328" i="2"/>
  <c r="AV328" i="2"/>
  <c r="AY431" i="2"/>
  <c r="BA431" i="2"/>
  <c r="AS72" i="2"/>
  <c r="AU72" i="2"/>
  <c r="BK364" i="2"/>
  <c r="BM364" i="2"/>
  <c r="AV493" i="2"/>
  <c r="AX493" i="2"/>
  <c r="AX465" i="2"/>
  <c r="AV465" i="2"/>
  <c r="AV177" i="2"/>
  <c r="AX177" i="2"/>
  <c r="AY539" i="2"/>
  <c r="BA539" i="2"/>
  <c r="BG33" i="2"/>
  <c r="BE33" i="2"/>
  <c r="AY476" i="2"/>
  <c r="BA476" i="2"/>
  <c r="BA378" i="2"/>
  <c r="AY378" i="2"/>
  <c r="AY669" i="2"/>
  <c r="BA669" i="2"/>
  <c r="BE169" i="2"/>
  <c r="BG169" i="2"/>
  <c r="BB349" i="2"/>
  <c r="BD349" i="2"/>
  <c r="AV262" i="2"/>
  <c r="AX262" i="2"/>
  <c r="BD616" i="2"/>
  <c r="BB616" i="2"/>
  <c r="BA689" i="2"/>
  <c r="AY689" i="2"/>
  <c r="AV344" i="2"/>
  <c r="AX344" i="2"/>
  <c r="AY449" i="2"/>
  <c r="BA449" i="2"/>
  <c r="AV348" i="2"/>
  <c r="AX348" i="2"/>
  <c r="BB682" i="2"/>
  <c r="BD682" i="2"/>
  <c r="AV674" i="2"/>
  <c r="AX674" i="2"/>
  <c r="AX497" i="2"/>
  <c r="AV497" i="2"/>
  <c r="AV412" i="2"/>
  <c r="AX412" i="2"/>
  <c r="AV99" i="2"/>
  <c r="AX99" i="2"/>
  <c r="AY315" i="2"/>
  <c r="BA315" i="2"/>
  <c r="AV499" i="2"/>
  <c r="AX499" i="2"/>
  <c r="AV208" i="2"/>
  <c r="AX208" i="2"/>
  <c r="AV21" i="2"/>
  <c r="AX21" i="2"/>
  <c r="BB473" i="2"/>
  <c r="BD473" i="2"/>
  <c r="BG640" i="2"/>
  <c r="BE640" i="2"/>
  <c r="AY193" i="2"/>
  <c r="BA193" i="2"/>
  <c r="BE425" i="2"/>
  <c r="BG425" i="2"/>
  <c r="BA625" i="2"/>
  <c r="AY625" i="2"/>
  <c r="AV79" i="2"/>
  <c r="AX79" i="2"/>
  <c r="AV532" i="2"/>
  <c r="AX532" i="2"/>
  <c r="AV90" i="2"/>
  <c r="AX90" i="2"/>
  <c r="AX522" i="2"/>
  <c r="AV522" i="2"/>
  <c r="AV258" i="2"/>
  <c r="AX258" i="2"/>
  <c r="BB151" i="2"/>
  <c r="BD151" i="2"/>
  <c r="BB713" i="2"/>
  <c r="BD713" i="2"/>
  <c r="AU268" i="2"/>
  <c r="AS268" i="2"/>
  <c r="AY17" i="2"/>
  <c r="BA17" i="2"/>
  <c r="AY694" i="2"/>
  <c r="BA694" i="2"/>
  <c r="AY196" i="2"/>
  <c r="BA196" i="2"/>
  <c r="AV444" i="2"/>
  <c r="AX444" i="2"/>
  <c r="AV451" i="2"/>
  <c r="AX451" i="2"/>
  <c r="AY569" i="2"/>
  <c r="BA569" i="2"/>
  <c r="BB442" i="2"/>
  <c r="BD442" i="2"/>
  <c r="BB341" i="2"/>
  <c r="BD341" i="2"/>
  <c r="BD167" i="2"/>
  <c r="BB167" i="2"/>
  <c r="AY245" i="2"/>
  <c r="BA245" i="2"/>
  <c r="AV665" i="2"/>
  <c r="AX665" i="2"/>
  <c r="AY279" i="2"/>
  <c r="BA279" i="2"/>
  <c r="AV185" i="2"/>
  <c r="AX185" i="2"/>
  <c r="AV574" i="2"/>
  <c r="AX574" i="2"/>
  <c r="BG714" i="2"/>
  <c r="BE714" i="2"/>
  <c r="AV459" i="2"/>
  <c r="AX459" i="2"/>
  <c r="AV408" i="2"/>
  <c r="AX408" i="2"/>
  <c r="AY427" i="2"/>
  <c r="BA427" i="2"/>
  <c r="AV680" i="2"/>
  <c r="AX680" i="2"/>
  <c r="BH63" i="2"/>
  <c r="BJ63" i="2"/>
  <c r="BE28" i="2"/>
  <c r="BG28" i="2"/>
  <c r="BB600" i="2"/>
  <c r="BD600" i="2"/>
  <c r="BD626" i="2"/>
  <c r="BB626" i="2"/>
  <c r="BB44" i="2"/>
  <c r="BD44" i="2"/>
  <c r="BA409" i="2"/>
  <c r="AY409" i="2"/>
  <c r="AY234" i="2"/>
  <c r="BA234" i="2"/>
  <c r="AY646" i="2"/>
  <c r="BA646" i="2"/>
  <c r="AX125" i="2"/>
  <c r="AV125" i="2"/>
  <c r="AY115" i="2"/>
  <c r="BA115" i="2"/>
  <c r="AY357" i="2"/>
  <c r="BA357" i="2"/>
  <c r="AY146" i="2"/>
  <c r="BA146" i="2"/>
  <c r="AV584" i="2"/>
  <c r="AX584" i="2"/>
  <c r="AV556" i="2"/>
  <c r="AX556" i="2"/>
  <c r="AV198" i="2"/>
  <c r="AX198" i="2"/>
  <c r="AX186" i="2"/>
  <c r="AV186" i="2"/>
  <c r="BE529" i="2"/>
  <c r="BG529" i="2"/>
  <c r="BG335" i="2"/>
  <c r="BE335" i="2"/>
  <c r="BE428" i="2"/>
  <c r="BG428" i="2"/>
  <c r="AY601" i="2"/>
  <c r="BA601" i="2"/>
  <c r="BB381" i="2"/>
  <c r="BD381" i="2"/>
  <c r="AX621" i="2"/>
  <c r="AV621" i="2"/>
  <c r="AY560" i="2"/>
  <c r="BA560" i="2"/>
  <c r="AY474" i="2"/>
  <c r="BA474" i="2"/>
  <c r="BA638" i="2"/>
  <c r="AY638" i="2"/>
  <c r="AV396" i="2"/>
  <c r="AX396" i="2"/>
  <c r="AV342" i="2"/>
  <c r="AX342" i="2"/>
  <c r="AY518" i="2"/>
  <c r="BA518" i="2"/>
  <c r="AY470" i="2"/>
  <c r="BA470" i="2"/>
  <c r="BD48" i="2"/>
  <c r="BB48" i="2"/>
  <c r="AY249" i="2"/>
  <c r="BA249" i="2"/>
  <c r="AY620" i="2"/>
  <c r="BA620" i="2"/>
  <c r="AV173" i="2"/>
  <c r="AX173" i="2"/>
  <c r="AX202" i="2"/>
  <c r="AV202" i="2"/>
  <c r="AV301" i="2"/>
  <c r="AX301" i="2"/>
  <c r="AY142" i="2"/>
  <c r="BA142" i="2"/>
  <c r="AY650" i="2"/>
  <c r="BA650" i="2"/>
  <c r="AX291" i="2"/>
  <c r="AV291" i="2"/>
  <c r="BD69" i="2"/>
  <c r="BB69" i="2"/>
  <c r="AV243" i="2"/>
  <c r="AX243" i="2"/>
  <c r="AY86" i="2"/>
  <c r="BA86" i="2"/>
  <c r="BB628" i="2"/>
  <c r="BD628" i="2"/>
  <c r="AY700" i="2"/>
  <c r="BA700" i="2"/>
  <c r="BB504" i="2"/>
  <c r="BD504" i="2"/>
  <c r="BB594" i="2"/>
  <c r="BD594" i="2"/>
  <c r="AY288" i="2"/>
  <c r="BA288" i="2"/>
  <c r="AV489" i="2"/>
  <c r="AX489" i="2"/>
  <c r="AY305" i="2"/>
  <c r="BA305" i="2"/>
  <c r="BJ501" i="2"/>
  <c r="BH501" i="2"/>
  <c r="AX270" i="2"/>
  <c r="AV270" i="2"/>
  <c r="AY105" i="2"/>
  <c r="BA105" i="2"/>
  <c r="AX216" i="2"/>
  <c r="AV216" i="2"/>
  <c r="AV572" i="2"/>
  <c r="AX572" i="2"/>
  <c r="AV519" i="2"/>
  <c r="AX519" i="2"/>
  <c r="BA661" i="2"/>
  <c r="AY661" i="2"/>
  <c r="BA486" i="2"/>
  <c r="AY486" i="2"/>
  <c r="AX632" i="2"/>
  <c r="AV632" i="2"/>
  <c r="AY223" i="2"/>
  <c r="BA223" i="2"/>
  <c r="AV585" i="2"/>
  <c r="AX585" i="2"/>
  <c r="AY678" i="2"/>
  <c r="BA678" i="2"/>
  <c r="AX365" i="2"/>
  <c r="AV365" i="2"/>
  <c r="AV624" i="2"/>
  <c r="AX624" i="2"/>
  <c r="AV36" i="2"/>
  <c r="AX36" i="2"/>
  <c r="AY73" i="2"/>
  <c r="BA73" i="2"/>
  <c r="AV681" i="2"/>
  <c r="AX681" i="2"/>
  <c r="AY608" i="2"/>
  <c r="BA608" i="2"/>
  <c r="AY369" i="2"/>
  <c r="BA369" i="2"/>
  <c r="AY11" i="2"/>
  <c r="BA11" i="2"/>
  <c r="AY25" i="2"/>
  <c r="BA25" i="2"/>
  <c r="AV75" i="2"/>
  <c r="AX75" i="2"/>
  <c r="AY592" i="2"/>
  <c r="BA592" i="2"/>
  <c r="AY385" i="2"/>
  <c r="BA385" i="2"/>
  <c r="AV591" i="2"/>
  <c r="AX591" i="2"/>
  <c r="AY662" i="2"/>
  <c r="BA662" i="2"/>
  <c r="AY701" i="2"/>
  <c r="BA701" i="2"/>
  <c r="AX654" i="2"/>
  <c r="AV654" i="2"/>
  <c r="BB670" i="2"/>
  <c r="BD670" i="2"/>
  <c r="AV29" i="2"/>
  <c r="AX29" i="2"/>
  <c r="BB404" i="2"/>
  <c r="BD404" i="2"/>
  <c r="AX487" i="2"/>
  <c r="AV487" i="2"/>
  <c r="AY582" i="2"/>
  <c r="BA582" i="2"/>
  <c r="BD230" i="2"/>
  <c r="BB230" i="2"/>
  <c r="BB448" i="2"/>
  <c r="BD448" i="2"/>
  <c r="BG322" i="2"/>
  <c r="BE322" i="2"/>
  <c r="AY319" i="2"/>
  <c r="BA319" i="2"/>
  <c r="AV538" i="2"/>
  <c r="AX538" i="2"/>
  <c r="AY641" i="2"/>
  <c r="BA641" i="2"/>
  <c r="BG266" i="2"/>
  <c r="BE266" i="2"/>
  <c r="AV272" i="2"/>
  <c r="AX272" i="2"/>
  <c r="BE195" i="2"/>
  <c r="BG195" i="2"/>
  <c r="AV178" i="2"/>
  <c r="AX178" i="2"/>
  <c r="AV239" i="2"/>
  <c r="AX239" i="2"/>
  <c r="AY139" i="2"/>
  <c r="BA139" i="2"/>
  <c r="BB327" i="2"/>
  <c r="BD327" i="2"/>
  <c r="BB282" i="2"/>
  <c r="BD282" i="2"/>
  <c r="AV528" i="2"/>
  <c r="AX528" i="2"/>
  <c r="AY354" i="2"/>
  <c r="BA354" i="2"/>
  <c r="AV666" i="2"/>
  <c r="AX666" i="2"/>
  <c r="AV456" i="2"/>
  <c r="AX456" i="2"/>
  <c r="BB561" i="2"/>
  <c r="BD561" i="2"/>
  <c r="AV534" i="2"/>
  <c r="AX534" i="2"/>
  <c r="AX222" i="2"/>
  <c r="AV222" i="2"/>
  <c r="BB500" i="2"/>
  <c r="BD500" i="2"/>
  <c r="BA225" i="2"/>
  <c r="AY225" i="2"/>
  <c r="AV218" i="2"/>
  <c r="AX218" i="2"/>
  <c r="BD660" i="2"/>
  <c r="BB660" i="2"/>
  <c r="AX110" i="2"/>
  <c r="AV110" i="2"/>
  <c r="AV162" i="2"/>
  <c r="AX162" i="2"/>
  <c r="AV555" i="2"/>
  <c r="AX555" i="2"/>
  <c r="AY206" i="2"/>
  <c r="BA206" i="2"/>
  <c r="BA525" i="2"/>
  <c r="AY525" i="2"/>
  <c r="BB300" i="2"/>
  <c r="BD300" i="2"/>
  <c r="AX400" i="2"/>
  <c r="AV400" i="2"/>
  <c r="AY49" i="2"/>
  <c r="BA49" i="2"/>
  <c r="AY693" i="2"/>
  <c r="BA693" i="2"/>
  <c r="BE205" i="2"/>
  <c r="BG205" i="2"/>
  <c r="AV698" i="2"/>
  <c r="AX698" i="2"/>
  <c r="AX157" i="2"/>
  <c r="AV157" i="2"/>
  <c r="AX644" i="2"/>
  <c r="AV644" i="2"/>
  <c r="AX419" i="2"/>
  <c r="AV419" i="2"/>
  <c r="BD231" i="2"/>
  <c r="BB231" i="2"/>
  <c r="AY297" i="2"/>
  <c r="BA297" i="2"/>
  <c r="AY368" i="2"/>
  <c r="BA368" i="2"/>
  <c r="BB331" i="2"/>
  <c r="BD331" i="2"/>
  <c r="AS127" i="2"/>
  <c r="AU127" i="2"/>
  <c r="BA509" i="2"/>
  <c r="AY509" i="2"/>
  <c r="BA636" i="2"/>
  <c r="AY636" i="2"/>
  <c r="AV261" i="2"/>
  <c r="AX261" i="2"/>
  <c r="BA153" i="2"/>
  <c r="AY153" i="2"/>
  <c r="BB209" i="2"/>
  <c r="BD209" i="2"/>
  <c r="AY630" i="2"/>
  <c r="BA630" i="2"/>
  <c r="AY149" i="2"/>
  <c r="BA149" i="2"/>
  <c r="AY547" i="2"/>
  <c r="BA547" i="2"/>
  <c r="AS286" i="2"/>
  <c r="AU286" i="2"/>
  <c r="AX531" i="2"/>
  <c r="AV531" i="2"/>
  <c r="AY588" i="2"/>
  <c r="BA588" i="2"/>
  <c r="BD273" i="2"/>
  <c r="BB273" i="2"/>
  <c r="AX664" i="2"/>
  <c r="AV664" i="2"/>
  <c r="BE236" i="2"/>
  <c r="BG236" i="2"/>
  <c r="BA352" i="2"/>
  <c r="AY352" i="2"/>
  <c r="AX492" i="2"/>
  <c r="AV492" i="2"/>
  <c r="AY339" i="2"/>
  <c r="BA339" i="2"/>
  <c r="AY607" i="2"/>
  <c r="BA607" i="2"/>
  <c r="BB253" i="2"/>
  <c r="BD253" i="2"/>
  <c r="BB568" i="2"/>
  <c r="BD568" i="2"/>
  <c r="BA101" i="2"/>
  <c r="AY101" i="2"/>
  <c r="BG292" i="2"/>
  <c r="BE292" i="2"/>
  <c r="AS138" i="2"/>
  <c r="AU138" i="2"/>
  <c r="AV581" i="2"/>
  <c r="AX581" i="2"/>
  <c r="AV503" i="2"/>
  <c r="AX503" i="2"/>
  <c r="AY467" i="2"/>
  <c r="BA467" i="2"/>
  <c r="AV351" i="2"/>
  <c r="AX351" i="2"/>
  <c r="AY614" i="2"/>
  <c r="BA614" i="2"/>
  <c r="BB159" i="2"/>
  <c r="BD159" i="2"/>
  <c r="BA415" i="2"/>
  <c r="AY415" i="2"/>
  <c r="BE237" i="2"/>
  <c r="BG237" i="2"/>
  <c r="AS176" i="2"/>
  <c r="AU176" i="2"/>
  <c r="AY462" i="2"/>
  <c r="BA462" i="2"/>
  <c r="AV395" i="2"/>
  <c r="AX395" i="2"/>
  <c r="AY543" i="2"/>
  <c r="BA543" i="2"/>
  <c r="AV437" i="2"/>
  <c r="AX437" i="2"/>
  <c r="AX642" i="2"/>
  <c r="AV642" i="2"/>
  <c r="AY668" i="2"/>
  <c r="BA668" i="2"/>
  <c r="AV106" i="2"/>
  <c r="AX106" i="2"/>
  <c r="AV656" i="2"/>
  <c r="AX656" i="2"/>
  <c r="AV676" i="2"/>
  <c r="AX676" i="2"/>
  <c r="AY705" i="2"/>
  <c r="BA705" i="2"/>
  <c r="BD658" i="2"/>
  <c r="BB658" i="2"/>
  <c r="BA265" i="2"/>
  <c r="AY265" i="2"/>
  <c r="BG308" i="2"/>
  <c r="BE308" i="2"/>
  <c r="AY657" i="2"/>
  <c r="BA657" i="2"/>
  <c r="AV165" i="2"/>
  <c r="AX165" i="2"/>
  <c r="AV373" i="2"/>
  <c r="AX373" i="2"/>
  <c r="AV696" i="2"/>
  <c r="AX696" i="2"/>
  <c r="AV307" i="2"/>
  <c r="AX307" i="2"/>
  <c r="BM702" i="2"/>
  <c r="BK702" i="2"/>
  <c r="AX14" i="2"/>
  <c r="AV14" i="2"/>
  <c r="AX551" i="2"/>
  <c r="AV551" i="2"/>
  <c r="AY170" i="2"/>
  <c r="BA170" i="2"/>
  <c r="BE12" i="2"/>
  <c r="BG12" i="2"/>
  <c r="AY188" i="2"/>
  <c r="BA188" i="2"/>
  <c r="AS229" i="2"/>
  <c r="AU229" i="2"/>
  <c r="BB586" i="2"/>
  <c r="BD586" i="2"/>
  <c r="AY575" i="2"/>
  <c r="BA575" i="2"/>
  <c r="AV32" i="2"/>
  <c r="AX32" i="2"/>
  <c r="AY147" i="2"/>
  <c r="BA147" i="2"/>
  <c r="AV83" i="2"/>
  <c r="AX83" i="2"/>
  <c r="AY358" i="2"/>
  <c r="BA358" i="2"/>
  <c r="AV411" i="2"/>
  <c r="AX411" i="2"/>
  <c r="AV201" i="2"/>
  <c r="AX201" i="2"/>
  <c r="AY132" i="2"/>
  <c r="BA132" i="2"/>
  <c r="BA97" i="2"/>
  <c r="AY97" i="2"/>
  <c r="AV150" i="2"/>
  <c r="AX150" i="2"/>
  <c r="AY18" i="2"/>
  <c r="BA18" i="2"/>
  <c r="BA244" i="2"/>
  <c r="AY244" i="2"/>
  <c r="AV26" i="2"/>
  <c r="AX26" i="2"/>
  <c r="AV649" i="2"/>
  <c r="AX649" i="2"/>
  <c r="AV544" i="2"/>
  <c r="AX544" i="2"/>
  <c r="AV60" i="2"/>
  <c r="AX60" i="2"/>
  <c r="AX526" i="2"/>
  <c r="AV526" i="2"/>
  <c r="AY98" i="2"/>
  <c r="BA98" i="2"/>
  <c r="BB40" i="2"/>
  <c r="BD40" i="2"/>
  <c r="AY102" i="2"/>
  <c r="BA102" i="2"/>
  <c r="BA166" i="2"/>
  <c r="AY166" i="2"/>
  <c r="AV688" i="2"/>
  <c r="AX688" i="2"/>
  <c r="AY311" i="2"/>
  <c r="BA311" i="2"/>
  <c r="BM131" i="2"/>
  <c r="BK131" i="2"/>
  <c r="AV464" i="2"/>
  <c r="AX464" i="2"/>
  <c r="AV502" i="2"/>
  <c r="AX502" i="2"/>
  <c r="AY338" i="2"/>
  <c r="BA338" i="2"/>
  <c r="BG618" i="2"/>
  <c r="BE618" i="2"/>
  <c r="AY181" i="2"/>
  <c r="BA181" i="2"/>
  <c r="AV330" i="2"/>
  <c r="AX330" i="2"/>
  <c r="AX41" i="2"/>
  <c r="AV41" i="2"/>
  <c r="AV140" i="2"/>
  <c r="AX140" i="2"/>
  <c r="AY424" i="2"/>
  <c r="BA424" i="2"/>
  <c r="AX571" i="2"/>
  <c r="AV571" i="2"/>
  <c r="AV94" i="2"/>
  <c r="AX94" i="2"/>
  <c r="AV563" i="2"/>
  <c r="AX563" i="2"/>
  <c r="BA22" i="2"/>
  <c r="AY22" i="2"/>
  <c r="AV480" i="2"/>
  <c r="AX480" i="2"/>
  <c r="AV15" i="2"/>
  <c r="AX15" i="2"/>
  <c r="BA24" i="2"/>
  <c r="AY24" i="2"/>
  <c r="BA298" i="2"/>
  <c r="AY298" i="2"/>
  <c r="AY468" i="2"/>
  <c r="BA468" i="2"/>
  <c r="BB91" i="2"/>
  <c r="BD91" i="2"/>
  <c r="AV461" i="2"/>
  <c r="AX461" i="2"/>
  <c r="AV215" i="2"/>
  <c r="AX215" i="2"/>
  <c r="AY550" i="2"/>
  <c r="BA550" i="2"/>
  <c r="BB603" i="2"/>
  <c r="BD603" i="2"/>
  <c r="AX240" i="2"/>
  <c r="AV240" i="2"/>
  <c r="AX479" i="2"/>
  <c r="AV479" i="2"/>
  <c r="AX382" i="2"/>
  <c r="AV382" i="2"/>
  <c r="AY59" i="2"/>
  <c r="BA59" i="2"/>
  <c r="AV254" i="2"/>
  <c r="AX254" i="2"/>
  <c r="AV637" i="2"/>
  <c r="AX637" i="2"/>
  <c r="AY401" i="2"/>
  <c r="BA401" i="2"/>
  <c r="BE710" i="2"/>
  <c r="BG710" i="2"/>
  <c r="AY275" i="2"/>
  <c r="BA275" i="2"/>
  <c r="AV136" i="2"/>
  <c r="AX136" i="2"/>
  <c r="AV686" i="2"/>
  <c r="AX686" i="2"/>
  <c r="BB612" i="2"/>
  <c r="BD612" i="2"/>
  <c r="AV613" i="2"/>
  <c r="AX613" i="2"/>
  <c r="AV334" i="2"/>
  <c r="AX334" i="2"/>
  <c r="AV405" i="2"/>
  <c r="AX405" i="2"/>
  <c r="AY128" i="2"/>
  <c r="BA128" i="2"/>
  <c r="AV609" i="2"/>
  <c r="AX609" i="2"/>
  <c r="BB483" i="2"/>
  <c r="BD483" i="2"/>
  <c r="BB213" i="2"/>
  <c r="BD213" i="2"/>
  <c r="AV455" i="2"/>
  <c r="AX455" i="2"/>
  <c r="AV158" i="2"/>
  <c r="AX158" i="2"/>
  <c r="AV441" i="2"/>
  <c r="AX441" i="2"/>
  <c r="BE276" i="2"/>
  <c r="BG276" i="2"/>
  <c r="BE672" i="2"/>
  <c r="BG672" i="2"/>
  <c r="AY490" i="2"/>
  <c r="BA490" i="2"/>
  <c r="BJ290" i="2"/>
  <c r="BH290" i="2"/>
  <c r="BD484" i="2"/>
  <c r="BB484" i="2"/>
  <c r="AY377" i="2"/>
  <c r="BA377" i="2"/>
  <c r="AY578" i="2"/>
  <c r="BA578" i="2"/>
  <c r="AY304" i="2"/>
  <c r="BA304" i="2"/>
  <c r="AY715" i="2"/>
  <c r="BA715" i="2"/>
  <c r="AY52" i="2"/>
  <c r="BA52" i="2"/>
  <c r="AV477" i="2"/>
  <c r="AX477" i="2"/>
  <c r="AY78" i="2"/>
  <c r="BA78" i="2"/>
  <c r="AV384" i="2"/>
  <c r="AX384" i="2"/>
  <c r="AY602" i="2"/>
  <c r="BA602" i="2"/>
  <c r="AV389" i="2"/>
  <c r="AX389" i="2"/>
  <c r="AV89" i="2"/>
  <c r="AX89" i="2"/>
  <c r="AV677" i="2"/>
  <c r="AX677" i="2"/>
  <c r="BJ199" i="2"/>
  <c r="BH199" i="2"/>
  <c r="AY684" i="2"/>
  <c r="BA684" i="2"/>
  <c r="AV510" i="2"/>
  <c r="AX510" i="2"/>
  <c r="AS314" i="2"/>
  <c r="AU314" i="2"/>
  <c r="BB617" i="2"/>
  <c r="BD617" i="2"/>
  <c r="AY496" i="2"/>
  <c r="BA496" i="2"/>
  <c r="AX653" i="2"/>
  <c r="AV653" i="2"/>
  <c r="AY420" i="2"/>
  <c r="BA420" i="2"/>
  <c r="BB192" i="2"/>
  <c r="BD192" i="2"/>
  <c r="AV589" i="2"/>
  <c r="AX589" i="2"/>
  <c r="BB81" i="2"/>
  <c r="BD81" i="2"/>
  <c r="AV347" i="2"/>
  <c r="AX347" i="2"/>
  <c r="BG521" i="2"/>
  <c r="BE521" i="2"/>
  <c r="AY184" i="2"/>
  <c r="BA184" i="2"/>
  <c r="AV111" i="2"/>
  <c r="AX111" i="2"/>
  <c r="AX161" i="2"/>
  <c r="AV161" i="2"/>
  <c r="AV416" i="2"/>
  <c r="AX416" i="2"/>
  <c r="AY673" i="2"/>
  <c r="BA673" i="2"/>
  <c r="AV692" i="2"/>
  <c r="AX692" i="2"/>
  <c r="BB471" i="2"/>
  <c r="BD471" i="2"/>
  <c r="BB278" i="2"/>
  <c r="BD278" i="2"/>
  <c r="BE512" i="2"/>
  <c r="BG512" i="2"/>
  <c r="BB436" i="2"/>
  <c r="BD436" i="2"/>
  <c r="BA26" i="2" l="1"/>
  <c r="AY26" i="2"/>
  <c r="AY201" i="2"/>
  <c r="BA201" i="2"/>
  <c r="BB509" i="2"/>
  <c r="BD509" i="2"/>
  <c r="AY528" i="2"/>
  <c r="BA528" i="2"/>
  <c r="BG600" i="2"/>
  <c r="BE600" i="2"/>
  <c r="AY185" i="2"/>
  <c r="BA185" i="2"/>
  <c r="BD569" i="2"/>
  <c r="BB569" i="2"/>
  <c r="AV268" i="2"/>
  <c r="AX268" i="2"/>
  <c r="BA412" i="2"/>
  <c r="AY412" i="2"/>
  <c r="BP364" i="2"/>
  <c r="BN364" i="2"/>
  <c r="BJ512" i="2"/>
  <c r="BH512" i="2"/>
  <c r="BG471" i="2"/>
  <c r="BE471" i="2"/>
  <c r="BB420" i="2"/>
  <c r="BD420" i="2"/>
  <c r="AY510" i="2"/>
  <c r="BA510" i="2"/>
  <c r="BB304" i="2"/>
  <c r="BD304" i="2"/>
  <c r="BB377" i="2"/>
  <c r="BD377" i="2"/>
  <c r="AY455" i="2"/>
  <c r="BA455" i="2"/>
  <c r="BE483" i="2"/>
  <c r="BG483" i="2"/>
  <c r="BA613" i="2"/>
  <c r="AY613" i="2"/>
  <c r="AY136" i="2"/>
  <c r="BA136" i="2"/>
  <c r="BD401" i="2"/>
  <c r="BB401" i="2"/>
  <c r="AY240" i="2"/>
  <c r="BA240" i="2"/>
  <c r="BD468" i="2"/>
  <c r="BB468" i="2"/>
  <c r="BD298" i="2"/>
  <c r="BB298" i="2"/>
  <c r="BB166" i="2"/>
  <c r="BD166" i="2"/>
  <c r="BD147" i="2"/>
  <c r="BB147" i="2"/>
  <c r="AY551" i="2"/>
  <c r="BA551" i="2"/>
  <c r="BB657" i="2"/>
  <c r="BD657" i="2"/>
  <c r="BE658" i="2"/>
  <c r="BG658" i="2"/>
  <c r="AY106" i="2"/>
  <c r="BA106" i="2"/>
  <c r="AY437" i="2"/>
  <c r="BA437" i="2"/>
  <c r="BB462" i="2"/>
  <c r="BD462" i="2"/>
  <c r="AY351" i="2"/>
  <c r="BA351" i="2"/>
  <c r="BH292" i="2"/>
  <c r="BJ292" i="2"/>
  <c r="BE253" i="2"/>
  <c r="BG253" i="2"/>
  <c r="AY664" i="2"/>
  <c r="BA664" i="2"/>
  <c r="AY531" i="2"/>
  <c r="BA531" i="2"/>
  <c r="BB153" i="2"/>
  <c r="BD153" i="2"/>
  <c r="AY222" i="2"/>
  <c r="BA222" i="2"/>
  <c r="BB319" i="2"/>
  <c r="BD319" i="2"/>
  <c r="BE230" i="2"/>
  <c r="BG230" i="2"/>
  <c r="BD385" i="2"/>
  <c r="BB385" i="2"/>
  <c r="BA681" i="2"/>
  <c r="AY681" i="2"/>
  <c r="BA585" i="2"/>
  <c r="AY585" i="2"/>
  <c r="AY270" i="2"/>
  <c r="BA270" i="2"/>
  <c r="BB288" i="2"/>
  <c r="BD288" i="2"/>
  <c r="BB142" i="2"/>
  <c r="BD142" i="2"/>
  <c r="BD518" i="2"/>
  <c r="BB518" i="2"/>
  <c r="BB474" i="2"/>
  <c r="BD474" i="2"/>
  <c r="BE713" i="2"/>
  <c r="BG713" i="2"/>
  <c r="AY79" i="2"/>
  <c r="BA79" i="2"/>
  <c r="BB315" i="2"/>
  <c r="BD315" i="2"/>
  <c r="BG682" i="2"/>
  <c r="BE682" i="2"/>
  <c r="BA344" i="2"/>
  <c r="AY344" i="2"/>
  <c r="BE458" i="2"/>
  <c r="BG458" i="2"/>
  <c r="BH76" i="2"/>
  <c r="BJ76" i="2"/>
  <c r="BG66" i="2"/>
  <c r="BE66" i="2"/>
  <c r="BH577" i="2"/>
  <c r="BJ577" i="2"/>
  <c r="BH516" i="2"/>
  <c r="BJ516" i="2"/>
  <c r="BD506" i="2"/>
  <c r="BB506" i="2"/>
  <c r="BG212" i="2"/>
  <c r="BE212" i="2"/>
  <c r="AY393" i="2"/>
  <c r="BA393" i="2"/>
  <c r="BD174" i="2"/>
  <c r="BB174" i="2"/>
  <c r="BH521" i="2"/>
  <c r="BJ521" i="2"/>
  <c r="BD602" i="2"/>
  <c r="BB602" i="2"/>
  <c r="BD52" i="2"/>
  <c r="BB52" i="2"/>
  <c r="BB490" i="2"/>
  <c r="BD490" i="2"/>
  <c r="AY441" i="2"/>
  <c r="BA441" i="2"/>
  <c r="BB128" i="2"/>
  <c r="BD128" i="2"/>
  <c r="BB338" i="2"/>
  <c r="BD338" i="2"/>
  <c r="BA544" i="2"/>
  <c r="AY544" i="2"/>
  <c r="BB358" i="2"/>
  <c r="BD358" i="2"/>
  <c r="BJ12" i="2"/>
  <c r="BH12" i="2"/>
  <c r="AY696" i="2"/>
  <c r="BA696" i="2"/>
  <c r="BD705" i="2"/>
  <c r="BB705" i="2"/>
  <c r="BE159" i="2"/>
  <c r="BG159" i="2"/>
  <c r="AY492" i="2"/>
  <c r="BA492" i="2"/>
  <c r="AY261" i="2"/>
  <c r="BA261" i="2"/>
  <c r="AX127" i="2"/>
  <c r="AV127" i="2"/>
  <c r="AY157" i="2"/>
  <c r="BA157" i="2"/>
  <c r="BB693" i="2"/>
  <c r="BD693" i="2"/>
  <c r="BE300" i="2"/>
  <c r="BG300" i="2"/>
  <c r="BG282" i="2"/>
  <c r="BE282" i="2"/>
  <c r="BH266" i="2"/>
  <c r="BJ266" i="2"/>
  <c r="AY654" i="2"/>
  <c r="BA654" i="2"/>
  <c r="BD11" i="2"/>
  <c r="BB11" i="2"/>
  <c r="AY572" i="2"/>
  <c r="BA572" i="2"/>
  <c r="BE628" i="2"/>
  <c r="BG628" i="2"/>
  <c r="BE69" i="2"/>
  <c r="BG69" i="2"/>
  <c r="BA173" i="2"/>
  <c r="AY173" i="2"/>
  <c r="BH335" i="2"/>
  <c r="BJ335" i="2"/>
  <c r="AY198" i="2"/>
  <c r="BA198" i="2"/>
  <c r="BB146" i="2"/>
  <c r="BD146" i="2"/>
  <c r="BA125" i="2"/>
  <c r="AY125" i="2"/>
  <c r="BB409" i="2"/>
  <c r="BD409" i="2"/>
  <c r="BB427" i="2"/>
  <c r="BD427" i="2"/>
  <c r="BG167" i="2"/>
  <c r="BE167" i="2"/>
  <c r="BA451" i="2"/>
  <c r="AY451" i="2"/>
  <c r="BD694" i="2"/>
  <c r="BB694" i="2"/>
  <c r="BD193" i="2"/>
  <c r="BB193" i="2"/>
  <c r="BA21" i="2"/>
  <c r="AY21" i="2"/>
  <c r="AY328" i="2"/>
  <c r="BA328" i="2"/>
  <c r="AY294" i="2"/>
  <c r="BA294" i="2"/>
  <c r="BG515" i="2"/>
  <c r="BE515" i="2"/>
  <c r="AY690" i="2"/>
  <c r="BA690" i="2"/>
  <c r="BA233" i="2"/>
  <c r="AY233" i="2"/>
  <c r="AY124" i="2"/>
  <c r="BA124" i="2"/>
  <c r="AY685" i="2"/>
  <c r="BA685" i="2"/>
  <c r="BD114" i="2"/>
  <c r="BB114" i="2"/>
  <c r="BG295" i="2"/>
  <c r="BE295" i="2"/>
  <c r="BA215" i="2"/>
  <c r="AY215" i="2"/>
  <c r="BB181" i="2"/>
  <c r="BD181" i="2"/>
  <c r="BB415" i="2"/>
  <c r="BD415" i="2"/>
  <c r="BD149" i="2"/>
  <c r="BB149" i="2"/>
  <c r="AY400" i="2"/>
  <c r="BA400" i="2"/>
  <c r="AY456" i="2"/>
  <c r="BA456" i="2"/>
  <c r="BA624" i="2"/>
  <c r="AY624" i="2"/>
  <c r="AY161" i="2"/>
  <c r="BA161" i="2"/>
  <c r="AY382" i="2"/>
  <c r="BA382" i="2"/>
  <c r="BB607" i="2"/>
  <c r="BD607" i="2"/>
  <c r="AV286" i="2"/>
  <c r="AX286" i="2"/>
  <c r="BD225" i="2"/>
  <c r="BB225" i="2"/>
  <c r="BD592" i="2"/>
  <c r="BB592" i="2"/>
  <c r="BG594" i="2"/>
  <c r="BE594" i="2"/>
  <c r="BJ28" i="2"/>
  <c r="BH28" i="2"/>
  <c r="BH33" i="2"/>
  <c r="BJ33" i="2"/>
  <c r="AY347" i="2"/>
  <c r="BA347" i="2"/>
  <c r="BD684" i="2"/>
  <c r="BB684" i="2"/>
  <c r="AY384" i="2"/>
  <c r="BA384" i="2"/>
  <c r="BG484" i="2"/>
  <c r="BE484" i="2"/>
  <c r="BE213" i="2"/>
  <c r="BG213" i="2"/>
  <c r="BA405" i="2"/>
  <c r="AY405" i="2"/>
  <c r="BG612" i="2"/>
  <c r="BE612" i="2"/>
  <c r="BB24" i="2"/>
  <c r="BD24" i="2"/>
  <c r="BB22" i="2"/>
  <c r="BD22" i="2"/>
  <c r="AY502" i="2"/>
  <c r="BA502" i="2"/>
  <c r="BB311" i="2"/>
  <c r="BD311" i="2"/>
  <c r="BB102" i="2"/>
  <c r="BD102" i="2"/>
  <c r="BB98" i="2"/>
  <c r="BD98" i="2"/>
  <c r="BD18" i="2"/>
  <c r="BB18" i="2"/>
  <c r="BA373" i="2"/>
  <c r="AY373" i="2"/>
  <c r="BJ308" i="2"/>
  <c r="BH308" i="2"/>
  <c r="BA676" i="2"/>
  <c r="AY676" i="2"/>
  <c r="BD543" i="2"/>
  <c r="BB543" i="2"/>
  <c r="BB352" i="2"/>
  <c r="BD352" i="2"/>
  <c r="BE331" i="2"/>
  <c r="BG331" i="2"/>
  <c r="AY555" i="2"/>
  <c r="BA555" i="2"/>
  <c r="BA534" i="2"/>
  <c r="AY534" i="2"/>
  <c r="BE327" i="2"/>
  <c r="BG327" i="2"/>
  <c r="BD369" i="2"/>
  <c r="BB369" i="2"/>
  <c r="AY365" i="2"/>
  <c r="BA365" i="2"/>
  <c r="BB223" i="2"/>
  <c r="BD223" i="2"/>
  <c r="BD305" i="2"/>
  <c r="BB305" i="2"/>
  <c r="BB601" i="2"/>
  <c r="BD601" i="2"/>
  <c r="BE341" i="2"/>
  <c r="BG341" i="2"/>
  <c r="BB17" i="2"/>
  <c r="BD17" i="2"/>
  <c r="BG151" i="2"/>
  <c r="BE151" i="2"/>
  <c r="AY522" i="2"/>
  <c r="BA522" i="2"/>
  <c r="BB625" i="2"/>
  <c r="BD625" i="2"/>
  <c r="BA208" i="2"/>
  <c r="AY208" i="2"/>
  <c r="AY497" i="2"/>
  <c r="BA497" i="2"/>
  <c r="BA348" i="2"/>
  <c r="AY348" i="2"/>
  <c r="BE349" i="2"/>
  <c r="BG349" i="2"/>
  <c r="BB539" i="2"/>
  <c r="BD539" i="2"/>
  <c r="BB709" i="2"/>
  <c r="BD709" i="2"/>
  <c r="BB704" i="2"/>
  <c r="BD704" i="2"/>
  <c r="BE445" i="2"/>
  <c r="BG445" i="2"/>
  <c r="BH250" i="2"/>
  <c r="BJ250" i="2"/>
  <c r="BH432" i="2"/>
  <c r="BJ432" i="2"/>
  <c r="BB283" i="2"/>
  <c r="BD283" i="2"/>
  <c r="AY416" i="2"/>
  <c r="BA416" i="2"/>
  <c r="BD78" i="2"/>
  <c r="BB78" i="2"/>
  <c r="BD59" i="2"/>
  <c r="BB59" i="2"/>
  <c r="AY94" i="2"/>
  <c r="BA94" i="2"/>
  <c r="AY60" i="2"/>
  <c r="BA60" i="2"/>
  <c r="BD575" i="2"/>
  <c r="BB575" i="2"/>
  <c r="BD206" i="2"/>
  <c r="BB206" i="2"/>
  <c r="BE404" i="2"/>
  <c r="BG404" i="2"/>
  <c r="AY519" i="2"/>
  <c r="BA519" i="2"/>
  <c r="BA258" i="2"/>
  <c r="AY258" i="2"/>
  <c r="BH629" i="2"/>
  <c r="BJ629" i="2"/>
  <c r="BD595" i="2"/>
  <c r="BB595" i="2"/>
  <c r="AY637" i="2"/>
  <c r="BA637" i="2"/>
  <c r="BA461" i="2"/>
  <c r="AY461" i="2"/>
  <c r="BP131" i="2"/>
  <c r="BN131" i="2"/>
  <c r="BB97" i="2"/>
  <c r="BD97" i="2"/>
  <c r="BG586" i="2"/>
  <c r="BE586" i="2"/>
  <c r="AY14" i="2"/>
  <c r="BA14" i="2"/>
  <c r="BD668" i="2"/>
  <c r="BB668" i="2"/>
  <c r="AX176" i="2"/>
  <c r="AV176" i="2"/>
  <c r="BB101" i="2"/>
  <c r="BD101" i="2"/>
  <c r="BE273" i="2"/>
  <c r="BG273" i="2"/>
  <c r="BE231" i="2"/>
  <c r="BG231" i="2"/>
  <c r="BA110" i="2"/>
  <c r="AY110" i="2"/>
  <c r="BD701" i="2"/>
  <c r="BB701" i="2"/>
  <c r="BJ529" i="2"/>
  <c r="BH529" i="2"/>
  <c r="BB279" i="2"/>
  <c r="BD279" i="2"/>
  <c r="BE361" i="2"/>
  <c r="BG361" i="2"/>
  <c r="AY609" i="2"/>
  <c r="BA609" i="2"/>
  <c r="AY254" i="2"/>
  <c r="BA254" i="2"/>
  <c r="BA15" i="2"/>
  <c r="AY15" i="2"/>
  <c r="AY571" i="2"/>
  <c r="BA571" i="2"/>
  <c r="BA649" i="2"/>
  <c r="AY649" i="2"/>
  <c r="BB132" i="2"/>
  <c r="BD132" i="2"/>
  <c r="BA32" i="2"/>
  <c r="AY32" i="2"/>
  <c r="BB170" i="2"/>
  <c r="BD170" i="2"/>
  <c r="BP702" i="2"/>
  <c r="BN702" i="2"/>
  <c r="BJ237" i="2"/>
  <c r="BH237" i="2"/>
  <c r="BE568" i="2"/>
  <c r="BG568" i="2"/>
  <c r="BD339" i="2"/>
  <c r="BB339" i="2"/>
  <c r="BH236" i="2"/>
  <c r="BJ236" i="2"/>
  <c r="BD588" i="2"/>
  <c r="BB588" i="2"/>
  <c r="BB547" i="2"/>
  <c r="BD547" i="2"/>
  <c r="BB636" i="2"/>
  <c r="BD636" i="2"/>
  <c r="BA419" i="2"/>
  <c r="AY419" i="2"/>
  <c r="AY698" i="2"/>
  <c r="BA698" i="2"/>
  <c r="BD49" i="2"/>
  <c r="BB49" i="2"/>
  <c r="BE660" i="2"/>
  <c r="BG660" i="2"/>
  <c r="BG500" i="2"/>
  <c r="BE500" i="2"/>
  <c r="BH195" i="2"/>
  <c r="BJ195" i="2"/>
  <c r="BD641" i="2"/>
  <c r="BB641" i="2"/>
  <c r="BJ322" i="2"/>
  <c r="BH322" i="2"/>
  <c r="BA591" i="2"/>
  <c r="AY591" i="2"/>
  <c r="BA75" i="2"/>
  <c r="AY75" i="2"/>
  <c r="BA216" i="2"/>
  <c r="AY216" i="2"/>
  <c r="BE504" i="2"/>
  <c r="BG504" i="2"/>
  <c r="BB86" i="2"/>
  <c r="BD86" i="2"/>
  <c r="BA291" i="2"/>
  <c r="AY291" i="2"/>
  <c r="BD620" i="2"/>
  <c r="BB620" i="2"/>
  <c r="BB470" i="2"/>
  <c r="BD470" i="2"/>
  <c r="AY396" i="2"/>
  <c r="BA396" i="2"/>
  <c r="BA556" i="2"/>
  <c r="AY556" i="2"/>
  <c r="BD357" i="2"/>
  <c r="BB357" i="2"/>
  <c r="BB646" i="2"/>
  <c r="BD646" i="2"/>
  <c r="BM63" i="2"/>
  <c r="BK63" i="2"/>
  <c r="BA408" i="2"/>
  <c r="AY408" i="2"/>
  <c r="AY665" i="2"/>
  <c r="BA665" i="2"/>
  <c r="AY444" i="2"/>
  <c r="BA444" i="2"/>
  <c r="AY90" i="2"/>
  <c r="BA90" i="2"/>
  <c r="BD689" i="2"/>
  <c r="BB689" i="2"/>
  <c r="BA493" i="2"/>
  <c r="AY493" i="2"/>
  <c r="AX72" i="2"/>
  <c r="AV72" i="2"/>
  <c r="BA129" i="2"/>
  <c r="AY129" i="2"/>
  <c r="BH143" i="2"/>
  <c r="BJ143" i="2"/>
  <c r="BB697" i="2"/>
  <c r="BD697" i="2"/>
  <c r="BD355" i="2"/>
  <c r="BB355" i="2"/>
  <c r="BD535" i="2"/>
  <c r="BB535" i="2"/>
  <c r="BD312" i="2"/>
  <c r="BB312" i="2"/>
  <c r="BD652" i="2"/>
  <c r="BB652" i="2"/>
  <c r="BE345" i="2"/>
  <c r="BG345" i="2"/>
  <c r="BA645" i="2"/>
  <c r="AY645" i="2"/>
  <c r="AY507" i="2"/>
  <c r="BA507" i="2"/>
  <c r="BH154" i="2"/>
  <c r="BJ154" i="2"/>
  <c r="BE323" i="2"/>
  <c r="BG323" i="2"/>
  <c r="BG604" i="2"/>
  <c r="BE604" i="2"/>
  <c r="BH276" i="2"/>
  <c r="BJ276" i="2"/>
  <c r="AY480" i="2"/>
  <c r="BA480" i="2"/>
  <c r="BA150" i="2"/>
  <c r="AY150" i="2"/>
  <c r="BB297" i="2"/>
  <c r="BD297" i="2"/>
  <c r="BJ205" i="2"/>
  <c r="BH205" i="2"/>
  <c r="AY218" i="2"/>
  <c r="BA218" i="2"/>
  <c r="BB638" i="2"/>
  <c r="BD638" i="2"/>
  <c r="BB196" i="2"/>
  <c r="BD196" i="2"/>
  <c r="BA262" i="2"/>
  <c r="AY262" i="2"/>
  <c r="BD189" i="2"/>
  <c r="BB189" i="2"/>
  <c r="AY622" i="2"/>
  <c r="BA622" i="2"/>
  <c r="BH360" i="2"/>
  <c r="BJ360" i="2"/>
  <c r="AY82" i="2"/>
  <c r="BA82" i="2"/>
  <c r="AY677" i="2"/>
  <c r="BA677" i="2"/>
  <c r="BA477" i="2"/>
  <c r="AY477" i="2"/>
  <c r="BB275" i="2"/>
  <c r="BD275" i="2"/>
  <c r="BE603" i="2"/>
  <c r="BG603" i="2"/>
  <c r="BB244" i="2"/>
  <c r="BD244" i="2"/>
  <c r="AV138" i="2"/>
  <c r="AX138" i="2"/>
  <c r="BD630" i="2"/>
  <c r="BB630" i="2"/>
  <c r="BA666" i="2"/>
  <c r="AY666" i="2"/>
  <c r="BA178" i="2"/>
  <c r="AY178" i="2"/>
  <c r="BD582" i="2"/>
  <c r="BB582" i="2"/>
  <c r="AY29" i="2"/>
  <c r="BA29" i="2"/>
  <c r="BD662" i="2"/>
  <c r="BB662" i="2"/>
  <c r="BB73" i="2"/>
  <c r="BD73" i="2"/>
  <c r="BD486" i="2"/>
  <c r="BB486" i="2"/>
  <c r="BK501" i="2"/>
  <c r="BM501" i="2"/>
  <c r="BA301" i="2"/>
  <c r="AY301" i="2"/>
  <c r="AY342" i="2"/>
  <c r="BA342" i="2"/>
  <c r="BE248" i="2"/>
  <c r="BG248" i="2"/>
  <c r="BE219" i="2"/>
  <c r="BG219" i="2"/>
  <c r="AY118" i="2"/>
  <c r="BA118" i="2"/>
  <c r="BE617" i="2"/>
  <c r="BG617" i="2"/>
  <c r="BD673" i="2"/>
  <c r="BB673" i="2"/>
  <c r="AY89" i="2"/>
  <c r="BA89" i="2"/>
  <c r="BE278" i="2"/>
  <c r="BG278" i="2"/>
  <c r="BB184" i="2"/>
  <c r="BD184" i="2"/>
  <c r="BE192" i="2"/>
  <c r="BG192" i="2"/>
  <c r="AX314" i="2"/>
  <c r="AV314" i="2"/>
  <c r="BB715" i="2"/>
  <c r="BD715" i="2"/>
  <c r="BD578" i="2"/>
  <c r="BB578" i="2"/>
  <c r="BH672" i="2"/>
  <c r="BJ672" i="2"/>
  <c r="BA158" i="2"/>
  <c r="AY158" i="2"/>
  <c r="AY334" i="2"/>
  <c r="BA334" i="2"/>
  <c r="BJ710" i="2"/>
  <c r="BH710" i="2"/>
  <c r="AY479" i="2"/>
  <c r="BA479" i="2"/>
  <c r="BD550" i="2"/>
  <c r="BB550" i="2"/>
  <c r="BE91" i="2"/>
  <c r="BG91" i="2"/>
  <c r="AY563" i="2"/>
  <c r="BA563" i="2"/>
  <c r="BD424" i="2"/>
  <c r="BB424" i="2"/>
  <c r="BA330" i="2"/>
  <c r="AY330" i="2"/>
  <c r="BA688" i="2"/>
  <c r="AY688" i="2"/>
  <c r="AY411" i="2"/>
  <c r="BA411" i="2"/>
  <c r="BA83" i="2"/>
  <c r="AY83" i="2"/>
  <c r="AX229" i="2"/>
  <c r="AV229" i="2"/>
  <c r="BB265" i="2"/>
  <c r="BD265" i="2"/>
  <c r="BA656" i="2"/>
  <c r="AY656" i="2"/>
  <c r="BA395" i="2"/>
  <c r="AY395" i="2"/>
  <c r="BA503" i="2"/>
  <c r="AY503" i="2"/>
  <c r="BE209" i="2"/>
  <c r="BG209" i="2"/>
  <c r="BB368" i="2"/>
  <c r="BD368" i="2"/>
  <c r="BG561" i="2"/>
  <c r="BE561" i="2"/>
  <c r="BB354" i="2"/>
  <c r="BD354" i="2"/>
  <c r="BD139" i="2"/>
  <c r="BB139" i="2"/>
  <c r="BE448" i="2"/>
  <c r="BG448" i="2"/>
  <c r="AY487" i="2"/>
  <c r="BA487" i="2"/>
  <c r="BG670" i="2"/>
  <c r="BE670" i="2"/>
  <c r="BA36" i="2"/>
  <c r="AY36" i="2"/>
  <c r="BB661" i="2"/>
  <c r="BD661" i="2"/>
  <c r="BD105" i="2"/>
  <c r="BB105" i="2"/>
  <c r="BA489" i="2"/>
  <c r="AY489" i="2"/>
  <c r="BB650" i="2"/>
  <c r="BD650" i="2"/>
  <c r="BH428" i="2"/>
  <c r="BJ428" i="2"/>
  <c r="BA574" i="2"/>
  <c r="AY574" i="2"/>
  <c r="BE442" i="2"/>
  <c r="BG442" i="2"/>
  <c r="BH640" i="2"/>
  <c r="BJ640" i="2"/>
  <c r="AY674" i="2"/>
  <c r="BA674" i="2"/>
  <c r="BJ169" i="2"/>
  <c r="BH169" i="2"/>
  <c r="BD476" i="2"/>
  <c r="BB476" i="2"/>
  <c r="AY388" i="2"/>
  <c r="BA388" i="2"/>
  <c r="BJ269" i="2"/>
  <c r="BH269" i="2"/>
  <c r="AY599" i="2"/>
  <c r="BA599" i="2"/>
  <c r="AY706" i="2"/>
  <c r="BA706" i="2"/>
  <c r="BA634" i="2"/>
  <c r="AY634" i="2"/>
  <c r="AY140" i="2"/>
  <c r="BA140" i="2"/>
  <c r="BB188" i="2"/>
  <c r="BD188" i="2"/>
  <c r="BA581" i="2"/>
  <c r="AY581" i="2"/>
  <c r="AY239" i="2"/>
  <c r="BA239" i="2"/>
  <c r="BA202" i="2"/>
  <c r="AY202" i="2"/>
  <c r="BE381" i="2"/>
  <c r="BG381" i="2"/>
  <c r="AY459" i="2"/>
  <c r="BA459" i="2"/>
  <c r="BB669" i="2"/>
  <c r="BD669" i="2"/>
  <c r="AY648" i="2"/>
  <c r="BA648" i="2"/>
  <c r="BB452" i="2"/>
  <c r="BD452" i="2"/>
  <c r="BG287" i="2"/>
  <c r="BE287" i="2"/>
  <c r="BA692" i="2"/>
  <c r="AY692" i="2"/>
  <c r="AY589" i="2"/>
  <c r="BA589" i="2"/>
  <c r="AY41" i="2"/>
  <c r="BA41" i="2"/>
  <c r="BB467" i="2"/>
  <c r="BD467" i="2"/>
  <c r="BG48" i="2"/>
  <c r="BE48" i="2"/>
  <c r="BB560" i="2"/>
  <c r="BD560" i="2"/>
  <c r="BE44" i="2"/>
  <c r="BG44" i="2"/>
  <c r="BH714" i="2"/>
  <c r="BJ714" i="2"/>
  <c r="BA99" i="2"/>
  <c r="AY99" i="2"/>
  <c r="BD378" i="2"/>
  <c r="BB378" i="2"/>
  <c r="BA465" i="2"/>
  <c r="AY465" i="2"/>
  <c r="AY55" i="2"/>
  <c r="BA55" i="2"/>
  <c r="BQ121" i="2"/>
  <c r="BS121" i="2"/>
  <c r="AY633" i="2"/>
  <c r="BA633" i="2"/>
  <c r="BA111" i="2"/>
  <c r="AY111" i="2"/>
  <c r="AY653" i="2"/>
  <c r="BA653" i="2"/>
  <c r="BB496" i="2"/>
  <c r="BD496" i="2"/>
  <c r="BE436" i="2"/>
  <c r="BG436" i="2"/>
  <c r="BE81" i="2"/>
  <c r="BG81" i="2"/>
  <c r="BM199" i="2"/>
  <c r="BK199" i="2"/>
  <c r="BA389" i="2"/>
  <c r="AY389" i="2"/>
  <c r="BM290" i="2"/>
  <c r="BK290" i="2"/>
  <c r="BA686" i="2"/>
  <c r="AY686" i="2"/>
  <c r="BH618" i="2"/>
  <c r="BJ618" i="2"/>
  <c r="AY464" i="2"/>
  <c r="BA464" i="2"/>
  <c r="BE40" i="2"/>
  <c r="BG40" i="2"/>
  <c r="BA526" i="2"/>
  <c r="AY526" i="2"/>
  <c r="AY307" i="2"/>
  <c r="BA307" i="2"/>
  <c r="BA165" i="2"/>
  <c r="AY165" i="2"/>
  <c r="AY642" i="2"/>
  <c r="BA642" i="2"/>
  <c r="BB614" i="2"/>
  <c r="BD614" i="2"/>
  <c r="AY644" i="2"/>
  <c r="BA644" i="2"/>
  <c r="BB525" i="2"/>
  <c r="BD525" i="2"/>
  <c r="BA162" i="2"/>
  <c r="AY162" i="2"/>
  <c r="BA272" i="2"/>
  <c r="AY272" i="2"/>
  <c r="BA538" i="2"/>
  <c r="AY538" i="2"/>
  <c r="BD25" i="2"/>
  <c r="BB25" i="2"/>
  <c r="BD608" i="2"/>
  <c r="BB608" i="2"/>
  <c r="BD678" i="2"/>
  <c r="BB678" i="2"/>
  <c r="AY632" i="2"/>
  <c r="BA632" i="2"/>
  <c r="BD700" i="2"/>
  <c r="BB700" i="2"/>
  <c r="BA243" i="2"/>
  <c r="AY243" i="2"/>
  <c r="BB249" i="2"/>
  <c r="BD249" i="2"/>
  <c r="AY621" i="2"/>
  <c r="BA621" i="2"/>
  <c r="BA186" i="2"/>
  <c r="AY186" i="2"/>
  <c r="AY584" i="2"/>
  <c r="BA584" i="2"/>
  <c r="BB115" i="2"/>
  <c r="BD115" i="2"/>
  <c r="BB234" i="2"/>
  <c r="BD234" i="2"/>
  <c r="BE626" i="2"/>
  <c r="BG626" i="2"/>
  <c r="AY680" i="2"/>
  <c r="BA680" i="2"/>
  <c r="BD245" i="2"/>
  <c r="BB245" i="2"/>
  <c r="BA532" i="2"/>
  <c r="AY532" i="2"/>
  <c r="BJ425" i="2"/>
  <c r="BH425" i="2"/>
  <c r="BG473" i="2"/>
  <c r="BE473" i="2"/>
  <c r="BA499" i="2"/>
  <c r="AY499" i="2"/>
  <c r="BD449" i="2"/>
  <c r="BB449" i="2"/>
  <c r="BE616" i="2"/>
  <c r="BG616" i="2"/>
  <c r="AY177" i="2"/>
  <c r="BA177" i="2"/>
  <c r="BB431" i="2"/>
  <c r="BD431" i="2"/>
  <c r="BB708" i="2"/>
  <c r="BD708" i="2"/>
  <c r="BG135" i="2"/>
  <c r="BE135" i="2"/>
  <c r="AY513" i="2"/>
  <c r="BA513" i="2"/>
  <c r="BA318" i="2"/>
  <c r="AY318" i="2"/>
  <c r="BD93" i="2"/>
  <c r="BB93" i="2"/>
  <c r="BA180" i="2"/>
  <c r="AY180" i="2"/>
  <c r="BB259" i="2"/>
  <c r="BD259" i="2"/>
  <c r="BN290" i="2" l="1"/>
  <c r="BP290" i="2"/>
  <c r="BB634" i="2"/>
  <c r="BD634" i="2"/>
  <c r="BJ219" i="2"/>
  <c r="BH219" i="2"/>
  <c r="BM276" i="2"/>
  <c r="BK276" i="2"/>
  <c r="BB665" i="2"/>
  <c r="BD665" i="2"/>
  <c r="BE636" i="2"/>
  <c r="BG636" i="2"/>
  <c r="BK529" i="2"/>
  <c r="BM529" i="2"/>
  <c r="BA286" i="2"/>
  <c r="AY286" i="2"/>
  <c r="BB685" i="2"/>
  <c r="BD685" i="2"/>
  <c r="BB451" i="2"/>
  <c r="BD451" i="2"/>
  <c r="BG52" i="2"/>
  <c r="BE52" i="2"/>
  <c r="BH66" i="2"/>
  <c r="BJ66" i="2"/>
  <c r="BD185" i="2"/>
  <c r="BB185" i="2"/>
  <c r="BB180" i="2"/>
  <c r="BD180" i="2"/>
  <c r="BH626" i="2"/>
  <c r="BJ626" i="2"/>
  <c r="BD632" i="2"/>
  <c r="BB632" i="2"/>
  <c r="BG25" i="2"/>
  <c r="BE25" i="2"/>
  <c r="BB644" i="2"/>
  <c r="BD644" i="2"/>
  <c r="BB307" i="2"/>
  <c r="BD307" i="2"/>
  <c r="BB526" i="2"/>
  <c r="BD526" i="2"/>
  <c r="BE496" i="2"/>
  <c r="BG496" i="2"/>
  <c r="BM714" i="2"/>
  <c r="BK714" i="2"/>
  <c r="BH48" i="2"/>
  <c r="BJ48" i="2"/>
  <c r="BD648" i="2"/>
  <c r="BB648" i="2"/>
  <c r="BB140" i="2"/>
  <c r="BD140" i="2"/>
  <c r="BB706" i="2"/>
  <c r="BD706" i="2"/>
  <c r="BD36" i="2"/>
  <c r="BB36" i="2"/>
  <c r="BB656" i="2"/>
  <c r="BD656" i="2"/>
  <c r="BH91" i="2"/>
  <c r="BJ91" i="2"/>
  <c r="BD334" i="2"/>
  <c r="BB334" i="2"/>
  <c r="BP501" i="2"/>
  <c r="BN501" i="2"/>
  <c r="BD178" i="2"/>
  <c r="BB178" i="2"/>
  <c r="BE244" i="2"/>
  <c r="BG244" i="2"/>
  <c r="BB477" i="2"/>
  <c r="BD477" i="2"/>
  <c r="BB622" i="2"/>
  <c r="BD622" i="2"/>
  <c r="BK154" i="2"/>
  <c r="BM154" i="2"/>
  <c r="BJ345" i="2"/>
  <c r="BH345" i="2"/>
  <c r="BE535" i="2"/>
  <c r="BG535" i="2"/>
  <c r="BD129" i="2"/>
  <c r="BB129" i="2"/>
  <c r="BE357" i="2"/>
  <c r="BG357" i="2"/>
  <c r="BE620" i="2"/>
  <c r="BG620" i="2"/>
  <c r="BB216" i="2"/>
  <c r="BD216" i="2"/>
  <c r="BB591" i="2"/>
  <c r="BD591" i="2"/>
  <c r="BK236" i="2"/>
  <c r="BM236" i="2"/>
  <c r="BK237" i="2"/>
  <c r="BM237" i="2"/>
  <c r="BB32" i="2"/>
  <c r="BD32" i="2"/>
  <c r="BJ273" i="2"/>
  <c r="BH273" i="2"/>
  <c r="BB519" i="2"/>
  <c r="BD519" i="2"/>
  <c r="BE709" i="2"/>
  <c r="BG709" i="2"/>
  <c r="BD348" i="2"/>
  <c r="BB348" i="2"/>
  <c r="BE17" i="2"/>
  <c r="BG17" i="2"/>
  <c r="BE601" i="2"/>
  <c r="BG601" i="2"/>
  <c r="BD365" i="2"/>
  <c r="BB365" i="2"/>
  <c r="BM308" i="2"/>
  <c r="BK308" i="2"/>
  <c r="BE18" i="2"/>
  <c r="BG18" i="2"/>
  <c r="BB502" i="2"/>
  <c r="BD502" i="2"/>
  <c r="BB624" i="2"/>
  <c r="BD624" i="2"/>
  <c r="BB328" i="2"/>
  <c r="BD328" i="2"/>
  <c r="BD125" i="2"/>
  <c r="BB125" i="2"/>
  <c r="BD173" i="2"/>
  <c r="BB173" i="2"/>
  <c r="BJ159" i="2"/>
  <c r="BH159" i="2"/>
  <c r="BB544" i="2"/>
  <c r="BD544" i="2"/>
  <c r="BE174" i="2"/>
  <c r="BG174" i="2"/>
  <c r="BM516" i="2"/>
  <c r="BK516" i="2"/>
  <c r="BB79" i="2"/>
  <c r="BD79" i="2"/>
  <c r="BE474" i="2"/>
  <c r="BG474" i="2"/>
  <c r="BB270" i="2"/>
  <c r="BD270" i="2"/>
  <c r="BG385" i="2"/>
  <c r="BE385" i="2"/>
  <c r="BD222" i="2"/>
  <c r="BB222" i="2"/>
  <c r="BD351" i="2"/>
  <c r="BB351" i="2"/>
  <c r="BH658" i="2"/>
  <c r="BJ658" i="2"/>
  <c r="BG147" i="2"/>
  <c r="BE147" i="2"/>
  <c r="BE401" i="2"/>
  <c r="BG401" i="2"/>
  <c r="BB510" i="2"/>
  <c r="BD510" i="2"/>
  <c r="BB412" i="2"/>
  <c r="BD412" i="2"/>
  <c r="BJ616" i="2"/>
  <c r="BH616" i="2"/>
  <c r="BH473" i="2"/>
  <c r="BJ473" i="2"/>
  <c r="BB186" i="2"/>
  <c r="BD186" i="2"/>
  <c r="BJ40" i="2"/>
  <c r="BH40" i="2"/>
  <c r="BG467" i="2"/>
  <c r="BE467" i="2"/>
  <c r="BH381" i="2"/>
  <c r="BJ381" i="2"/>
  <c r="BM428" i="2"/>
  <c r="BK428" i="2"/>
  <c r="BD489" i="2"/>
  <c r="BB489" i="2"/>
  <c r="BG265" i="2"/>
  <c r="BE265" i="2"/>
  <c r="BB411" i="2"/>
  <c r="BD411" i="2"/>
  <c r="BD330" i="2"/>
  <c r="BB330" i="2"/>
  <c r="BG578" i="2"/>
  <c r="BE578" i="2"/>
  <c r="BJ192" i="2"/>
  <c r="BH192" i="2"/>
  <c r="BH617" i="2"/>
  <c r="BJ617" i="2"/>
  <c r="BH248" i="2"/>
  <c r="BJ248" i="2"/>
  <c r="BG196" i="2"/>
  <c r="BE196" i="2"/>
  <c r="BK205" i="2"/>
  <c r="BM205" i="2"/>
  <c r="BB698" i="2"/>
  <c r="BD698" i="2"/>
  <c r="BE132" i="2"/>
  <c r="BG132" i="2"/>
  <c r="BB15" i="2"/>
  <c r="BD15" i="2"/>
  <c r="BE701" i="2"/>
  <c r="BG701" i="2"/>
  <c r="BB14" i="2"/>
  <c r="BD14" i="2"/>
  <c r="BE575" i="2"/>
  <c r="BG575" i="2"/>
  <c r="BK250" i="2"/>
  <c r="BM250" i="2"/>
  <c r="BE625" i="2"/>
  <c r="BG625" i="2"/>
  <c r="BJ327" i="2"/>
  <c r="BH327" i="2"/>
  <c r="BE98" i="2"/>
  <c r="BG98" i="2"/>
  <c r="BH484" i="2"/>
  <c r="BJ484" i="2"/>
  <c r="BD456" i="2"/>
  <c r="BB456" i="2"/>
  <c r="BE415" i="2"/>
  <c r="BG415" i="2"/>
  <c r="BB124" i="2"/>
  <c r="BD124" i="2"/>
  <c r="BG193" i="2"/>
  <c r="BE193" i="2"/>
  <c r="BE146" i="2"/>
  <c r="BG146" i="2"/>
  <c r="BJ69" i="2"/>
  <c r="BH69" i="2"/>
  <c r="BE11" i="2"/>
  <c r="BG11" i="2"/>
  <c r="BH282" i="2"/>
  <c r="BJ282" i="2"/>
  <c r="BG338" i="2"/>
  <c r="BE338" i="2"/>
  <c r="BD441" i="2"/>
  <c r="BB441" i="2"/>
  <c r="BE602" i="2"/>
  <c r="BG602" i="2"/>
  <c r="BD344" i="2"/>
  <c r="BB344" i="2"/>
  <c r="BD664" i="2"/>
  <c r="BB664" i="2"/>
  <c r="BD136" i="2"/>
  <c r="BB136" i="2"/>
  <c r="BB455" i="2"/>
  <c r="BD455" i="2"/>
  <c r="AY268" i="2"/>
  <c r="BA268" i="2"/>
  <c r="BB201" i="2"/>
  <c r="BD201" i="2"/>
  <c r="BB513" i="2"/>
  <c r="BD513" i="2"/>
  <c r="BK710" i="2"/>
  <c r="BM710" i="2"/>
  <c r="BG97" i="2"/>
  <c r="BE97" i="2"/>
  <c r="BK432" i="2"/>
  <c r="BM432" i="2"/>
  <c r="BD208" i="2"/>
  <c r="BB208" i="2"/>
  <c r="BB555" i="2"/>
  <c r="BD555" i="2"/>
  <c r="BB215" i="2"/>
  <c r="BD215" i="2"/>
  <c r="BG93" i="2"/>
  <c r="BE93" i="2"/>
  <c r="BM169" i="2"/>
  <c r="BK169" i="2"/>
  <c r="BH670" i="2"/>
  <c r="BJ670" i="2"/>
  <c r="BB150" i="2"/>
  <c r="BD150" i="2"/>
  <c r="BG355" i="2"/>
  <c r="BE355" i="2"/>
  <c r="BB556" i="2"/>
  <c r="BD556" i="2"/>
  <c r="BH500" i="2"/>
  <c r="BJ500" i="2"/>
  <c r="BG101" i="2"/>
  <c r="BE101" i="2"/>
  <c r="BJ404" i="2"/>
  <c r="BH404" i="2"/>
  <c r="BD161" i="2"/>
  <c r="BB161" i="2"/>
  <c r="BA127" i="2"/>
  <c r="AY127" i="2"/>
  <c r="BE298" i="2"/>
  <c r="BG298" i="2"/>
  <c r="BJ135" i="2"/>
  <c r="BH135" i="2"/>
  <c r="BE525" i="2"/>
  <c r="BG525" i="2"/>
  <c r="BD464" i="2"/>
  <c r="BB464" i="2"/>
  <c r="BB389" i="2"/>
  <c r="BD389" i="2"/>
  <c r="BB653" i="2"/>
  <c r="BD653" i="2"/>
  <c r="BB599" i="2"/>
  <c r="BD599" i="2"/>
  <c r="BE105" i="2"/>
  <c r="BG105" i="2"/>
  <c r="BB487" i="2"/>
  <c r="BD487" i="2"/>
  <c r="BG354" i="2"/>
  <c r="BE354" i="2"/>
  <c r="BG368" i="2"/>
  <c r="BE368" i="2"/>
  <c r="BB503" i="2"/>
  <c r="BD503" i="2"/>
  <c r="BE550" i="2"/>
  <c r="BG550" i="2"/>
  <c r="BD29" i="2"/>
  <c r="BB29" i="2"/>
  <c r="BJ603" i="2"/>
  <c r="BH603" i="2"/>
  <c r="BE189" i="2"/>
  <c r="BG189" i="2"/>
  <c r="BG297" i="2"/>
  <c r="BE297" i="2"/>
  <c r="BB507" i="2"/>
  <c r="BD507" i="2"/>
  <c r="BG652" i="2"/>
  <c r="BE652" i="2"/>
  <c r="BG697" i="2"/>
  <c r="BE697" i="2"/>
  <c r="BD396" i="2"/>
  <c r="BB396" i="2"/>
  <c r="BE86" i="2"/>
  <c r="BG86" i="2"/>
  <c r="BB254" i="2"/>
  <c r="BD254" i="2"/>
  <c r="BB110" i="2"/>
  <c r="BD110" i="2"/>
  <c r="BB60" i="2"/>
  <c r="BD60" i="2"/>
  <c r="BH445" i="2"/>
  <c r="BJ445" i="2"/>
  <c r="BB522" i="2"/>
  <c r="BD522" i="2"/>
  <c r="BJ341" i="2"/>
  <c r="BH341" i="2"/>
  <c r="BJ331" i="2"/>
  <c r="BH331" i="2"/>
  <c r="BB373" i="2"/>
  <c r="BD373" i="2"/>
  <c r="BE102" i="2"/>
  <c r="BG102" i="2"/>
  <c r="BG22" i="2"/>
  <c r="BE22" i="2"/>
  <c r="BE592" i="2"/>
  <c r="BG592" i="2"/>
  <c r="BJ295" i="2"/>
  <c r="BH295" i="2"/>
  <c r="BH515" i="2"/>
  <c r="BJ515" i="2"/>
  <c r="BG427" i="2"/>
  <c r="BE427" i="2"/>
  <c r="BB198" i="2"/>
  <c r="BD198" i="2"/>
  <c r="BH628" i="2"/>
  <c r="BJ628" i="2"/>
  <c r="BD261" i="2"/>
  <c r="BB261" i="2"/>
  <c r="BG358" i="2"/>
  <c r="BE358" i="2"/>
  <c r="BE490" i="2"/>
  <c r="BG490" i="2"/>
  <c r="BM577" i="2"/>
  <c r="BK577" i="2"/>
  <c r="BH682" i="2"/>
  <c r="BJ682" i="2"/>
  <c r="BH713" i="2"/>
  <c r="BJ713" i="2"/>
  <c r="BG518" i="2"/>
  <c r="BE518" i="2"/>
  <c r="BD585" i="2"/>
  <c r="BB585" i="2"/>
  <c r="BE657" i="2"/>
  <c r="BG657" i="2"/>
  <c r="BE377" i="2"/>
  <c r="BG377" i="2"/>
  <c r="BB165" i="2"/>
  <c r="BD165" i="2"/>
  <c r="BJ81" i="2"/>
  <c r="BH81" i="2"/>
  <c r="BB239" i="2"/>
  <c r="BD239" i="2"/>
  <c r="BE476" i="2"/>
  <c r="BG476" i="2"/>
  <c r="BD83" i="2"/>
  <c r="BB83" i="2"/>
  <c r="BA314" i="2"/>
  <c r="AY314" i="2"/>
  <c r="BB609" i="2"/>
  <c r="BD609" i="2"/>
  <c r="BE668" i="2"/>
  <c r="BG668" i="2"/>
  <c r="BD637" i="2"/>
  <c r="BB637" i="2"/>
  <c r="BH594" i="2"/>
  <c r="BJ594" i="2"/>
  <c r="BG149" i="2"/>
  <c r="BE149" i="2"/>
  <c r="BE506" i="2"/>
  <c r="BG506" i="2"/>
  <c r="BB162" i="2"/>
  <c r="BD162" i="2"/>
  <c r="BB642" i="2"/>
  <c r="BD642" i="2"/>
  <c r="BH44" i="2"/>
  <c r="BJ44" i="2"/>
  <c r="BB89" i="2"/>
  <c r="BD89" i="2"/>
  <c r="BB666" i="2"/>
  <c r="BD666" i="2"/>
  <c r="BD408" i="2"/>
  <c r="BB408" i="2"/>
  <c r="BK322" i="2"/>
  <c r="BM322" i="2"/>
  <c r="BG595" i="2"/>
  <c r="BE595" i="2"/>
  <c r="BE59" i="2"/>
  <c r="BG59" i="2"/>
  <c r="BD497" i="2"/>
  <c r="BB497" i="2"/>
  <c r="BJ612" i="2"/>
  <c r="BH612" i="2"/>
  <c r="BJ300" i="2"/>
  <c r="BH300" i="2"/>
  <c r="BD393" i="2"/>
  <c r="BB393" i="2"/>
  <c r="BE431" i="2"/>
  <c r="BG431" i="2"/>
  <c r="BK425" i="2"/>
  <c r="BM425" i="2"/>
  <c r="BE245" i="2"/>
  <c r="BG245" i="2"/>
  <c r="BD621" i="2"/>
  <c r="BB621" i="2"/>
  <c r="BE678" i="2"/>
  <c r="BG678" i="2"/>
  <c r="BB538" i="2"/>
  <c r="BD538" i="2"/>
  <c r="BE669" i="2"/>
  <c r="BG669" i="2"/>
  <c r="BB581" i="2"/>
  <c r="BD581" i="2"/>
  <c r="BE449" i="2"/>
  <c r="BG449" i="2"/>
  <c r="BE115" i="2"/>
  <c r="BG115" i="2"/>
  <c r="BB686" i="2"/>
  <c r="BD686" i="2"/>
  <c r="BH436" i="2"/>
  <c r="BJ436" i="2"/>
  <c r="BV121" i="2"/>
  <c r="BT121" i="2"/>
  <c r="BE378" i="2"/>
  <c r="BG378" i="2"/>
  <c r="BB41" i="2"/>
  <c r="BD41" i="2"/>
  <c r="BJ287" i="2"/>
  <c r="BH287" i="2"/>
  <c r="BB388" i="2"/>
  <c r="BD388" i="2"/>
  <c r="BD674" i="2"/>
  <c r="BB674" i="2"/>
  <c r="BG661" i="2"/>
  <c r="BE661" i="2"/>
  <c r="BE424" i="2"/>
  <c r="BG424" i="2"/>
  <c r="BB479" i="2"/>
  <c r="BD479" i="2"/>
  <c r="BD158" i="2"/>
  <c r="BB158" i="2"/>
  <c r="BE184" i="2"/>
  <c r="BG184" i="2"/>
  <c r="BD118" i="2"/>
  <c r="BB118" i="2"/>
  <c r="BB342" i="2"/>
  <c r="BD342" i="2"/>
  <c r="BE486" i="2"/>
  <c r="BG486" i="2"/>
  <c r="BE630" i="2"/>
  <c r="BG630" i="2"/>
  <c r="BB82" i="2"/>
  <c r="BD82" i="2"/>
  <c r="BE638" i="2"/>
  <c r="BG638" i="2"/>
  <c r="BD480" i="2"/>
  <c r="BB480" i="2"/>
  <c r="BB493" i="2"/>
  <c r="BD493" i="2"/>
  <c r="BD444" i="2"/>
  <c r="BB444" i="2"/>
  <c r="BN63" i="2"/>
  <c r="BP63" i="2"/>
  <c r="BE641" i="2"/>
  <c r="BG641" i="2"/>
  <c r="BH660" i="2"/>
  <c r="BJ660" i="2"/>
  <c r="BG339" i="2"/>
  <c r="BE339" i="2"/>
  <c r="BS702" i="2"/>
  <c r="BQ702" i="2"/>
  <c r="BB649" i="2"/>
  <c r="BD649" i="2"/>
  <c r="BG279" i="2"/>
  <c r="BE279" i="2"/>
  <c r="BM629" i="2"/>
  <c r="BK629" i="2"/>
  <c r="BG78" i="2"/>
  <c r="BE78" i="2"/>
  <c r="BJ349" i="2"/>
  <c r="BH349" i="2"/>
  <c r="BG305" i="2"/>
  <c r="BE305" i="2"/>
  <c r="BE369" i="2"/>
  <c r="BG369" i="2"/>
  <c r="BB534" i="2"/>
  <c r="BD534" i="2"/>
  <c r="BE543" i="2"/>
  <c r="BG543" i="2"/>
  <c r="BB405" i="2"/>
  <c r="BD405" i="2"/>
  <c r="BB400" i="2"/>
  <c r="BD400" i="2"/>
  <c r="BE181" i="2"/>
  <c r="BG181" i="2"/>
  <c r="BE694" i="2"/>
  <c r="BG694" i="2"/>
  <c r="BE693" i="2"/>
  <c r="BG693" i="2"/>
  <c r="BG142" i="2"/>
  <c r="BE142" i="2"/>
  <c r="BE319" i="2"/>
  <c r="BG319" i="2"/>
  <c r="BG153" i="2"/>
  <c r="BE153" i="2"/>
  <c r="BJ253" i="2"/>
  <c r="BH253" i="2"/>
  <c r="BB437" i="2"/>
  <c r="BD437" i="2"/>
  <c r="BE468" i="2"/>
  <c r="BG468" i="2"/>
  <c r="BB528" i="2"/>
  <c r="BD528" i="2"/>
  <c r="BD26" i="2"/>
  <c r="BB26" i="2"/>
  <c r="BD55" i="2"/>
  <c r="BB55" i="2"/>
  <c r="BJ278" i="2"/>
  <c r="BH278" i="2"/>
  <c r="BD262" i="2"/>
  <c r="BB262" i="2"/>
  <c r="BB258" i="2"/>
  <c r="BD258" i="2"/>
  <c r="BE352" i="2"/>
  <c r="BG352" i="2"/>
  <c r="BB690" i="2"/>
  <c r="BD690" i="2"/>
  <c r="BJ483" i="2"/>
  <c r="BH483" i="2"/>
  <c r="BB633" i="2"/>
  <c r="BD633" i="2"/>
  <c r="BB692" i="2"/>
  <c r="BD692" i="2"/>
  <c r="BJ442" i="2"/>
  <c r="BH442" i="2"/>
  <c r="BG715" i="2"/>
  <c r="BE715" i="2"/>
  <c r="BG662" i="2"/>
  <c r="BE662" i="2"/>
  <c r="BB677" i="2"/>
  <c r="BD677" i="2"/>
  <c r="BD90" i="2"/>
  <c r="BB90" i="2"/>
  <c r="BB291" i="2"/>
  <c r="BD291" i="2"/>
  <c r="BG547" i="2"/>
  <c r="BE547" i="2"/>
  <c r="BK33" i="2"/>
  <c r="BM33" i="2"/>
  <c r="BH167" i="2"/>
  <c r="BJ167" i="2"/>
  <c r="BB654" i="2"/>
  <c r="BD654" i="2"/>
  <c r="BK12" i="2"/>
  <c r="BM12" i="2"/>
  <c r="BM521" i="2"/>
  <c r="BK521" i="2"/>
  <c r="BM76" i="2"/>
  <c r="BK76" i="2"/>
  <c r="BG420" i="2"/>
  <c r="BE420" i="2"/>
  <c r="BE560" i="2"/>
  <c r="BG560" i="2"/>
  <c r="BG452" i="2"/>
  <c r="BE452" i="2"/>
  <c r="BB202" i="2"/>
  <c r="BD202" i="2"/>
  <c r="BG188" i="2"/>
  <c r="BE188" i="2"/>
  <c r="BG650" i="2"/>
  <c r="BE650" i="2"/>
  <c r="BJ448" i="2"/>
  <c r="BH448" i="2"/>
  <c r="BB395" i="2"/>
  <c r="BD395" i="2"/>
  <c r="AY229" i="2"/>
  <c r="BA229" i="2"/>
  <c r="BB563" i="2"/>
  <c r="BD563" i="2"/>
  <c r="AY138" i="2"/>
  <c r="BA138" i="2"/>
  <c r="BG275" i="2"/>
  <c r="BE275" i="2"/>
  <c r="BH604" i="2"/>
  <c r="BJ604" i="2"/>
  <c r="BE312" i="2"/>
  <c r="BG312" i="2"/>
  <c r="BM143" i="2"/>
  <c r="BK143" i="2"/>
  <c r="BE646" i="2"/>
  <c r="BG646" i="2"/>
  <c r="BE470" i="2"/>
  <c r="BG470" i="2"/>
  <c r="BH504" i="2"/>
  <c r="BJ504" i="2"/>
  <c r="BD75" i="2"/>
  <c r="BB75" i="2"/>
  <c r="BD419" i="2"/>
  <c r="BB419" i="2"/>
  <c r="BH568" i="2"/>
  <c r="BJ568" i="2"/>
  <c r="BG170" i="2"/>
  <c r="BE170" i="2"/>
  <c r="BD571" i="2"/>
  <c r="BB571" i="2"/>
  <c r="BH231" i="2"/>
  <c r="BJ231" i="2"/>
  <c r="AY176" i="2"/>
  <c r="BA176" i="2"/>
  <c r="BH586" i="2"/>
  <c r="BJ586" i="2"/>
  <c r="BB461" i="2"/>
  <c r="BD461" i="2"/>
  <c r="BD416" i="2"/>
  <c r="BB416" i="2"/>
  <c r="BG283" i="2"/>
  <c r="BE283" i="2"/>
  <c r="BG684" i="2"/>
  <c r="BE684" i="2"/>
  <c r="BK28" i="2"/>
  <c r="BM28" i="2"/>
  <c r="BE114" i="2"/>
  <c r="BG114" i="2"/>
  <c r="BB233" i="2"/>
  <c r="BD233" i="2"/>
  <c r="BE409" i="2"/>
  <c r="BG409" i="2"/>
  <c r="BM335" i="2"/>
  <c r="BK335" i="2"/>
  <c r="BB572" i="2"/>
  <c r="BD572" i="2"/>
  <c r="BK266" i="2"/>
  <c r="BM266" i="2"/>
  <c r="BG705" i="2"/>
  <c r="BE705" i="2"/>
  <c r="BJ212" i="2"/>
  <c r="BH212" i="2"/>
  <c r="BJ458" i="2"/>
  <c r="BH458" i="2"/>
  <c r="BG315" i="2"/>
  <c r="BE315" i="2"/>
  <c r="BB551" i="2"/>
  <c r="BD551" i="2"/>
  <c r="BG166" i="2"/>
  <c r="BE166" i="2"/>
  <c r="BB240" i="2"/>
  <c r="BD240" i="2"/>
  <c r="BB613" i="2"/>
  <c r="BD613" i="2"/>
  <c r="BE304" i="2"/>
  <c r="BG304" i="2"/>
  <c r="BE569" i="2"/>
  <c r="BG569" i="2"/>
  <c r="BE614" i="2"/>
  <c r="BG614" i="2"/>
  <c r="BB111" i="2"/>
  <c r="BD111" i="2"/>
  <c r="BB688" i="2"/>
  <c r="BD688" i="2"/>
  <c r="BE673" i="2"/>
  <c r="BG673" i="2"/>
  <c r="BD301" i="2"/>
  <c r="BB301" i="2"/>
  <c r="BE49" i="2"/>
  <c r="BG49" i="2"/>
  <c r="BG206" i="2"/>
  <c r="BE206" i="2"/>
  <c r="BJ471" i="2"/>
  <c r="BH471" i="2"/>
  <c r="BG509" i="2"/>
  <c r="BE509" i="2"/>
  <c r="BG234" i="2"/>
  <c r="BE234" i="2"/>
  <c r="BB243" i="2"/>
  <c r="BD243" i="2"/>
  <c r="BB465" i="2"/>
  <c r="BD465" i="2"/>
  <c r="BG139" i="2"/>
  <c r="BE139" i="2"/>
  <c r="BA72" i="2"/>
  <c r="AY72" i="2"/>
  <c r="BJ361" i="2"/>
  <c r="BH361" i="2"/>
  <c r="BS131" i="2"/>
  <c r="BQ131" i="2"/>
  <c r="BE539" i="2"/>
  <c r="BG539" i="2"/>
  <c r="BD384" i="2"/>
  <c r="BB384" i="2"/>
  <c r="BE607" i="2"/>
  <c r="BG607" i="2"/>
  <c r="BH230" i="2"/>
  <c r="BJ230" i="2"/>
  <c r="BE462" i="2"/>
  <c r="BG462" i="2"/>
  <c r="BK512" i="2"/>
  <c r="BM512" i="2"/>
  <c r="BJ600" i="2"/>
  <c r="BH600" i="2"/>
  <c r="BE259" i="2"/>
  <c r="BG259" i="2"/>
  <c r="BD318" i="2"/>
  <c r="BB318" i="2"/>
  <c r="BE700" i="2"/>
  <c r="BG700" i="2"/>
  <c r="BE608" i="2"/>
  <c r="BG608" i="2"/>
  <c r="BD272" i="2"/>
  <c r="BB272" i="2"/>
  <c r="BG708" i="2"/>
  <c r="BE708" i="2"/>
  <c r="BD177" i="2"/>
  <c r="BB177" i="2"/>
  <c r="BB499" i="2"/>
  <c r="BD499" i="2"/>
  <c r="BB532" i="2"/>
  <c r="BD532" i="2"/>
  <c r="BD680" i="2"/>
  <c r="BB680" i="2"/>
  <c r="BD584" i="2"/>
  <c r="BB584" i="2"/>
  <c r="BG249" i="2"/>
  <c r="BE249" i="2"/>
  <c r="BM618" i="2"/>
  <c r="BK618" i="2"/>
  <c r="BN199" i="2"/>
  <c r="BP199" i="2"/>
  <c r="BB99" i="2"/>
  <c r="BD99" i="2"/>
  <c r="BB589" i="2"/>
  <c r="BD589" i="2"/>
  <c r="BD459" i="2"/>
  <c r="BB459" i="2"/>
  <c r="BK269" i="2"/>
  <c r="BM269" i="2"/>
  <c r="BK640" i="2"/>
  <c r="BM640" i="2"/>
  <c r="BB574" i="2"/>
  <c r="BD574" i="2"/>
  <c r="BH561" i="2"/>
  <c r="BJ561" i="2"/>
  <c r="BJ209" i="2"/>
  <c r="BH209" i="2"/>
  <c r="BK672" i="2"/>
  <c r="BM672" i="2"/>
  <c r="BE73" i="2"/>
  <c r="BG73" i="2"/>
  <c r="BE582" i="2"/>
  <c r="BG582" i="2"/>
  <c r="BM360" i="2"/>
  <c r="BK360" i="2"/>
  <c r="BD218" i="2"/>
  <c r="BB218" i="2"/>
  <c r="BH323" i="2"/>
  <c r="BJ323" i="2"/>
  <c r="BB645" i="2"/>
  <c r="BD645" i="2"/>
  <c r="BE689" i="2"/>
  <c r="BG689" i="2"/>
  <c r="BM195" i="2"/>
  <c r="BK195" i="2"/>
  <c r="BG588" i="2"/>
  <c r="BE588" i="2"/>
  <c r="BB94" i="2"/>
  <c r="BD94" i="2"/>
  <c r="BE704" i="2"/>
  <c r="BG704" i="2"/>
  <c r="BJ151" i="2"/>
  <c r="BH151" i="2"/>
  <c r="BG223" i="2"/>
  <c r="BE223" i="2"/>
  <c r="BB676" i="2"/>
  <c r="BD676" i="2"/>
  <c r="BG311" i="2"/>
  <c r="BE311" i="2"/>
  <c r="BG24" i="2"/>
  <c r="BE24" i="2"/>
  <c r="BH213" i="2"/>
  <c r="BJ213" i="2"/>
  <c r="BD347" i="2"/>
  <c r="BB347" i="2"/>
  <c r="BE225" i="2"/>
  <c r="BG225" i="2"/>
  <c r="BD382" i="2"/>
  <c r="BB382" i="2"/>
  <c r="BB294" i="2"/>
  <c r="BD294" i="2"/>
  <c r="BD21" i="2"/>
  <c r="BB21" i="2"/>
  <c r="BB157" i="2"/>
  <c r="BD157" i="2"/>
  <c r="BB492" i="2"/>
  <c r="BD492" i="2"/>
  <c r="BD696" i="2"/>
  <c r="BB696" i="2"/>
  <c r="BE128" i="2"/>
  <c r="BG128" i="2"/>
  <c r="BE288" i="2"/>
  <c r="BG288" i="2"/>
  <c r="BD681" i="2"/>
  <c r="BB681" i="2"/>
  <c r="BD531" i="2"/>
  <c r="BB531" i="2"/>
  <c r="BM292" i="2"/>
  <c r="BK292" i="2"/>
  <c r="BB106" i="2"/>
  <c r="BD106" i="2"/>
  <c r="BQ364" i="2"/>
  <c r="BS364" i="2"/>
  <c r="BE294" i="2" l="1"/>
  <c r="BG294" i="2"/>
  <c r="BV364" i="2"/>
  <c r="BT364" i="2"/>
  <c r="BH73" i="2"/>
  <c r="BJ73" i="2"/>
  <c r="BE696" i="2"/>
  <c r="BG696" i="2"/>
  <c r="BN618" i="2"/>
  <c r="BP618" i="2"/>
  <c r="BM323" i="2"/>
  <c r="BK323" i="2"/>
  <c r="BD72" i="2"/>
  <c r="BB72" i="2"/>
  <c r="BD176" i="2"/>
  <c r="BB176" i="2"/>
  <c r="BJ181" i="2"/>
  <c r="BH181" i="2"/>
  <c r="BN629" i="2"/>
  <c r="BP629" i="2"/>
  <c r="BM69" i="2"/>
  <c r="BK69" i="2"/>
  <c r="BE531" i="2"/>
  <c r="BG531" i="2"/>
  <c r="BE680" i="2"/>
  <c r="BG680" i="2"/>
  <c r="BJ705" i="2"/>
  <c r="BH705" i="2"/>
  <c r="BH283" i="2"/>
  <c r="BJ283" i="2"/>
  <c r="BJ646" i="2"/>
  <c r="BH646" i="2"/>
  <c r="BG395" i="2"/>
  <c r="BE395" i="2"/>
  <c r="BN425" i="2"/>
  <c r="BP425" i="2"/>
  <c r="BE89" i="2"/>
  <c r="BG89" i="2"/>
  <c r="BE507" i="2"/>
  <c r="BG507" i="2"/>
  <c r="BH265" i="2"/>
  <c r="BJ265" i="2"/>
  <c r="BH620" i="2"/>
  <c r="BJ620" i="2"/>
  <c r="BE706" i="2"/>
  <c r="BG706" i="2"/>
  <c r="BG676" i="2"/>
  <c r="BE676" i="2"/>
  <c r="BE574" i="2"/>
  <c r="BG574" i="2"/>
  <c r="BM231" i="2"/>
  <c r="BK231" i="2"/>
  <c r="BG633" i="2"/>
  <c r="BE633" i="2"/>
  <c r="BG400" i="2"/>
  <c r="BE400" i="2"/>
  <c r="BM660" i="2"/>
  <c r="BK660" i="2"/>
  <c r="BE497" i="2"/>
  <c r="BG497" i="2"/>
  <c r="BN169" i="2"/>
  <c r="BP169" i="2"/>
  <c r="BJ338" i="2"/>
  <c r="BH338" i="2"/>
  <c r="BE624" i="2"/>
  <c r="BG624" i="2"/>
  <c r="BH288" i="2"/>
  <c r="BJ288" i="2"/>
  <c r="BE21" i="2"/>
  <c r="BG21" i="2"/>
  <c r="BJ225" i="2"/>
  <c r="BH225" i="2"/>
  <c r="BH24" i="2"/>
  <c r="BJ24" i="2"/>
  <c r="BN640" i="2"/>
  <c r="BP640" i="2"/>
  <c r="BE589" i="2"/>
  <c r="BG589" i="2"/>
  <c r="BE499" i="2"/>
  <c r="BG499" i="2"/>
  <c r="BM361" i="2"/>
  <c r="BK361" i="2"/>
  <c r="BE465" i="2"/>
  <c r="BG465" i="2"/>
  <c r="BH49" i="2"/>
  <c r="BJ49" i="2"/>
  <c r="BG111" i="2"/>
  <c r="BE111" i="2"/>
  <c r="BG572" i="2"/>
  <c r="BE572" i="2"/>
  <c r="BN28" i="2"/>
  <c r="BP28" i="2"/>
  <c r="BP143" i="2"/>
  <c r="BN143" i="2"/>
  <c r="BK448" i="2"/>
  <c r="BM448" i="2"/>
  <c r="BE202" i="2"/>
  <c r="BG202" i="2"/>
  <c r="BM483" i="2"/>
  <c r="BK483" i="2"/>
  <c r="BE262" i="2"/>
  <c r="BG262" i="2"/>
  <c r="BJ319" i="2"/>
  <c r="BH319" i="2"/>
  <c r="BH641" i="2"/>
  <c r="BJ641" i="2"/>
  <c r="BE82" i="2"/>
  <c r="BG82" i="2"/>
  <c r="BE674" i="2"/>
  <c r="BG674" i="2"/>
  <c r="BG686" i="2"/>
  <c r="BE686" i="2"/>
  <c r="BE621" i="2"/>
  <c r="BG621" i="2"/>
  <c r="BE408" i="2"/>
  <c r="BG408" i="2"/>
  <c r="BM44" i="2"/>
  <c r="BK44" i="2"/>
  <c r="BG239" i="2"/>
  <c r="BE239" i="2"/>
  <c r="BN577" i="2"/>
  <c r="BP577" i="2"/>
  <c r="BH102" i="2"/>
  <c r="BJ102" i="2"/>
  <c r="BM341" i="2"/>
  <c r="BK341" i="2"/>
  <c r="BG110" i="2"/>
  <c r="BE110" i="2"/>
  <c r="BH189" i="2"/>
  <c r="BJ189" i="2"/>
  <c r="BG556" i="2"/>
  <c r="BE556" i="2"/>
  <c r="BJ93" i="2"/>
  <c r="BH93" i="2"/>
  <c r="BP432" i="2"/>
  <c r="BN432" i="2"/>
  <c r="BD268" i="2"/>
  <c r="BB268" i="2"/>
  <c r="BH11" i="2"/>
  <c r="BJ11" i="2"/>
  <c r="BM327" i="2"/>
  <c r="BK327" i="2"/>
  <c r="BE330" i="2"/>
  <c r="BG330" i="2"/>
  <c r="BG489" i="2"/>
  <c r="BE489" i="2"/>
  <c r="BE510" i="2"/>
  <c r="BG510" i="2"/>
  <c r="BK658" i="2"/>
  <c r="BM658" i="2"/>
  <c r="BE125" i="2"/>
  <c r="BG125" i="2"/>
  <c r="BE365" i="2"/>
  <c r="BG365" i="2"/>
  <c r="BE348" i="2"/>
  <c r="BG348" i="2"/>
  <c r="BE32" i="2"/>
  <c r="BG32" i="2"/>
  <c r="BJ496" i="2"/>
  <c r="BH496" i="2"/>
  <c r="BK66" i="2"/>
  <c r="BM66" i="2"/>
  <c r="BG665" i="2"/>
  <c r="BE665" i="2"/>
  <c r="BE634" i="2"/>
  <c r="BG634" i="2"/>
  <c r="BE584" i="2"/>
  <c r="BG584" i="2"/>
  <c r="BE318" i="2"/>
  <c r="BG318" i="2"/>
  <c r="BE613" i="2"/>
  <c r="BG613" i="2"/>
  <c r="BK212" i="2"/>
  <c r="BM212" i="2"/>
  <c r="BK586" i="2"/>
  <c r="BM586" i="2"/>
  <c r="BE571" i="2"/>
  <c r="BG571" i="2"/>
  <c r="BJ470" i="2"/>
  <c r="BH470" i="2"/>
  <c r="BB229" i="2"/>
  <c r="BD229" i="2"/>
  <c r="BH420" i="2"/>
  <c r="BJ420" i="2"/>
  <c r="BG90" i="2"/>
  <c r="BE90" i="2"/>
  <c r="BE690" i="2"/>
  <c r="BG690" i="2"/>
  <c r="BE26" i="2"/>
  <c r="BG26" i="2"/>
  <c r="BJ694" i="2"/>
  <c r="BH694" i="2"/>
  <c r="BJ78" i="2"/>
  <c r="BH78" i="2"/>
  <c r="BE493" i="2"/>
  <c r="BG493" i="2"/>
  <c r="BE118" i="2"/>
  <c r="BG118" i="2"/>
  <c r="BH424" i="2"/>
  <c r="BJ424" i="2"/>
  <c r="BE538" i="2"/>
  <c r="BG538" i="2"/>
  <c r="BJ245" i="2"/>
  <c r="BH245" i="2"/>
  <c r="BJ595" i="2"/>
  <c r="BH595" i="2"/>
  <c r="BE637" i="2"/>
  <c r="BG637" i="2"/>
  <c r="BD314" i="2"/>
  <c r="BB314" i="2"/>
  <c r="BJ518" i="2"/>
  <c r="BH518" i="2"/>
  <c r="BM295" i="2"/>
  <c r="BK295" i="2"/>
  <c r="BE522" i="2"/>
  <c r="BG522" i="2"/>
  <c r="BH550" i="2"/>
  <c r="BJ550" i="2"/>
  <c r="BE599" i="2"/>
  <c r="BG599" i="2"/>
  <c r="BG464" i="2"/>
  <c r="BE464" i="2"/>
  <c r="BM404" i="2"/>
  <c r="BK404" i="2"/>
  <c r="BE664" i="2"/>
  <c r="BG664" i="2"/>
  <c r="BJ193" i="2"/>
  <c r="BH193" i="2"/>
  <c r="BE456" i="2"/>
  <c r="BG456" i="2"/>
  <c r="BJ575" i="2"/>
  <c r="BH575" i="2"/>
  <c r="BG15" i="2"/>
  <c r="BE15" i="2"/>
  <c r="BK192" i="2"/>
  <c r="BM192" i="2"/>
  <c r="BG411" i="2"/>
  <c r="BE411" i="2"/>
  <c r="BM473" i="2"/>
  <c r="BK473" i="2"/>
  <c r="BJ385" i="2"/>
  <c r="BH385" i="2"/>
  <c r="BH18" i="2"/>
  <c r="BJ18" i="2"/>
  <c r="BG216" i="2"/>
  <c r="BE216" i="2"/>
  <c r="BN154" i="2"/>
  <c r="BP154" i="2"/>
  <c r="BG334" i="2"/>
  <c r="BE334" i="2"/>
  <c r="BE36" i="2"/>
  <c r="BG36" i="2"/>
  <c r="BP292" i="2"/>
  <c r="BN292" i="2"/>
  <c r="BG492" i="2"/>
  <c r="BE492" i="2"/>
  <c r="BH311" i="2"/>
  <c r="BJ311" i="2"/>
  <c r="BH223" i="2"/>
  <c r="BJ223" i="2"/>
  <c r="BE94" i="2"/>
  <c r="BG94" i="2"/>
  <c r="BJ588" i="2"/>
  <c r="BH588" i="2"/>
  <c r="BK209" i="2"/>
  <c r="BM209" i="2"/>
  <c r="BE272" i="2"/>
  <c r="BG272" i="2"/>
  <c r="BJ259" i="2"/>
  <c r="BH259" i="2"/>
  <c r="BJ462" i="2"/>
  <c r="BH462" i="2"/>
  <c r="BH509" i="2"/>
  <c r="BJ509" i="2"/>
  <c r="BJ614" i="2"/>
  <c r="BH614" i="2"/>
  <c r="BE233" i="2"/>
  <c r="BG233" i="2"/>
  <c r="BE419" i="2"/>
  <c r="BG419" i="2"/>
  <c r="BJ312" i="2"/>
  <c r="BH312" i="2"/>
  <c r="BJ275" i="2"/>
  <c r="BH275" i="2"/>
  <c r="BH650" i="2"/>
  <c r="BJ650" i="2"/>
  <c r="BG654" i="2"/>
  <c r="BE654" i="2"/>
  <c r="BE677" i="2"/>
  <c r="BG677" i="2"/>
  <c r="BK442" i="2"/>
  <c r="BM442" i="2"/>
  <c r="BM278" i="2"/>
  <c r="BK278" i="2"/>
  <c r="BE528" i="2"/>
  <c r="BG528" i="2"/>
  <c r="BG437" i="2"/>
  <c r="BE437" i="2"/>
  <c r="BH543" i="2"/>
  <c r="BJ543" i="2"/>
  <c r="BT702" i="2"/>
  <c r="BV702" i="2"/>
  <c r="BH630" i="2"/>
  <c r="BJ630" i="2"/>
  <c r="BJ184" i="2"/>
  <c r="BH184" i="2"/>
  <c r="BE388" i="2"/>
  <c r="BG388" i="2"/>
  <c r="BJ378" i="2"/>
  <c r="BH378" i="2"/>
  <c r="BG581" i="2"/>
  <c r="BE581" i="2"/>
  <c r="BG666" i="2"/>
  <c r="BE666" i="2"/>
  <c r="BJ506" i="2"/>
  <c r="BH506" i="2"/>
  <c r="BJ657" i="2"/>
  <c r="BH657" i="2"/>
  <c r="BK713" i="2"/>
  <c r="BM713" i="2"/>
  <c r="BE261" i="2"/>
  <c r="BG261" i="2"/>
  <c r="BJ592" i="2"/>
  <c r="BH592" i="2"/>
  <c r="BE373" i="2"/>
  <c r="BG373" i="2"/>
  <c r="BE396" i="2"/>
  <c r="BG396" i="2"/>
  <c r="BH652" i="2"/>
  <c r="BJ652" i="2"/>
  <c r="BH354" i="2"/>
  <c r="BJ354" i="2"/>
  <c r="BM670" i="2"/>
  <c r="BK670" i="2"/>
  <c r="BE215" i="2"/>
  <c r="BG215" i="2"/>
  <c r="BE513" i="2"/>
  <c r="BG513" i="2"/>
  <c r="BE441" i="2"/>
  <c r="BG441" i="2"/>
  <c r="BK484" i="2"/>
  <c r="BM484" i="2"/>
  <c r="BM248" i="2"/>
  <c r="BK248" i="2"/>
  <c r="BP428" i="2"/>
  <c r="BN428" i="2"/>
  <c r="BJ467" i="2"/>
  <c r="BH467" i="2"/>
  <c r="BN516" i="2"/>
  <c r="BP516" i="2"/>
  <c r="BK159" i="2"/>
  <c r="BM159" i="2"/>
  <c r="BH601" i="2"/>
  <c r="BJ601" i="2"/>
  <c r="BH709" i="2"/>
  <c r="BJ709" i="2"/>
  <c r="BN237" i="2"/>
  <c r="BP237" i="2"/>
  <c r="BE178" i="2"/>
  <c r="BG178" i="2"/>
  <c r="BE648" i="2"/>
  <c r="BG648" i="2"/>
  <c r="BG526" i="2"/>
  <c r="BE526" i="2"/>
  <c r="BH25" i="2"/>
  <c r="BJ25" i="2"/>
  <c r="BB286" i="2"/>
  <c r="BD286" i="2"/>
  <c r="BP269" i="2"/>
  <c r="BN269" i="2"/>
  <c r="BJ539" i="2"/>
  <c r="BH539" i="2"/>
  <c r="BN76" i="2"/>
  <c r="BP76" i="2"/>
  <c r="BE642" i="2"/>
  <c r="BG642" i="2"/>
  <c r="BG254" i="2"/>
  <c r="BE254" i="2"/>
  <c r="BG455" i="2"/>
  <c r="BE455" i="2"/>
  <c r="BD138" i="2"/>
  <c r="BB138" i="2"/>
  <c r="BH452" i="2"/>
  <c r="BJ452" i="2"/>
  <c r="BG692" i="2"/>
  <c r="BE692" i="2"/>
  <c r="BH352" i="2"/>
  <c r="BJ352" i="2"/>
  <c r="BJ142" i="2"/>
  <c r="BH142" i="2"/>
  <c r="BJ305" i="2"/>
  <c r="BH305" i="2"/>
  <c r="BS63" i="2"/>
  <c r="BQ63" i="2"/>
  <c r="BK612" i="2"/>
  <c r="BM612" i="2"/>
  <c r="BJ668" i="2"/>
  <c r="BH668" i="2"/>
  <c r="BM81" i="2"/>
  <c r="BK81" i="2"/>
  <c r="BH427" i="2"/>
  <c r="BJ427" i="2"/>
  <c r="BK603" i="2"/>
  <c r="BM603" i="2"/>
  <c r="BE487" i="2"/>
  <c r="BG487" i="2"/>
  <c r="BJ525" i="2"/>
  <c r="BH525" i="2"/>
  <c r="BE124" i="2"/>
  <c r="BG124" i="2"/>
  <c r="BJ625" i="2"/>
  <c r="BH625" i="2"/>
  <c r="BG14" i="2"/>
  <c r="BE14" i="2"/>
  <c r="BG328" i="2"/>
  <c r="BE328" i="2"/>
  <c r="BG129" i="2"/>
  <c r="BE129" i="2"/>
  <c r="BG622" i="2"/>
  <c r="BE622" i="2"/>
  <c r="BK91" i="2"/>
  <c r="BM91" i="2"/>
  <c r="BK48" i="2"/>
  <c r="BM48" i="2"/>
  <c r="BE180" i="2"/>
  <c r="BG180" i="2"/>
  <c r="BJ52" i="2"/>
  <c r="BH52" i="2"/>
  <c r="BN276" i="2"/>
  <c r="BP276" i="2"/>
  <c r="BH128" i="2"/>
  <c r="BJ128" i="2"/>
  <c r="BG347" i="2"/>
  <c r="BE347" i="2"/>
  <c r="BE218" i="2"/>
  <c r="BG218" i="2"/>
  <c r="BG177" i="2"/>
  <c r="BE177" i="2"/>
  <c r="BJ608" i="2"/>
  <c r="BH608" i="2"/>
  <c r="BK230" i="2"/>
  <c r="BM230" i="2"/>
  <c r="BJ673" i="2"/>
  <c r="BH673" i="2"/>
  <c r="BH569" i="2"/>
  <c r="BJ569" i="2"/>
  <c r="BJ315" i="2"/>
  <c r="BH315" i="2"/>
  <c r="BP335" i="2"/>
  <c r="BN335" i="2"/>
  <c r="BJ684" i="2"/>
  <c r="BH684" i="2"/>
  <c r="BH170" i="2"/>
  <c r="BJ170" i="2"/>
  <c r="BJ560" i="2"/>
  <c r="BH560" i="2"/>
  <c r="BH547" i="2"/>
  <c r="BJ547" i="2"/>
  <c r="BH339" i="2"/>
  <c r="BJ339" i="2"/>
  <c r="BJ678" i="2"/>
  <c r="BH678" i="2"/>
  <c r="BP322" i="2"/>
  <c r="BN322" i="2"/>
  <c r="BE83" i="2"/>
  <c r="BG83" i="2"/>
  <c r="BE165" i="2"/>
  <c r="BG165" i="2"/>
  <c r="BM628" i="2"/>
  <c r="BK628" i="2"/>
  <c r="BG503" i="2"/>
  <c r="BE503" i="2"/>
  <c r="BG555" i="2"/>
  <c r="BE555" i="2"/>
  <c r="BE351" i="2"/>
  <c r="BG351" i="2"/>
  <c r="BJ174" i="2"/>
  <c r="BH174" i="2"/>
  <c r="BJ17" i="2"/>
  <c r="BH17" i="2"/>
  <c r="BP236" i="2"/>
  <c r="BN236" i="2"/>
  <c r="BQ501" i="2"/>
  <c r="BS501" i="2"/>
  <c r="BG157" i="2"/>
  <c r="BE157" i="2"/>
  <c r="BM213" i="2"/>
  <c r="BK213" i="2"/>
  <c r="BM151" i="2"/>
  <c r="BK151" i="2"/>
  <c r="BE532" i="2"/>
  <c r="BG532" i="2"/>
  <c r="BK253" i="2"/>
  <c r="BM253" i="2"/>
  <c r="BJ279" i="2"/>
  <c r="BH279" i="2"/>
  <c r="BE480" i="2"/>
  <c r="BG480" i="2"/>
  <c r="BE609" i="2"/>
  <c r="BG609" i="2"/>
  <c r="BM515" i="2"/>
  <c r="BK515" i="2"/>
  <c r="BG29" i="2"/>
  <c r="BE29" i="2"/>
  <c r="BG389" i="2"/>
  <c r="BE389" i="2"/>
  <c r="BK500" i="2"/>
  <c r="BM500" i="2"/>
  <c r="BJ146" i="2"/>
  <c r="BH146" i="2"/>
  <c r="BE477" i="2"/>
  <c r="BG477" i="2"/>
  <c r="BG656" i="2"/>
  <c r="BE656" i="2"/>
  <c r="BE451" i="2"/>
  <c r="BG451" i="2"/>
  <c r="BP360" i="2"/>
  <c r="BN360" i="2"/>
  <c r="BN672" i="2"/>
  <c r="BP672" i="2"/>
  <c r="BQ199" i="2"/>
  <c r="BS199" i="2"/>
  <c r="BH249" i="2"/>
  <c r="BJ249" i="2"/>
  <c r="BJ700" i="2"/>
  <c r="BH700" i="2"/>
  <c r="BM600" i="2"/>
  <c r="BK600" i="2"/>
  <c r="BH607" i="2"/>
  <c r="BJ607" i="2"/>
  <c r="BT131" i="2"/>
  <c r="BV131" i="2"/>
  <c r="BE688" i="2"/>
  <c r="BG688" i="2"/>
  <c r="BJ166" i="2"/>
  <c r="BH166" i="2"/>
  <c r="BK458" i="2"/>
  <c r="BM458" i="2"/>
  <c r="BJ409" i="2"/>
  <c r="BH409" i="2"/>
  <c r="BE416" i="2"/>
  <c r="BG416" i="2"/>
  <c r="BM568" i="2"/>
  <c r="BK568" i="2"/>
  <c r="BK504" i="2"/>
  <c r="BM504" i="2"/>
  <c r="BN521" i="2"/>
  <c r="BP521" i="2"/>
  <c r="BE291" i="2"/>
  <c r="BG291" i="2"/>
  <c r="BH638" i="2"/>
  <c r="BJ638" i="2"/>
  <c r="BG342" i="2"/>
  <c r="BE342" i="2"/>
  <c r="BH661" i="2"/>
  <c r="BJ661" i="2"/>
  <c r="BK287" i="2"/>
  <c r="BM287" i="2"/>
  <c r="BM436" i="2"/>
  <c r="BK436" i="2"/>
  <c r="BJ449" i="2"/>
  <c r="BH449" i="2"/>
  <c r="BJ59" i="2"/>
  <c r="BH59" i="2"/>
  <c r="BE162" i="2"/>
  <c r="BG162" i="2"/>
  <c r="BM594" i="2"/>
  <c r="BK594" i="2"/>
  <c r="BJ476" i="2"/>
  <c r="BH476" i="2"/>
  <c r="BG585" i="2"/>
  <c r="BE585" i="2"/>
  <c r="BH22" i="2"/>
  <c r="BJ22" i="2"/>
  <c r="BJ105" i="2"/>
  <c r="BH105" i="2"/>
  <c r="BM135" i="2"/>
  <c r="BK135" i="2"/>
  <c r="BG161" i="2"/>
  <c r="BE161" i="2"/>
  <c r="BE201" i="2"/>
  <c r="BG201" i="2"/>
  <c r="BG136" i="2"/>
  <c r="BE136" i="2"/>
  <c r="BK282" i="2"/>
  <c r="BM282" i="2"/>
  <c r="BJ415" i="2"/>
  <c r="BH415" i="2"/>
  <c r="BE698" i="2"/>
  <c r="BG698" i="2"/>
  <c r="BK381" i="2"/>
  <c r="BM381" i="2"/>
  <c r="BE412" i="2"/>
  <c r="BG412" i="2"/>
  <c r="BG222" i="2"/>
  <c r="BE222" i="2"/>
  <c r="BE544" i="2"/>
  <c r="BG544" i="2"/>
  <c r="BJ357" i="2"/>
  <c r="BH357" i="2"/>
  <c r="BG140" i="2"/>
  <c r="BE140" i="2"/>
  <c r="BN714" i="2"/>
  <c r="BP714" i="2"/>
  <c r="BG185" i="2"/>
  <c r="BE185" i="2"/>
  <c r="BJ636" i="2"/>
  <c r="BH636" i="2"/>
  <c r="BM219" i="2"/>
  <c r="BK219" i="2"/>
  <c r="BG384" i="2"/>
  <c r="BE384" i="2"/>
  <c r="BJ689" i="2"/>
  <c r="BH689" i="2"/>
  <c r="BK561" i="2"/>
  <c r="BM561" i="2"/>
  <c r="BG99" i="2"/>
  <c r="BE99" i="2"/>
  <c r="BE243" i="2"/>
  <c r="BG243" i="2"/>
  <c r="BG301" i="2"/>
  <c r="BE301" i="2"/>
  <c r="BG240" i="2"/>
  <c r="BE240" i="2"/>
  <c r="BH115" i="2"/>
  <c r="BJ115" i="2"/>
  <c r="BH490" i="2"/>
  <c r="BJ490" i="2"/>
  <c r="BM445" i="2"/>
  <c r="BK445" i="2"/>
  <c r="BE653" i="2"/>
  <c r="BG653" i="2"/>
  <c r="BH101" i="2"/>
  <c r="BJ101" i="2"/>
  <c r="BH97" i="2"/>
  <c r="BJ97" i="2"/>
  <c r="BH401" i="2"/>
  <c r="BJ401" i="2"/>
  <c r="BG270" i="2"/>
  <c r="BE270" i="2"/>
  <c r="BK471" i="2"/>
  <c r="BM471" i="2"/>
  <c r="BG75" i="2"/>
  <c r="BE75" i="2"/>
  <c r="BK167" i="2"/>
  <c r="BM167" i="2"/>
  <c r="BE55" i="2"/>
  <c r="BG55" i="2"/>
  <c r="BJ486" i="2"/>
  <c r="BH486" i="2"/>
  <c r="BH669" i="2"/>
  <c r="BJ669" i="2"/>
  <c r="BE393" i="2"/>
  <c r="BG393" i="2"/>
  <c r="BD127" i="2"/>
  <c r="BB127" i="2"/>
  <c r="BH355" i="2"/>
  <c r="BJ355" i="2"/>
  <c r="BH132" i="2"/>
  <c r="BJ132" i="2"/>
  <c r="BN205" i="2"/>
  <c r="BP205" i="2"/>
  <c r="BJ578" i="2"/>
  <c r="BH578" i="2"/>
  <c r="BK616" i="2"/>
  <c r="BM616" i="2"/>
  <c r="BN308" i="2"/>
  <c r="BP308" i="2"/>
  <c r="BE519" i="2"/>
  <c r="BG519" i="2"/>
  <c r="BH535" i="2"/>
  <c r="BJ535" i="2"/>
  <c r="BE632" i="2"/>
  <c r="BG632" i="2"/>
  <c r="BP529" i="2"/>
  <c r="BN529" i="2"/>
  <c r="BQ290" i="2"/>
  <c r="BS290" i="2"/>
  <c r="BP195" i="2"/>
  <c r="BN195" i="2"/>
  <c r="BP266" i="2"/>
  <c r="BN266" i="2"/>
  <c r="BJ114" i="2"/>
  <c r="BH114" i="2"/>
  <c r="BM604" i="2"/>
  <c r="BK604" i="2"/>
  <c r="BH662" i="2"/>
  <c r="BJ662" i="2"/>
  <c r="BG258" i="2"/>
  <c r="BE258" i="2"/>
  <c r="BG534" i="2"/>
  <c r="BE534" i="2"/>
  <c r="BG158" i="2"/>
  <c r="BE158" i="2"/>
  <c r="BY121" i="2"/>
  <c r="BW121" i="2"/>
  <c r="BJ149" i="2"/>
  <c r="BH149" i="2"/>
  <c r="BK682" i="2"/>
  <c r="BM682" i="2"/>
  <c r="BK331" i="2"/>
  <c r="BM331" i="2"/>
  <c r="BE60" i="2"/>
  <c r="BG60" i="2"/>
  <c r="BE150" i="2"/>
  <c r="BG150" i="2"/>
  <c r="BE344" i="2"/>
  <c r="BG344" i="2"/>
  <c r="BH98" i="2"/>
  <c r="BJ98" i="2"/>
  <c r="BM617" i="2"/>
  <c r="BK617" i="2"/>
  <c r="BM40" i="2"/>
  <c r="BK40" i="2"/>
  <c r="BJ474" i="2"/>
  <c r="BH474" i="2"/>
  <c r="BG173" i="2"/>
  <c r="BE173" i="2"/>
  <c r="BE307" i="2"/>
  <c r="BG307" i="2"/>
  <c r="BG681" i="2"/>
  <c r="BE681" i="2"/>
  <c r="BE106" i="2"/>
  <c r="BG106" i="2"/>
  <c r="BG382" i="2"/>
  <c r="BE382" i="2"/>
  <c r="BH704" i="2"/>
  <c r="BJ704" i="2"/>
  <c r="BE645" i="2"/>
  <c r="BG645" i="2"/>
  <c r="BJ582" i="2"/>
  <c r="BH582" i="2"/>
  <c r="BG459" i="2"/>
  <c r="BE459" i="2"/>
  <c r="BH708" i="2"/>
  <c r="BJ708" i="2"/>
  <c r="BP512" i="2"/>
  <c r="BN512" i="2"/>
  <c r="BJ139" i="2"/>
  <c r="BH139" i="2"/>
  <c r="BH234" i="2"/>
  <c r="BJ234" i="2"/>
  <c r="BH206" i="2"/>
  <c r="BJ206" i="2"/>
  <c r="BH304" i="2"/>
  <c r="BJ304" i="2"/>
  <c r="BE551" i="2"/>
  <c r="BG551" i="2"/>
  <c r="BE461" i="2"/>
  <c r="BG461" i="2"/>
  <c r="BG563" i="2"/>
  <c r="BE563" i="2"/>
  <c r="BJ188" i="2"/>
  <c r="BH188" i="2"/>
  <c r="BP12" i="2"/>
  <c r="BN12" i="2"/>
  <c r="BN33" i="2"/>
  <c r="BP33" i="2"/>
  <c r="BH715" i="2"/>
  <c r="BJ715" i="2"/>
  <c r="BH468" i="2"/>
  <c r="BJ468" i="2"/>
  <c r="BH153" i="2"/>
  <c r="BJ153" i="2"/>
  <c r="BH693" i="2"/>
  <c r="BJ693" i="2"/>
  <c r="BG405" i="2"/>
  <c r="BE405" i="2"/>
  <c r="BH369" i="2"/>
  <c r="BJ369" i="2"/>
  <c r="BK349" i="2"/>
  <c r="BM349" i="2"/>
  <c r="BE649" i="2"/>
  <c r="BG649" i="2"/>
  <c r="BG444" i="2"/>
  <c r="BE444" i="2"/>
  <c r="BG479" i="2"/>
  <c r="BE479" i="2"/>
  <c r="BG41" i="2"/>
  <c r="BE41" i="2"/>
  <c r="BJ431" i="2"/>
  <c r="BH431" i="2"/>
  <c r="BK300" i="2"/>
  <c r="BM300" i="2"/>
  <c r="BH377" i="2"/>
  <c r="BJ377" i="2"/>
  <c r="BH358" i="2"/>
  <c r="BJ358" i="2"/>
  <c r="BE198" i="2"/>
  <c r="BG198" i="2"/>
  <c r="BH86" i="2"/>
  <c r="BJ86" i="2"/>
  <c r="BH697" i="2"/>
  <c r="BJ697" i="2"/>
  <c r="BH297" i="2"/>
  <c r="BJ297" i="2"/>
  <c r="BH368" i="2"/>
  <c r="BJ368" i="2"/>
  <c r="BJ298" i="2"/>
  <c r="BH298" i="2"/>
  <c r="BE208" i="2"/>
  <c r="BG208" i="2"/>
  <c r="BP710" i="2"/>
  <c r="BN710" i="2"/>
  <c r="BJ602" i="2"/>
  <c r="BH602" i="2"/>
  <c r="BP250" i="2"/>
  <c r="BN250" i="2"/>
  <c r="BH701" i="2"/>
  <c r="BJ701" i="2"/>
  <c r="BJ196" i="2"/>
  <c r="BH196" i="2"/>
  <c r="BE186" i="2"/>
  <c r="BG186" i="2"/>
  <c r="BJ147" i="2"/>
  <c r="BH147" i="2"/>
  <c r="BE79" i="2"/>
  <c r="BG79" i="2"/>
  <c r="BE502" i="2"/>
  <c r="BG502" i="2"/>
  <c r="BM273" i="2"/>
  <c r="BK273" i="2"/>
  <c r="BE591" i="2"/>
  <c r="BG591" i="2"/>
  <c r="BK345" i="2"/>
  <c r="BM345" i="2"/>
  <c r="BJ244" i="2"/>
  <c r="BH244" i="2"/>
  <c r="BG644" i="2"/>
  <c r="BE644" i="2"/>
  <c r="BK626" i="2"/>
  <c r="BM626" i="2"/>
  <c r="BE685" i="2"/>
  <c r="BG685" i="2"/>
  <c r="BH585" i="2" l="1"/>
  <c r="BJ585" i="2"/>
  <c r="BK59" i="2"/>
  <c r="BM59" i="2"/>
  <c r="BN287" i="2"/>
  <c r="BP287" i="2"/>
  <c r="BM607" i="2"/>
  <c r="BK607" i="2"/>
  <c r="BQ360" i="2"/>
  <c r="BS360" i="2"/>
  <c r="BN500" i="2"/>
  <c r="BP500" i="2"/>
  <c r="BJ351" i="2"/>
  <c r="BH351" i="2"/>
  <c r="BP628" i="2"/>
  <c r="BN628" i="2"/>
  <c r="BP230" i="2"/>
  <c r="BN230" i="2"/>
  <c r="BK52" i="2"/>
  <c r="BM52" i="2"/>
  <c r="BH622" i="2"/>
  <c r="BJ622" i="2"/>
  <c r="BM668" i="2"/>
  <c r="BK668" i="2"/>
  <c r="BJ455" i="2"/>
  <c r="BH455" i="2"/>
  <c r="BH526" i="2"/>
  <c r="BJ526" i="2"/>
  <c r="BM467" i="2"/>
  <c r="BK467" i="2"/>
  <c r="BN713" i="2"/>
  <c r="BP713" i="2"/>
  <c r="BH388" i="2"/>
  <c r="BJ388" i="2"/>
  <c r="BH419" i="2"/>
  <c r="BJ419" i="2"/>
  <c r="BJ492" i="2"/>
  <c r="BH492" i="2"/>
  <c r="BK550" i="2"/>
  <c r="BM550" i="2"/>
  <c r="BK518" i="2"/>
  <c r="BM518" i="2"/>
  <c r="BK245" i="2"/>
  <c r="BM245" i="2"/>
  <c r="BE229" i="2"/>
  <c r="BG229" i="2"/>
  <c r="BH556" i="2"/>
  <c r="BJ556" i="2"/>
  <c r="BJ202" i="2"/>
  <c r="BH202" i="2"/>
  <c r="BQ28" i="2"/>
  <c r="BS28" i="2"/>
  <c r="BH465" i="2"/>
  <c r="BJ465" i="2"/>
  <c r="BH624" i="2"/>
  <c r="BJ624" i="2"/>
  <c r="BH633" i="2"/>
  <c r="BJ633" i="2"/>
  <c r="BJ706" i="2"/>
  <c r="BH706" i="2"/>
  <c r="BJ507" i="2"/>
  <c r="BH507" i="2"/>
  <c r="BK705" i="2"/>
  <c r="BM705" i="2"/>
  <c r="BP69" i="2"/>
  <c r="BN69" i="2"/>
  <c r="BS618" i="2"/>
  <c r="BQ618" i="2"/>
  <c r="BH696" i="2"/>
  <c r="BJ696" i="2"/>
  <c r="BH591" i="2"/>
  <c r="BJ591" i="2"/>
  <c r="BQ250" i="2"/>
  <c r="BS250" i="2"/>
  <c r="BK297" i="2"/>
  <c r="BM297" i="2"/>
  <c r="BH479" i="2"/>
  <c r="BJ479" i="2"/>
  <c r="BM715" i="2"/>
  <c r="BK715" i="2"/>
  <c r="BK206" i="2"/>
  <c r="BM206" i="2"/>
  <c r="BM708" i="2"/>
  <c r="BK708" i="2"/>
  <c r="BH173" i="2"/>
  <c r="BJ173" i="2"/>
  <c r="BH60" i="2"/>
  <c r="BJ60" i="2"/>
  <c r="BK535" i="2"/>
  <c r="BM535" i="2"/>
  <c r="BP616" i="2"/>
  <c r="BN616" i="2"/>
  <c r="BK401" i="2"/>
  <c r="BM401" i="2"/>
  <c r="BJ653" i="2"/>
  <c r="BH653" i="2"/>
  <c r="BK115" i="2"/>
  <c r="BM115" i="2"/>
  <c r="BH301" i="2"/>
  <c r="BJ301" i="2"/>
  <c r="BK636" i="2"/>
  <c r="BM636" i="2"/>
  <c r="BH140" i="2"/>
  <c r="BJ140" i="2"/>
  <c r="BH412" i="2"/>
  <c r="BJ412" i="2"/>
  <c r="BH136" i="2"/>
  <c r="BJ136" i="2"/>
  <c r="BN135" i="2"/>
  <c r="BP135" i="2"/>
  <c r="BH416" i="2"/>
  <c r="BJ416" i="2"/>
  <c r="BK166" i="2"/>
  <c r="BM166" i="2"/>
  <c r="BT199" i="2"/>
  <c r="BV199" i="2"/>
  <c r="BH656" i="2"/>
  <c r="BJ656" i="2"/>
  <c r="BH609" i="2"/>
  <c r="BJ609" i="2"/>
  <c r="BN253" i="2"/>
  <c r="BP253" i="2"/>
  <c r="BH165" i="2"/>
  <c r="BJ165" i="2"/>
  <c r="BK678" i="2"/>
  <c r="BM678" i="2"/>
  <c r="BK560" i="2"/>
  <c r="BM560" i="2"/>
  <c r="BK315" i="2"/>
  <c r="BM315" i="2"/>
  <c r="BH180" i="2"/>
  <c r="BJ180" i="2"/>
  <c r="BP603" i="2"/>
  <c r="BN603" i="2"/>
  <c r="BN612" i="2"/>
  <c r="BP612" i="2"/>
  <c r="BK142" i="2"/>
  <c r="BM142" i="2"/>
  <c r="BH648" i="2"/>
  <c r="BJ648" i="2"/>
  <c r="BK601" i="2"/>
  <c r="BM601" i="2"/>
  <c r="BN670" i="2"/>
  <c r="BP670" i="2"/>
  <c r="BH373" i="2"/>
  <c r="BJ373" i="2"/>
  <c r="BN278" i="2"/>
  <c r="BP278" i="2"/>
  <c r="BK650" i="2"/>
  <c r="BM650" i="2"/>
  <c r="BN209" i="2"/>
  <c r="BP209" i="2"/>
  <c r="BM223" i="2"/>
  <c r="BK223" i="2"/>
  <c r="BJ334" i="2"/>
  <c r="BH334" i="2"/>
  <c r="BP473" i="2"/>
  <c r="BN473" i="2"/>
  <c r="BH538" i="2"/>
  <c r="BJ538" i="2"/>
  <c r="BH493" i="2"/>
  <c r="BJ493" i="2"/>
  <c r="BK694" i="2"/>
  <c r="BM694" i="2"/>
  <c r="BH318" i="2"/>
  <c r="BJ318" i="2"/>
  <c r="BH365" i="2"/>
  <c r="BJ365" i="2"/>
  <c r="BH510" i="2"/>
  <c r="BJ510" i="2"/>
  <c r="BG268" i="2"/>
  <c r="BE268" i="2"/>
  <c r="BP341" i="2"/>
  <c r="BN341" i="2"/>
  <c r="BJ82" i="2"/>
  <c r="BH82" i="2"/>
  <c r="BK319" i="2"/>
  <c r="BM319" i="2"/>
  <c r="BS640" i="2"/>
  <c r="BQ640" i="2"/>
  <c r="BK225" i="2"/>
  <c r="BM225" i="2"/>
  <c r="BJ395" i="2"/>
  <c r="BH395" i="2"/>
  <c r="BH680" i="2"/>
  <c r="BJ680" i="2"/>
  <c r="BH644" i="2"/>
  <c r="BJ644" i="2"/>
  <c r="BN300" i="2"/>
  <c r="BP300" i="2"/>
  <c r="BK662" i="2"/>
  <c r="BM662" i="2"/>
  <c r="BH270" i="2"/>
  <c r="BJ270" i="2"/>
  <c r="BH685" i="2"/>
  <c r="BJ685" i="2"/>
  <c r="BH681" i="2"/>
  <c r="BJ681" i="2"/>
  <c r="BK661" i="2"/>
  <c r="BM661" i="2"/>
  <c r="BH477" i="2"/>
  <c r="BJ477" i="2"/>
  <c r="BN213" i="2"/>
  <c r="BP213" i="2"/>
  <c r="BK170" i="2"/>
  <c r="BM170" i="2"/>
  <c r="BJ347" i="2"/>
  <c r="BH347" i="2"/>
  <c r="BH129" i="2"/>
  <c r="BJ129" i="2"/>
  <c r="BK625" i="2"/>
  <c r="BM625" i="2"/>
  <c r="BM352" i="2"/>
  <c r="BK352" i="2"/>
  <c r="BG138" i="2"/>
  <c r="BE138" i="2"/>
  <c r="BG286" i="2"/>
  <c r="BE286" i="2"/>
  <c r="BK354" i="2"/>
  <c r="BM354" i="2"/>
  <c r="BH666" i="2"/>
  <c r="BJ666" i="2"/>
  <c r="BY702" i="2"/>
  <c r="BW702" i="2"/>
  <c r="BN442" i="2"/>
  <c r="BP442" i="2"/>
  <c r="BK462" i="2"/>
  <c r="BM462" i="2"/>
  <c r="BS154" i="2"/>
  <c r="BQ154" i="2"/>
  <c r="BH15" i="2"/>
  <c r="BJ15" i="2"/>
  <c r="BP404" i="2"/>
  <c r="BN404" i="2"/>
  <c r="BH522" i="2"/>
  <c r="BJ522" i="2"/>
  <c r="BE314" i="2"/>
  <c r="BG314" i="2"/>
  <c r="BH634" i="2"/>
  <c r="BJ634" i="2"/>
  <c r="BK102" i="2"/>
  <c r="BM102" i="2"/>
  <c r="BH239" i="2"/>
  <c r="BJ239" i="2"/>
  <c r="BJ621" i="2"/>
  <c r="BH621" i="2"/>
  <c r="BN448" i="2"/>
  <c r="BP448" i="2"/>
  <c r="BP231" i="2"/>
  <c r="BN231" i="2"/>
  <c r="BK620" i="2"/>
  <c r="BM620" i="2"/>
  <c r="BE176" i="2"/>
  <c r="BG176" i="2"/>
  <c r="BM298" i="2"/>
  <c r="BK298" i="2"/>
  <c r="BM697" i="2"/>
  <c r="BK697" i="2"/>
  <c r="BM431" i="2"/>
  <c r="BK431" i="2"/>
  <c r="BJ444" i="2"/>
  <c r="BH444" i="2"/>
  <c r="BK188" i="2"/>
  <c r="BM188" i="2"/>
  <c r="BK234" i="2"/>
  <c r="BM234" i="2"/>
  <c r="BH645" i="2"/>
  <c r="BJ645" i="2"/>
  <c r="BH382" i="2"/>
  <c r="BJ382" i="2"/>
  <c r="BK474" i="2"/>
  <c r="BM474" i="2"/>
  <c r="BH344" i="2"/>
  <c r="BJ344" i="2"/>
  <c r="BK149" i="2"/>
  <c r="BM149" i="2"/>
  <c r="BP604" i="2"/>
  <c r="BN604" i="2"/>
  <c r="BH519" i="2"/>
  <c r="BJ519" i="2"/>
  <c r="BP471" i="2"/>
  <c r="BN471" i="2"/>
  <c r="BJ185" i="2"/>
  <c r="BH185" i="2"/>
  <c r="BK357" i="2"/>
  <c r="BM357" i="2"/>
  <c r="BK415" i="2"/>
  <c r="BM415" i="2"/>
  <c r="BH201" i="2"/>
  <c r="BJ201" i="2"/>
  <c r="BK105" i="2"/>
  <c r="BM105" i="2"/>
  <c r="BK449" i="2"/>
  <c r="BM449" i="2"/>
  <c r="BH688" i="2"/>
  <c r="BJ688" i="2"/>
  <c r="BN600" i="2"/>
  <c r="BP600" i="2"/>
  <c r="BJ389" i="2"/>
  <c r="BH389" i="2"/>
  <c r="BH83" i="2"/>
  <c r="BJ83" i="2"/>
  <c r="BK339" i="2"/>
  <c r="BM339" i="2"/>
  <c r="BK569" i="2"/>
  <c r="BM569" i="2"/>
  <c r="BK608" i="2"/>
  <c r="BM608" i="2"/>
  <c r="BM128" i="2"/>
  <c r="BK128" i="2"/>
  <c r="BP48" i="2"/>
  <c r="BN48" i="2"/>
  <c r="BH124" i="2"/>
  <c r="BJ124" i="2"/>
  <c r="BK427" i="2"/>
  <c r="BM427" i="2"/>
  <c r="BH254" i="2"/>
  <c r="BJ254" i="2"/>
  <c r="BM539" i="2"/>
  <c r="BK539" i="2"/>
  <c r="BH178" i="2"/>
  <c r="BJ178" i="2"/>
  <c r="BN159" i="2"/>
  <c r="BP159" i="2"/>
  <c r="BS428" i="2"/>
  <c r="BQ428" i="2"/>
  <c r="BH233" i="2"/>
  <c r="BJ233" i="2"/>
  <c r="BQ292" i="2"/>
  <c r="BS292" i="2"/>
  <c r="BK193" i="2"/>
  <c r="BM193" i="2"/>
  <c r="BH637" i="2"/>
  <c r="BJ637" i="2"/>
  <c r="BH90" i="2"/>
  <c r="BJ90" i="2"/>
  <c r="BP212" i="2"/>
  <c r="BN212" i="2"/>
  <c r="BH584" i="2"/>
  <c r="BJ584" i="2"/>
  <c r="BK496" i="2"/>
  <c r="BM496" i="2"/>
  <c r="BH125" i="2"/>
  <c r="BJ125" i="2"/>
  <c r="BP327" i="2"/>
  <c r="BN327" i="2"/>
  <c r="BM189" i="2"/>
  <c r="BK189" i="2"/>
  <c r="BK641" i="2"/>
  <c r="BM641" i="2"/>
  <c r="BH262" i="2"/>
  <c r="BJ262" i="2"/>
  <c r="BH572" i="2"/>
  <c r="BJ572" i="2"/>
  <c r="BN361" i="2"/>
  <c r="BP361" i="2"/>
  <c r="BH21" i="2"/>
  <c r="BJ21" i="2"/>
  <c r="BK338" i="2"/>
  <c r="BM338" i="2"/>
  <c r="BN660" i="2"/>
  <c r="BP660" i="2"/>
  <c r="BH89" i="2"/>
  <c r="BJ89" i="2"/>
  <c r="BK646" i="2"/>
  <c r="BM646" i="2"/>
  <c r="BS629" i="2"/>
  <c r="BQ629" i="2"/>
  <c r="BW364" i="2"/>
  <c r="BY364" i="2"/>
  <c r="BH294" i="2"/>
  <c r="BJ294" i="2"/>
  <c r="BJ198" i="2"/>
  <c r="BH198" i="2"/>
  <c r="BS266" i="2"/>
  <c r="BQ266" i="2"/>
  <c r="BK132" i="2"/>
  <c r="BM132" i="2"/>
  <c r="BH222" i="2"/>
  <c r="BJ222" i="2"/>
  <c r="BK358" i="2"/>
  <c r="BM358" i="2"/>
  <c r="BK153" i="2"/>
  <c r="BM153" i="2"/>
  <c r="BM486" i="2"/>
  <c r="BK486" i="2"/>
  <c r="BQ236" i="2"/>
  <c r="BS236" i="2"/>
  <c r="BM602" i="2"/>
  <c r="BK602" i="2"/>
  <c r="BN504" i="2"/>
  <c r="BP504" i="2"/>
  <c r="BH532" i="2"/>
  <c r="BJ532" i="2"/>
  <c r="BJ555" i="2"/>
  <c r="BH555" i="2"/>
  <c r="BH328" i="2"/>
  <c r="BJ328" i="2"/>
  <c r="BT63" i="2"/>
  <c r="BV63" i="2"/>
  <c r="BH513" i="2"/>
  <c r="BJ513" i="2"/>
  <c r="BK657" i="2"/>
  <c r="BM657" i="2"/>
  <c r="BK311" i="2"/>
  <c r="BM311" i="2"/>
  <c r="BM420" i="2"/>
  <c r="BK420" i="2"/>
  <c r="BK470" i="2"/>
  <c r="BM470" i="2"/>
  <c r="BH574" i="2"/>
  <c r="BJ574" i="2"/>
  <c r="BH531" i="2"/>
  <c r="BJ531" i="2"/>
  <c r="BM377" i="2"/>
  <c r="BK377" i="2"/>
  <c r="BK468" i="2"/>
  <c r="BM468" i="2"/>
  <c r="BN445" i="2"/>
  <c r="BP445" i="2"/>
  <c r="BS714" i="2"/>
  <c r="BQ714" i="2"/>
  <c r="BK22" i="2"/>
  <c r="BM22" i="2"/>
  <c r="BH162" i="2"/>
  <c r="BJ162" i="2"/>
  <c r="BN458" i="2"/>
  <c r="BP458" i="2"/>
  <c r="BK700" i="2"/>
  <c r="BM700" i="2"/>
  <c r="BJ29" i="2"/>
  <c r="BH29" i="2"/>
  <c r="BM17" i="2"/>
  <c r="BK17" i="2"/>
  <c r="BK684" i="2"/>
  <c r="BM684" i="2"/>
  <c r="BH177" i="2"/>
  <c r="BJ177" i="2"/>
  <c r="BQ276" i="2"/>
  <c r="BS276" i="2"/>
  <c r="BP91" i="2"/>
  <c r="BN91" i="2"/>
  <c r="BH692" i="2"/>
  <c r="BJ692" i="2"/>
  <c r="BQ269" i="2"/>
  <c r="BS269" i="2"/>
  <c r="BK25" i="2"/>
  <c r="BM25" i="2"/>
  <c r="BQ237" i="2"/>
  <c r="BS237" i="2"/>
  <c r="BQ516" i="2"/>
  <c r="BS516" i="2"/>
  <c r="BK652" i="2"/>
  <c r="BM652" i="2"/>
  <c r="BH261" i="2"/>
  <c r="BJ261" i="2"/>
  <c r="BJ581" i="2"/>
  <c r="BH581" i="2"/>
  <c r="BK184" i="2"/>
  <c r="BM184" i="2"/>
  <c r="BK275" i="2"/>
  <c r="BM275" i="2"/>
  <c r="BK259" i="2"/>
  <c r="BM259" i="2"/>
  <c r="BH411" i="2"/>
  <c r="BJ411" i="2"/>
  <c r="BK575" i="2"/>
  <c r="BM575" i="2"/>
  <c r="BH599" i="2"/>
  <c r="BJ599" i="2"/>
  <c r="BN295" i="2"/>
  <c r="BP295" i="2"/>
  <c r="BJ571" i="2"/>
  <c r="BH571" i="2"/>
  <c r="BH665" i="2"/>
  <c r="BJ665" i="2"/>
  <c r="BH32" i="2"/>
  <c r="BJ32" i="2"/>
  <c r="BH489" i="2"/>
  <c r="BJ489" i="2"/>
  <c r="BK11" i="2"/>
  <c r="BM11" i="2"/>
  <c r="BJ686" i="2"/>
  <c r="BH686" i="2"/>
  <c r="BQ143" i="2"/>
  <c r="BS143" i="2"/>
  <c r="BH111" i="2"/>
  <c r="BJ111" i="2"/>
  <c r="BH499" i="2"/>
  <c r="BJ499" i="2"/>
  <c r="BM24" i="2"/>
  <c r="BK24" i="2"/>
  <c r="BK288" i="2"/>
  <c r="BM288" i="2"/>
  <c r="BQ425" i="2"/>
  <c r="BS425" i="2"/>
  <c r="BE72" i="2"/>
  <c r="BG72" i="2"/>
  <c r="BQ12" i="2"/>
  <c r="BS12" i="2"/>
  <c r="BQ512" i="2"/>
  <c r="BS512" i="2"/>
  <c r="BK98" i="2"/>
  <c r="BM98" i="2"/>
  <c r="BH79" i="2"/>
  <c r="BJ79" i="2"/>
  <c r="BK369" i="2"/>
  <c r="BM369" i="2"/>
  <c r="BK582" i="2"/>
  <c r="BM582" i="2"/>
  <c r="BH158" i="2"/>
  <c r="BJ158" i="2"/>
  <c r="BV290" i="2"/>
  <c r="BT290" i="2"/>
  <c r="BH393" i="2"/>
  <c r="BJ393" i="2"/>
  <c r="BK689" i="2"/>
  <c r="BM689" i="2"/>
  <c r="BK476" i="2"/>
  <c r="BM476" i="2"/>
  <c r="BH441" i="2"/>
  <c r="BJ441" i="2"/>
  <c r="BK244" i="2"/>
  <c r="BM244" i="2"/>
  <c r="BN331" i="2"/>
  <c r="BP331" i="2"/>
  <c r="BH534" i="2"/>
  <c r="BJ534" i="2"/>
  <c r="BK97" i="2"/>
  <c r="BM97" i="2"/>
  <c r="BH480" i="2"/>
  <c r="BJ480" i="2"/>
  <c r="BJ642" i="2"/>
  <c r="BH642" i="2"/>
  <c r="BH677" i="2"/>
  <c r="BJ677" i="2"/>
  <c r="BK588" i="2"/>
  <c r="BM588" i="2"/>
  <c r="BM385" i="2"/>
  <c r="BK385" i="2"/>
  <c r="BH26" i="2"/>
  <c r="BJ26" i="2"/>
  <c r="BQ432" i="2"/>
  <c r="BS432" i="2"/>
  <c r="BQ169" i="2"/>
  <c r="BS169" i="2"/>
  <c r="BK283" i="2"/>
  <c r="BM283" i="2"/>
  <c r="BN273" i="2"/>
  <c r="BP273" i="2"/>
  <c r="BK196" i="2"/>
  <c r="BM196" i="2"/>
  <c r="BK86" i="2"/>
  <c r="BM86" i="2"/>
  <c r="BH649" i="2"/>
  <c r="BJ649" i="2"/>
  <c r="BQ33" i="2"/>
  <c r="BS33" i="2"/>
  <c r="BJ563" i="2"/>
  <c r="BH563" i="2"/>
  <c r="BH106" i="2"/>
  <c r="BJ106" i="2"/>
  <c r="BH307" i="2"/>
  <c r="BJ307" i="2"/>
  <c r="BP40" i="2"/>
  <c r="BN40" i="2"/>
  <c r="BH150" i="2"/>
  <c r="BJ150" i="2"/>
  <c r="BK114" i="2"/>
  <c r="BM114" i="2"/>
  <c r="BQ529" i="2"/>
  <c r="BS529" i="2"/>
  <c r="BE127" i="2"/>
  <c r="BG127" i="2"/>
  <c r="BK669" i="2"/>
  <c r="BM669" i="2"/>
  <c r="BN282" i="2"/>
  <c r="BP282" i="2"/>
  <c r="BJ342" i="2"/>
  <c r="BH342" i="2"/>
  <c r="BP345" i="2"/>
  <c r="BN345" i="2"/>
  <c r="BK147" i="2"/>
  <c r="BM147" i="2"/>
  <c r="BK701" i="2"/>
  <c r="BM701" i="2"/>
  <c r="BQ710" i="2"/>
  <c r="BS710" i="2"/>
  <c r="BM368" i="2"/>
  <c r="BK368" i="2"/>
  <c r="BJ405" i="2"/>
  <c r="BH405" i="2"/>
  <c r="BM304" i="2"/>
  <c r="BK304" i="2"/>
  <c r="BM139" i="2"/>
  <c r="BK139" i="2"/>
  <c r="BM704" i="2"/>
  <c r="BK704" i="2"/>
  <c r="BS308" i="2"/>
  <c r="BQ308" i="2"/>
  <c r="BQ205" i="2"/>
  <c r="BS205" i="2"/>
  <c r="BP167" i="2"/>
  <c r="BN167" i="2"/>
  <c r="BM101" i="2"/>
  <c r="BK101" i="2"/>
  <c r="BK490" i="2"/>
  <c r="BM490" i="2"/>
  <c r="BH99" i="2"/>
  <c r="BJ99" i="2"/>
  <c r="BP436" i="2"/>
  <c r="BN436" i="2"/>
  <c r="BQ521" i="2"/>
  <c r="BS521" i="2"/>
  <c r="BW131" i="2"/>
  <c r="BY131" i="2"/>
  <c r="BJ451" i="2"/>
  <c r="BH451" i="2"/>
  <c r="BV501" i="2"/>
  <c r="BT501" i="2"/>
  <c r="BH503" i="2"/>
  <c r="BJ503" i="2"/>
  <c r="BS322" i="2"/>
  <c r="BQ322" i="2"/>
  <c r="BK547" i="2"/>
  <c r="BM547" i="2"/>
  <c r="BK673" i="2"/>
  <c r="BM673" i="2"/>
  <c r="BK525" i="2"/>
  <c r="BM525" i="2"/>
  <c r="BN81" i="2"/>
  <c r="BP81" i="2"/>
  <c r="BK305" i="2"/>
  <c r="BM305" i="2"/>
  <c r="BN248" i="2"/>
  <c r="BP248" i="2"/>
  <c r="BH215" i="2"/>
  <c r="BJ215" i="2"/>
  <c r="BH528" i="2"/>
  <c r="BJ528" i="2"/>
  <c r="BK614" i="2"/>
  <c r="BM614" i="2"/>
  <c r="BH272" i="2"/>
  <c r="BJ272" i="2"/>
  <c r="BH94" i="2"/>
  <c r="BJ94" i="2"/>
  <c r="BH36" i="2"/>
  <c r="BJ36" i="2"/>
  <c r="BH216" i="2"/>
  <c r="BJ216" i="2"/>
  <c r="BN192" i="2"/>
  <c r="BP192" i="2"/>
  <c r="BJ664" i="2"/>
  <c r="BH664" i="2"/>
  <c r="BK595" i="2"/>
  <c r="BM595" i="2"/>
  <c r="BK78" i="2"/>
  <c r="BM78" i="2"/>
  <c r="BH613" i="2"/>
  <c r="BJ613" i="2"/>
  <c r="BN66" i="2"/>
  <c r="BP66" i="2"/>
  <c r="BP658" i="2"/>
  <c r="BN658" i="2"/>
  <c r="BH330" i="2"/>
  <c r="BJ330" i="2"/>
  <c r="BK93" i="2"/>
  <c r="BM93" i="2"/>
  <c r="BH110" i="2"/>
  <c r="BJ110" i="2"/>
  <c r="BN44" i="2"/>
  <c r="BP44" i="2"/>
  <c r="BP483" i="2"/>
  <c r="BN483" i="2"/>
  <c r="BK49" i="2"/>
  <c r="BM49" i="2"/>
  <c r="BJ400" i="2"/>
  <c r="BH400" i="2"/>
  <c r="BM265" i="2"/>
  <c r="BK265" i="2"/>
  <c r="BN323" i="2"/>
  <c r="BP323" i="2"/>
  <c r="BH461" i="2"/>
  <c r="BJ461" i="2"/>
  <c r="BM355" i="2"/>
  <c r="BK355" i="2"/>
  <c r="BH75" i="2"/>
  <c r="BJ75" i="2"/>
  <c r="BH243" i="2"/>
  <c r="BJ243" i="2"/>
  <c r="BP626" i="2"/>
  <c r="BN626" i="2"/>
  <c r="BJ551" i="2"/>
  <c r="BH551" i="2"/>
  <c r="BK578" i="2"/>
  <c r="BM578" i="2"/>
  <c r="BH55" i="2"/>
  <c r="BJ55" i="2"/>
  <c r="BH384" i="2"/>
  <c r="BJ384" i="2"/>
  <c r="BH544" i="2"/>
  <c r="BJ544" i="2"/>
  <c r="BP381" i="2"/>
  <c r="BN381" i="2"/>
  <c r="BN594" i="2"/>
  <c r="BP594" i="2"/>
  <c r="BH291" i="2"/>
  <c r="BJ291" i="2"/>
  <c r="BK409" i="2"/>
  <c r="BM409" i="2"/>
  <c r="BQ672" i="2"/>
  <c r="BS672" i="2"/>
  <c r="BJ157" i="2"/>
  <c r="BH157" i="2"/>
  <c r="BK592" i="2"/>
  <c r="BM592" i="2"/>
  <c r="BJ437" i="2"/>
  <c r="BH437" i="2"/>
  <c r="BH464" i="2"/>
  <c r="BJ464" i="2"/>
  <c r="BK424" i="2"/>
  <c r="BM424" i="2"/>
  <c r="BH502" i="2"/>
  <c r="BJ502" i="2"/>
  <c r="BH186" i="2"/>
  <c r="BJ186" i="2"/>
  <c r="BH208" i="2"/>
  <c r="BJ208" i="2"/>
  <c r="BH41" i="2"/>
  <c r="BJ41" i="2"/>
  <c r="BN349" i="2"/>
  <c r="BP349" i="2"/>
  <c r="BK693" i="2"/>
  <c r="BM693" i="2"/>
  <c r="BH459" i="2"/>
  <c r="BJ459" i="2"/>
  <c r="BP617" i="2"/>
  <c r="BN617" i="2"/>
  <c r="BN682" i="2"/>
  <c r="BP682" i="2"/>
  <c r="BZ121" i="2"/>
  <c r="CB121" i="2"/>
  <c r="BH258" i="2"/>
  <c r="BJ258" i="2"/>
  <c r="BS195" i="2"/>
  <c r="BQ195" i="2"/>
  <c r="BJ632" i="2"/>
  <c r="BH632" i="2"/>
  <c r="BJ240" i="2"/>
  <c r="BH240" i="2"/>
  <c r="BN561" i="2"/>
  <c r="BP561" i="2"/>
  <c r="BN219" i="2"/>
  <c r="BP219" i="2"/>
  <c r="BH698" i="2"/>
  <c r="BJ698" i="2"/>
  <c r="BJ161" i="2"/>
  <c r="BH161" i="2"/>
  <c r="BM638" i="2"/>
  <c r="BK638" i="2"/>
  <c r="BP568" i="2"/>
  <c r="BN568" i="2"/>
  <c r="BK249" i="2"/>
  <c r="BM249" i="2"/>
  <c r="BM146" i="2"/>
  <c r="BK146" i="2"/>
  <c r="BN515" i="2"/>
  <c r="BP515" i="2"/>
  <c r="BK279" i="2"/>
  <c r="BM279" i="2"/>
  <c r="BN151" i="2"/>
  <c r="BP151" i="2"/>
  <c r="BK174" i="2"/>
  <c r="BM174" i="2"/>
  <c r="BQ335" i="2"/>
  <c r="BS335" i="2"/>
  <c r="BH218" i="2"/>
  <c r="BJ218" i="2"/>
  <c r="BH14" i="2"/>
  <c r="BJ14" i="2"/>
  <c r="BH487" i="2"/>
  <c r="BJ487" i="2"/>
  <c r="BM452" i="2"/>
  <c r="BK452" i="2"/>
  <c r="BQ76" i="2"/>
  <c r="BS76" i="2"/>
  <c r="BK709" i="2"/>
  <c r="BM709" i="2"/>
  <c r="BN484" i="2"/>
  <c r="BP484" i="2"/>
  <c r="BJ396" i="2"/>
  <c r="BH396" i="2"/>
  <c r="BK506" i="2"/>
  <c r="BM506" i="2"/>
  <c r="BM378" i="2"/>
  <c r="BK378" i="2"/>
  <c r="BK630" i="2"/>
  <c r="BM630" i="2"/>
  <c r="BK543" i="2"/>
  <c r="BM543" i="2"/>
  <c r="BH654" i="2"/>
  <c r="BJ654" i="2"/>
  <c r="BM312" i="2"/>
  <c r="BK312" i="2"/>
  <c r="BM509" i="2"/>
  <c r="BK509" i="2"/>
  <c r="BK18" i="2"/>
  <c r="BM18" i="2"/>
  <c r="BH456" i="2"/>
  <c r="BJ456" i="2"/>
  <c r="BH118" i="2"/>
  <c r="BJ118" i="2"/>
  <c r="BJ690" i="2"/>
  <c r="BH690" i="2"/>
  <c r="BN586" i="2"/>
  <c r="BP586" i="2"/>
  <c r="BH348" i="2"/>
  <c r="BJ348" i="2"/>
  <c r="BS577" i="2"/>
  <c r="BQ577" i="2"/>
  <c r="BH408" i="2"/>
  <c r="BJ408" i="2"/>
  <c r="BJ674" i="2"/>
  <c r="BH674" i="2"/>
  <c r="BH589" i="2"/>
  <c r="BJ589" i="2"/>
  <c r="BH497" i="2"/>
  <c r="BJ497" i="2"/>
  <c r="BH676" i="2"/>
  <c r="BJ676" i="2"/>
  <c r="BK181" i="2"/>
  <c r="BM181" i="2"/>
  <c r="BK73" i="2"/>
  <c r="BM73" i="2"/>
  <c r="BN174" i="2" l="1"/>
  <c r="BP174" i="2"/>
  <c r="BN49" i="2"/>
  <c r="BP49" i="2"/>
  <c r="BK528" i="2"/>
  <c r="BM528" i="2"/>
  <c r="BN24" i="2"/>
  <c r="BP24" i="2"/>
  <c r="BN184" i="2"/>
  <c r="BP184" i="2"/>
  <c r="BT714" i="2"/>
  <c r="BV714" i="2"/>
  <c r="BN486" i="2"/>
  <c r="BP486" i="2"/>
  <c r="BN128" i="2"/>
  <c r="BP128" i="2"/>
  <c r="BP620" i="2"/>
  <c r="BN620" i="2"/>
  <c r="BT154" i="2"/>
  <c r="BV154" i="2"/>
  <c r="BM395" i="2"/>
  <c r="BK395" i="2"/>
  <c r="BK507" i="2"/>
  <c r="BM507" i="2"/>
  <c r="BN265" i="2"/>
  <c r="BP265" i="2"/>
  <c r="BK408" i="2"/>
  <c r="BM408" i="2"/>
  <c r="BP543" i="2"/>
  <c r="BN543" i="2"/>
  <c r="BP506" i="2"/>
  <c r="BN506" i="2"/>
  <c r="BS682" i="2"/>
  <c r="BQ682" i="2"/>
  <c r="BP424" i="2"/>
  <c r="BN424" i="2"/>
  <c r="BQ381" i="2"/>
  <c r="BS381" i="2"/>
  <c r="BP578" i="2"/>
  <c r="BN578" i="2"/>
  <c r="BM461" i="2"/>
  <c r="BK461" i="2"/>
  <c r="BM330" i="2"/>
  <c r="BK330" i="2"/>
  <c r="BM613" i="2"/>
  <c r="BK613" i="2"/>
  <c r="BP673" i="2"/>
  <c r="BN673" i="2"/>
  <c r="BM503" i="2"/>
  <c r="BK503" i="2"/>
  <c r="BS167" i="2"/>
  <c r="BQ167" i="2"/>
  <c r="BV710" i="2"/>
  <c r="BT710" i="2"/>
  <c r="BK563" i="2"/>
  <c r="BM563" i="2"/>
  <c r="BN196" i="2"/>
  <c r="BP196" i="2"/>
  <c r="BM26" i="2"/>
  <c r="BK26" i="2"/>
  <c r="BK677" i="2"/>
  <c r="BM677" i="2"/>
  <c r="BN97" i="2"/>
  <c r="BP97" i="2"/>
  <c r="BN244" i="2"/>
  <c r="BP244" i="2"/>
  <c r="BY290" i="2"/>
  <c r="BW290" i="2"/>
  <c r="BV512" i="2"/>
  <c r="BT512" i="2"/>
  <c r="BT143" i="2"/>
  <c r="BV143" i="2"/>
  <c r="BP652" i="2"/>
  <c r="BN652" i="2"/>
  <c r="BN25" i="2"/>
  <c r="BP25" i="2"/>
  <c r="BT276" i="2"/>
  <c r="BV276" i="2"/>
  <c r="BK513" i="2"/>
  <c r="BM513" i="2"/>
  <c r="BK555" i="2"/>
  <c r="BM555" i="2"/>
  <c r="BQ361" i="2"/>
  <c r="BS361" i="2"/>
  <c r="BQ159" i="2"/>
  <c r="BS159" i="2"/>
  <c r="BS600" i="2"/>
  <c r="BQ600" i="2"/>
  <c r="BS604" i="2"/>
  <c r="BQ604" i="2"/>
  <c r="BM666" i="2"/>
  <c r="BK666" i="2"/>
  <c r="BH138" i="2"/>
  <c r="BJ138" i="2"/>
  <c r="BK347" i="2"/>
  <c r="BM347" i="2"/>
  <c r="BK685" i="2"/>
  <c r="BM685" i="2"/>
  <c r="BM493" i="2"/>
  <c r="BK493" i="2"/>
  <c r="BQ278" i="2"/>
  <c r="BS278" i="2"/>
  <c r="BN601" i="2"/>
  <c r="BP601" i="2"/>
  <c r="BN560" i="2"/>
  <c r="BP560" i="2"/>
  <c r="BQ253" i="2"/>
  <c r="BS253" i="2"/>
  <c r="BM136" i="2"/>
  <c r="BK136" i="2"/>
  <c r="BN636" i="2"/>
  <c r="BP636" i="2"/>
  <c r="BP401" i="2"/>
  <c r="BN401" i="2"/>
  <c r="BN715" i="2"/>
  <c r="BP715" i="2"/>
  <c r="BK526" i="2"/>
  <c r="BM526" i="2"/>
  <c r="BK622" i="2"/>
  <c r="BM622" i="2"/>
  <c r="BP305" i="2"/>
  <c r="BN305" i="2"/>
  <c r="BP490" i="2"/>
  <c r="BN490" i="2"/>
  <c r="BP114" i="2"/>
  <c r="BN114" i="2"/>
  <c r="BM158" i="2"/>
  <c r="BK158" i="2"/>
  <c r="BM532" i="2"/>
  <c r="BK532" i="2"/>
  <c r="BK198" i="2"/>
  <c r="BM198" i="2"/>
  <c r="BK637" i="2"/>
  <c r="BM637" i="2"/>
  <c r="BM83" i="2"/>
  <c r="BK83" i="2"/>
  <c r="BS471" i="2"/>
  <c r="BQ471" i="2"/>
  <c r="BM522" i="2"/>
  <c r="BK522" i="2"/>
  <c r="BN170" i="2"/>
  <c r="BP170" i="2"/>
  <c r="BK644" i="2"/>
  <c r="BM644" i="2"/>
  <c r="BQ603" i="2"/>
  <c r="BS603" i="2"/>
  <c r="BN166" i="2"/>
  <c r="BP166" i="2"/>
  <c r="BT618" i="2"/>
  <c r="BV618" i="2"/>
  <c r="BM465" i="2"/>
  <c r="BK465" i="2"/>
  <c r="BQ628" i="2"/>
  <c r="BS628" i="2"/>
  <c r="BK291" i="2"/>
  <c r="BM291" i="2"/>
  <c r="BK664" i="2"/>
  <c r="BM664" i="2"/>
  <c r="BM94" i="2"/>
  <c r="BK94" i="2"/>
  <c r="CB131" i="2"/>
  <c r="BZ131" i="2"/>
  <c r="BV205" i="2"/>
  <c r="BT205" i="2"/>
  <c r="BQ273" i="2"/>
  <c r="BS273" i="2"/>
  <c r="BV169" i="2"/>
  <c r="BT169" i="2"/>
  <c r="BK441" i="2"/>
  <c r="BM441" i="2"/>
  <c r="BK79" i="2"/>
  <c r="BM79" i="2"/>
  <c r="BV425" i="2"/>
  <c r="BT425" i="2"/>
  <c r="BM499" i="2"/>
  <c r="BK499" i="2"/>
  <c r="BM32" i="2"/>
  <c r="BK32" i="2"/>
  <c r="BT516" i="2"/>
  <c r="BV516" i="2"/>
  <c r="BV269" i="2"/>
  <c r="BT269" i="2"/>
  <c r="BK177" i="2"/>
  <c r="BM177" i="2"/>
  <c r="BK29" i="2"/>
  <c r="BM29" i="2"/>
  <c r="BS445" i="2"/>
  <c r="BQ445" i="2"/>
  <c r="BY63" i="2"/>
  <c r="BW63" i="2"/>
  <c r="BP602" i="2"/>
  <c r="BN602" i="2"/>
  <c r="BK572" i="2"/>
  <c r="BM572" i="2"/>
  <c r="BP105" i="2"/>
  <c r="BN105" i="2"/>
  <c r="BP149" i="2"/>
  <c r="BN149" i="2"/>
  <c r="BN188" i="2"/>
  <c r="BP188" i="2"/>
  <c r="BK621" i="2"/>
  <c r="BM621" i="2"/>
  <c r="BN462" i="2"/>
  <c r="BP462" i="2"/>
  <c r="BN354" i="2"/>
  <c r="BP354" i="2"/>
  <c r="BN352" i="2"/>
  <c r="BP352" i="2"/>
  <c r="BK270" i="2"/>
  <c r="BM270" i="2"/>
  <c r="BK82" i="2"/>
  <c r="BM82" i="2"/>
  <c r="BK365" i="2"/>
  <c r="BM365" i="2"/>
  <c r="BM538" i="2"/>
  <c r="BK538" i="2"/>
  <c r="BS209" i="2"/>
  <c r="BQ209" i="2"/>
  <c r="BM373" i="2"/>
  <c r="BK373" i="2"/>
  <c r="BK648" i="2"/>
  <c r="BM648" i="2"/>
  <c r="BK609" i="2"/>
  <c r="BM609" i="2"/>
  <c r="BM301" i="2"/>
  <c r="BK301" i="2"/>
  <c r="BK60" i="2"/>
  <c r="BM60" i="2"/>
  <c r="BN708" i="2"/>
  <c r="BP708" i="2"/>
  <c r="BM479" i="2"/>
  <c r="BK479" i="2"/>
  <c r="BK591" i="2"/>
  <c r="BM591" i="2"/>
  <c r="BP245" i="2"/>
  <c r="BN245" i="2"/>
  <c r="BN52" i="2"/>
  <c r="BP52" i="2"/>
  <c r="BM676" i="2"/>
  <c r="BK676" i="2"/>
  <c r="BT577" i="2"/>
  <c r="BV577" i="2"/>
  <c r="BT76" i="2"/>
  <c r="BV76" i="2"/>
  <c r="BQ568" i="2"/>
  <c r="BS568" i="2"/>
  <c r="BK161" i="2"/>
  <c r="BM161" i="2"/>
  <c r="BM258" i="2"/>
  <c r="BK258" i="2"/>
  <c r="BM208" i="2"/>
  <c r="BK208" i="2"/>
  <c r="BK157" i="2"/>
  <c r="BM157" i="2"/>
  <c r="BK551" i="2"/>
  <c r="BM551" i="2"/>
  <c r="BQ658" i="2"/>
  <c r="BS658" i="2"/>
  <c r="BP78" i="2"/>
  <c r="BN78" i="2"/>
  <c r="BQ192" i="2"/>
  <c r="BS192" i="2"/>
  <c r="BS81" i="2"/>
  <c r="BQ81" i="2"/>
  <c r="BW501" i="2"/>
  <c r="BY501" i="2"/>
  <c r="BN139" i="2"/>
  <c r="BP139" i="2"/>
  <c r="BP701" i="2"/>
  <c r="BN701" i="2"/>
  <c r="BH127" i="2"/>
  <c r="BJ127" i="2"/>
  <c r="BN385" i="2"/>
  <c r="BP385" i="2"/>
  <c r="BK642" i="2"/>
  <c r="BM642" i="2"/>
  <c r="BM534" i="2"/>
  <c r="BK534" i="2"/>
  <c r="BV12" i="2"/>
  <c r="BT12" i="2"/>
  <c r="BS295" i="2"/>
  <c r="BQ295" i="2"/>
  <c r="BM162" i="2"/>
  <c r="BK162" i="2"/>
  <c r="BM574" i="2"/>
  <c r="BK574" i="2"/>
  <c r="BN311" i="2"/>
  <c r="BP311" i="2"/>
  <c r="BK294" i="2"/>
  <c r="BM294" i="2"/>
  <c r="BT629" i="2"/>
  <c r="BV629" i="2"/>
  <c r="BP189" i="2"/>
  <c r="BN189" i="2"/>
  <c r="BK584" i="2"/>
  <c r="BM584" i="2"/>
  <c r="BM233" i="2"/>
  <c r="BK233" i="2"/>
  <c r="BM178" i="2"/>
  <c r="BK178" i="2"/>
  <c r="BK124" i="2"/>
  <c r="BM124" i="2"/>
  <c r="BP608" i="2"/>
  <c r="BN608" i="2"/>
  <c r="BK688" i="2"/>
  <c r="BM688" i="2"/>
  <c r="BK519" i="2"/>
  <c r="BM519" i="2"/>
  <c r="BM634" i="2"/>
  <c r="BK634" i="2"/>
  <c r="BN625" i="2"/>
  <c r="BP625" i="2"/>
  <c r="BQ213" i="2"/>
  <c r="BS213" i="2"/>
  <c r="BN225" i="2"/>
  <c r="BP225" i="2"/>
  <c r="BP678" i="2"/>
  <c r="BN678" i="2"/>
  <c r="BK416" i="2"/>
  <c r="BM416" i="2"/>
  <c r="BM412" i="2"/>
  <c r="BK412" i="2"/>
  <c r="BQ69" i="2"/>
  <c r="BS69" i="2"/>
  <c r="BV28" i="2"/>
  <c r="BT28" i="2"/>
  <c r="BQ713" i="2"/>
  <c r="BS713" i="2"/>
  <c r="BK455" i="2"/>
  <c r="BM455" i="2"/>
  <c r="BK351" i="2"/>
  <c r="BM351" i="2"/>
  <c r="BN509" i="2"/>
  <c r="BP509" i="2"/>
  <c r="BM75" i="2"/>
  <c r="BK75" i="2"/>
  <c r="BQ345" i="2"/>
  <c r="BS345" i="2"/>
  <c r="BP689" i="2"/>
  <c r="BN689" i="2"/>
  <c r="BK571" i="2"/>
  <c r="BM571" i="2"/>
  <c r="BN661" i="2"/>
  <c r="BP661" i="2"/>
  <c r="BN223" i="2"/>
  <c r="BP223" i="2"/>
  <c r="BK456" i="2"/>
  <c r="BM456" i="2"/>
  <c r="BM218" i="2"/>
  <c r="BK218" i="2"/>
  <c r="BK240" i="2"/>
  <c r="BM240" i="2"/>
  <c r="BT672" i="2"/>
  <c r="BV672" i="2"/>
  <c r="BM384" i="2"/>
  <c r="BK384" i="2"/>
  <c r="BP355" i="2"/>
  <c r="BN355" i="2"/>
  <c r="BM272" i="2"/>
  <c r="BK272" i="2"/>
  <c r="BM150" i="2"/>
  <c r="BK150" i="2"/>
  <c r="BK393" i="2"/>
  <c r="BM393" i="2"/>
  <c r="BK706" i="2"/>
  <c r="BM706" i="2"/>
  <c r="BM585" i="2"/>
  <c r="BK585" i="2"/>
  <c r="BP18" i="2"/>
  <c r="BN18" i="2"/>
  <c r="BM215" i="2"/>
  <c r="BK215" i="2"/>
  <c r="BN525" i="2"/>
  <c r="BP525" i="2"/>
  <c r="BV308" i="2"/>
  <c r="BT308" i="2"/>
  <c r="BK342" i="2"/>
  <c r="BM342" i="2"/>
  <c r="BV432" i="2"/>
  <c r="BT432" i="2"/>
  <c r="BP588" i="2"/>
  <c r="BN588" i="2"/>
  <c r="BM480" i="2"/>
  <c r="BK480" i="2"/>
  <c r="BQ331" i="2"/>
  <c r="BS331" i="2"/>
  <c r="BP582" i="2"/>
  <c r="BN582" i="2"/>
  <c r="BM111" i="2"/>
  <c r="BK111" i="2"/>
  <c r="BP11" i="2"/>
  <c r="BN11" i="2"/>
  <c r="BK665" i="2"/>
  <c r="BM665" i="2"/>
  <c r="BK599" i="2"/>
  <c r="BM599" i="2"/>
  <c r="BV237" i="2"/>
  <c r="BT237" i="2"/>
  <c r="BN22" i="2"/>
  <c r="BP22" i="2"/>
  <c r="BN657" i="2"/>
  <c r="BP657" i="2"/>
  <c r="CB364" i="2"/>
  <c r="BZ364" i="2"/>
  <c r="BN646" i="2"/>
  <c r="BP646" i="2"/>
  <c r="BM262" i="2"/>
  <c r="BK262" i="2"/>
  <c r="BQ327" i="2"/>
  <c r="BS327" i="2"/>
  <c r="BP193" i="2"/>
  <c r="BN193" i="2"/>
  <c r="BP569" i="2"/>
  <c r="BN569" i="2"/>
  <c r="BK185" i="2"/>
  <c r="BM185" i="2"/>
  <c r="BN697" i="2"/>
  <c r="BP697" i="2"/>
  <c r="BM129" i="2"/>
  <c r="BK129" i="2"/>
  <c r="BK680" i="2"/>
  <c r="BM680" i="2"/>
  <c r="BQ473" i="2"/>
  <c r="BS473" i="2"/>
  <c r="BN650" i="2"/>
  <c r="BP650" i="2"/>
  <c r="BS670" i="2"/>
  <c r="BQ670" i="2"/>
  <c r="BK140" i="2"/>
  <c r="BM140" i="2"/>
  <c r="BP535" i="2"/>
  <c r="BN535" i="2"/>
  <c r="BK696" i="2"/>
  <c r="BM696" i="2"/>
  <c r="BK633" i="2"/>
  <c r="BM633" i="2"/>
  <c r="BQ230" i="2"/>
  <c r="BS230" i="2"/>
  <c r="BQ500" i="2"/>
  <c r="BS500" i="2"/>
  <c r="BS586" i="2"/>
  <c r="BQ586" i="2"/>
  <c r="BK14" i="2"/>
  <c r="BM14" i="2"/>
  <c r="BS515" i="2"/>
  <c r="BQ515" i="2"/>
  <c r="BS561" i="2"/>
  <c r="BQ561" i="2"/>
  <c r="BQ436" i="2"/>
  <c r="BS436" i="2"/>
  <c r="BN704" i="2"/>
  <c r="BP704" i="2"/>
  <c r="BK307" i="2"/>
  <c r="BM307" i="2"/>
  <c r="BK411" i="2"/>
  <c r="BM411" i="2"/>
  <c r="BK531" i="2"/>
  <c r="BM531" i="2"/>
  <c r="BK222" i="2"/>
  <c r="BM222" i="2"/>
  <c r="BQ660" i="2"/>
  <c r="BS660" i="2"/>
  <c r="BN496" i="2"/>
  <c r="BP496" i="2"/>
  <c r="BT292" i="2"/>
  <c r="BV292" i="2"/>
  <c r="BP427" i="2"/>
  <c r="BN427" i="2"/>
  <c r="BN357" i="2"/>
  <c r="BP357" i="2"/>
  <c r="BM382" i="2"/>
  <c r="BK382" i="2"/>
  <c r="BK388" i="2"/>
  <c r="BM388" i="2"/>
  <c r="BP59" i="2"/>
  <c r="BN59" i="2"/>
  <c r="BM544" i="2"/>
  <c r="BK544" i="2"/>
  <c r="BM110" i="2"/>
  <c r="BK110" i="2"/>
  <c r="BN547" i="2"/>
  <c r="BP547" i="2"/>
  <c r="BP312" i="2"/>
  <c r="BN312" i="2"/>
  <c r="BQ617" i="2"/>
  <c r="BS617" i="2"/>
  <c r="BK106" i="2"/>
  <c r="BM106" i="2"/>
  <c r="BM686" i="2"/>
  <c r="BK686" i="2"/>
  <c r="BN259" i="2"/>
  <c r="BP259" i="2"/>
  <c r="BM581" i="2"/>
  <c r="BK581" i="2"/>
  <c r="BM692" i="2"/>
  <c r="BK692" i="2"/>
  <c r="BP700" i="2"/>
  <c r="BN700" i="2"/>
  <c r="BQ504" i="2"/>
  <c r="BS504" i="2"/>
  <c r="BN153" i="2"/>
  <c r="BP153" i="2"/>
  <c r="BM645" i="2"/>
  <c r="BK645" i="2"/>
  <c r="BK239" i="2"/>
  <c r="BM239" i="2"/>
  <c r="BM681" i="2"/>
  <c r="BK681" i="2"/>
  <c r="BQ341" i="2"/>
  <c r="BS341" i="2"/>
  <c r="BM318" i="2"/>
  <c r="BK318" i="2"/>
  <c r="BP142" i="2"/>
  <c r="BN142" i="2"/>
  <c r="BQ616" i="2"/>
  <c r="BS616" i="2"/>
  <c r="BP206" i="2"/>
  <c r="BN206" i="2"/>
  <c r="BN297" i="2"/>
  <c r="BP297" i="2"/>
  <c r="BP705" i="2"/>
  <c r="BN705" i="2"/>
  <c r="BM556" i="2"/>
  <c r="BK556" i="2"/>
  <c r="BK492" i="2"/>
  <c r="BM492" i="2"/>
  <c r="BN607" i="2"/>
  <c r="BP607" i="2"/>
  <c r="BM396" i="2"/>
  <c r="BK396" i="2"/>
  <c r="BK437" i="2"/>
  <c r="BM437" i="2"/>
  <c r="BQ483" i="2"/>
  <c r="BS483" i="2"/>
  <c r="BS66" i="2"/>
  <c r="BQ66" i="2"/>
  <c r="BM216" i="2"/>
  <c r="BK216" i="2"/>
  <c r="BN101" i="2"/>
  <c r="BP101" i="2"/>
  <c r="BK497" i="2"/>
  <c r="BM497" i="2"/>
  <c r="BK674" i="2"/>
  <c r="BM674" i="2"/>
  <c r="BM348" i="2"/>
  <c r="BK348" i="2"/>
  <c r="BK690" i="2"/>
  <c r="BM690" i="2"/>
  <c r="BK654" i="2"/>
  <c r="BM654" i="2"/>
  <c r="BP378" i="2"/>
  <c r="BN378" i="2"/>
  <c r="BS484" i="2"/>
  <c r="BQ484" i="2"/>
  <c r="BN452" i="2"/>
  <c r="BP452" i="2"/>
  <c r="BT335" i="2"/>
  <c r="BV335" i="2"/>
  <c r="BN279" i="2"/>
  <c r="BP279" i="2"/>
  <c r="BN638" i="2"/>
  <c r="BP638" i="2"/>
  <c r="BK459" i="2"/>
  <c r="BM459" i="2"/>
  <c r="BP592" i="2"/>
  <c r="BN592" i="2"/>
  <c r="BK55" i="2"/>
  <c r="BM55" i="2"/>
  <c r="BQ626" i="2"/>
  <c r="BS626" i="2"/>
  <c r="BQ323" i="2"/>
  <c r="BS323" i="2"/>
  <c r="BM400" i="2"/>
  <c r="BK400" i="2"/>
  <c r="BP595" i="2"/>
  <c r="BN595" i="2"/>
  <c r="BT322" i="2"/>
  <c r="BV322" i="2"/>
  <c r="BV521" i="2"/>
  <c r="BT521" i="2"/>
  <c r="BN304" i="2"/>
  <c r="BP304" i="2"/>
  <c r="BN368" i="2"/>
  <c r="BP368" i="2"/>
  <c r="BP147" i="2"/>
  <c r="BN147" i="2"/>
  <c r="BS282" i="2"/>
  <c r="BQ282" i="2"/>
  <c r="BV529" i="2"/>
  <c r="BT529" i="2"/>
  <c r="BN86" i="2"/>
  <c r="BP86" i="2"/>
  <c r="BN98" i="2"/>
  <c r="BP98" i="2"/>
  <c r="BJ72" i="2"/>
  <c r="BH72" i="2"/>
  <c r="BP288" i="2"/>
  <c r="BN288" i="2"/>
  <c r="BK261" i="2"/>
  <c r="BM261" i="2"/>
  <c r="BQ458" i="2"/>
  <c r="BS458" i="2"/>
  <c r="BN470" i="2"/>
  <c r="BP470" i="2"/>
  <c r="BM21" i="2"/>
  <c r="BK21" i="2"/>
  <c r="BQ212" i="2"/>
  <c r="BS212" i="2"/>
  <c r="BN539" i="2"/>
  <c r="BP539" i="2"/>
  <c r="BS48" i="2"/>
  <c r="BQ48" i="2"/>
  <c r="BM389" i="2"/>
  <c r="BK389" i="2"/>
  <c r="BN415" i="2"/>
  <c r="BP415" i="2"/>
  <c r="BJ176" i="2"/>
  <c r="BH176" i="2"/>
  <c r="BM15" i="2"/>
  <c r="BK15" i="2"/>
  <c r="BH286" i="2"/>
  <c r="BJ286" i="2"/>
  <c r="BM477" i="2"/>
  <c r="BK477" i="2"/>
  <c r="BT640" i="2"/>
  <c r="BV640" i="2"/>
  <c r="BH268" i="2"/>
  <c r="BJ268" i="2"/>
  <c r="BP694" i="2"/>
  <c r="BN694" i="2"/>
  <c r="BS612" i="2"/>
  <c r="BQ612" i="2"/>
  <c r="BN315" i="2"/>
  <c r="BP315" i="2"/>
  <c r="BM165" i="2"/>
  <c r="BK165" i="2"/>
  <c r="BS135" i="2"/>
  <c r="BQ135" i="2"/>
  <c r="BM173" i="2"/>
  <c r="BK173" i="2"/>
  <c r="BK202" i="2"/>
  <c r="BM202" i="2"/>
  <c r="BJ229" i="2"/>
  <c r="BH229" i="2"/>
  <c r="BP550" i="2"/>
  <c r="BN550" i="2"/>
  <c r="BM419" i="2"/>
  <c r="BK419" i="2"/>
  <c r="BN467" i="2"/>
  <c r="BP467" i="2"/>
  <c r="BP668" i="2"/>
  <c r="BN668" i="2"/>
  <c r="BQ287" i="2"/>
  <c r="BS287" i="2"/>
  <c r="BN709" i="2"/>
  <c r="BP709" i="2"/>
  <c r="BT195" i="2"/>
  <c r="BV195" i="2"/>
  <c r="BK502" i="2"/>
  <c r="BM502" i="2"/>
  <c r="BK405" i="2"/>
  <c r="BM405" i="2"/>
  <c r="BN669" i="2"/>
  <c r="BP669" i="2"/>
  <c r="BT33" i="2"/>
  <c r="BV33" i="2"/>
  <c r="BN420" i="2"/>
  <c r="BP420" i="2"/>
  <c r="BN431" i="2"/>
  <c r="BP431" i="2"/>
  <c r="BK589" i="2"/>
  <c r="BM589" i="2"/>
  <c r="BP630" i="2"/>
  <c r="BN630" i="2"/>
  <c r="BN693" i="2"/>
  <c r="BP693" i="2"/>
  <c r="BK464" i="2"/>
  <c r="BM464" i="2"/>
  <c r="BS151" i="2"/>
  <c r="BQ151" i="2"/>
  <c r="BK698" i="2"/>
  <c r="BM698" i="2"/>
  <c r="BM649" i="2"/>
  <c r="BK649" i="2"/>
  <c r="BP684" i="2"/>
  <c r="BN684" i="2"/>
  <c r="BP468" i="2"/>
  <c r="BN468" i="2"/>
  <c r="BK328" i="2"/>
  <c r="BM328" i="2"/>
  <c r="BT236" i="2"/>
  <c r="BV236" i="2"/>
  <c r="BP132" i="2"/>
  <c r="BN132" i="2"/>
  <c r="BN338" i="2"/>
  <c r="BP338" i="2"/>
  <c r="BM201" i="2"/>
  <c r="BK201" i="2"/>
  <c r="BK344" i="2"/>
  <c r="BM344" i="2"/>
  <c r="BQ231" i="2"/>
  <c r="BS231" i="2"/>
  <c r="BQ404" i="2"/>
  <c r="BS404" i="2"/>
  <c r="BQ442" i="2"/>
  <c r="BS442" i="2"/>
  <c r="BP662" i="2"/>
  <c r="BN662" i="2"/>
  <c r="BM180" i="2"/>
  <c r="BK180" i="2"/>
  <c r="BM656" i="2"/>
  <c r="BK656" i="2"/>
  <c r="BP115" i="2"/>
  <c r="BN115" i="2"/>
  <c r="BP518" i="2"/>
  <c r="BN518" i="2"/>
  <c r="BN146" i="2"/>
  <c r="BP146" i="2"/>
  <c r="CE121" i="2"/>
  <c r="CC121" i="2"/>
  <c r="BS349" i="2"/>
  <c r="BQ349" i="2"/>
  <c r="BS594" i="2"/>
  <c r="BQ594" i="2"/>
  <c r="BP93" i="2"/>
  <c r="BN93" i="2"/>
  <c r="BN73" i="2"/>
  <c r="BP73" i="2"/>
  <c r="BN181" i="2"/>
  <c r="BP181" i="2"/>
  <c r="BK118" i="2"/>
  <c r="BM118" i="2"/>
  <c r="BM487" i="2"/>
  <c r="BK487" i="2"/>
  <c r="BN249" i="2"/>
  <c r="BP249" i="2"/>
  <c r="BQ219" i="2"/>
  <c r="BS219" i="2"/>
  <c r="BK632" i="2"/>
  <c r="BM632" i="2"/>
  <c r="BK41" i="2"/>
  <c r="BM41" i="2"/>
  <c r="BM186" i="2"/>
  <c r="BK186" i="2"/>
  <c r="BP409" i="2"/>
  <c r="BN409" i="2"/>
  <c r="BM243" i="2"/>
  <c r="BK243" i="2"/>
  <c r="BQ44" i="2"/>
  <c r="BS44" i="2"/>
  <c r="BM36" i="2"/>
  <c r="BK36" i="2"/>
  <c r="BN614" i="2"/>
  <c r="BP614" i="2"/>
  <c r="BQ248" i="2"/>
  <c r="BS248" i="2"/>
  <c r="BM451" i="2"/>
  <c r="BK451" i="2"/>
  <c r="BM99" i="2"/>
  <c r="BK99" i="2"/>
  <c r="BQ40" i="2"/>
  <c r="BS40" i="2"/>
  <c r="BN283" i="2"/>
  <c r="BP283" i="2"/>
  <c r="BP476" i="2"/>
  <c r="BN476" i="2"/>
  <c r="BP369" i="2"/>
  <c r="BN369" i="2"/>
  <c r="BK489" i="2"/>
  <c r="BM489" i="2"/>
  <c r="BP575" i="2"/>
  <c r="BN575" i="2"/>
  <c r="BN275" i="2"/>
  <c r="BP275" i="2"/>
  <c r="BQ91" i="2"/>
  <c r="BS91" i="2"/>
  <c r="BN17" i="2"/>
  <c r="BP17" i="2"/>
  <c r="BN377" i="2"/>
  <c r="BP377" i="2"/>
  <c r="BP358" i="2"/>
  <c r="BN358" i="2"/>
  <c r="BT266" i="2"/>
  <c r="BV266" i="2"/>
  <c r="BM89" i="2"/>
  <c r="BK89" i="2"/>
  <c r="BP641" i="2"/>
  <c r="BN641" i="2"/>
  <c r="BM125" i="2"/>
  <c r="BK125" i="2"/>
  <c r="BM90" i="2"/>
  <c r="BK90" i="2"/>
  <c r="BT428" i="2"/>
  <c r="BV428" i="2"/>
  <c r="BK254" i="2"/>
  <c r="BM254" i="2"/>
  <c r="BP339" i="2"/>
  <c r="BN339" i="2"/>
  <c r="BP449" i="2"/>
  <c r="BN449" i="2"/>
  <c r="BN474" i="2"/>
  <c r="BP474" i="2"/>
  <c r="BN234" i="2"/>
  <c r="BP234" i="2"/>
  <c r="BK444" i="2"/>
  <c r="BM444" i="2"/>
  <c r="BP298" i="2"/>
  <c r="BN298" i="2"/>
  <c r="BS448" i="2"/>
  <c r="BQ448" i="2"/>
  <c r="BN102" i="2"/>
  <c r="BP102" i="2"/>
  <c r="BJ314" i="2"/>
  <c r="BH314" i="2"/>
  <c r="BZ702" i="2"/>
  <c r="CB702" i="2"/>
  <c r="BQ300" i="2"/>
  <c r="BS300" i="2"/>
  <c r="BN319" i="2"/>
  <c r="BP319" i="2"/>
  <c r="BK510" i="2"/>
  <c r="BM510" i="2"/>
  <c r="BK334" i="2"/>
  <c r="BM334" i="2"/>
  <c r="BY199" i="2"/>
  <c r="BW199" i="2"/>
  <c r="BK653" i="2"/>
  <c r="BM653" i="2"/>
  <c r="BT250" i="2"/>
  <c r="BV250" i="2"/>
  <c r="BM624" i="2"/>
  <c r="BK624" i="2"/>
  <c r="BV360" i="2"/>
  <c r="BT360" i="2"/>
  <c r="BQ339" i="2" l="1"/>
  <c r="BS339" i="2"/>
  <c r="BQ409" i="2"/>
  <c r="BS409" i="2"/>
  <c r="BV349" i="2"/>
  <c r="BT349" i="2"/>
  <c r="BW322" i="2"/>
  <c r="BY322" i="2"/>
  <c r="BQ279" i="2"/>
  <c r="BS279" i="2"/>
  <c r="BN492" i="2"/>
  <c r="BP492" i="2"/>
  <c r="BW12" i="2"/>
  <c r="BY12" i="2"/>
  <c r="BN499" i="2"/>
  <c r="BP499" i="2"/>
  <c r="BQ474" i="2"/>
  <c r="BS474" i="2"/>
  <c r="BQ614" i="2"/>
  <c r="BS614" i="2"/>
  <c r="BN487" i="2"/>
  <c r="BP487" i="2"/>
  <c r="BP180" i="2"/>
  <c r="BN180" i="2"/>
  <c r="BN502" i="2"/>
  <c r="BP502" i="2"/>
  <c r="BS368" i="2"/>
  <c r="BQ368" i="2"/>
  <c r="BN681" i="2"/>
  <c r="BP681" i="2"/>
  <c r="BN531" i="2"/>
  <c r="BP531" i="2"/>
  <c r="BT586" i="2"/>
  <c r="BV586" i="2"/>
  <c r="BQ625" i="2"/>
  <c r="BS625" i="2"/>
  <c r="BT568" i="2"/>
  <c r="BV568" i="2"/>
  <c r="BN270" i="2"/>
  <c r="BP270" i="2"/>
  <c r="BW205" i="2"/>
  <c r="BY205" i="2"/>
  <c r="BT361" i="2"/>
  <c r="BV361" i="2"/>
  <c r="BQ506" i="2"/>
  <c r="BS506" i="2"/>
  <c r="BS184" i="2"/>
  <c r="BQ184" i="2"/>
  <c r="BP334" i="2"/>
  <c r="BN334" i="2"/>
  <c r="BY335" i="2"/>
  <c r="BW335" i="2"/>
  <c r="BQ496" i="2"/>
  <c r="BS496" i="2"/>
  <c r="BS697" i="2"/>
  <c r="BQ697" i="2"/>
  <c r="BN455" i="2"/>
  <c r="BP455" i="2"/>
  <c r="BS311" i="2"/>
  <c r="BQ311" i="2"/>
  <c r="BP648" i="2"/>
  <c r="BN648" i="2"/>
  <c r="BW618" i="2"/>
  <c r="BY618" i="2"/>
  <c r="BN677" i="2"/>
  <c r="BP677" i="2"/>
  <c r="BQ424" i="2"/>
  <c r="BS424" i="2"/>
  <c r="BQ128" i="2"/>
  <c r="BS128" i="2"/>
  <c r="BV300" i="2"/>
  <c r="BT300" i="2"/>
  <c r="BV40" i="2"/>
  <c r="BT40" i="2"/>
  <c r="BN186" i="2"/>
  <c r="BP186" i="2"/>
  <c r="BN118" i="2"/>
  <c r="BP118" i="2"/>
  <c r="BS93" i="2"/>
  <c r="BQ93" i="2"/>
  <c r="BS146" i="2"/>
  <c r="BQ146" i="2"/>
  <c r="BS115" i="2"/>
  <c r="BQ115" i="2"/>
  <c r="BQ662" i="2"/>
  <c r="BS662" i="2"/>
  <c r="BS420" i="2"/>
  <c r="BQ420" i="2"/>
  <c r="BY195" i="2"/>
  <c r="BW195" i="2"/>
  <c r="BP389" i="2"/>
  <c r="BN389" i="2"/>
  <c r="BQ304" i="2"/>
  <c r="BS304" i="2"/>
  <c r="BQ595" i="2"/>
  <c r="BS595" i="2"/>
  <c r="BT626" i="2"/>
  <c r="BV626" i="2"/>
  <c r="BN459" i="2"/>
  <c r="BP459" i="2"/>
  <c r="BN556" i="2"/>
  <c r="BP556" i="2"/>
  <c r="BP318" i="2"/>
  <c r="BN318" i="2"/>
  <c r="BQ700" i="2"/>
  <c r="BS700" i="2"/>
  <c r="BN544" i="2"/>
  <c r="BP544" i="2"/>
  <c r="BQ357" i="2"/>
  <c r="BS357" i="2"/>
  <c r="BN411" i="2"/>
  <c r="BP411" i="2"/>
  <c r="BN140" i="2"/>
  <c r="BP140" i="2"/>
  <c r="BS22" i="2"/>
  <c r="BQ22" i="2"/>
  <c r="BV331" i="2"/>
  <c r="BT331" i="2"/>
  <c r="BQ525" i="2"/>
  <c r="BS525" i="2"/>
  <c r="BN585" i="2"/>
  <c r="BP585" i="2"/>
  <c r="BN240" i="2"/>
  <c r="BP240" i="2"/>
  <c r="BQ223" i="2"/>
  <c r="BS223" i="2"/>
  <c r="BQ689" i="2"/>
  <c r="BS689" i="2"/>
  <c r="BS509" i="2"/>
  <c r="BQ509" i="2"/>
  <c r="BQ225" i="2"/>
  <c r="BS225" i="2"/>
  <c r="BN534" i="2"/>
  <c r="BP534" i="2"/>
  <c r="BV81" i="2"/>
  <c r="BT81" i="2"/>
  <c r="BV658" i="2"/>
  <c r="BT658" i="2"/>
  <c r="BN591" i="2"/>
  <c r="BP591" i="2"/>
  <c r="BN538" i="2"/>
  <c r="BP538" i="2"/>
  <c r="BN621" i="2"/>
  <c r="BP621" i="2"/>
  <c r="BQ602" i="2"/>
  <c r="BS602" i="2"/>
  <c r="BN79" i="2"/>
  <c r="BP79" i="2"/>
  <c r="BS170" i="2"/>
  <c r="BQ170" i="2"/>
  <c r="BP83" i="2"/>
  <c r="BN83" i="2"/>
  <c r="BN532" i="2"/>
  <c r="BP532" i="2"/>
  <c r="BQ490" i="2"/>
  <c r="BS490" i="2"/>
  <c r="BQ636" i="2"/>
  <c r="BS636" i="2"/>
  <c r="BQ560" i="2"/>
  <c r="BS560" i="2"/>
  <c r="BN493" i="2"/>
  <c r="BP493" i="2"/>
  <c r="BN555" i="2"/>
  <c r="BP555" i="2"/>
  <c r="BW710" i="2"/>
  <c r="BY710" i="2"/>
  <c r="BQ543" i="2"/>
  <c r="BS543" i="2"/>
  <c r="CE702" i="2"/>
  <c r="CC702" i="2"/>
  <c r="BQ73" i="2"/>
  <c r="BS73" i="2"/>
  <c r="BN674" i="2"/>
  <c r="BP674" i="2"/>
  <c r="BP599" i="2"/>
  <c r="BN599" i="2"/>
  <c r="BP456" i="2"/>
  <c r="BN456" i="2"/>
  <c r="BQ518" i="2"/>
  <c r="BS518" i="2"/>
  <c r="BN581" i="2"/>
  <c r="BP581" i="2"/>
  <c r="BS704" i="2"/>
  <c r="BQ704" i="2"/>
  <c r="BQ245" i="2"/>
  <c r="BS245" i="2"/>
  <c r="BP664" i="2"/>
  <c r="BN664" i="2"/>
  <c r="BT471" i="2"/>
  <c r="BV471" i="2"/>
  <c r="BV253" i="2"/>
  <c r="BT253" i="2"/>
  <c r="CH121" i="2"/>
  <c r="CF121" i="2"/>
  <c r="BN698" i="2"/>
  <c r="BP698" i="2"/>
  <c r="BQ259" i="2"/>
  <c r="BS259" i="2"/>
  <c r="BT473" i="2"/>
  <c r="BV473" i="2"/>
  <c r="BQ582" i="2"/>
  <c r="BS582" i="2"/>
  <c r="BW516" i="2"/>
  <c r="BY516" i="2"/>
  <c r="BM138" i="2"/>
  <c r="BK138" i="2"/>
  <c r="BS673" i="2"/>
  <c r="BQ673" i="2"/>
  <c r="BN624" i="2"/>
  <c r="BP624" i="2"/>
  <c r="BQ298" i="2"/>
  <c r="BS298" i="2"/>
  <c r="BQ449" i="2"/>
  <c r="BS449" i="2"/>
  <c r="BY428" i="2"/>
  <c r="BW428" i="2"/>
  <c r="BS358" i="2"/>
  <c r="BQ358" i="2"/>
  <c r="BQ17" i="2"/>
  <c r="BS17" i="2"/>
  <c r="BQ575" i="2"/>
  <c r="BS575" i="2"/>
  <c r="BQ476" i="2"/>
  <c r="BS476" i="2"/>
  <c r="BN451" i="2"/>
  <c r="BP451" i="2"/>
  <c r="BN243" i="2"/>
  <c r="BP243" i="2"/>
  <c r="BN41" i="2"/>
  <c r="BP41" i="2"/>
  <c r="BS249" i="2"/>
  <c r="BQ249" i="2"/>
  <c r="BV442" i="2"/>
  <c r="BT442" i="2"/>
  <c r="BP344" i="2"/>
  <c r="BN344" i="2"/>
  <c r="BQ132" i="2"/>
  <c r="BS132" i="2"/>
  <c r="BQ468" i="2"/>
  <c r="BS468" i="2"/>
  <c r="BV287" i="2"/>
  <c r="BT287" i="2"/>
  <c r="BN419" i="2"/>
  <c r="BP419" i="2"/>
  <c r="BN15" i="2"/>
  <c r="BP15" i="2"/>
  <c r="BS452" i="2"/>
  <c r="BQ452" i="2"/>
  <c r="BN690" i="2"/>
  <c r="BP690" i="2"/>
  <c r="BT66" i="2"/>
  <c r="BV66" i="2"/>
  <c r="BT616" i="2"/>
  <c r="BV616" i="2"/>
  <c r="BQ312" i="2"/>
  <c r="BS312" i="2"/>
  <c r="BT436" i="2"/>
  <c r="BV436" i="2"/>
  <c r="BN14" i="2"/>
  <c r="BP14" i="2"/>
  <c r="BT500" i="2"/>
  <c r="BV500" i="2"/>
  <c r="BN633" i="2"/>
  <c r="BP633" i="2"/>
  <c r="BP185" i="2"/>
  <c r="BN185" i="2"/>
  <c r="BV327" i="2"/>
  <c r="BT327" i="2"/>
  <c r="CC364" i="2"/>
  <c r="CE364" i="2"/>
  <c r="BN706" i="2"/>
  <c r="BP706" i="2"/>
  <c r="BP272" i="2"/>
  <c r="BN272" i="2"/>
  <c r="BT713" i="2"/>
  <c r="BV713" i="2"/>
  <c r="BN412" i="2"/>
  <c r="BP412" i="2"/>
  <c r="BN233" i="2"/>
  <c r="BP233" i="2"/>
  <c r="BW629" i="2"/>
  <c r="BY629" i="2"/>
  <c r="BV295" i="2"/>
  <c r="BT295" i="2"/>
  <c r="BN642" i="2"/>
  <c r="BP642" i="2"/>
  <c r="BQ701" i="2"/>
  <c r="BS701" i="2"/>
  <c r="BN208" i="2"/>
  <c r="BP208" i="2"/>
  <c r="BY76" i="2"/>
  <c r="BW76" i="2"/>
  <c r="BN365" i="2"/>
  <c r="BP365" i="2"/>
  <c r="BS105" i="2"/>
  <c r="BQ105" i="2"/>
  <c r="BP177" i="2"/>
  <c r="BN177" i="2"/>
  <c r="CE131" i="2"/>
  <c r="CC131" i="2"/>
  <c r="BN291" i="2"/>
  <c r="BP291" i="2"/>
  <c r="BP526" i="2"/>
  <c r="BN526" i="2"/>
  <c r="BT600" i="2"/>
  <c r="BV600" i="2"/>
  <c r="CB290" i="2"/>
  <c r="BZ290" i="2"/>
  <c r="BN461" i="2"/>
  <c r="BP461" i="2"/>
  <c r="BP408" i="2"/>
  <c r="BN408" i="2"/>
  <c r="BS24" i="2"/>
  <c r="BQ24" i="2"/>
  <c r="BQ49" i="2"/>
  <c r="BS49" i="2"/>
  <c r="BQ319" i="2"/>
  <c r="BS319" i="2"/>
  <c r="BN89" i="2"/>
  <c r="BP89" i="2"/>
  <c r="BQ283" i="2"/>
  <c r="BS283" i="2"/>
  <c r="BP464" i="2"/>
  <c r="BN464" i="2"/>
  <c r="BQ694" i="2"/>
  <c r="BS694" i="2"/>
  <c r="BS142" i="2"/>
  <c r="BQ142" i="2"/>
  <c r="BT504" i="2"/>
  <c r="BV504" i="2"/>
  <c r="BQ646" i="2"/>
  <c r="BS646" i="2"/>
  <c r="BV209" i="2"/>
  <c r="BT209" i="2"/>
  <c r="BW269" i="2"/>
  <c r="BY269" i="2"/>
  <c r="BS275" i="2"/>
  <c r="BQ275" i="2"/>
  <c r="BT231" i="2"/>
  <c r="BV231" i="2"/>
  <c r="BQ431" i="2"/>
  <c r="BS431" i="2"/>
  <c r="BS467" i="2"/>
  <c r="BQ467" i="2"/>
  <c r="BP165" i="2"/>
  <c r="BN165" i="2"/>
  <c r="BK286" i="2"/>
  <c r="BM286" i="2"/>
  <c r="BQ470" i="2"/>
  <c r="BS470" i="2"/>
  <c r="BS378" i="2"/>
  <c r="BQ378" i="2"/>
  <c r="BT617" i="2"/>
  <c r="BV617" i="2"/>
  <c r="BN157" i="2"/>
  <c r="BP157" i="2"/>
  <c r="BS462" i="2"/>
  <c r="BQ462" i="2"/>
  <c r="BQ149" i="2"/>
  <c r="BS149" i="2"/>
  <c r="BY169" i="2"/>
  <c r="BW169" i="2"/>
  <c r="BN644" i="2"/>
  <c r="BP644" i="2"/>
  <c r="BQ114" i="2"/>
  <c r="BS114" i="2"/>
  <c r="BT604" i="2"/>
  <c r="BV604" i="2"/>
  <c r="BP125" i="2"/>
  <c r="BN125" i="2"/>
  <c r="BK268" i="2"/>
  <c r="BM268" i="2"/>
  <c r="BV212" i="2"/>
  <c r="BT212" i="2"/>
  <c r="BS193" i="2"/>
  <c r="BQ193" i="2"/>
  <c r="BY308" i="2"/>
  <c r="BW308" i="2"/>
  <c r="BN688" i="2"/>
  <c r="BP688" i="2"/>
  <c r="BN676" i="2"/>
  <c r="BP676" i="2"/>
  <c r="BV273" i="2"/>
  <c r="BT273" i="2"/>
  <c r="BN507" i="2"/>
  <c r="BP507" i="2"/>
  <c r="BQ641" i="2"/>
  <c r="BS641" i="2"/>
  <c r="BP489" i="2"/>
  <c r="BN489" i="2"/>
  <c r="BP36" i="2"/>
  <c r="BN36" i="2"/>
  <c r="BT151" i="2"/>
  <c r="BV151" i="2"/>
  <c r="BQ630" i="2"/>
  <c r="BS630" i="2"/>
  <c r="BN405" i="2"/>
  <c r="BP405" i="2"/>
  <c r="BS709" i="2"/>
  <c r="BQ709" i="2"/>
  <c r="BP173" i="2"/>
  <c r="BN173" i="2"/>
  <c r="BT612" i="2"/>
  <c r="BV612" i="2"/>
  <c r="BW640" i="2"/>
  <c r="BY640" i="2"/>
  <c r="BV458" i="2"/>
  <c r="BT458" i="2"/>
  <c r="BQ288" i="2"/>
  <c r="BS288" i="2"/>
  <c r="BV282" i="2"/>
  <c r="BT282" i="2"/>
  <c r="BS101" i="2"/>
  <c r="BQ101" i="2"/>
  <c r="BV483" i="2"/>
  <c r="BT483" i="2"/>
  <c r="BP396" i="2"/>
  <c r="BN396" i="2"/>
  <c r="BQ705" i="2"/>
  <c r="BS705" i="2"/>
  <c r="BV341" i="2"/>
  <c r="BT341" i="2"/>
  <c r="BN645" i="2"/>
  <c r="BP645" i="2"/>
  <c r="BN686" i="2"/>
  <c r="BP686" i="2"/>
  <c r="BQ59" i="2"/>
  <c r="BS59" i="2"/>
  <c r="BT660" i="2"/>
  <c r="BV660" i="2"/>
  <c r="BN680" i="2"/>
  <c r="BP680" i="2"/>
  <c r="BS661" i="2"/>
  <c r="BQ661" i="2"/>
  <c r="BV345" i="2"/>
  <c r="BT345" i="2"/>
  <c r="BQ608" i="2"/>
  <c r="BS608" i="2"/>
  <c r="BV192" i="2"/>
  <c r="BT192" i="2"/>
  <c r="BP301" i="2"/>
  <c r="BN301" i="2"/>
  <c r="BQ352" i="2"/>
  <c r="BS352" i="2"/>
  <c r="BZ63" i="2"/>
  <c r="CB63" i="2"/>
  <c r="BN32" i="2"/>
  <c r="BP32" i="2"/>
  <c r="BP441" i="2"/>
  <c r="BN441" i="2"/>
  <c r="BS166" i="2"/>
  <c r="BQ166" i="2"/>
  <c r="BP637" i="2"/>
  <c r="BN637" i="2"/>
  <c r="BS305" i="2"/>
  <c r="BQ305" i="2"/>
  <c r="BQ601" i="2"/>
  <c r="BS601" i="2"/>
  <c r="BN666" i="2"/>
  <c r="BP666" i="2"/>
  <c r="BN513" i="2"/>
  <c r="BP513" i="2"/>
  <c r="BQ652" i="2"/>
  <c r="BS652" i="2"/>
  <c r="BQ244" i="2"/>
  <c r="BS244" i="2"/>
  <c r="BP26" i="2"/>
  <c r="BN26" i="2"/>
  <c r="BT167" i="2"/>
  <c r="BV167" i="2"/>
  <c r="BT682" i="2"/>
  <c r="BV682" i="2"/>
  <c r="BP395" i="2"/>
  <c r="BN395" i="2"/>
  <c r="BQ486" i="2"/>
  <c r="BS486" i="2"/>
  <c r="BP90" i="2"/>
  <c r="BN90" i="2"/>
  <c r="BQ377" i="2"/>
  <c r="BS377" i="2"/>
  <c r="BN201" i="2"/>
  <c r="BP201" i="2"/>
  <c r="BN328" i="2"/>
  <c r="BP328" i="2"/>
  <c r="BN649" i="2"/>
  <c r="BP649" i="2"/>
  <c r="BM229" i="2"/>
  <c r="BK229" i="2"/>
  <c r="BN477" i="2"/>
  <c r="BP477" i="2"/>
  <c r="BQ98" i="2"/>
  <c r="BS98" i="2"/>
  <c r="BP129" i="2"/>
  <c r="BN129" i="2"/>
  <c r="BN571" i="2"/>
  <c r="BP571" i="2"/>
  <c r="CB501" i="2"/>
  <c r="BZ501" i="2"/>
  <c r="BN347" i="2"/>
  <c r="BP347" i="2"/>
  <c r="BQ97" i="2"/>
  <c r="BS97" i="2"/>
  <c r="BP330" i="2"/>
  <c r="BN330" i="2"/>
  <c r="BS265" i="2"/>
  <c r="BQ265" i="2"/>
  <c r="BN202" i="2"/>
  <c r="BP202" i="2"/>
  <c r="BT323" i="2"/>
  <c r="BV323" i="2"/>
  <c r="BQ535" i="2"/>
  <c r="BS535" i="2"/>
  <c r="BQ18" i="2"/>
  <c r="BS18" i="2"/>
  <c r="BW672" i="2"/>
  <c r="BY672" i="2"/>
  <c r="BV69" i="2"/>
  <c r="BT69" i="2"/>
  <c r="BS78" i="2"/>
  <c r="BQ78" i="2"/>
  <c r="BN465" i="2"/>
  <c r="BP465" i="2"/>
  <c r="BS25" i="2"/>
  <c r="BQ25" i="2"/>
  <c r="BS369" i="2"/>
  <c r="BQ369" i="2"/>
  <c r="BN99" i="2"/>
  <c r="BP99" i="2"/>
  <c r="BQ693" i="2"/>
  <c r="BS693" i="2"/>
  <c r="BS315" i="2"/>
  <c r="BQ315" i="2"/>
  <c r="BY529" i="2"/>
  <c r="BW529" i="2"/>
  <c r="BN654" i="2"/>
  <c r="BP654" i="2"/>
  <c r="BP497" i="2"/>
  <c r="BN497" i="2"/>
  <c r="BN216" i="2"/>
  <c r="BP216" i="2"/>
  <c r="BN437" i="2"/>
  <c r="BP437" i="2"/>
  <c r="BS206" i="2"/>
  <c r="BQ206" i="2"/>
  <c r="BN239" i="2"/>
  <c r="BP239" i="2"/>
  <c r="BN382" i="2"/>
  <c r="BP382" i="2"/>
  <c r="BN665" i="2"/>
  <c r="BP665" i="2"/>
  <c r="BW432" i="2"/>
  <c r="BY432" i="2"/>
  <c r="BP150" i="2"/>
  <c r="BN150" i="2"/>
  <c r="BS189" i="2"/>
  <c r="BQ189" i="2"/>
  <c r="BW425" i="2"/>
  <c r="BY425" i="2"/>
  <c r="BN622" i="2"/>
  <c r="BP622" i="2"/>
  <c r="BN510" i="2"/>
  <c r="BP510" i="2"/>
  <c r="BM314" i="2"/>
  <c r="BK314" i="2"/>
  <c r="BN444" i="2"/>
  <c r="BP444" i="2"/>
  <c r="BY360" i="2"/>
  <c r="BW360" i="2"/>
  <c r="BW250" i="2"/>
  <c r="BY250" i="2"/>
  <c r="BZ199" i="2"/>
  <c r="CB199" i="2"/>
  <c r="BQ102" i="2"/>
  <c r="BS102" i="2"/>
  <c r="BT91" i="2"/>
  <c r="BV91" i="2"/>
  <c r="BS181" i="2"/>
  <c r="BQ181" i="2"/>
  <c r="BT594" i="2"/>
  <c r="BV594" i="2"/>
  <c r="BN656" i="2"/>
  <c r="BP656" i="2"/>
  <c r="BT404" i="2"/>
  <c r="BV404" i="2"/>
  <c r="BW236" i="2"/>
  <c r="BY236" i="2"/>
  <c r="BS684" i="2"/>
  <c r="BQ684" i="2"/>
  <c r="BN589" i="2"/>
  <c r="BP589" i="2"/>
  <c r="BQ550" i="2"/>
  <c r="BS550" i="2"/>
  <c r="BK176" i="2"/>
  <c r="BM176" i="2"/>
  <c r="BT48" i="2"/>
  <c r="BV48" i="2"/>
  <c r="BQ86" i="2"/>
  <c r="BS86" i="2"/>
  <c r="BN55" i="2"/>
  <c r="BP55" i="2"/>
  <c r="BQ638" i="2"/>
  <c r="BS638" i="2"/>
  <c r="BQ607" i="2"/>
  <c r="BS607" i="2"/>
  <c r="BS153" i="2"/>
  <c r="BQ153" i="2"/>
  <c r="BN692" i="2"/>
  <c r="BP692" i="2"/>
  <c r="BP106" i="2"/>
  <c r="BN106" i="2"/>
  <c r="BS547" i="2"/>
  <c r="BQ547" i="2"/>
  <c r="BN388" i="2"/>
  <c r="BP388" i="2"/>
  <c r="BS427" i="2"/>
  <c r="BQ427" i="2"/>
  <c r="BN307" i="2"/>
  <c r="BP307" i="2"/>
  <c r="BT230" i="2"/>
  <c r="BV230" i="2"/>
  <c r="BP696" i="2"/>
  <c r="BN696" i="2"/>
  <c r="BT670" i="2"/>
  <c r="BV670" i="2"/>
  <c r="BW237" i="2"/>
  <c r="BY237" i="2"/>
  <c r="BQ11" i="2"/>
  <c r="BS11" i="2"/>
  <c r="BP480" i="2"/>
  <c r="BN480" i="2"/>
  <c r="BN342" i="2"/>
  <c r="BP342" i="2"/>
  <c r="BN215" i="2"/>
  <c r="BP215" i="2"/>
  <c r="BQ355" i="2"/>
  <c r="BS355" i="2"/>
  <c r="BP218" i="2"/>
  <c r="BN218" i="2"/>
  <c r="BP416" i="2"/>
  <c r="BN416" i="2"/>
  <c r="BT213" i="2"/>
  <c r="BV213" i="2"/>
  <c r="BN634" i="2"/>
  <c r="BP634" i="2"/>
  <c r="BN124" i="2"/>
  <c r="BP124" i="2"/>
  <c r="BN584" i="2"/>
  <c r="BP584" i="2"/>
  <c r="BN574" i="2"/>
  <c r="BP574" i="2"/>
  <c r="BQ139" i="2"/>
  <c r="BS139" i="2"/>
  <c r="BN551" i="2"/>
  <c r="BP551" i="2"/>
  <c r="BN258" i="2"/>
  <c r="BP258" i="2"/>
  <c r="BS52" i="2"/>
  <c r="BQ52" i="2"/>
  <c r="BN479" i="2"/>
  <c r="BP479" i="2"/>
  <c r="BP373" i="2"/>
  <c r="BN373" i="2"/>
  <c r="BN82" i="2"/>
  <c r="BP82" i="2"/>
  <c r="BS188" i="2"/>
  <c r="BQ188" i="2"/>
  <c r="BT628" i="2"/>
  <c r="BV628" i="2"/>
  <c r="BP522" i="2"/>
  <c r="BN522" i="2"/>
  <c r="BP158" i="2"/>
  <c r="BN158" i="2"/>
  <c r="BQ715" i="2"/>
  <c r="BS715" i="2"/>
  <c r="BN685" i="2"/>
  <c r="BP685" i="2"/>
  <c r="BV159" i="2"/>
  <c r="BT159" i="2"/>
  <c r="BQ196" i="2"/>
  <c r="BS196" i="2"/>
  <c r="BN613" i="2"/>
  <c r="BP613" i="2"/>
  <c r="BS578" i="2"/>
  <c r="BQ578" i="2"/>
  <c r="BW154" i="2"/>
  <c r="BY154" i="2"/>
  <c r="BQ174" i="2"/>
  <c r="BS174" i="2"/>
  <c r="BV44" i="2"/>
  <c r="BT44" i="2"/>
  <c r="BN632" i="2"/>
  <c r="BP632" i="2"/>
  <c r="BQ668" i="2"/>
  <c r="BS668" i="2"/>
  <c r="BQ415" i="2"/>
  <c r="BS415" i="2"/>
  <c r="BP261" i="2"/>
  <c r="BN261" i="2"/>
  <c r="BN400" i="2"/>
  <c r="BP400" i="2"/>
  <c r="BT561" i="2"/>
  <c r="BV561" i="2"/>
  <c r="BQ569" i="2"/>
  <c r="BS569" i="2"/>
  <c r="BQ657" i="2"/>
  <c r="BS657" i="2"/>
  <c r="BN111" i="2"/>
  <c r="BP111" i="2"/>
  <c r="BS588" i="2"/>
  <c r="BQ588" i="2"/>
  <c r="BN384" i="2"/>
  <c r="BP384" i="2"/>
  <c r="BP75" i="2"/>
  <c r="BN75" i="2"/>
  <c r="BW28" i="2"/>
  <c r="BY28" i="2"/>
  <c r="BP519" i="2"/>
  <c r="BN519" i="2"/>
  <c r="BP162" i="2"/>
  <c r="BN162" i="2"/>
  <c r="BN563" i="2"/>
  <c r="BP563" i="2"/>
  <c r="BV448" i="2"/>
  <c r="BT448" i="2"/>
  <c r="BW266" i="2"/>
  <c r="BY266" i="2"/>
  <c r="BQ338" i="2"/>
  <c r="BS338" i="2"/>
  <c r="BN110" i="2"/>
  <c r="BP110" i="2"/>
  <c r="BQ678" i="2"/>
  <c r="BS678" i="2"/>
  <c r="BP178" i="2"/>
  <c r="BN178" i="2"/>
  <c r="BM127" i="2"/>
  <c r="BK127" i="2"/>
  <c r="BP29" i="2"/>
  <c r="BN29" i="2"/>
  <c r="BS620" i="2"/>
  <c r="BQ620" i="2"/>
  <c r="BN653" i="2"/>
  <c r="BP653" i="2"/>
  <c r="BN254" i="2"/>
  <c r="BP254" i="2"/>
  <c r="BV219" i="2"/>
  <c r="BT219" i="2"/>
  <c r="BQ669" i="2"/>
  <c r="BS669" i="2"/>
  <c r="BQ592" i="2"/>
  <c r="BS592" i="2"/>
  <c r="BT515" i="2"/>
  <c r="BV515" i="2"/>
  <c r="BN60" i="2"/>
  <c r="BP60" i="2"/>
  <c r="BQ401" i="2"/>
  <c r="BS401" i="2"/>
  <c r="BW512" i="2"/>
  <c r="BY512" i="2"/>
  <c r="BP528" i="2"/>
  <c r="BN528" i="2"/>
  <c r="BS234" i="2"/>
  <c r="BQ234" i="2"/>
  <c r="BT248" i="2"/>
  <c r="BV248" i="2"/>
  <c r="BW33" i="2"/>
  <c r="BY33" i="2"/>
  <c r="BV135" i="2"/>
  <c r="BT135" i="2"/>
  <c r="BQ539" i="2"/>
  <c r="BS539" i="2"/>
  <c r="BN21" i="2"/>
  <c r="BP21" i="2"/>
  <c r="BM72" i="2"/>
  <c r="BK72" i="2"/>
  <c r="BQ147" i="2"/>
  <c r="BS147" i="2"/>
  <c r="BY521" i="2"/>
  <c r="BW521" i="2"/>
  <c r="BT484" i="2"/>
  <c r="BV484" i="2"/>
  <c r="BN348" i="2"/>
  <c r="BP348" i="2"/>
  <c r="BS297" i="2"/>
  <c r="BQ297" i="2"/>
  <c r="BY292" i="2"/>
  <c r="BW292" i="2"/>
  <c r="BN222" i="2"/>
  <c r="BP222" i="2"/>
  <c r="BS650" i="2"/>
  <c r="BQ650" i="2"/>
  <c r="BP262" i="2"/>
  <c r="BN262" i="2"/>
  <c r="BN393" i="2"/>
  <c r="BP393" i="2"/>
  <c r="BP351" i="2"/>
  <c r="BN351" i="2"/>
  <c r="BP294" i="2"/>
  <c r="BN294" i="2"/>
  <c r="BQ385" i="2"/>
  <c r="BS385" i="2"/>
  <c r="BP161" i="2"/>
  <c r="BN161" i="2"/>
  <c r="BY577" i="2"/>
  <c r="BW577" i="2"/>
  <c r="BS708" i="2"/>
  <c r="BQ708" i="2"/>
  <c r="BN609" i="2"/>
  <c r="BP609" i="2"/>
  <c r="BS354" i="2"/>
  <c r="BQ354" i="2"/>
  <c r="BN572" i="2"/>
  <c r="BP572" i="2"/>
  <c r="BT445" i="2"/>
  <c r="BV445" i="2"/>
  <c r="BN94" i="2"/>
  <c r="BP94" i="2"/>
  <c r="BT603" i="2"/>
  <c r="BV603" i="2"/>
  <c r="BP198" i="2"/>
  <c r="BN198" i="2"/>
  <c r="BP136" i="2"/>
  <c r="BN136" i="2"/>
  <c r="BT278" i="2"/>
  <c r="BV278" i="2"/>
  <c r="BY276" i="2"/>
  <c r="BW276" i="2"/>
  <c r="BY143" i="2"/>
  <c r="BW143" i="2"/>
  <c r="BN503" i="2"/>
  <c r="BP503" i="2"/>
  <c r="BT381" i="2"/>
  <c r="BV381" i="2"/>
  <c r="BY714" i="2"/>
  <c r="BW714" i="2"/>
  <c r="BQ60" i="2" l="1"/>
  <c r="BS60" i="2"/>
  <c r="BS239" i="2"/>
  <c r="BQ239" i="2"/>
  <c r="BY323" i="2"/>
  <c r="BW323" i="2"/>
  <c r="BV352" i="2"/>
  <c r="BT352" i="2"/>
  <c r="BY192" i="2"/>
  <c r="BW192" i="2"/>
  <c r="BT661" i="2"/>
  <c r="BV661" i="2"/>
  <c r="BY660" i="2"/>
  <c r="BW660" i="2"/>
  <c r="BQ645" i="2"/>
  <c r="BS645" i="2"/>
  <c r="BQ396" i="2"/>
  <c r="BS396" i="2"/>
  <c r="BV288" i="2"/>
  <c r="BT288" i="2"/>
  <c r="BS405" i="2"/>
  <c r="BQ405" i="2"/>
  <c r="BQ507" i="2"/>
  <c r="BS507" i="2"/>
  <c r="BQ688" i="2"/>
  <c r="BS688" i="2"/>
  <c r="BV378" i="2"/>
  <c r="BT378" i="2"/>
  <c r="BY442" i="2"/>
  <c r="BW442" i="2"/>
  <c r="BQ243" i="2"/>
  <c r="BS243" i="2"/>
  <c r="BV575" i="2"/>
  <c r="BT575" i="2"/>
  <c r="BZ428" i="2"/>
  <c r="CB428" i="2"/>
  <c r="BS624" i="2"/>
  <c r="BQ624" i="2"/>
  <c r="BV245" i="2"/>
  <c r="BT245" i="2"/>
  <c r="BV518" i="2"/>
  <c r="BT518" i="2"/>
  <c r="BQ599" i="2"/>
  <c r="BS599" i="2"/>
  <c r="CF702" i="2"/>
  <c r="CH702" i="2"/>
  <c r="BV490" i="2"/>
  <c r="BT490" i="2"/>
  <c r="BV357" i="2"/>
  <c r="BT357" i="2"/>
  <c r="BS459" i="2"/>
  <c r="BQ459" i="2"/>
  <c r="BV93" i="2"/>
  <c r="BT93" i="2"/>
  <c r="BT424" i="2"/>
  <c r="BV424" i="2"/>
  <c r="BT697" i="2"/>
  <c r="BV697" i="2"/>
  <c r="BZ205" i="2"/>
  <c r="CB205" i="2"/>
  <c r="BQ499" i="2"/>
  <c r="BS499" i="2"/>
  <c r="BS492" i="2"/>
  <c r="BQ492" i="2"/>
  <c r="BQ395" i="2"/>
  <c r="BS395" i="2"/>
  <c r="BT395" i="2" s="1"/>
  <c r="CZ395" i="2"/>
  <c r="BY445" i="2"/>
  <c r="BW445" i="2"/>
  <c r="BQ351" i="2"/>
  <c r="BS351" i="2"/>
  <c r="BQ111" i="2"/>
  <c r="BS111" i="2"/>
  <c r="BT188" i="2"/>
  <c r="BV188" i="2"/>
  <c r="BV153" i="2"/>
  <c r="BT153" i="2"/>
  <c r="CB425" i="2"/>
  <c r="BZ425" i="2"/>
  <c r="BV496" i="2"/>
  <c r="BT496" i="2"/>
  <c r="BY381" i="2"/>
  <c r="BW381" i="2"/>
  <c r="BZ276" i="2"/>
  <c r="CB276" i="2"/>
  <c r="BS198" i="2"/>
  <c r="BQ198" i="2"/>
  <c r="BT708" i="2"/>
  <c r="BV708" i="2"/>
  <c r="BV385" i="2"/>
  <c r="BT385" i="2"/>
  <c r="CB292" i="2"/>
  <c r="BZ292" i="2"/>
  <c r="BZ521" i="2"/>
  <c r="CB521" i="2"/>
  <c r="BT234" i="2"/>
  <c r="BV234" i="2"/>
  <c r="BT669" i="2"/>
  <c r="BV669" i="2"/>
  <c r="BQ653" i="2"/>
  <c r="BS653" i="2"/>
  <c r="BP127" i="2"/>
  <c r="BN127" i="2"/>
  <c r="BQ162" i="2"/>
  <c r="BS162" i="2"/>
  <c r="BS75" i="2"/>
  <c r="BQ75" i="2"/>
  <c r="BV668" i="2"/>
  <c r="BT668" i="2"/>
  <c r="BV578" i="2"/>
  <c r="BT578" i="2"/>
  <c r="BQ685" i="2"/>
  <c r="BS685" i="2"/>
  <c r="BY628" i="2"/>
  <c r="BW628" i="2"/>
  <c r="BQ82" i="2"/>
  <c r="BS82" i="2"/>
  <c r="BQ574" i="2"/>
  <c r="BS574" i="2"/>
  <c r="BQ634" i="2"/>
  <c r="BS634" i="2"/>
  <c r="BS218" i="2"/>
  <c r="BQ218" i="2"/>
  <c r="BS55" i="2"/>
  <c r="BQ55" i="2"/>
  <c r="BT550" i="2"/>
  <c r="BV550" i="2"/>
  <c r="BP314" i="2"/>
  <c r="BN314" i="2"/>
  <c r="BQ497" i="2"/>
  <c r="BS497" i="2"/>
  <c r="BV78" i="2"/>
  <c r="BT78" i="2"/>
  <c r="BV305" i="2"/>
  <c r="BT305" i="2"/>
  <c r="BV59" i="2"/>
  <c r="BT59" i="2"/>
  <c r="BW483" i="2"/>
  <c r="BY483" i="2"/>
  <c r="BT630" i="2"/>
  <c r="BV630" i="2"/>
  <c r="BP268" i="2"/>
  <c r="BN268" i="2"/>
  <c r="BV470" i="2"/>
  <c r="BT470" i="2"/>
  <c r="BV275" i="2"/>
  <c r="BT275" i="2"/>
  <c r="BW209" i="2"/>
  <c r="BY209" i="2"/>
  <c r="BV142" i="2"/>
  <c r="BT142" i="2"/>
  <c r="BQ461" i="2"/>
  <c r="BS461" i="2"/>
  <c r="BS177" i="2"/>
  <c r="BQ177" i="2"/>
  <c r="BS272" i="2"/>
  <c r="BQ272" i="2"/>
  <c r="BS14" i="2"/>
  <c r="BQ14" i="2"/>
  <c r="BW616" i="2"/>
  <c r="BY616" i="2"/>
  <c r="BQ419" i="2"/>
  <c r="BS419" i="2"/>
  <c r="BV17" i="2"/>
  <c r="BT17" i="2"/>
  <c r="BT449" i="2"/>
  <c r="BV449" i="2"/>
  <c r="BV582" i="2"/>
  <c r="BT582" i="2"/>
  <c r="BW253" i="2"/>
  <c r="BY253" i="2"/>
  <c r="BT543" i="2"/>
  <c r="BV543" i="2"/>
  <c r="BS532" i="2"/>
  <c r="BQ532" i="2"/>
  <c r="BY81" i="2"/>
  <c r="BW81" i="2"/>
  <c r="BT509" i="2"/>
  <c r="BV509" i="2"/>
  <c r="BT22" i="2"/>
  <c r="BV22" i="2"/>
  <c r="BS318" i="2"/>
  <c r="BQ318" i="2"/>
  <c r="BQ677" i="2"/>
  <c r="BS677" i="2"/>
  <c r="BT311" i="2"/>
  <c r="BV311" i="2"/>
  <c r="BS270" i="2"/>
  <c r="BQ270" i="2"/>
  <c r="BY586" i="2"/>
  <c r="BW586" i="2"/>
  <c r="BT279" i="2"/>
  <c r="BV279" i="2"/>
  <c r="BS572" i="2"/>
  <c r="BQ572" i="2"/>
  <c r="BS393" i="2"/>
  <c r="BQ393" i="2"/>
  <c r="BQ21" i="2"/>
  <c r="BS21" i="2"/>
  <c r="CB512" i="2"/>
  <c r="BZ512" i="2"/>
  <c r="BY515" i="2"/>
  <c r="BW515" i="2"/>
  <c r="BS110" i="2"/>
  <c r="BQ110" i="2"/>
  <c r="BY448" i="2"/>
  <c r="BW448" i="2"/>
  <c r="BQ384" i="2"/>
  <c r="BS384" i="2"/>
  <c r="BV657" i="2"/>
  <c r="BT657" i="2"/>
  <c r="BQ400" i="2"/>
  <c r="BS400" i="2"/>
  <c r="BS613" i="2"/>
  <c r="BQ613" i="2"/>
  <c r="BV52" i="2"/>
  <c r="BT52" i="2"/>
  <c r="BT355" i="2"/>
  <c r="BV355" i="2"/>
  <c r="BS480" i="2"/>
  <c r="BQ480" i="2"/>
  <c r="BY670" i="2"/>
  <c r="BW670" i="2"/>
  <c r="BQ307" i="2"/>
  <c r="BS307" i="2"/>
  <c r="BT547" i="2"/>
  <c r="BV547" i="2"/>
  <c r="BW48" i="2"/>
  <c r="BY48" i="2"/>
  <c r="BS510" i="2"/>
  <c r="BQ510" i="2"/>
  <c r="BT206" i="2"/>
  <c r="BV206" i="2"/>
  <c r="BT315" i="2"/>
  <c r="BV315" i="2"/>
  <c r="BQ330" i="2"/>
  <c r="BS330" i="2"/>
  <c r="BN229" i="2"/>
  <c r="BP229" i="2"/>
  <c r="BW167" i="2"/>
  <c r="BY167" i="2"/>
  <c r="BQ513" i="2"/>
  <c r="BS513" i="2"/>
  <c r="BQ32" i="2"/>
  <c r="BS32" i="2"/>
  <c r="BV608" i="2"/>
  <c r="BT608" i="2"/>
  <c r="BY341" i="2"/>
  <c r="BW341" i="2"/>
  <c r="BY458" i="2"/>
  <c r="BW458" i="2"/>
  <c r="BS173" i="2"/>
  <c r="BQ173" i="2"/>
  <c r="BQ489" i="2"/>
  <c r="BS489" i="2"/>
  <c r="BY273" i="2"/>
  <c r="BW273" i="2"/>
  <c r="BS644" i="2"/>
  <c r="BQ644" i="2"/>
  <c r="BV694" i="2"/>
  <c r="BT694" i="2"/>
  <c r="BV319" i="2"/>
  <c r="BT319" i="2"/>
  <c r="BS291" i="2"/>
  <c r="BQ291" i="2"/>
  <c r="BQ642" i="2"/>
  <c r="BS642" i="2"/>
  <c r="BQ706" i="2"/>
  <c r="BS706" i="2"/>
  <c r="BQ185" i="2"/>
  <c r="BS185" i="2"/>
  <c r="BT132" i="2"/>
  <c r="BV132" i="2"/>
  <c r="BQ451" i="2"/>
  <c r="BS451" i="2"/>
  <c r="BV673" i="2"/>
  <c r="BT673" i="2"/>
  <c r="BQ698" i="2"/>
  <c r="BS698" i="2"/>
  <c r="BW471" i="2"/>
  <c r="BY471" i="2"/>
  <c r="BT704" i="2"/>
  <c r="BV704" i="2"/>
  <c r="BQ674" i="2"/>
  <c r="BS674" i="2"/>
  <c r="BV560" i="2"/>
  <c r="BT560" i="2"/>
  <c r="BV602" i="2"/>
  <c r="BT602" i="2"/>
  <c r="BQ591" i="2"/>
  <c r="BS591" i="2"/>
  <c r="BV689" i="2"/>
  <c r="BT689" i="2"/>
  <c r="BV525" i="2"/>
  <c r="BT525" i="2"/>
  <c r="BQ544" i="2"/>
  <c r="BS544" i="2"/>
  <c r="BQ556" i="2"/>
  <c r="BS556" i="2"/>
  <c r="BW626" i="2"/>
  <c r="BY626" i="2"/>
  <c r="BV115" i="2"/>
  <c r="BT115" i="2"/>
  <c r="BQ186" i="2"/>
  <c r="BS186" i="2"/>
  <c r="BW300" i="2"/>
  <c r="BY300" i="2"/>
  <c r="BV184" i="2"/>
  <c r="BT184" i="2"/>
  <c r="BS502" i="2"/>
  <c r="BQ502" i="2"/>
  <c r="BV409" i="2"/>
  <c r="BT409" i="2"/>
  <c r="BQ262" i="2"/>
  <c r="BS262" i="2"/>
  <c r="BP72" i="2"/>
  <c r="BN72" i="2"/>
  <c r="BS503" i="2"/>
  <c r="BQ503" i="2"/>
  <c r="BT715" i="2"/>
  <c r="BV715" i="2"/>
  <c r="BS258" i="2"/>
  <c r="BQ258" i="2"/>
  <c r="BT607" i="2"/>
  <c r="BV607" i="2"/>
  <c r="BY404" i="2"/>
  <c r="BW404" i="2"/>
  <c r="BS654" i="2"/>
  <c r="BQ654" i="2"/>
  <c r="BT98" i="2"/>
  <c r="BV98" i="2"/>
  <c r="BQ680" i="2"/>
  <c r="BS680" i="2"/>
  <c r="BT467" i="2"/>
  <c r="BV467" i="2"/>
  <c r="BS633" i="2"/>
  <c r="BQ633" i="2"/>
  <c r="BV452" i="2"/>
  <c r="BT452" i="2"/>
  <c r="BZ618" i="2"/>
  <c r="CB618" i="2"/>
  <c r="BS455" i="2"/>
  <c r="BQ455" i="2"/>
  <c r="BV338" i="2"/>
  <c r="BT338" i="2"/>
  <c r="BQ519" i="2"/>
  <c r="BS519" i="2"/>
  <c r="BT569" i="2"/>
  <c r="BV569" i="2"/>
  <c r="BQ373" i="2"/>
  <c r="BS373" i="2"/>
  <c r="BQ106" i="2"/>
  <c r="BS106" i="2"/>
  <c r="BQ589" i="2"/>
  <c r="BS589" i="2"/>
  <c r="CB360" i="2"/>
  <c r="BZ360" i="2"/>
  <c r="BT189" i="2"/>
  <c r="BV189" i="2"/>
  <c r="BT693" i="2"/>
  <c r="BV693" i="2"/>
  <c r="BY69" i="2"/>
  <c r="BW69" i="2"/>
  <c r="BV535" i="2"/>
  <c r="BT535" i="2"/>
  <c r="BQ571" i="2"/>
  <c r="BS571" i="2"/>
  <c r="BT486" i="2"/>
  <c r="BV486" i="2"/>
  <c r="BQ666" i="2"/>
  <c r="BS666" i="2"/>
  <c r="BQ637" i="2"/>
  <c r="BS637" i="2"/>
  <c r="BS301" i="2"/>
  <c r="BQ301" i="2"/>
  <c r="BV705" i="2"/>
  <c r="BT705" i="2"/>
  <c r="BT641" i="2"/>
  <c r="BV641" i="2"/>
  <c r="BS676" i="2"/>
  <c r="BQ676" i="2"/>
  <c r="BV462" i="2"/>
  <c r="BT462" i="2"/>
  <c r="BN286" i="2"/>
  <c r="BP286" i="2"/>
  <c r="BV431" i="2"/>
  <c r="BT431" i="2"/>
  <c r="BV646" i="2"/>
  <c r="BT646" i="2"/>
  <c r="CE290" i="2"/>
  <c r="CC290" i="2"/>
  <c r="BV105" i="2"/>
  <c r="BT105" i="2"/>
  <c r="BS41" i="2"/>
  <c r="BQ41" i="2"/>
  <c r="BV298" i="2"/>
  <c r="BT298" i="2"/>
  <c r="BN138" i="2"/>
  <c r="BP138" i="2"/>
  <c r="BT73" i="2"/>
  <c r="BV73" i="2"/>
  <c r="BV636" i="2"/>
  <c r="BT636" i="2"/>
  <c r="BQ83" i="2"/>
  <c r="BS83" i="2"/>
  <c r="BQ621" i="2"/>
  <c r="BS621" i="2"/>
  <c r="BV223" i="2"/>
  <c r="BT223" i="2"/>
  <c r="BV146" i="2"/>
  <c r="BT146" i="2"/>
  <c r="BY568" i="2"/>
  <c r="BW568" i="2"/>
  <c r="CB322" i="2"/>
  <c r="BZ322" i="2"/>
  <c r="BV339" i="2"/>
  <c r="BT339" i="2"/>
  <c r="BZ143" i="2"/>
  <c r="CB143" i="2"/>
  <c r="BS254" i="2"/>
  <c r="BQ254" i="2"/>
  <c r="BS29" i="2"/>
  <c r="BQ29" i="2"/>
  <c r="CB266" i="2"/>
  <c r="BZ266" i="2"/>
  <c r="BW561" i="2"/>
  <c r="BY561" i="2"/>
  <c r="BY44" i="2"/>
  <c r="BW44" i="2"/>
  <c r="BV139" i="2"/>
  <c r="BT139" i="2"/>
  <c r="BT638" i="2"/>
  <c r="BV638" i="2"/>
  <c r="BV684" i="2"/>
  <c r="BT684" i="2"/>
  <c r="BS201" i="2"/>
  <c r="BQ201" i="2"/>
  <c r="BT297" i="2"/>
  <c r="BV297" i="2"/>
  <c r="BQ528" i="2"/>
  <c r="BS528" i="2"/>
  <c r="BY159" i="2"/>
  <c r="BW159" i="2"/>
  <c r="BW230" i="2"/>
  <c r="BY230" i="2"/>
  <c r="BY594" i="2"/>
  <c r="BW594" i="2"/>
  <c r="CB250" i="2"/>
  <c r="BZ250" i="2"/>
  <c r="BV18" i="2"/>
  <c r="BT18" i="2"/>
  <c r="BS441" i="2"/>
  <c r="BQ441" i="2"/>
  <c r="BQ36" i="2"/>
  <c r="BS36" i="2"/>
  <c r="BW212" i="2"/>
  <c r="BY212" i="2"/>
  <c r="BS526" i="2"/>
  <c r="BQ526" i="2"/>
  <c r="BQ233" i="2"/>
  <c r="BS233" i="2"/>
  <c r="BY327" i="2"/>
  <c r="BW327" i="2"/>
  <c r="BQ690" i="2"/>
  <c r="BS690" i="2"/>
  <c r="BT468" i="2"/>
  <c r="BV468" i="2"/>
  <c r="BQ493" i="2"/>
  <c r="BS493" i="2"/>
  <c r="BQ79" i="2"/>
  <c r="BS79" i="2"/>
  <c r="BT304" i="2"/>
  <c r="BV304" i="2"/>
  <c r="BV614" i="2"/>
  <c r="BT614" i="2"/>
  <c r="BW349" i="2"/>
  <c r="BY349" i="2"/>
  <c r="BW603" i="2"/>
  <c r="BY603" i="2"/>
  <c r="BT650" i="2"/>
  <c r="BV650" i="2"/>
  <c r="BV147" i="2"/>
  <c r="BT147" i="2"/>
  <c r="BT102" i="2"/>
  <c r="BV102" i="2"/>
  <c r="BS437" i="2"/>
  <c r="BQ437" i="2"/>
  <c r="CC501" i="2"/>
  <c r="CE501" i="2"/>
  <c r="BV377" i="2"/>
  <c r="BT377" i="2"/>
  <c r="BT101" i="2"/>
  <c r="BV101" i="2"/>
  <c r="BY617" i="2"/>
  <c r="BW617" i="2"/>
  <c r="BT49" i="2"/>
  <c r="BV49" i="2"/>
  <c r="BY473" i="2"/>
  <c r="BW473" i="2"/>
  <c r="CB710" i="2"/>
  <c r="BZ710" i="2"/>
  <c r="BQ534" i="2"/>
  <c r="BS534" i="2"/>
  <c r="BS140" i="2"/>
  <c r="BQ140" i="2"/>
  <c r="BV420" i="2"/>
  <c r="BT420" i="2"/>
  <c r="BT401" i="2"/>
  <c r="BV401" i="2"/>
  <c r="BQ178" i="2"/>
  <c r="BS178" i="2"/>
  <c r="BW484" i="2"/>
  <c r="BY484" i="2"/>
  <c r="BV539" i="2"/>
  <c r="BT539" i="2"/>
  <c r="CB33" i="2"/>
  <c r="BZ33" i="2"/>
  <c r="BY248" i="2"/>
  <c r="BW248" i="2"/>
  <c r="BW219" i="2"/>
  <c r="BY219" i="2"/>
  <c r="BT620" i="2"/>
  <c r="BV620" i="2"/>
  <c r="BQ261" i="2"/>
  <c r="BS261" i="2"/>
  <c r="BV196" i="2"/>
  <c r="BT196" i="2"/>
  <c r="BQ551" i="2"/>
  <c r="BS551" i="2"/>
  <c r="BQ215" i="2"/>
  <c r="BS215" i="2"/>
  <c r="BV427" i="2"/>
  <c r="BT427" i="2"/>
  <c r="BS692" i="2"/>
  <c r="BQ692" i="2"/>
  <c r="BN176" i="2"/>
  <c r="BP176" i="2"/>
  <c r="BQ656" i="2"/>
  <c r="BS656" i="2"/>
  <c r="BS622" i="2"/>
  <c r="BQ622" i="2"/>
  <c r="BS382" i="2"/>
  <c r="BQ382" i="2"/>
  <c r="BS216" i="2"/>
  <c r="BQ216" i="2"/>
  <c r="BT25" i="2"/>
  <c r="BV25" i="2"/>
  <c r="BZ672" i="2"/>
  <c r="CB672" i="2"/>
  <c r="BS328" i="2"/>
  <c r="BQ328" i="2"/>
  <c r="BS26" i="2"/>
  <c r="BQ26" i="2"/>
  <c r="CE63" i="2"/>
  <c r="CC63" i="2"/>
  <c r="BY345" i="2"/>
  <c r="BW345" i="2"/>
  <c r="BS686" i="2"/>
  <c r="BQ686" i="2"/>
  <c r="BT193" i="2"/>
  <c r="BV193" i="2"/>
  <c r="BQ125" i="2"/>
  <c r="BS125" i="2"/>
  <c r="CB269" i="2"/>
  <c r="BZ269" i="2"/>
  <c r="BQ464" i="2"/>
  <c r="BS464" i="2"/>
  <c r="BY600" i="2"/>
  <c r="BW600" i="2"/>
  <c r="BQ208" i="2"/>
  <c r="BS208" i="2"/>
  <c r="BY295" i="2"/>
  <c r="BW295" i="2"/>
  <c r="CH364" i="2"/>
  <c r="CF364" i="2"/>
  <c r="BW66" i="2"/>
  <c r="BY66" i="2"/>
  <c r="BQ15" i="2"/>
  <c r="BS15" i="2"/>
  <c r="BY287" i="2"/>
  <c r="BW287" i="2"/>
  <c r="BS344" i="2"/>
  <c r="BQ344" i="2"/>
  <c r="BT476" i="2"/>
  <c r="BV476" i="2"/>
  <c r="BV358" i="2"/>
  <c r="BT358" i="2"/>
  <c r="BZ516" i="2"/>
  <c r="CB516" i="2"/>
  <c r="BQ664" i="2"/>
  <c r="BS664" i="2"/>
  <c r="BQ456" i="2"/>
  <c r="BS456" i="2"/>
  <c r="BV225" i="2"/>
  <c r="BT225" i="2"/>
  <c r="BS411" i="2"/>
  <c r="BQ411" i="2"/>
  <c r="BV700" i="2"/>
  <c r="BT700" i="2"/>
  <c r="BV595" i="2"/>
  <c r="BT595" i="2"/>
  <c r="BQ389" i="2"/>
  <c r="BS389" i="2"/>
  <c r="BV128" i="2"/>
  <c r="BT128" i="2"/>
  <c r="BZ335" i="2"/>
  <c r="CB335" i="2"/>
  <c r="BW361" i="2"/>
  <c r="BY361" i="2"/>
  <c r="BS681" i="2"/>
  <c r="BQ681" i="2"/>
  <c r="BS180" i="2"/>
  <c r="BQ180" i="2"/>
  <c r="BS342" i="2"/>
  <c r="BQ342" i="2"/>
  <c r="CB529" i="2"/>
  <c r="BZ529" i="2"/>
  <c r="BQ522" i="2"/>
  <c r="BS522" i="2"/>
  <c r="CB236" i="2"/>
  <c r="BZ236" i="2"/>
  <c r="CB432" i="2"/>
  <c r="BZ432" i="2"/>
  <c r="BS99" i="2"/>
  <c r="BQ99" i="2"/>
  <c r="BT265" i="2"/>
  <c r="BV265" i="2"/>
  <c r="BS129" i="2"/>
  <c r="BQ129" i="2"/>
  <c r="BW682" i="2"/>
  <c r="BY682" i="2"/>
  <c r="BT652" i="2"/>
  <c r="BV652" i="2"/>
  <c r="BV114" i="2"/>
  <c r="BT114" i="2"/>
  <c r="BV149" i="2"/>
  <c r="BT149" i="2"/>
  <c r="BQ165" i="2"/>
  <c r="BS165" i="2"/>
  <c r="BQ89" i="2"/>
  <c r="BS89" i="2"/>
  <c r="BQ408" i="2"/>
  <c r="BS408" i="2"/>
  <c r="BT701" i="2"/>
  <c r="BV701" i="2"/>
  <c r="BS585" i="2"/>
  <c r="BQ585" i="2"/>
  <c r="BZ195" i="2"/>
  <c r="CB195" i="2"/>
  <c r="BS118" i="2"/>
  <c r="BQ118" i="2"/>
  <c r="BS334" i="2"/>
  <c r="BQ334" i="2"/>
  <c r="BT368" i="2"/>
  <c r="BV368" i="2"/>
  <c r="BY278" i="2"/>
  <c r="BW278" i="2"/>
  <c r="BZ577" i="2"/>
  <c r="CB577" i="2"/>
  <c r="BS348" i="2"/>
  <c r="BQ348" i="2"/>
  <c r="BY135" i="2"/>
  <c r="BW135" i="2"/>
  <c r="BQ632" i="2"/>
  <c r="BS632" i="2"/>
  <c r="BV174" i="2"/>
  <c r="BT174" i="2"/>
  <c r="BQ584" i="2"/>
  <c r="BS584" i="2"/>
  <c r="BY213" i="2"/>
  <c r="BW213" i="2"/>
  <c r="BT11" i="2"/>
  <c r="BV11" i="2"/>
  <c r="BV181" i="2"/>
  <c r="BT181" i="2"/>
  <c r="BS665" i="2"/>
  <c r="BQ665" i="2"/>
  <c r="BT369" i="2"/>
  <c r="BV369" i="2"/>
  <c r="BQ202" i="2"/>
  <c r="BS202" i="2"/>
  <c r="BT97" i="2"/>
  <c r="BV97" i="2"/>
  <c r="BQ649" i="2"/>
  <c r="BS649" i="2"/>
  <c r="BZ640" i="2"/>
  <c r="CB640" i="2"/>
  <c r="BY151" i="2"/>
  <c r="BW151" i="2"/>
  <c r="BZ308" i="2"/>
  <c r="CB308" i="2"/>
  <c r="BZ76" i="2"/>
  <c r="CB76" i="2"/>
  <c r="BQ412" i="2"/>
  <c r="BS412" i="2"/>
  <c r="BY436" i="2"/>
  <c r="BW436" i="2"/>
  <c r="BT249" i="2"/>
  <c r="BV249" i="2"/>
  <c r="BS581" i="2"/>
  <c r="BQ581" i="2"/>
  <c r="BV506" i="2"/>
  <c r="BT506" i="2"/>
  <c r="BQ531" i="2"/>
  <c r="BS531" i="2"/>
  <c r="BV474" i="2"/>
  <c r="BT474" i="2"/>
  <c r="BZ12" i="2"/>
  <c r="CB12" i="2"/>
  <c r="BS563" i="2"/>
  <c r="BQ563" i="2"/>
  <c r="BQ94" i="2"/>
  <c r="BS94" i="2"/>
  <c r="BT354" i="2"/>
  <c r="BV354" i="2"/>
  <c r="BQ294" i="2"/>
  <c r="BS294" i="2"/>
  <c r="BZ714" i="2"/>
  <c r="CB714" i="2"/>
  <c r="BS136" i="2"/>
  <c r="BQ136" i="2"/>
  <c r="BQ609" i="2"/>
  <c r="BS609" i="2"/>
  <c r="BS161" i="2"/>
  <c r="BQ161" i="2"/>
  <c r="BS222" i="2"/>
  <c r="BQ222" i="2"/>
  <c r="BV592" i="2"/>
  <c r="BT592" i="2"/>
  <c r="BV678" i="2"/>
  <c r="BT678" i="2"/>
  <c r="BZ28" i="2"/>
  <c r="CB28" i="2"/>
  <c r="BV588" i="2"/>
  <c r="BT588" i="2"/>
  <c r="BV415" i="2"/>
  <c r="BT415" i="2"/>
  <c r="BZ154" i="2"/>
  <c r="CB154" i="2"/>
  <c r="BQ158" i="2"/>
  <c r="BS158" i="2"/>
  <c r="BS479" i="2"/>
  <c r="BQ479" i="2"/>
  <c r="BQ124" i="2"/>
  <c r="BS124" i="2"/>
  <c r="BS416" i="2"/>
  <c r="BQ416" i="2"/>
  <c r="BZ237" i="2"/>
  <c r="CB237" i="2"/>
  <c r="BQ696" i="2"/>
  <c r="BS696" i="2"/>
  <c r="BS388" i="2"/>
  <c r="BQ388" i="2"/>
  <c r="BT86" i="2"/>
  <c r="BV86" i="2"/>
  <c r="BW91" i="2"/>
  <c r="BY91" i="2"/>
  <c r="CE199" i="2"/>
  <c r="CC199" i="2"/>
  <c r="BS444" i="2"/>
  <c r="BQ444" i="2"/>
  <c r="BQ150" i="2"/>
  <c r="BS150" i="2"/>
  <c r="BQ465" i="2"/>
  <c r="BS465" i="2"/>
  <c r="BS347" i="2"/>
  <c r="BQ347" i="2"/>
  <c r="BQ477" i="2"/>
  <c r="BS477" i="2"/>
  <c r="BS90" i="2"/>
  <c r="BQ90" i="2"/>
  <c r="BV244" i="2"/>
  <c r="BT244" i="2"/>
  <c r="BT601" i="2"/>
  <c r="BV601" i="2"/>
  <c r="BV166" i="2"/>
  <c r="BT166" i="2"/>
  <c r="BY282" i="2"/>
  <c r="BW282" i="2"/>
  <c r="BW612" i="2"/>
  <c r="BY612" i="2"/>
  <c r="BT709" i="2"/>
  <c r="BV709" i="2"/>
  <c r="BY604" i="2"/>
  <c r="BW604" i="2"/>
  <c r="BZ169" i="2"/>
  <c r="CB169" i="2"/>
  <c r="BS157" i="2"/>
  <c r="BQ157" i="2"/>
  <c r="BY231" i="2"/>
  <c r="BW231" i="2"/>
  <c r="BW504" i="2"/>
  <c r="BY504" i="2"/>
  <c r="BT283" i="2"/>
  <c r="BV283" i="2"/>
  <c r="BT24" i="2"/>
  <c r="BV24" i="2"/>
  <c r="CF131" i="2"/>
  <c r="CH131" i="2"/>
  <c r="BQ365" i="2"/>
  <c r="BS365" i="2"/>
  <c r="BZ629" i="2"/>
  <c r="CB629" i="2"/>
  <c r="BW713" i="2"/>
  <c r="BY713" i="2"/>
  <c r="BW500" i="2"/>
  <c r="BY500" i="2"/>
  <c r="BV312" i="2"/>
  <c r="BT312" i="2"/>
  <c r="BV259" i="2"/>
  <c r="BT259" i="2"/>
  <c r="CK121" i="2"/>
  <c r="CI121" i="2"/>
  <c r="BS555" i="2"/>
  <c r="BQ555" i="2"/>
  <c r="BT170" i="2"/>
  <c r="BV170" i="2"/>
  <c r="BQ538" i="2"/>
  <c r="BS538" i="2"/>
  <c r="BW658" i="2"/>
  <c r="BY658" i="2"/>
  <c r="BS240" i="2"/>
  <c r="BQ240" i="2"/>
  <c r="BW331" i="2"/>
  <c r="BY331" i="2"/>
  <c r="BT662" i="2"/>
  <c r="BV662" i="2"/>
  <c r="BW40" i="2"/>
  <c r="BY40" i="2"/>
  <c r="BQ648" i="2"/>
  <c r="BS648" i="2"/>
  <c r="BV625" i="2"/>
  <c r="BT625" i="2"/>
  <c r="BS487" i="2"/>
  <c r="BQ487" i="2"/>
  <c r="BZ612" i="2" l="1"/>
  <c r="CB612" i="2"/>
  <c r="BY86" i="2"/>
  <c r="BW86" i="2"/>
  <c r="BV632" i="2"/>
  <c r="BT632" i="2"/>
  <c r="BV382" i="2"/>
  <c r="BT382" i="2"/>
  <c r="BY139" i="2"/>
  <c r="BW139" i="2"/>
  <c r="BV676" i="2"/>
  <c r="BT676" i="2"/>
  <c r="BY486" i="2"/>
  <c r="BW486" i="2"/>
  <c r="BY409" i="2"/>
  <c r="BW409" i="2"/>
  <c r="BT698" i="2"/>
  <c r="BV698" i="2"/>
  <c r="BY22" i="2"/>
  <c r="BW22" i="2"/>
  <c r="CB483" i="2"/>
  <c r="BZ483" i="2"/>
  <c r="BT75" i="2"/>
  <c r="BV75" i="2"/>
  <c r="BV459" i="2"/>
  <c r="BT459" i="2"/>
  <c r="BV239" i="2"/>
  <c r="BT239" i="2"/>
  <c r="BZ331" i="2"/>
  <c r="CB331" i="2"/>
  <c r="CE714" i="2"/>
  <c r="CC714" i="2"/>
  <c r="BW506" i="2"/>
  <c r="BY506" i="2"/>
  <c r="BZ213" i="2"/>
  <c r="CB213" i="2"/>
  <c r="CI364" i="2"/>
  <c r="CK364" i="2"/>
  <c r="BV125" i="2"/>
  <c r="BT125" i="2"/>
  <c r="BV686" i="2"/>
  <c r="BT686" i="2"/>
  <c r="BY25" i="2"/>
  <c r="BW25" i="2"/>
  <c r="BV551" i="2"/>
  <c r="BT551" i="2"/>
  <c r="BW420" i="2"/>
  <c r="BY420" i="2"/>
  <c r="BZ349" i="2"/>
  <c r="CB349" i="2"/>
  <c r="BT83" i="2"/>
  <c r="BV83" i="2"/>
  <c r="BT589" i="2"/>
  <c r="BV589" i="2"/>
  <c r="BT544" i="2"/>
  <c r="BV544" i="2"/>
  <c r="BW52" i="2"/>
  <c r="BY52" i="2"/>
  <c r="BV110" i="2"/>
  <c r="BT110" i="2"/>
  <c r="CB616" i="2"/>
  <c r="BZ616" i="2"/>
  <c r="BT599" i="2"/>
  <c r="BV599" i="2"/>
  <c r="BT624" i="2"/>
  <c r="BV624" i="2"/>
  <c r="BY352" i="2"/>
  <c r="BW352" i="2"/>
  <c r="BT99" i="2"/>
  <c r="BV99" i="2"/>
  <c r="BT26" i="2"/>
  <c r="BV26" i="2"/>
  <c r="BT178" i="2"/>
  <c r="BV178" i="2"/>
  <c r="CB44" i="2"/>
  <c r="BZ44" i="2"/>
  <c r="BV571" i="2"/>
  <c r="BT571" i="2"/>
  <c r="BV644" i="2"/>
  <c r="BT644" i="2"/>
  <c r="CB167" i="2"/>
  <c r="BZ167" i="2"/>
  <c r="BW279" i="2"/>
  <c r="BY279" i="2"/>
  <c r="BT677" i="2"/>
  <c r="BV677" i="2"/>
  <c r="BW582" i="2"/>
  <c r="BY582" i="2"/>
  <c r="BZ209" i="2"/>
  <c r="CB209" i="2"/>
  <c r="BS268" i="2"/>
  <c r="BQ268" i="2"/>
  <c r="BW550" i="2"/>
  <c r="BY550" i="2"/>
  <c r="BT218" i="2"/>
  <c r="BV218" i="2"/>
  <c r="BV82" i="2"/>
  <c r="BT82" i="2"/>
  <c r="BW669" i="2"/>
  <c r="BY669" i="2"/>
  <c r="CE292" i="2"/>
  <c r="CC292" i="2"/>
  <c r="BW424" i="2"/>
  <c r="BY424" i="2"/>
  <c r="CE428" i="2"/>
  <c r="CC428" i="2"/>
  <c r="BZ442" i="2"/>
  <c r="CB442" i="2"/>
  <c r="BT688" i="2"/>
  <c r="BV688" i="2"/>
  <c r="BW288" i="2"/>
  <c r="BY288" i="2"/>
  <c r="BW24" i="2"/>
  <c r="BY24" i="2"/>
  <c r="CB604" i="2"/>
  <c r="BZ604" i="2"/>
  <c r="CB282" i="2"/>
  <c r="BZ282" i="2"/>
  <c r="BT416" i="2"/>
  <c r="BV416" i="2"/>
  <c r="BV609" i="2"/>
  <c r="BT609" i="2"/>
  <c r="BV202" i="2"/>
  <c r="BT202" i="2"/>
  <c r="BW181" i="2"/>
  <c r="BY181" i="2"/>
  <c r="BT584" i="2"/>
  <c r="BV584" i="2"/>
  <c r="BV334" i="2"/>
  <c r="BT334" i="2"/>
  <c r="BY114" i="2"/>
  <c r="BW114" i="2"/>
  <c r="BZ682" i="2"/>
  <c r="CB682" i="2"/>
  <c r="BW358" i="2"/>
  <c r="BY358" i="2"/>
  <c r="BT15" i="2"/>
  <c r="BV15" i="2"/>
  <c r="BW193" i="2"/>
  <c r="BY193" i="2"/>
  <c r="BZ345" i="2"/>
  <c r="CB345" i="2"/>
  <c r="BT622" i="2"/>
  <c r="BV622" i="2"/>
  <c r="BT692" i="2"/>
  <c r="BV692" i="2"/>
  <c r="CB219" i="2"/>
  <c r="BZ219" i="2"/>
  <c r="CC33" i="2"/>
  <c r="CE33" i="2"/>
  <c r="BT437" i="2"/>
  <c r="BV437" i="2"/>
  <c r="BW684" i="2"/>
  <c r="BY684" i="2"/>
  <c r="BZ561" i="2"/>
  <c r="CB561" i="2"/>
  <c r="BQ286" i="2"/>
  <c r="BS286" i="2"/>
  <c r="BY189" i="2"/>
  <c r="BW189" i="2"/>
  <c r="BT106" i="2"/>
  <c r="BV106" i="2"/>
  <c r="BW452" i="2"/>
  <c r="BY452" i="2"/>
  <c r="BZ404" i="2"/>
  <c r="CB404" i="2"/>
  <c r="BW115" i="2"/>
  <c r="BY115" i="2"/>
  <c r="BV185" i="2"/>
  <c r="BT185" i="2"/>
  <c r="BT291" i="2"/>
  <c r="BV291" i="2"/>
  <c r="BW608" i="2"/>
  <c r="BY608" i="2"/>
  <c r="BW206" i="2"/>
  <c r="BY206" i="2"/>
  <c r="BW657" i="2"/>
  <c r="BY657" i="2"/>
  <c r="BZ515" i="2"/>
  <c r="CB515" i="2"/>
  <c r="BY509" i="2"/>
  <c r="BW509" i="2"/>
  <c r="BW543" i="2"/>
  <c r="BY543" i="2"/>
  <c r="BW449" i="2"/>
  <c r="BY449" i="2"/>
  <c r="BV177" i="2"/>
  <c r="BT177" i="2"/>
  <c r="BW78" i="2"/>
  <c r="BY78" i="2"/>
  <c r="BT634" i="2"/>
  <c r="BV634" i="2"/>
  <c r="BT198" i="2"/>
  <c r="BV198" i="2"/>
  <c r="BY188" i="2"/>
  <c r="BW188" i="2"/>
  <c r="BZ445" i="2"/>
  <c r="CB445" i="2"/>
  <c r="BY661" i="2"/>
  <c r="BW661" i="2"/>
  <c r="BT60" i="2"/>
  <c r="BV60" i="2"/>
  <c r="CI131" i="2"/>
  <c r="CK131" i="2"/>
  <c r="BZ248" i="2"/>
  <c r="CB248" i="2"/>
  <c r="BV654" i="2"/>
  <c r="BT654" i="2"/>
  <c r="BW689" i="2"/>
  <c r="BY689" i="2"/>
  <c r="BW694" i="2"/>
  <c r="BY694" i="2"/>
  <c r="BV400" i="2"/>
  <c r="BT400" i="2"/>
  <c r="BW378" i="2"/>
  <c r="BY378" i="2"/>
  <c r="BV648" i="2"/>
  <c r="BT648" i="2"/>
  <c r="BY601" i="2"/>
  <c r="BW601" i="2"/>
  <c r="BT158" i="2"/>
  <c r="BV158" i="2"/>
  <c r="BW641" i="2"/>
  <c r="BY641" i="2"/>
  <c r="BT21" i="2"/>
  <c r="BV21" i="2"/>
  <c r="BT532" i="2"/>
  <c r="BV532" i="2"/>
  <c r="BV492" i="2"/>
  <c r="BT492" i="2"/>
  <c r="CB660" i="2"/>
  <c r="BZ660" i="2"/>
  <c r="BT555" i="2"/>
  <c r="BV555" i="2"/>
  <c r="CC12" i="2"/>
  <c r="CE12" i="2"/>
  <c r="BQ138" i="2"/>
  <c r="BS138" i="2"/>
  <c r="CL121" i="2"/>
  <c r="CN121" i="2"/>
  <c r="BV124" i="2"/>
  <c r="BT124" i="2"/>
  <c r="CC76" i="2"/>
  <c r="CE76" i="2"/>
  <c r="BZ473" i="2"/>
  <c r="CB473" i="2"/>
  <c r="BW614" i="2"/>
  <c r="BY614" i="2"/>
  <c r="CB327" i="2"/>
  <c r="BZ327" i="2"/>
  <c r="BT441" i="2"/>
  <c r="BV441" i="2"/>
  <c r="BZ594" i="2"/>
  <c r="CB594" i="2"/>
  <c r="BY638" i="2"/>
  <c r="BW638" i="2"/>
  <c r="BT254" i="2"/>
  <c r="BV254" i="2"/>
  <c r="CB568" i="2"/>
  <c r="BZ568" i="2"/>
  <c r="BW223" i="2"/>
  <c r="BY223" i="2"/>
  <c r="BW569" i="2"/>
  <c r="BY569" i="2"/>
  <c r="BY607" i="2"/>
  <c r="BW607" i="2"/>
  <c r="BT262" i="2"/>
  <c r="BV262" i="2"/>
  <c r="BW184" i="2"/>
  <c r="BY184" i="2"/>
  <c r="CB626" i="2"/>
  <c r="BZ626" i="2"/>
  <c r="BW704" i="2"/>
  <c r="BY704" i="2"/>
  <c r="BW673" i="2"/>
  <c r="BY673" i="2"/>
  <c r="BT32" i="2"/>
  <c r="BV32" i="2"/>
  <c r="BQ229" i="2"/>
  <c r="BS229" i="2"/>
  <c r="BW547" i="2"/>
  <c r="BY547" i="2"/>
  <c r="BT480" i="2"/>
  <c r="BV480" i="2"/>
  <c r="BT384" i="2"/>
  <c r="BV384" i="2"/>
  <c r="BV14" i="2"/>
  <c r="BT14" i="2"/>
  <c r="BW59" i="2"/>
  <c r="BY59" i="2"/>
  <c r="BW578" i="2"/>
  <c r="BY578" i="2"/>
  <c r="BW234" i="2"/>
  <c r="BY234" i="2"/>
  <c r="CC276" i="2"/>
  <c r="CE276" i="2"/>
  <c r="BW496" i="2"/>
  <c r="BY496" i="2"/>
  <c r="BW518" i="2"/>
  <c r="BY518" i="2"/>
  <c r="BT507" i="2"/>
  <c r="BV507" i="2"/>
  <c r="BT396" i="2"/>
  <c r="BV396" i="2"/>
  <c r="BT411" i="2"/>
  <c r="BV411" i="2"/>
  <c r="BY146" i="2"/>
  <c r="BW146" i="2"/>
  <c r="BT301" i="2"/>
  <c r="BV301" i="2"/>
  <c r="BT186" i="2"/>
  <c r="BV186" i="2"/>
  <c r="BW132" i="2"/>
  <c r="BY132" i="2"/>
  <c r="CB48" i="2"/>
  <c r="BZ48" i="2"/>
  <c r="BT572" i="2"/>
  <c r="BV572" i="2"/>
  <c r="BQ314" i="2"/>
  <c r="BS314" i="2"/>
  <c r="BV161" i="2"/>
  <c r="BT161" i="2"/>
  <c r="CE195" i="2"/>
  <c r="CC195" i="2"/>
  <c r="BV29" i="2"/>
  <c r="BT29" i="2"/>
  <c r="BW338" i="2"/>
  <c r="BY338" i="2"/>
  <c r="BW142" i="2"/>
  <c r="BY142" i="2"/>
  <c r="CC28" i="2"/>
  <c r="CE28" i="2"/>
  <c r="BT94" i="2"/>
  <c r="BV94" i="2"/>
  <c r="BZ151" i="2"/>
  <c r="CB151" i="2"/>
  <c r="BT408" i="2"/>
  <c r="BV408" i="2"/>
  <c r="BV522" i="2"/>
  <c r="BT522" i="2"/>
  <c r="CE335" i="2"/>
  <c r="CC335" i="2"/>
  <c r="BT456" i="2"/>
  <c r="BV456" i="2"/>
  <c r="BY101" i="2"/>
  <c r="BW101" i="2"/>
  <c r="BT526" i="2"/>
  <c r="BV526" i="2"/>
  <c r="BW357" i="2"/>
  <c r="BY357" i="2"/>
  <c r="CB231" i="2"/>
  <c r="BZ231" i="2"/>
  <c r="BT347" i="2"/>
  <c r="BV347" i="2"/>
  <c r="BZ295" i="2"/>
  <c r="CB295" i="2"/>
  <c r="BY102" i="2"/>
  <c r="BW102" i="2"/>
  <c r="BY244" i="2"/>
  <c r="BW244" i="2"/>
  <c r="BT222" i="2"/>
  <c r="BV222" i="2"/>
  <c r="BY369" i="2"/>
  <c r="BW369" i="2"/>
  <c r="BW11" i="2"/>
  <c r="BY11" i="2"/>
  <c r="BT585" i="2"/>
  <c r="BV585" i="2"/>
  <c r="CC529" i="2"/>
  <c r="CE529" i="2"/>
  <c r="BW225" i="2"/>
  <c r="BY225" i="2"/>
  <c r="BV664" i="2"/>
  <c r="BT664" i="2"/>
  <c r="BZ66" i="2"/>
  <c r="CB66" i="2"/>
  <c r="BT208" i="2"/>
  <c r="BV208" i="2"/>
  <c r="CC269" i="2"/>
  <c r="CE269" i="2"/>
  <c r="BV328" i="2"/>
  <c r="BT328" i="2"/>
  <c r="BT656" i="2"/>
  <c r="BV656" i="2"/>
  <c r="BW427" i="2"/>
  <c r="BY427" i="2"/>
  <c r="BW539" i="2"/>
  <c r="BY539" i="2"/>
  <c r="BW401" i="2"/>
  <c r="BY401" i="2"/>
  <c r="BT534" i="2"/>
  <c r="BV534" i="2"/>
  <c r="CB603" i="2"/>
  <c r="BZ603" i="2"/>
  <c r="BY304" i="2"/>
  <c r="BW304" i="2"/>
  <c r="CB230" i="2"/>
  <c r="BZ230" i="2"/>
  <c r="BW297" i="2"/>
  <c r="BY297" i="2"/>
  <c r="BY636" i="2"/>
  <c r="BW636" i="2"/>
  <c r="BY298" i="2"/>
  <c r="BW298" i="2"/>
  <c r="CF290" i="2"/>
  <c r="CH290" i="2"/>
  <c r="BW705" i="2"/>
  <c r="BY705" i="2"/>
  <c r="BT666" i="2"/>
  <c r="BV666" i="2"/>
  <c r="BW535" i="2"/>
  <c r="BY535" i="2"/>
  <c r="BV455" i="2"/>
  <c r="BT455" i="2"/>
  <c r="BT633" i="2"/>
  <c r="BV633" i="2"/>
  <c r="BW98" i="2"/>
  <c r="BY98" i="2"/>
  <c r="BT503" i="2"/>
  <c r="BV503" i="2"/>
  <c r="BW525" i="2"/>
  <c r="BY525" i="2"/>
  <c r="BW602" i="2"/>
  <c r="BY602" i="2"/>
  <c r="BV451" i="2"/>
  <c r="BT451" i="2"/>
  <c r="BT706" i="2"/>
  <c r="BV706" i="2"/>
  <c r="CB273" i="2"/>
  <c r="BZ273" i="2"/>
  <c r="BZ458" i="2"/>
  <c r="CB458" i="2"/>
  <c r="BW355" i="2"/>
  <c r="BY355" i="2"/>
  <c r="BT613" i="2"/>
  <c r="BV613" i="2"/>
  <c r="CC512" i="2"/>
  <c r="CE512" i="2"/>
  <c r="BV393" i="2"/>
  <c r="BT393" i="2"/>
  <c r="BZ586" i="2"/>
  <c r="CB586" i="2"/>
  <c r="BT461" i="2"/>
  <c r="BV461" i="2"/>
  <c r="BW275" i="2"/>
  <c r="BY275" i="2"/>
  <c r="BW630" i="2"/>
  <c r="BY630" i="2"/>
  <c r="BV497" i="2"/>
  <c r="BT497" i="2"/>
  <c r="BQ127" i="2"/>
  <c r="BS127" i="2"/>
  <c r="BW385" i="2"/>
  <c r="BY385" i="2"/>
  <c r="BT111" i="2"/>
  <c r="BV111" i="2"/>
  <c r="CC205" i="2"/>
  <c r="CE205" i="2"/>
  <c r="BW93" i="2"/>
  <c r="BY93" i="2"/>
  <c r="BW490" i="2"/>
  <c r="BY490" i="2"/>
  <c r="CB323" i="2"/>
  <c r="BZ323" i="2"/>
  <c r="BZ504" i="2"/>
  <c r="CB504" i="2"/>
  <c r="BT477" i="2"/>
  <c r="BV477" i="2"/>
  <c r="BW354" i="2"/>
  <c r="BY354" i="2"/>
  <c r="BT665" i="2"/>
  <c r="BV665" i="2"/>
  <c r="BW652" i="2"/>
  <c r="BY652" i="2"/>
  <c r="CC236" i="2"/>
  <c r="CE236" i="2"/>
  <c r="BZ361" i="2"/>
  <c r="CB361" i="2"/>
  <c r="CE516" i="2"/>
  <c r="CC516" i="2"/>
  <c r="BV201" i="2"/>
  <c r="BT201" i="2"/>
  <c r="CE322" i="2"/>
  <c r="CC322" i="2"/>
  <c r="BT41" i="2"/>
  <c r="BV41" i="2"/>
  <c r="BY693" i="2"/>
  <c r="BW693" i="2"/>
  <c r="BZ381" i="2"/>
  <c r="CB381" i="2"/>
  <c r="BY697" i="2"/>
  <c r="BW697" i="2"/>
  <c r="BT405" i="2"/>
  <c r="BV405" i="2"/>
  <c r="BZ436" i="2"/>
  <c r="CB436" i="2"/>
  <c r="BW149" i="2"/>
  <c r="BY149" i="2"/>
  <c r="CB287" i="2"/>
  <c r="BZ287" i="2"/>
  <c r="BZ617" i="2"/>
  <c r="CB617" i="2"/>
  <c r="BW147" i="2"/>
  <c r="BY147" i="2"/>
  <c r="BV690" i="2"/>
  <c r="BT690" i="2"/>
  <c r="BT373" i="2"/>
  <c r="BV373" i="2"/>
  <c r="BV674" i="2"/>
  <c r="BT674" i="2"/>
  <c r="BT162" i="2"/>
  <c r="BV162" i="2"/>
  <c r="BW153" i="2"/>
  <c r="BY153" i="2"/>
  <c r="BT487" i="2"/>
  <c r="BV487" i="2"/>
  <c r="BT538" i="2"/>
  <c r="BV538" i="2"/>
  <c r="BV464" i="2"/>
  <c r="BT464" i="2"/>
  <c r="CC250" i="2"/>
  <c r="CE250" i="2"/>
  <c r="BW105" i="2"/>
  <c r="BY105" i="2"/>
  <c r="BT637" i="2"/>
  <c r="BV637" i="2"/>
  <c r="BT680" i="2"/>
  <c r="BV680" i="2"/>
  <c r="BQ72" i="2"/>
  <c r="BS72" i="2"/>
  <c r="CE629" i="2"/>
  <c r="CC629" i="2"/>
  <c r="BV388" i="2"/>
  <c r="BT388" i="2"/>
  <c r="CE154" i="2"/>
  <c r="CC154" i="2"/>
  <c r="BV581" i="2"/>
  <c r="BT581" i="2"/>
  <c r="CB135" i="2"/>
  <c r="BZ135" i="2"/>
  <c r="BZ278" i="2"/>
  <c r="CB278" i="2"/>
  <c r="BT89" i="2"/>
  <c r="BV89" i="2"/>
  <c r="CC432" i="2"/>
  <c r="CE432" i="2"/>
  <c r="BT180" i="2"/>
  <c r="BV180" i="2"/>
  <c r="BW595" i="2"/>
  <c r="BY595" i="2"/>
  <c r="BW476" i="2"/>
  <c r="BY476" i="2"/>
  <c r="BW196" i="2"/>
  <c r="BY196" i="2"/>
  <c r="BT493" i="2"/>
  <c r="BV493" i="2"/>
  <c r="CB40" i="2"/>
  <c r="BZ40" i="2"/>
  <c r="BV240" i="2"/>
  <c r="BT240" i="2"/>
  <c r="BT294" i="2"/>
  <c r="BV294" i="2"/>
  <c r="BY474" i="2"/>
  <c r="BW474" i="2"/>
  <c r="BW259" i="2"/>
  <c r="BY259" i="2"/>
  <c r="BY312" i="2"/>
  <c r="BW312" i="2"/>
  <c r="BV365" i="2"/>
  <c r="BT365" i="2"/>
  <c r="BY283" i="2"/>
  <c r="BW283" i="2"/>
  <c r="BW709" i="2"/>
  <c r="BY709" i="2"/>
  <c r="BW678" i="2"/>
  <c r="BY678" i="2"/>
  <c r="BT531" i="2"/>
  <c r="BV531" i="2"/>
  <c r="BW249" i="2"/>
  <c r="BY249" i="2"/>
  <c r="BT348" i="2"/>
  <c r="BV348" i="2"/>
  <c r="BT165" i="2"/>
  <c r="BV165" i="2"/>
  <c r="BT129" i="2"/>
  <c r="BV129" i="2"/>
  <c r="BT681" i="2"/>
  <c r="BV681" i="2"/>
  <c r="BY128" i="2"/>
  <c r="BW128" i="2"/>
  <c r="BW700" i="2"/>
  <c r="BY700" i="2"/>
  <c r="CF63" i="2"/>
  <c r="CH63" i="2"/>
  <c r="CC672" i="2"/>
  <c r="CE672" i="2"/>
  <c r="BT216" i="2"/>
  <c r="BV216" i="2"/>
  <c r="BT215" i="2"/>
  <c r="BV215" i="2"/>
  <c r="BT261" i="2"/>
  <c r="BV261" i="2"/>
  <c r="BZ484" i="2"/>
  <c r="CB484" i="2"/>
  <c r="BY49" i="2"/>
  <c r="BW49" i="2"/>
  <c r="BW377" i="2"/>
  <c r="BY377" i="2"/>
  <c r="BT233" i="2"/>
  <c r="BV233" i="2"/>
  <c r="BT36" i="2"/>
  <c r="BV36" i="2"/>
  <c r="CE266" i="2"/>
  <c r="CC266" i="2"/>
  <c r="BW339" i="2"/>
  <c r="BY339" i="2"/>
  <c r="BV621" i="2"/>
  <c r="BT621" i="2"/>
  <c r="BW462" i="2"/>
  <c r="BY462" i="2"/>
  <c r="BT519" i="2"/>
  <c r="BV519" i="2"/>
  <c r="CE618" i="2"/>
  <c r="CC618" i="2"/>
  <c r="BZ300" i="2"/>
  <c r="CB300" i="2"/>
  <c r="BZ471" i="2"/>
  <c r="CB471" i="2"/>
  <c r="BW319" i="2"/>
  <c r="BY319" i="2"/>
  <c r="BT330" i="2"/>
  <c r="BV330" i="2"/>
  <c r="BT510" i="2"/>
  <c r="BV510" i="2"/>
  <c r="BT318" i="2"/>
  <c r="BV318" i="2"/>
  <c r="BZ81" i="2"/>
  <c r="CB81" i="2"/>
  <c r="BW17" i="2"/>
  <c r="BY17" i="2"/>
  <c r="BT55" i="2"/>
  <c r="BV55" i="2"/>
  <c r="BT574" i="2"/>
  <c r="BV574" i="2"/>
  <c r="BZ628" i="2"/>
  <c r="CB628" i="2"/>
  <c r="BY668" i="2"/>
  <c r="BW668" i="2"/>
  <c r="CC521" i="2"/>
  <c r="CE521" i="2"/>
  <c r="DA395" i="2"/>
  <c r="BW575" i="2"/>
  <c r="BY575" i="2"/>
  <c r="BT645" i="2"/>
  <c r="BV645" i="2"/>
  <c r="CC169" i="2"/>
  <c r="CE169" i="2"/>
  <c r="BW592" i="2"/>
  <c r="BY592" i="2"/>
  <c r="CE577" i="2"/>
  <c r="CC577" i="2"/>
  <c r="BZ159" i="2"/>
  <c r="CB159" i="2"/>
  <c r="BW646" i="2"/>
  <c r="BY646" i="2"/>
  <c r="BW560" i="2"/>
  <c r="BY560" i="2"/>
  <c r="BV642" i="2"/>
  <c r="BT642" i="2"/>
  <c r="BW315" i="2"/>
  <c r="BY315" i="2"/>
  <c r="BW311" i="2"/>
  <c r="BY311" i="2"/>
  <c r="BT685" i="2"/>
  <c r="BV685" i="2"/>
  <c r="BW588" i="2"/>
  <c r="BY588" i="2"/>
  <c r="BW97" i="2"/>
  <c r="BY97" i="2"/>
  <c r="BT389" i="2"/>
  <c r="BV389" i="2"/>
  <c r="BZ600" i="2"/>
  <c r="CB600" i="2"/>
  <c r="BW620" i="2"/>
  <c r="BY620" i="2"/>
  <c r="CC710" i="2"/>
  <c r="CE710" i="2"/>
  <c r="BT79" i="2"/>
  <c r="BV79" i="2"/>
  <c r="BW715" i="2"/>
  <c r="BY715" i="2"/>
  <c r="BT591" i="2"/>
  <c r="BV591" i="2"/>
  <c r="BZ341" i="2"/>
  <c r="CB341" i="2"/>
  <c r="BZ713" i="2"/>
  <c r="CB713" i="2"/>
  <c r="BT444" i="2"/>
  <c r="BV444" i="2"/>
  <c r="BT412" i="2"/>
  <c r="BV412" i="2"/>
  <c r="BW650" i="2"/>
  <c r="BY650" i="2"/>
  <c r="BT528" i="2"/>
  <c r="BV528" i="2"/>
  <c r="BW431" i="2"/>
  <c r="BY431" i="2"/>
  <c r="BT502" i="2"/>
  <c r="BV502" i="2"/>
  <c r="BT173" i="2"/>
  <c r="BV173" i="2"/>
  <c r="BZ670" i="2"/>
  <c r="CB670" i="2"/>
  <c r="BT499" i="2"/>
  <c r="BV499" i="2"/>
  <c r="CH199" i="2"/>
  <c r="CF199" i="2"/>
  <c r="CE640" i="2"/>
  <c r="CC640" i="2"/>
  <c r="BT140" i="2"/>
  <c r="BV140" i="2"/>
  <c r="CB212" i="2"/>
  <c r="BZ212" i="2"/>
  <c r="BY625" i="2"/>
  <c r="BW625" i="2"/>
  <c r="BW170" i="2"/>
  <c r="BY170" i="2"/>
  <c r="BT465" i="2"/>
  <c r="BV465" i="2"/>
  <c r="CB91" i="2"/>
  <c r="BZ91" i="2"/>
  <c r="BV696" i="2"/>
  <c r="BT696" i="2"/>
  <c r="BW662" i="2"/>
  <c r="BY662" i="2"/>
  <c r="CB658" i="2"/>
  <c r="BZ658" i="2"/>
  <c r="BZ500" i="2"/>
  <c r="CB500" i="2"/>
  <c r="BV157" i="2"/>
  <c r="BT157" i="2"/>
  <c r="BW166" i="2"/>
  <c r="BY166" i="2"/>
  <c r="BT90" i="2"/>
  <c r="BV90" i="2"/>
  <c r="BT150" i="2"/>
  <c r="BV150" i="2"/>
  <c r="CC237" i="2"/>
  <c r="CE237" i="2"/>
  <c r="BT479" i="2"/>
  <c r="BV479" i="2"/>
  <c r="BW415" i="2"/>
  <c r="BY415" i="2"/>
  <c r="BT136" i="2"/>
  <c r="BV136" i="2"/>
  <c r="BT563" i="2"/>
  <c r="BV563" i="2"/>
  <c r="CE308" i="2"/>
  <c r="CC308" i="2"/>
  <c r="BT649" i="2"/>
  <c r="BV649" i="2"/>
  <c r="BW174" i="2"/>
  <c r="BY174" i="2"/>
  <c r="BW368" i="2"/>
  <c r="BY368" i="2"/>
  <c r="BT118" i="2"/>
  <c r="BV118" i="2"/>
  <c r="BW701" i="2"/>
  <c r="BY701" i="2"/>
  <c r="BY265" i="2"/>
  <c r="BW265" i="2"/>
  <c r="BT342" i="2"/>
  <c r="BV342" i="2"/>
  <c r="BT344" i="2"/>
  <c r="BV344" i="2"/>
  <c r="BQ176" i="2"/>
  <c r="BS176" i="2"/>
  <c r="CH501" i="2"/>
  <c r="CF501" i="2"/>
  <c r="BY468" i="2"/>
  <c r="BW468" i="2"/>
  <c r="BW18" i="2"/>
  <c r="BY18" i="2"/>
  <c r="CE143" i="2"/>
  <c r="CC143" i="2"/>
  <c r="BW73" i="2"/>
  <c r="BY73" i="2"/>
  <c r="CB69" i="2"/>
  <c r="BZ69" i="2"/>
  <c r="CC360" i="2"/>
  <c r="CE360" i="2"/>
  <c r="BY467" i="2"/>
  <c r="BW467" i="2"/>
  <c r="BT258" i="2"/>
  <c r="BV258" i="2"/>
  <c r="BT556" i="2"/>
  <c r="BV556" i="2"/>
  <c r="BT489" i="2"/>
  <c r="BV489" i="2"/>
  <c r="BT513" i="2"/>
  <c r="BV513" i="2"/>
  <c r="BT307" i="2"/>
  <c r="BV307" i="2"/>
  <c r="BZ448" i="2"/>
  <c r="CB448" i="2"/>
  <c r="BT270" i="2"/>
  <c r="BV270" i="2"/>
  <c r="CB253" i="2"/>
  <c r="BZ253" i="2"/>
  <c r="BT419" i="2"/>
  <c r="BV419" i="2"/>
  <c r="BT272" i="2"/>
  <c r="BV272" i="2"/>
  <c r="BY470" i="2"/>
  <c r="BW470" i="2"/>
  <c r="BW305" i="2"/>
  <c r="BY305" i="2"/>
  <c r="BV653" i="2"/>
  <c r="BT653" i="2"/>
  <c r="BY708" i="2"/>
  <c r="BW708" i="2"/>
  <c r="CC425" i="2"/>
  <c r="CE425" i="2"/>
  <c r="BT351" i="2"/>
  <c r="BV351" i="2"/>
  <c r="CK702" i="2"/>
  <c r="CI702" i="2"/>
  <c r="BW245" i="2"/>
  <c r="BY245" i="2"/>
  <c r="BT243" i="2"/>
  <c r="BV243" i="2"/>
  <c r="BZ192" i="2"/>
  <c r="CB192" i="2"/>
  <c r="BZ73" i="2" l="1"/>
  <c r="CB73" i="2"/>
  <c r="BW405" i="2"/>
  <c r="BY405" i="2"/>
  <c r="BY461" i="2"/>
  <c r="BW461" i="2"/>
  <c r="CC458" i="2"/>
  <c r="CE458" i="2"/>
  <c r="CK290" i="2"/>
  <c r="CI290" i="2"/>
  <c r="CB357" i="2"/>
  <c r="BZ357" i="2"/>
  <c r="CE473" i="2"/>
  <c r="CC473" i="2"/>
  <c r="BY532" i="2"/>
  <c r="BW532" i="2"/>
  <c r="BW177" i="2"/>
  <c r="BY177" i="2"/>
  <c r="CE604" i="2"/>
  <c r="CC604" i="2"/>
  <c r="BY624" i="2"/>
  <c r="BW624" i="2"/>
  <c r="BZ420" i="2"/>
  <c r="CB420" i="2"/>
  <c r="CH425" i="2"/>
  <c r="CF425" i="2"/>
  <c r="CB468" i="2"/>
  <c r="BZ468" i="2"/>
  <c r="CC658" i="2"/>
  <c r="CE658" i="2"/>
  <c r="CF577" i="2"/>
  <c r="CH577" i="2"/>
  <c r="BY330" i="2"/>
  <c r="BW330" i="2"/>
  <c r="BY165" i="2"/>
  <c r="BW165" i="2"/>
  <c r="CB312" i="2"/>
  <c r="BZ312" i="2"/>
  <c r="BY493" i="2"/>
  <c r="BW493" i="2"/>
  <c r="BY201" i="2"/>
  <c r="BW201" i="2"/>
  <c r="BY477" i="2"/>
  <c r="BW477" i="2"/>
  <c r="BW497" i="2"/>
  <c r="BY497" i="2"/>
  <c r="BW222" i="2"/>
  <c r="BY222" i="2"/>
  <c r="BW106" i="2"/>
  <c r="BY106" i="2"/>
  <c r="BY15" i="2"/>
  <c r="BW15" i="2"/>
  <c r="CE612" i="2"/>
  <c r="CC612" i="2"/>
  <c r="CC192" i="2"/>
  <c r="CE192" i="2"/>
  <c r="CL702" i="2"/>
  <c r="CN702" i="2"/>
  <c r="BZ708" i="2"/>
  <c r="CB708" i="2"/>
  <c r="CC253" i="2"/>
  <c r="CE253" i="2"/>
  <c r="CC69" i="2"/>
  <c r="CE69" i="2"/>
  <c r="CI501" i="2"/>
  <c r="CK501" i="2"/>
  <c r="BW342" i="2"/>
  <c r="BY342" i="2"/>
  <c r="BW157" i="2"/>
  <c r="BY157" i="2"/>
  <c r="BZ625" i="2"/>
  <c r="CB625" i="2"/>
  <c r="CF640" i="2"/>
  <c r="CH640" i="2"/>
  <c r="CE670" i="2"/>
  <c r="CC670" i="2"/>
  <c r="BY412" i="2"/>
  <c r="BW412" i="2"/>
  <c r="BZ315" i="2"/>
  <c r="CB315" i="2"/>
  <c r="CB592" i="2"/>
  <c r="BZ592" i="2"/>
  <c r="CB668" i="2"/>
  <c r="BZ668" i="2"/>
  <c r="BZ319" i="2"/>
  <c r="CB319" i="2"/>
  <c r="CC300" i="2"/>
  <c r="CE300" i="2"/>
  <c r="CB339" i="2"/>
  <c r="BZ339" i="2"/>
  <c r="CE484" i="2"/>
  <c r="CC484" i="2"/>
  <c r="BY681" i="2"/>
  <c r="BW681" i="2"/>
  <c r="BY348" i="2"/>
  <c r="BW348" i="2"/>
  <c r="CB196" i="2"/>
  <c r="BZ196" i="2"/>
  <c r="BY581" i="2"/>
  <c r="BW581" i="2"/>
  <c r="BV72" i="2"/>
  <c r="BT72" i="2"/>
  <c r="CC436" i="2"/>
  <c r="CE436" i="2"/>
  <c r="CC381" i="2"/>
  <c r="CE381" i="2"/>
  <c r="CE361" i="2"/>
  <c r="CC361" i="2"/>
  <c r="CC504" i="2"/>
  <c r="CE504" i="2"/>
  <c r="CC586" i="2"/>
  <c r="CE586" i="2"/>
  <c r="CB525" i="2"/>
  <c r="BZ525" i="2"/>
  <c r="CB298" i="2"/>
  <c r="BZ298" i="2"/>
  <c r="BY656" i="2"/>
  <c r="BW656" i="2"/>
  <c r="BW664" i="2"/>
  <c r="BY664" i="2"/>
  <c r="BZ244" i="2"/>
  <c r="CB244" i="2"/>
  <c r="BW347" i="2"/>
  <c r="BY347" i="2"/>
  <c r="CF276" i="2"/>
  <c r="CH276" i="2"/>
  <c r="BT138" i="2"/>
  <c r="BV138" i="2"/>
  <c r="CB641" i="2"/>
  <c r="BZ641" i="2"/>
  <c r="CB694" i="2"/>
  <c r="BZ694" i="2"/>
  <c r="BW198" i="2"/>
  <c r="BY198" i="2"/>
  <c r="CB78" i="2"/>
  <c r="BZ78" i="2"/>
  <c r="CB543" i="2"/>
  <c r="BZ543" i="2"/>
  <c r="CB189" i="2"/>
  <c r="BZ189" i="2"/>
  <c r="CC219" i="2"/>
  <c r="CE219" i="2"/>
  <c r="CB358" i="2"/>
  <c r="BZ358" i="2"/>
  <c r="BW202" i="2"/>
  <c r="BY202" i="2"/>
  <c r="BZ288" i="2"/>
  <c r="CB288" i="2"/>
  <c r="CF428" i="2"/>
  <c r="CH428" i="2"/>
  <c r="CE44" i="2"/>
  <c r="CC44" i="2"/>
  <c r="CC331" i="2"/>
  <c r="CE331" i="2"/>
  <c r="BW270" i="2"/>
  <c r="BY270" i="2"/>
  <c r="BW344" i="2"/>
  <c r="BY344" i="2"/>
  <c r="BW261" i="2"/>
  <c r="BY261" i="2"/>
  <c r="CE135" i="2"/>
  <c r="CC135" i="2"/>
  <c r="BW674" i="2"/>
  <c r="BY674" i="2"/>
  <c r="BZ184" i="2"/>
  <c r="CB184" i="2"/>
  <c r="BZ470" i="2"/>
  <c r="CB470" i="2"/>
  <c r="BW307" i="2"/>
  <c r="BY307" i="2"/>
  <c r="CC159" i="2"/>
  <c r="CE159" i="2"/>
  <c r="CC278" i="2"/>
  <c r="CE278" i="2"/>
  <c r="BZ354" i="2"/>
  <c r="CB354" i="2"/>
  <c r="BV127" i="2"/>
  <c r="BT127" i="2"/>
  <c r="BW706" i="2"/>
  <c r="BY706" i="2"/>
  <c r="BZ225" i="2"/>
  <c r="CB225" i="2"/>
  <c r="CB11" i="2"/>
  <c r="BZ11" i="2"/>
  <c r="BW507" i="2"/>
  <c r="BY507" i="2"/>
  <c r="BZ607" i="2"/>
  <c r="CB607" i="2"/>
  <c r="BW648" i="2"/>
  <c r="BY648" i="2"/>
  <c r="BW334" i="2"/>
  <c r="BY334" i="2"/>
  <c r="CE282" i="2"/>
  <c r="CC282" i="2"/>
  <c r="BT268" i="2"/>
  <c r="BV268" i="2"/>
  <c r="BY178" i="2"/>
  <c r="BW178" i="2"/>
  <c r="CB25" i="2"/>
  <c r="BZ25" i="2"/>
  <c r="CC213" i="2"/>
  <c r="CE213" i="2"/>
  <c r="CC483" i="2"/>
  <c r="CE483" i="2"/>
  <c r="BZ409" i="2"/>
  <c r="CB409" i="2"/>
  <c r="BZ139" i="2"/>
  <c r="CB139" i="2"/>
  <c r="BW351" i="2"/>
  <c r="BY351" i="2"/>
  <c r="BW653" i="2"/>
  <c r="BY653" i="2"/>
  <c r="BY272" i="2"/>
  <c r="BW272" i="2"/>
  <c r="BZ467" i="2"/>
  <c r="CB467" i="2"/>
  <c r="CB18" i="2"/>
  <c r="BZ18" i="2"/>
  <c r="BW90" i="2"/>
  <c r="BY90" i="2"/>
  <c r="CC500" i="2"/>
  <c r="CE500" i="2"/>
  <c r="CC91" i="2"/>
  <c r="CE91" i="2"/>
  <c r="CE212" i="2"/>
  <c r="CC212" i="2"/>
  <c r="BY389" i="2"/>
  <c r="BW389" i="2"/>
  <c r="BW685" i="2"/>
  <c r="BY685" i="2"/>
  <c r="CE81" i="2"/>
  <c r="CC81" i="2"/>
  <c r="BW510" i="2"/>
  <c r="BY510" i="2"/>
  <c r="BZ377" i="2"/>
  <c r="CB377" i="2"/>
  <c r="BZ249" i="2"/>
  <c r="CB249" i="2"/>
  <c r="BW365" i="2"/>
  <c r="BY365" i="2"/>
  <c r="CF154" i="2"/>
  <c r="CH154" i="2"/>
  <c r="BW680" i="2"/>
  <c r="BY680" i="2"/>
  <c r="BY487" i="2"/>
  <c r="BW487" i="2"/>
  <c r="CC287" i="2"/>
  <c r="CE287" i="2"/>
  <c r="CF236" i="2"/>
  <c r="CH236" i="2"/>
  <c r="CH205" i="2"/>
  <c r="CF205" i="2"/>
  <c r="BZ275" i="2"/>
  <c r="CB275" i="2"/>
  <c r="CB355" i="2"/>
  <c r="BZ355" i="2"/>
  <c r="BY503" i="2"/>
  <c r="BW503" i="2"/>
  <c r="BW455" i="2"/>
  <c r="BY455" i="2"/>
  <c r="CB705" i="2"/>
  <c r="BZ705" i="2"/>
  <c r="BZ636" i="2"/>
  <c r="CB636" i="2"/>
  <c r="BZ304" i="2"/>
  <c r="CB304" i="2"/>
  <c r="BZ539" i="2"/>
  <c r="CB539" i="2"/>
  <c r="BZ102" i="2"/>
  <c r="CB102" i="2"/>
  <c r="BZ101" i="2"/>
  <c r="CB101" i="2"/>
  <c r="BY186" i="2"/>
  <c r="BW186" i="2"/>
  <c r="BY32" i="2"/>
  <c r="BW32" i="2"/>
  <c r="CC626" i="2"/>
  <c r="CE626" i="2"/>
  <c r="BZ223" i="2"/>
  <c r="CB223" i="2"/>
  <c r="BZ638" i="2"/>
  <c r="CB638" i="2"/>
  <c r="BZ614" i="2"/>
  <c r="CB614" i="2"/>
  <c r="CB378" i="2"/>
  <c r="BZ378" i="2"/>
  <c r="CB689" i="2"/>
  <c r="BZ689" i="2"/>
  <c r="BW185" i="2"/>
  <c r="BY185" i="2"/>
  <c r="BZ452" i="2"/>
  <c r="CB452" i="2"/>
  <c r="BY437" i="2"/>
  <c r="BW437" i="2"/>
  <c r="BY692" i="2"/>
  <c r="BW692" i="2"/>
  <c r="BZ193" i="2"/>
  <c r="CB193" i="2"/>
  <c r="BW688" i="2"/>
  <c r="BY688" i="2"/>
  <c r="CB424" i="2"/>
  <c r="BZ424" i="2"/>
  <c r="BW644" i="2"/>
  <c r="BY644" i="2"/>
  <c r="CC616" i="2"/>
  <c r="CE616" i="2"/>
  <c r="BY544" i="2"/>
  <c r="BW544" i="2"/>
  <c r="CC349" i="2"/>
  <c r="CE349" i="2"/>
  <c r="BW513" i="2"/>
  <c r="BY513" i="2"/>
  <c r="BZ265" i="2"/>
  <c r="CB265" i="2"/>
  <c r="BW136" i="2"/>
  <c r="BY136" i="2"/>
  <c r="BZ166" i="2"/>
  <c r="CB166" i="2"/>
  <c r="CB97" i="2"/>
  <c r="BZ97" i="2"/>
  <c r="CF521" i="2"/>
  <c r="CH521" i="2"/>
  <c r="BY318" i="2"/>
  <c r="BW318" i="2"/>
  <c r="CE471" i="2"/>
  <c r="CC471" i="2"/>
  <c r="CB147" i="2"/>
  <c r="BZ147" i="2"/>
  <c r="CC323" i="2"/>
  <c r="CE323" i="2"/>
  <c r="BW118" i="2"/>
  <c r="BY118" i="2"/>
  <c r="BW563" i="2"/>
  <c r="BY563" i="2"/>
  <c r="BW479" i="2"/>
  <c r="BY479" i="2"/>
  <c r="BZ431" i="2"/>
  <c r="CB431" i="2"/>
  <c r="CC341" i="2"/>
  <c r="CE341" i="2"/>
  <c r="BW79" i="2"/>
  <c r="BY79" i="2"/>
  <c r="CC628" i="2"/>
  <c r="CE628" i="2"/>
  <c r="BZ462" i="2"/>
  <c r="CB462" i="2"/>
  <c r="BW216" i="2"/>
  <c r="BY216" i="2"/>
  <c r="BW240" i="2"/>
  <c r="BY240" i="2"/>
  <c r="BY180" i="2"/>
  <c r="BW180" i="2"/>
  <c r="CF250" i="2"/>
  <c r="CH250" i="2"/>
  <c r="BY208" i="2"/>
  <c r="BW208" i="2"/>
  <c r="CF335" i="2"/>
  <c r="CH335" i="2"/>
  <c r="BW94" i="2"/>
  <c r="BY94" i="2"/>
  <c r="CF195" i="2"/>
  <c r="CH195" i="2"/>
  <c r="BV314" i="2"/>
  <c r="BT314" i="2"/>
  <c r="BW480" i="2"/>
  <c r="BY480" i="2"/>
  <c r="CC327" i="2"/>
  <c r="CE327" i="2"/>
  <c r="CC660" i="2"/>
  <c r="CE660" i="2"/>
  <c r="BZ661" i="2"/>
  <c r="CB661" i="2"/>
  <c r="CB206" i="2"/>
  <c r="BZ206" i="2"/>
  <c r="BW82" i="2"/>
  <c r="BY82" i="2"/>
  <c r="BW677" i="2"/>
  <c r="BY677" i="2"/>
  <c r="BY243" i="2"/>
  <c r="BW243" i="2"/>
  <c r="BZ368" i="2"/>
  <c r="CB368" i="2"/>
  <c r="BY649" i="2"/>
  <c r="BW649" i="2"/>
  <c r="BY465" i="2"/>
  <c r="BW465" i="2"/>
  <c r="BW140" i="2"/>
  <c r="BY140" i="2"/>
  <c r="CK199" i="2"/>
  <c r="CI199" i="2"/>
  <c r="BY173" i="2"/>
  <c r="BW173" i="2"/>
  <c r="BY528" i="2"/>
  <c r="BW528" i="2"/>
  <c r="BW444" i="2"/>
  <c r="BY444" i="2"/>
  <c r="CH710" i="2"/>
  <c r="CF710" i="2"/>
  <c r="BW642" i="2"/>
  <c r="BY642" i="2"/>
  <c r="CH169" i="2"/>
  <c r="CF169" i="2"/>
  <c r="BY645" i="2"/>
  <c r="BW645" i="2"/>
  <c r="BY574" i="2"/>
  <c r="BW574" i="2"/>
  <c r="CF266" i="2"/>
  <c r="CH266" i="2"/>
  <c r="CB700" i="2"/>
  <c r="BZ700" i="2"/>
  <c r="BY129" i="2"/>
  <c r="BW129" i="2"/>
  <c r="BZ709" i="2"/>
  <c r="CB709" i="2"/>
  <c r="CC40" i="2"/>
  <c r="CE40" i="2"/>
  <c r="CB476" i="2"/>
  <c r="BZ476" i="2"/>
  <c r="BW690" i="2"/>
  <c r="BY690" i="2"/>
  <c r="CF322" i="2"/>
  <c r="CH322" i="2"/>
  <c r="BW393" i="2"/>
  <c r="BY393" i="2"/>
  <c r="BZ297" i="2"/>
  <c r="CB297" i="2"/>
  <c r="CC231" i="2"/>
  <c r="CE231" i="2"/>
  <c r="BY522" i="2"/>
  <c r="BW522" i="2"/>
  <c r="BZ338" i="2"/>
  <c r="CB338" i="2"/>
  <c r="BW572" i="2"/>
  <c r="BY572" i="2"/>
  <c r="BW411" i="2"/>
  <c r="BY411" i="2"/>
  <c r="CB518" i="2"/>
  <c r="BZ518" i="2"/>
  <c r="BZ234" i="2"/>
  <c r="CB234" i="2"/>
  <c r="BW14" i="2"/>
  <c r="BY14" i="2"/>
  <c r="BW124" i="2"/>
  <c r="BY124" i="2"/>
  <c r="BW492" i="2"/>
  <c r="BY492" i="2"/>
  <c r="CN131" i="2"/>
  <c r="CL131" i="2"/>
  <c r="CC445" i="2"/>
  <c r="CE445" i="2"/>
  <c r="BZ509" i="2"/>
  <c r="CB509" i="2"/>
  <c r="BT286" i="2"/>
  <c r="BV286" i="2"/>
  <c r="BW584" i="2"/>
  <c r="BY584" i="2"/>
  <c r="BW218" i="2"/>
  <c r="BY218" i="2"/>
  <c r="CE209" i="2"/>
  <c r="CC209" i="2"/>
  <c r="BZ279" i="2"/>
  <c r="CB279" i="2"/>
  <c r="BY26" i="2"/>
  <c r="BW26" i="2"/>
  <c r="BZ352" i="2"/>
  <c r="CB352" i="2"/>
  <c r="CB506" i="2"/>
  <c r="BZ506" i="2"/>
  <c r="BW239" i="2"/>
  <c r="BY239" i="2"/>
  <c r="BZ22" i="2"/>
  <c r="CB22" i="2"/>
  <c r="BZ86" i="2"/>
  <c r="CB86" i="2"/>
  <c r="BY556" i="2"/>
  <c r="BW556" i="2"/>
  <c r="CH237" i="2"/>
  <c r="CF237" i="2"/>
  <c r="BZ560" i="2"/>
  <c r="CB560" i="2"/>
  <c r="BW531" i="2"/>
  <c r="BY531" i="2"/>
  <c r="BZ474" i="2"/>
  <c r="CB474" i="2"/>
  <c r="CF432" i="2"/>
  <c r="CH432" i="2"/>
  <c r="BZ153" i="2"/>
  <c r="CB153" i="2"/>
  <c r="CB149" i="2"/>
  <c r="BZ149" i="2"/>
  <c r="BW328" i="2"/>
  <c r="BY328" i="2"/>
  <c r="CB369" i="2"/>
  <c r="BZ369" i="2"/>
  <c r="CH28" i="2"/>
  <c r="CF28" i="2"/>
  <c r="BW161" i="2"/>
  <c r="BY161" i="2"/>
  <c r="BY301" i="2"/>
  <c r="BW301" i="2"/>
  <c r="CB673" i="2"/>
  <c r="BZ673" i="2"/>
  <c r="CH12" i="2"/>
  <c r="CF12" i="2"/>
  <c r="BY158" i="2"/>
  <c r="BW158" i="2"/>
  <c r="BY634" i="2"/>
  <c r="BW634" i="2"/>
  <c r="BW622" i="2"/>
  <c r="BY622" i="2"/>
  <c r="CC682" i="2"/>
  <c r="CE682" i="2"/>
  <c r="BW609" i="2"/>
  <c r="BY609" i="2"/>
  <c r="CC442" i="2"/>
  <c r="CE442" i="2"/>
  <c r="BY686" i="2"/>
  <c r="BW686" i="2"/>
  <c r="BZ486" i="2"/>
  <c r="CB486" i="2"/>
  <c r="BW382" i="2"/>
  <c r="BY382" i="2"/>
  <c r="CB245" i="2"/>
  <c r="BZ245" i="2"/>
  <c r="BY419" i="2"/>
  <c r="BW419" i="2"/>
  <c r="CH360" i="2"/>
  <c r="CF360" i="2"/>
  <c r="BV176" i="2"/>
  <c r="BT176" i="2"/>
  <c r="BZ170" i="2"/>
  <c r="CB170" i="2"/>
  <c r="BY499" i="2"/>
  <c r="BW499" i="2"/>
  <c r="BW502" i="2"/>
  <c r="BY502" i="2"/>
  <c r="BW591" i="2"/>
  <c r="BY591" i="2"/>
  <c r="BZ311" i="2"/>
  <c r="CB311" i="2"/>
  <c r="BW55" i="2"/>
  <c r="BY55" i="2"/>
  <c r="BW621" i="2"/>
  <c r="BY621" i="2"/>
  <c r="BY451" i="2"/>
  <c r="BW451" i="2"/>
  <c r="CH529" i="2"/>
  <c r="CF529" i="2"/>
  <c r="BW456" i="2"/>
  <c r="BY456" i="2"/>
  <c r="BW654" i="2"/>
  <c r="BY654" i="2"/>
  <c r="BW416" i="2"/>
  <c r="BY416" i="2"/>
  <c r="BZ24" i="2"/>
  <c r="CB24" i="2"/>
  <c r="CH292" i="2"/>
  <c r="CF292" i="2"/>
  <c r="BW589" i="2"/>
  <c r="BY589" i="2"/>
  <c r="BW459" i="2"/>
  <c r="BY459" i="2"/>
  <c r="BZ174" i="2"/>
  <c r="CB174" i="2"/>
  <c r="CH308" i="2"/>
  <c r="CF308" i="2"/>
  <c r="BZ415" i="2"/>
  <c r="CB415" i="2"/>
  <c r="CC713" i="2"/>
  <c r="CE713" i="2"/>
  <c r="CB575" i="2"/>
  <c r="BZ575" i="2"/>
  <c r="CF618" i="2"/>
  <c r="CH618" i="2"/>
  <c r="CK63" i="2"/>
  <c r="CI63" i="2"/>
  <c r="BZ128" i="2"/>
  <c r="CB128" i="2"/>
  <c r="CB595" i="2"/>
  <c r="BZ595" i="2"/>
  <c r="BW464" i="2"/>
  <c r="BY464" i="2"/>
  <c r="BY373" i="2"/>
  <c r="BW373" i="2"/>
  <c r="CC617" i="2"/>
  <c r="CE617" i="2"/>
  <c r="BZ693" i="2"/>
  <c r="CB693" i="2"/>
  <c r="CB602" i="2"/>
  <c r="BZ602" i="2"/>
  <c r="BZ427" i="2"/>
  <c r="CB427" i="2"/>
  <c r="CH269" i="2"/>
  <c r="CF269" i="2"/>
  <c r="CE151" i="2"/>
  <c r="CC151" i="2"/>
  <c r="BZ142" i="2"/>
  <c r="CB142" i="2"/>
  <c r="CE48" i="2"/>
  <c r="CC48" i="2"/>
  <c r="BZ496" i="2"/>
  <c r="CB496" i="2"/>
  <c r="BW384" i="2"/>
  <c r="BY384" i="2"/>
  <c r="BZ704" i="2"/>
  <c r="CB704" i="2"/>
  <c r="BY262" i="2"/>
  <c r="BW262" i="2"/>
  <c r="CC568" i="2"/>
  <c r="CE568" i="2"/>
  <c r="BY441" i="2"/>
  <c r="BW441" i="2"/>
  <c r="BW555" i="2"/>
  <c r="BY555" i="2"/>
  <c r="BY21" i="2"/>
  <c r="BW21" i="2"/>
  <c r="BW400" i="2"/>
  <c r="BY400" i="2"/>
  <c r="BW60" i="2"/>
  <c r="BY60" i="2"/>
  <c r="BZ188" i="2"/>
  <c r="CB188" i="2"/>
  <c r="CB449" i="2"/>
  <c r="BZ449" i="2"/>
  <c r="BZ669" i="2"/>
  <c r="CB669" i="2"/>
  <c r="CB550" i="2"/>
  <c r="BZ550" i="2"/>
  <c r="BW571" i="2"/>
  <c r="BY571" i="2"/>
  <c r="BW599" i="2"/>
  <c r="BY599" i="2"/>
  <c r="BY125" i="2"/>
  <c r="BW125" i="2"/>
  <c r="CF714" i="2"/>
  <c r="CH714" i="2"/>
  <c r="BY75" i="2"/>
  <c r="BW75" i="2"/>
  <c r="CF672" i="2"/>
  <c r="CH672" i="2"/>
  <c r="CB652" i="2"/>
  <c r="BZ652" i="2"/>
  <c r="CC603" i="2"/>
  <c r="CE603" i="2"/>
  <c r="CC66" i="2"/>
  <c r="CE66" i="2"/>
  <c r="CE295" i="2"/>
  <c r="CC295" i="2"/>
  <c r="BY408" i="2"/>
  <c r="BW408" i="2"/>
  <c r="BZ547" i="2"/>
  <c r="CB547" i="2"/>
  <c r="CB569" i="2"/>
  <c r="BZ569" i="2"/>
  <c r="CE594" i="2"/>
  <c r="CC594" i="2"/>
  <c r="CE515" i="2"/>
  <c r="CC515" i="2"/>
  <c r="CB608" i="2"/>
  <c r="BZ608" i="2"/>
  <c r="CB115" i="2"/>
  <c r="BZ115" i="2"/>
  <c r="CH33" i="2"/>
  <c r="CF33" i="2"/>
  <c r="CB305" i="2"/>
  <c r="BZ305" i="2"/>
  <c r="BZ650" i="2"/>
  <c r="CB650" i="2"/>
  <c r="CB620" i="2"/>
  <c r="BZ620" i="2"/>
  <c r="BW36" i="2"/>
  <c r="BY36" i="2"/>
  <c r="BZ49" i="2"/>
  <c r="CB49" i="2"/>
  <c r="BW294" i="2"/>
  <c r="BY294" i="2"/>
  <c r="BW388" i="2"/>
  <c r="BY388" i="2"/>
  <c r="BW637" i="2"/>
  <c r="BY637" i="2"/>
  <c r="BZ490" i="2"/>
  <c r="CB490" i="2"/>
  <c r="BY111" i="2"/>
  <c r="BW111" i="2"/>
  <c r="CH512" i="2"/>
  <c r="CF512" i="2"/>
  <c r="BZ98" i="2"/>
  <c r="CB98" i="2"/>
  <c r="CB535" i="2"/>
  <c r="BZ535" i="2"/>
  <c r="BW534" i="2"/>
  <c r="BY534" i="2"/>
  <c r="CB578" i="2"/>
  <c r="BZ578" i="2"/>
  <c r="CO121" i="2"/>
  <c r="CQ121" i="2"/>
  <c r="CE561" i="2"/>
  <c r="CC561" i="2"/>
  <c r="BZ181" i="2"/>
  <c r="CB181" i="2"/>
  <c r="BY110" i="2"/>
  <c r="BW110" i="2"/>
  <c r="BW698" i="2"/>
  <c r="BY698" i="2"/>
  <c r="CC448" i="2"/>
  <c r="CE448" i="2"/>
  <c r="BW489" i="2"/>
  <c r="BY489" i="2"/>
  <c r="BY258" i="2"/>
  <c r="BW258" i="2"/>
  <c r="CF143" i="2"/>
  <c r="CH143" i="2"/>
  <c r="BZ701" i="2"/>
  <c r="CB701" i="2"/>
  <c r="BY150" i="2"/>
  <c r="BW150" i="2"/>
  <c r="CB662" i="2"/>
  <c r="BZ662" i="2"/>
  <c r="BW696" i="2"/>
  <c r="BY696" i="2"/>
  <c r="BZ715" i="2"/>
  <c r="CB715" i="2"/>
  <c r="CE600" i="2"/>
  <c r="CC600" i="2"/>
  <c r="CB588" i="2"/>
  <c r="BZ588" i="2"/>
  <c r="BZ646" i="2"/>
  <c r="CB646" i="2"/>
  <c r="BZ17" i="2"/>
  <c r="CB17" i="2"/>
  <c r="BW519" i="2"/>
  <c r="BY519" i="2"/>
  <c r="BY233" i="2"/>
  <c r="BW233" i="2"/>
  <c r="BY215" i="2"/>
  <c r="BW215" i="2"/>
  <c r="CB678" i="2"/>
  <c r="BZ678" i="2"/>
  <c r="CB283" i="2"/>
  <c r="BZ283" i="2"/>
  <c r="BZ259" i="2"/>
  <c r="CB259" i="2"/>
  <c r="BW89" i="2"/>
  <c r="BY89" i="2"/>
  <c r="CF629" i="2"/>
  <c r="CH629" i="2"/>
  <c r="CB105" i="2"/>
  <c r="BZ105" i="2"/>
  <c r="BY538" i="2"/>
  <c r="BW538" i="2"/>
  <c r="BY162" i="2"/>
  <c r="BW162" i="2"/>
  <c r="BZ697" i="2"/>
  <c r="CB697" i="2"/>
  <c r="BW41" i="2"/>
  <c r="BY41" i="2"/>
  <c r="CF516" i="2"/>
  <c r="CH516" i="2"/>
  <c r="BW665" i="2"/>
  <c r="BY665" i="2"/>
  <c r="BZ93" i="2"/>
  <c r="CB93" i="2"/>
  <c r="BZ385" i="2"/>
  <c r="CB385" i="2"/>
  <c r="CB630" i="2"/>
  <c r="BZ630" i="2"/>
  <c r="BY613" i="2"/>
  <c r="BW613" i="2"/>
  <c r="CC273" i="2"/>
  <c r="CE273" i="2"/>
  <c r="BW633" i="2"/>
  <c r="BY633" i="2"/>
  <c r="BY666" i="2"/>
  <c r="BW666" i="2"/>
  <c r="CC230" i="2"/>
  <c r="CE230" i="2"/>
  <c r="CB401" i="2"/>
  <c r="BZ401" i="2"/>
  <c r="BY585" i="2"/>
  <c r="BW585" i="2"/>
  <c r="BY526" i="2"/>
  <c r="BW526" i="2"/>
  <c r="BW29" i="2"/>
  <c r="BY29" i="2"/>
  <c r="CB132" i="2"/>
  <c r="BZ132" i="2"/>
  <c r="BZ146" i="2"/>
  <c r="CB146" i="2"/>
  <c r="BW396" i="2"/>
  <c r="BY396" i="2"/>
  <c r="CB59" i="2"/>
  <c r="BZ59" i="2"/>
  <c r="BV229" i="2"/>
  <c r="BT229" i="2"/>
  <c r="BW254" i="2"/>
  <c r="BY254" i="2"/>
  <c r="CF76" i="2"/>
  <c r="CH76" i="2"/>
  <c r="BZ601" i="2"/>
  <c r="CB601" i="2"/>
  <c r="CC248" i="2"/>
  <c r="CE248" i="2"/>
  <c r="BZ657" i="2"/>
  <c r="CB657" i="2"/>
  <c r="BY291" i="2"/>
  <c r="BW291" i="2"/>
  <c r="CC404" i="2"/>
  <c r="CE404" i="2"/>
  <c r="CB684" i="2"/>
  <c r="BZ684" i="2"/>
  <c r="CC345" i="2"/>
  <c r="CE345" i="2"/>
  <c r="CB114" i="2"/>
  <c r="BZ114" i="2"/>
  <c r="CB582" i="2"/>
  <c r="BZ582" i="2"/>
  <c r="CC167" i="2"/>
  <c r="CE167" i="2"/>
  <c r="BY99" i="2"/>
  <c r="BW99" i="2"/>
  <c r="BZ52" i="2"/>
  <c r="CB52" i="2"/>
  <c r="BY83" i="2"/>
  <c r="BW83" i="2"/>
  <c r="BW551" i="2"/>
  <c r="BY551" i="2"/>
  <c r="CN364" i="2"/>
  <c r="CL364" i="2"/>
  <c r="BY676" i="2"/>
  <c r="BW676" i="2"/>
  <c r="BW632" i="2"/>
  <c r="BY632" i="2"/>
  <c r="CF594" i="2" l="1"/>
  <c r="CH594" i="2"/>
  <c r="CC602" i="2"/>
  <c r="CE602" i="2"/>
  <c r="CC560" i="2"/>
  <c r="CE560" i="2"/>
  <c r="BZ642" i="2"/>
  <c r="CB642" i="2"/>
  <c r="CB480" i="2"/>
  <c r="BZ480" i="2"/>
  <c r="CF323" i="2"/>
  <c r="CH323" i="2"/>
  <c r="CE166" i="2"/>
  <c r="CC166" i="2"/>
  <c r="BZ513" i="2"/>
  <c r="CB513" i="2"/>
  <c r="CE452" i="2"/>
  <c r="CC452" i="2"/>
  <c r="CC223" i="2"/>
  <c r="CE223" i="2"/>
  <c r="CB365" i="2"/>
  <c r="BZ365" i="2"/>
  <c r="BZ510" i="2"/>
  <c r="CB510" i="2"/>
  <c r="CB178" i="2"/>
  <c r="BZ178" i="2"/>
  <c r="CB532" i="2"/>
  <c r="BZ532" i="2"/>
  <c r="BZ110" i="2"/>
  <c r="CB110" i="2"/>
  <c r="CB388" i="2"/>
  <c r="BZ388" i="2"/>
  <c r="CB36" i="2"/>
  <c r="BZ36" i="2"/>
  <c r="CE115" i="2"/>
  <c r="CC115" i="2"/>
  <c r="CK714" i="2"/>
  <c r="CI714" i="2"/>
  <c r="BZ60" i="2"/>
  <c r="CB60" i="2"/>
  <c r="BZ555" i="2"/>
  <c r="CB555" i="2"/>
  <c r="CB373" i="2"/>
  <c r="BZ373" i="2"/>
  <c r="CK308" i="2"/>
  <c r="CI308" i="2"/>
  <c r="CB459" i="2"/>
  <c r="BZ459" i="2"/>
  <c r="CE24" i="2"/>
  <c r="CC24" i="2"/>
  <c r="CB451" i="2"/>
  <c r="BZ451" i="2"/>
  <c r="BZ499" i="2"/>
  <c r="CB499" i="2"/>
  <c r="CK360" i="2"/>
  <c r="CI360" i="2"/>
  <c r="BZ609" i="2"/>
  <c r="CB609" i="2"/>
  <c r="CC673" i="2"/>
  <c r="CE673" i="2"/>
  <c r="CE369" i="2"/>
  <c r="CC369" i="2"/>
  <c r="CE279" i="2"/>
  <c r="CC279" i="2"/>
  <c r="CE509" i="2"/>
  <c r="CC509" i="2"/>
  <c r="CC518" i="2"/>
  <c r="CE518" i="2"/>
  <c r="BZ574" i="2"/>
  <c r="CB574" i="2"/>
  <c r="CB465" i="2"/>
  <c r="BZ465" i="2"/>
  <c r="CE661" i="2"/>
  <c r="CC661" i="2"/>
  <c r="CK335" i="2"/>
  <c r="CI335" i="2"/>
  <c r="BZ216" i="2"/>
  <c r="CB216" i="2"/>
  <c r="BZ79" i="2"/>
  <c r="CB79" i="2"/>
  <c r="BZ563" i="2"/>
  <c r="CB563" i="2"/>
  <c r="CB318" i="2"/>
  <c r="BZ318" i="2"/>
  <c r="CC378" i="2"/>
  <c r="CE378" i="2"/>
  <c r="CC539" i="2"/>
  <c r="CE539" i="2"/>
  <c r="CC705" i="2"/>
  <c r="CE705" i="2"/>
  <c r="CE275" i="2"/>
  <c r="CC275" i="2"/>
  <c r="CB272" i="2"/>
  <c r="BZ272" i="2"/>
  <c r="CH213" i="2"/>
  <c r="CF213" i="2"/>
  <c r="BZ307" i="2"/>
  <c r="CB307" i="2"/>
  <c r="CF44" i="2"/>
  <c r="CH44" i="2"/>
  <c r="BY72" i="2"/>
  <c r="BW72" i="2"/>
  <c r="BZ681" i="2"/>
  <c r="CB681" i="2"/>
  <c r="CC319" i="2"/>
  <c r="CE319" i="2"/>
  <c r="BZ157" i="2"/>
  <c r="CB157" i="2"/>
  <c r="CQ702" i="2"/>
  <c r="CO702" i="2"/>
  <c r="CE468" i="2"/>
  <c r="CC468" i="2"/>
  <c r="BZ624" i="2"/>
  <c r="CB624" i="2"/>
  <c r="CH458" i="2"/>
  <c r="CF458" i="2"/>
  <c r="CC73" i="2"/>
  <c r="CE73" i="2"/>
  <c r="CE52" i="2"/>
  <c r="CC52" i="2"/>
  <c r="CC582" i="2"/>
  <c r="CE582" i="2"/>
  <c r="CE93" i="2"/>
  <c r="CC93" i="2"/>
  <c r="BZ538" i="2"/>
  <c r="CB538" i="2"/>
  <c r="CC588" i="2"/>
  <c r="CE588" i="2"/>
  <c r="CB489" i="2"/>
  <c r="BZ489" i="2"/>
  <c r="BZ111" i="2"/>
  <c r="CB111" i="2"/>
  <c r="CC569" i="2"/>
  <c r="CE569" i="2"/>
  <c r="CE652" i="2"/>
  <c r="CC652" i="2"/>
  <c r="CB262" i="2"/>
  <c r="BZ262" i="2"/>
  <c r="CB464" i="2"/>
  <c r="BZ464" i="2"/>
  <c r="CC128" i="2"/>
  <c r="CE128" i="2"/>
  <c r="CE311" i="2"/>
  <c r="CC311" i="2"/>
  <c r="CE486" i="2"/>
  <c r="CC486" i="2"/>
  <c r="BZ634" i="2"/>
  <c r="CB634" i="2"/>
  <c r="CI432" i="2"/>
  <c r="CK432" i="2"/>
  <c r="CC506" i="2"/>
  <c r="CE506" i="2"/>
  <c r="CB411" i="2"/>
  <c r="BZ411" i="2"/>
  <c r="CB522" i="2"/>
  <c r="BZ522" i="2"/>
  <c r="CB393" i="2"/>
  <c r="BZ393" i="2"/>
  <c r="CE709" i="2"/>
  <c r="CC709" i="2"/>
  <c r="CB173" i="2"/>
  <c r="BZ173" i="2"/>
  <c r="BZ82" i="2"/>
  <c r="CB82" i="2"/>
  <c r="CI250" i="2"/>
  <c r="CK250" i="2"/>
  <c r="CK521" i="2"/>
  <c r="CI521" i="2"/>
  <c r="BZ544" i="2"/>
  <c r="CB544" i="2"/>
  <c r="CC614" i="2"/>
  <c r="CE614" i="2"/>
  <c r="CF626" i="2"/>
  <c r="CH626" i="2"/>
  <c r="CF212" i="2"/>
  <c r="CH212" i="2"/>
  <c r="CE139" i="2"/>
  <c r="CC139" i="2"/>
  <c r="CB507" i="2"/>
  <c r="BZ507" i="2"/>
  <c r="CH135" i="2"/>
  <c r="CF135" i="2"/>
  <c r="BZ270" i="2"/>
  <c r="CB270" i="2"/>
  <c r="CC244" i="2"/>
  <c r="CE244" i="2"/>
  <c r="BZ656" i="2"/>
  <c r="CB656" i="2"/>
  <c r="CF361" i="2"/>
  <c r="CH361" i="2"/>
  <c r="CB412" i="2"/>
  <c r="BZ412" i="2"/>
  <c r="BZ15" i="2"/>
  <c r="CB15" i="2"/>
  <c r="BZ493" i="2"/>
  <c r="CB493" i="2"/>
  <c r="CB330" i="2"/>
  <c r="BZ330" i="2"/>
  <c r="CC701" i="2"/>
  <c r="CE701" i="2"/>
  <c r="CB571" i="2"/>
  <c r="BZ571" i="2"/>
  <c r="CC496" i="2"/>
  <c r="CE496" i="2"/>
  <c r="CE153" i="2"/>
  <c r="CC153" i="2"/>
  <c r="CQ131" i="2"/>
  <c r="CO131" i="2"/>
  <c r="CE355" i="2"/>
  <c r="CC355" i="2"/>
  <c r="CK76" i="2"/>
  <c r="CI76" i="2"/>
  <c r="BZ526" i="2"/>
  <c r="CB526" i="2"/>
  <c r="CB41" i="2"/>
  <c r="BZ41" i="2"/>
  <c r="CB215" i="2"/>
  <c r="BZ215" i="2"/>
  <c r="CK143" i="2"/>
  <c r="CI143" i="2"/>
  <c r="CI269" i="2"/>
  <c r="CK269" i="2"/>
  <c r="CB589" i="2"/>
  <c r="BZ589" i="2"/>
  <c r="BZ136" i="2"/>
  <c r="CB136" i="2"/>
  <c r="CF91" i="2"/>
  <c r="CH91" i="2"/>
  <c r="BZ653" i="2"/>
  <c r="CB653" i="2"/>
  <c r="BW268" i="2"/>
  <c r="BY268" i="2"/>
  <c r="CH278" i="2"/>
  <c r="CF278" i="2"/>
  <c r="CK428" i="2"/>
  <c r="CI428" i="2"/>
  <c r="CK276" i="2"/>
  <c r="CI276" i="2"/>
  <c r="CK577" i="2"/>
  <c r="CI577" i="2"/>
  <c r="CF473" i="2"/>
  <c r="CH473" i="2"/>
  <c r="CF248" i="2"/>
  <c r="CH248" i="2"/>
  <c r="CC105" i="2"/>
  <c r="CE105" i="2"/>
  <c r="CF600" i="2"/>
  <c r="CH600" i="2"/>
  <c r="CC490" i="2"/>
  <c r="CE490" i="2"/>
  <c r="BZ294" i="2"/>
  <c r="CB294" i="2"/>
  <c r="CF66" i="2"/>
  <c r="CH66" i="2"/>
  <c r="CC550" i="2"/>
  <c r="CE550" i="2"/>
  <c r="CC449" i="2"/>
  <c r="CE449" i="2"/>
  <c r="CF48" i="2"/>
  <c r="CH48" i="2"/>
  <c r="CE427" i="2"/>
  <c r="CC427" i="2"/>
  <c r="CB416" i="2"/>
  <c r="BZ416" i="2"/>
  <c r="CB456" i="2"/>
  <c r="BZ456" i="2"/>
  <c r="BZ591" i="2"/>
  <c r="CB591" i="2"/>
  <c r="CF682" i="2"/>
  <c r="CH682" i="2"/>
  <c r="CB158" i="2"/>
  <c r="BZ158" i="2"/>
  <c r="CB161" i="2"/>
  <c r="BZ161" i="2"/>
  <c r="CE474" i="2"/>
  <c r="CC474" i="2"/>
  <c r="CI237" i="2"/>
  <c r="CK237" i="2"/>
  <c r="CC352" i="2"/>
  <c r="CE352" i="2"/>
  <c r="CH209" i="2"/>
  <c r="CF209" i="2"/>
  <c r="BZ572" i="2"/>
  <c r="CB572" i="2"/>
  <c r="CF231" i="2"/>
  <c r="CH231" i="2"/>
  <c r="BZ444" i="2"/>
  <c r="CB444" i="2"/>
  <c r="CN199" i="2"/>
  <c r="CL199" i="2"/>
  <c r="BZ649" i="2"/>
  <c r="CB649" i="2"/>
  <c r="BZ118" i="2"/>
  <c r="CB118" i="2"/>
  <c r="BZ688" i="2"/>
  <c r="CB688" i="2"/>
  <c r="CC304" i="2"/>
  <c r="CE304" i="2"/>
  <c r="CI205" i="2"/>
  <c r="CK205" i="2"/>
  <c r="BZ680" i="2"/>
  <c r="CB680" i="2"/>
  <c r="CB685" i="2"/>
  <c r="BZ685" i="2"/>
  <c r="CC18" i="2"/>
  <c r="CE18" i="2"/>
  <c r="CC409" i="2"/>
  <c r="CE409" i="2"/>
  <c r="CB648" i="2"/>
  <c r="BZ648" i="2"/>
  <c r="CH219" i="2"/>
  <c r="CF219" i="2"/>
  <c r="CC668" i="2"/>
  <c r="CE668" i="2"/>
  <c r="CF670" i="2"/>
  <c r="CH670" i="2"/>
  <c r="CH192" i="2"/>
  <c r="CF192" i="2"/>
  <c r="CC312" i="2"/>
  <c r="CE312" i="2"/>
  <c r="CB83" i="2"/>
  <c r="BZ83" i="2"/>
  <c r="CO364" i="2"/>
  <c r="CQ364" i="2"/>
  <c r="BZ666" i="2"/>
  <c r="CB666" i="2"/>
  <c r="CH295" i="2"/>
  <c r="CF295" i="2"/>
  <c r="BZ400" i="2"/>
  <c r="CB400" i="2"/>
  <c r="CE704" i="2"/>
  <c r="CC704" i="2"/>
  <c r="CC693" i="2"/>
  <c r="CE693" i="2"/>
  <c r="BZ328" i="2"/>
  <c r="CB328" i="2"/>
  <c r="BZ492" i="2"/>
  <c r="CB492" i="2"/>
  <c r="CK710" i="2"/>
  <c r="CI710" i="2"/>
  <c r="BY314" i="2"/>
  <c r="BW314" i="2"/>
  <c r="CC462" i="2"/>
  <c r="CE462" i="2"/>
  <c r="CE424" i="2"/>
  <c r="CC424" i="2"/>
  <c r="BZ455" i="2"/>
  <c r="CB455" i="2"/>
  <c r="CH81" i="2"/>
  <c r="CF81" i="2"/>
  <c r="CB261" i="2"/>
  <c r="BZ261" i="2"/>
  <c r="CC543" i="2"/>
  <c r="CE543" i="2"/>
  <c r="CE694" i="2"/>
  <c r="CC694" i="2"/>
  <c r="CF586" i="2"/>
  <c r="CH586" i="2"/>
  <c r="CH253" i="2"/>
  <c r="CF253" i="2"/>
  <c r="CF604" i="2"/>
  <c r="CH604" i="2"/>
  <c r="CB632" i="2"/>
  <c r="BZ632" i="2"/>
  <c r="BZ613" i="2"/>
  <c r="CB613" i="2"/>
  <c r="BZ254" i="2"/>
  <c r="CB254" i="2"/>
  <c r="CB125" i="2"/>
  <c r="BZ125" i="2"/>
  <c r="CB441" i="2"/>
  <c r="BZ441" i="2"/>
  <c r="BZ384" i="2"/>
  <c r="CB384" i="2"/>
  <c r="CE142" i="2"/>
  <c r="CC142" i="2"/>
  <c r="CF617" i="2"/>
  <c r="CH617" i="2"/>
  <c r="CE415" i="2"/>
  <c r="CC415" i="2"/>
  <c r="CB621" i="2"/>
  <c r="BZ621" i="2"/>
  <c r="BZ686" i="2"/>
  <c r="CB686" i="2"/>
  <c r="CE22" i="2"/>
  <c r="CC22" i="2"/>
  <c r="CB218" i="2"/>
  <c r="BZ218" i="2"/>
  <c r="CF445" i="2"/>
  <c r="CH445" i="2"/>
  <c r="BZ124" i="2"/>
  <c r="CB124" i="2"/>
  <c r="CE234" i="2"/>
  <c r="CC234" i="2"/>
  <c r="CH40" i="2"/>
  <c r="CF40" i="2"/>
  <c r="BZ645" i="2"/>
  <c r="CB645" i="2"/>
  <c r="BZ243" i="2"/>
  <c r="CB243" i="2"/>
  <c r="CK195" i="2"/>
  <c r="CI195" i="2"/>
  <c r="CB180" i="2"/>
  <c r="BZ180" i="2"/>
  <c r="CE431" i="2"/>
  <c r="CC431" i="2"/>
  <c r="CC97" i="2"/>
  <c r="CE97" i="2"/>
  <c r="CE265" i="2"/>
  <c r="CC265" i="2"/>
  <c r="CC638" i="2"/>
  <c r="CE638" i="2"/>
  <c r="BZ32" i="2"/>
  <c r="CB32" i="2"/>
  <c r="CI236" i="2"/>
  <c r="CK236" i="2"/>
  <c r="CE377" i="2"/>
  <c r="CC377" i="2"/>
  <c r="CF500" i="2"/>
  <c r="CH500" i="2"/>
  <c r="CE467" i="2"/>
  <c r="CC467" i="2"/>
  <c r="CC25" i="2"/>
  <c r="CE25" i="2"/>
  <c r="CE184" i="2"/>
  <c r="CC184" i="2"/>
  <c r="CE78" i="2"/>
  <c r="CC78" i="2"/>
  <c r="CC298" i="2"/>
  <c r="CE298" i="2"/>
  <c r="CH436" i="2"/>
  <c r="CF436" i="2"/>
  <c r="CE196" i="2"/>
  <c r="CC196" i="2"/>
  <c r="CI640" i="2"/>
  <c r="CK640" i="2"/>
  <c r="CN501" i="2"/>
  <c r="CL501" i="2"/>
  <c r="CF658" i="2"/>
  <c r="CH658" i="2"/>
  <c r="CE420" i="2"/>
  <c r="CC420" i="2"/>
  <c r="CB177" i="2"/>
  <c r="BZ177" i="2"/>
  <c r="CB461" i="2"/>
  <c r="BZ461" i="2"/>
  <c r="CE146" i="2"/>
  <c r="CC146" i="2"/>
  <c r="BZ534" i="2"/>
  <c r="CB534" i="2"/>
  <c r="BZ55" i="2"/>
  <c r="CB55" i="2"/>
  <c r="BZ382" i="2"/>
  <c r="CB382" i="2"/>
  <c r="CB690" i="2"/>
  <c r="BZ690" i="2"/>
  <c r="CC700" i="2"/>
  <c r="CE700" i="2"/>
  <c r="BZ202" i="2"/>
  <c r="CB202" i="2"/>
  <c r="CE189" i="2"/>
  <c r="CC189" i="2"/>
  <c r="CB347" i="2"/>
  <c r="BZ347" i="2"/>
  <c r="CC525" i="2"/>
  <c r="CE525" i="2"/>
  <c r="CC657" i="2"/>
  <c r="CE657" i="2"/>
  <c r="BZ585" i="2"/>
  <c r="CB585" i="2"/>
  <c r="CE535" i="2"/>
  <c r="CC535" i="2"/>
  <c r="CE608" i="2"/>
  <c r="CC608" i="2"/>
  <c r="BZ419" i="2"/>
  <c r="CB419" i="2"/>
  <c r="CB301" i="2"/>
  <c r="BZ301" i="2"/>
  <c r="CC86" i="2"/>
  <c r="CE86" i="2"/>
  <c r="BZ14" i="2"/>
  <c r="CB14" i="2"/>
  <c r="CE476" i="2"/>
  <c r="CC476" i="2"/>
  <c r="CI266" i="2"/>
  <c r="CK266" i="2"/>
  <c r="CH341" i="2"/>
  <c r="CF341" i="2"/>
  <c r="CE147" i="2"/>
  <c r="CC147" i="2"/>
  <c r="CH616" i="2"/>
  <c r="CF616" i="2"/>
  <c r="CB185" i="2"/>
  <c r="BZ185" i="2"/>
  <c r="CE101" i="2"/>
  <c r="CC101" i="2"/>
  <c r="CE249" i="2"/>
  <c r="CC249" i="2"/>
  <c r="BZ706" i="2"/>
  <c r="CB706" i="2"/>
  <c r="CH381" i="2"/>
  <c r="CF381" i="2"/>
  <c r="CB497" i="2"/>
  <c r="BZ497" i="2"/>
  <c r="CB29" i="2"/>
  <c r="BZ29" i="2"/>
  <c r="CC114" i="2"/>
  <c r="CE114" i="2"/>
  <c r="BZ633" i="2"/>
  <c r="CB633" i="2"/>
  <c r="BZ665" i="2"/>
  <c r="CB665" i="2"/>
  <c r="CK629" i="2"/>
  <c r="CI629" i="2"/>
  <c r="CC578" i="2"/>
  <c r="CE578" i="2"/>
  <c r="CC98" i="2"/>
  <c r="CE98" i="2"/>
  <c r="CH345" i="2"/>
  <c r="CF345" i="2"/>
  <c r="BZ396" i="2"/>
  <c r="CB396" i="2"/>
  <c r="CE401" i="2"/>
  <c r="CC401" i="2"/>
  <c r="CC630" i="2"/>
  <c r="CE630" i="2"/>
  <c r="CC283" i="2"/>
  <c r="CE283" i="2"/>
  <c r="BZ233" i="2"/>
  <c r="CB233" i="2"/>
  <c r="CC715" i="2"/>
  <c r="CE715" i="2"/>
  <c r="CB150" i="2"/>
  <c r="BZ150" i="2"/>
  <c r="BZ698" i="2"/>
  <c r="CB698" i="2"/>
  <c r="CF561" i="2"/>
  <c r="CH561" i="2"/>
  <c r="CC620" i="2"/>
  <c r="CE620" i="2"/>
  <c r="CF515" i="2"/>
  <c r="CH515" i="2"/>
  <c r="CB599" i="2"/>
  <c r="BZ599" i="2"/>
  <c r="CC669" i="2"/>
  <c r="CE669" i="2"/>
  <c r="CE188" i="2"/>
  <c r="CC188" i="2"/>
  <c r="CF568" i="2"/>
  <c r="CH568" i="2"/>
  <c r="CL63" i="2"/>
  <c r="CN63" i="2"/>
  <c r="CC575" i="2"/>
  <c r="CE575" i="2"/>
  <c r="BZ502" i="2"/>
  <c r="CB502" i="2"/>
  <c r="CC245" i="2"/>
  <c r="CE245" i="2"/>
  <c r="CH442" i="2"/>
  <c r="CF442" i="2"/>
  <c r="CI12" i="2"/>
  <c r="CK12" i="2"/>
  <c r="CC149" i="2"/>
  <c r="CE149" i="2"/>
  <c r="BZ531" i="2"/>
  <c r="CB531" i="2"/>
  <c r="BY286" i="2"/>
  <c r="BW286" i="2"/>
  <c r="CE338" i="2"/>
  <c r="CC338" i="2"/>
  <c r="CI322" i="2"/>
  <c r="CK322" i="2"/>
  <c r="CB129" i="2"/>
  <c r="BZ129" i="2"/>
  <c r="CB140" i="2"/>
  <c r="BZ140" i="2"/>
  <c r="CE368" i="2"/>
  <c r="CC368" i="2"/>
  <c r="CH327" i="2"/>
  <c r="CF327" i="2"/>
  <c r="BZ208" i="2"/>
  <c r="CB208" i="2"/>
  <c r="BZ240" i="2"/>
  <c r="CB240" i="2"/>
  <c r="CF628" i="2"/>
  <c r="CH628" i="2"/>
  <c r="CF471" i="2"/>
  <c r="CH471" i="2"/>
  <c r="BZ644" i="2"/>
  <c r="CB644" i="2"/>
  <c r="BZ437" i="2"/>
  <c r="CB437" i="2"/>
  <c r="CC636" i="2"/>
  <c r="CE636" i="2"/>
  <c r="BZ503" i="2"/>
  <c r="CB503" i="2"/>
  <c r="CI154" i="2"/>
  <c r="CK154" i="2"/>
  <c r="CB351" i="2"/>
  <c r="BZ351" i="2"/>
  <c r="CH483" i="2"/>
  <c r="CF483" i="2"/>
  <c r="CH282" i="2"/>
  <c r="CF282" i="2"/>
  <c r="CE607" i="2"/>
  <c r="CC607" i="2"/>
  <c r="CC11" i="2"/>
  <c r="CE11" i="2"/>
  <c r="BY127" i="2"/>
  <c r="BW127" i="2"/>
  <c r="CH159" i="2"/>
  <c r="CF159" i="2"/>
  <c r="CH331" i="2"/>
  <c r="CF331" i="2"/>
  <c r="CC288" i="2"/>
  <c r="CE288" i="2"/>
  <c r="CC641" i="2"/>
  <c r="CE641" i="2"/>
  <c r="BZ664" i="2"/>
  <c r="CB664" i="2"/>
  <c r="CC339" i="2"/>
  <c r="CE339" i="2"/>
  <c r="CC592" i="2"/>
  <c r="CE592" i="2"/>
  <c r="CE708" i="2"/>
  <c r="CC708" i="2"/>
  <c r="CB477" i="2"/>
  <c r="BZ477" i="2"/>
  <c r="CC357" i="2"/>
  <c r="CE357" i="2"/>
  <c r="BZ405" i="2"/>
  <c r="CB405" i="2"/>
  <c r="BZ291" i="2"/>
  <c r="CB291" i="2"/>
  <c r="CH273" i="2"/>
  <c r="CF273" i="2"/>
  <c r="CC678" i="2"/>
  <c r="CE678" i="2"/>
  <c r="BZ696" i="2"/>
  <c r="CB696" i="2"/>
  <c r="BZ258" i="2"/>
  <c r="CB258" i="2"/>
  <c r="CT121" i="2"/>
  <c r="CR121" i="2"/>
  <c r="DA121" i="2" s="1"/>
  <c r="CZ121" i="2"/>
  <c r="CK512" i="2"/>
  <c r="CI512" i="2"/>
  <c r="CB408" i="2"/>
  <c r="BZ408" i="2"/>
  <c r="CF151" i="2"/>
  <c r="CH151" i="2"/>
  <c r="CK618" i="2"/>
  <c r="CI618" i="2"/>
  <c r="BZ654" i="2"/>
  <c r="CB654" i="2"/>
  <c r="CB26" i="2"/>
  <c r="BZ26" i="2"/>
  <c r="BZ528" i="2"/>
  <c r="CB528" i="2"/>
  <c r="BZ186" i="2"/>
  <c r="CB186" i="2"/>
  <c r="CB334" i="2"/>
  <c r="BZ334" i="2"/>
  <c r="CB344" i="2"/>
  <c r="BZ344" i="2"/>
  <c r="BW138" i="2"/>
  <c r="BY138" i="2"/>
  <c r="CB222" i="2"/>
  <c r="BZ222" i="2"/>
  <c r="BZ201" i="2"/>
  <c r="CB201" i="2"/>
  <c r="CL290" i="2"/>
  <c r="CN290" i="2"/>
  <c r="BW229" i="2"/>
  <c r="BY229" i="2"/>
  <c r="CC684" i="2"/>
  <c r="CE684" i="2"/>
  <c r="CC132" i="2"/>
  <c r="CE132" i="2"/>
  <c r="CE697" i="2"/>
  <c r="CC697" i="2"/>
  <c r="CC259" i="2"/>
  <c r="CE259" i="2"/>
  <c r="CC17" i="2"/>
  <c r="CE17" i="2"/>
  <c r="CE662" i="2"/>
  <c r="CC662" i="2"/>
  <c r="CE181" i="2"/>
  <c r="CC181" i="2"/>
  <c r="CE305" i="2"/>
  <c r="CC305" i="2"/>
  <c r="CE547" i="2"/>
  <c r="CC547" i="2"/>
  <c r="CI672" i="2"/>
  <c r="CK672" i="2"/>
  <c r="CC174" i="2"/>
  <c r="CE174" i="2"/>
  <c r="CE170" i="2"/>
  <c r="CC170" i="2"/>
  <c r="BZ584" i="2"/>
  <c r="CB584" i="2"/>
  <c r="CF660" i="2"/>
  <c r="CH660" i="2"/>
  <c r="CB692" i="2"/>
  <c r="BZ692" i="2"/>
  <c r="BZ487" i="2"/>
  <c r="CB487" i="2"/>
  <c r="CC470" i="2"/>
  <c r="CE470" i="2"/>
  <c r="CE358" i="2"/>
  <c r="CC358" i="2"/>
  <c r="BZ581" i="2"/>
  <c r="CB581" i="2"/>
  <c r="CH484" i="2"/>
  <c r="CF484" i="2"/>
  <c r="BZ342" i="2"/>
  <c r="CB342" i="2"/>
  <c r="BZ106" i="2"/>
  <c r="CB106" i="2"/>
  <c r="CK425" i="2"/>
  <c r="CI425" i="2"/>
  <c r="CH448" i="2"/>
  <c r="CF448" i="2"/>
  <c r="BZ551" i="2"/>
  <c r="CB551" i="2"/>
  <c r="BZ99" i="2"/>
  <c r="CB99" i="2"/>
  <c r="CF404" i="2"/>
  <c r="CH404" i="2"/>
  <c r="CC59" i="2"/>
  <c r="CE59" i="2"/>
  <c r="BZ676" i="2"/>
  <c r="CB676" i="2"/>
  <c r="CF167" i="2"/>
  <c r="CH167" i="2"/>
  <c r="CC601" i="2"/>
  <c r="CE601" i="2"/>
  <c r="CF230" i="2"/>
  <c r="CH230" i="2"/>
  <c r="CE385" i="2"/>
  <c r="CC385" i="2"/>
  <c r="CI516" i="2"/>
  <c r="CK516" i="2"/>
  <c r="CB162" i="2"/>
  <c r="BZ162" i="2"/>
  <c r="BZ89" i="2"/>
  <c r="CB89" i="2"/>
  <c r="CB519" i="2"/>
  <c r="BZ519" i="2"/>
  <c r="CC646" i="2"/>
  <c r="CE646" i="2"/>
  <c r="CB637" i="2"/>
  <c r="BZ637" i="2"/>
  <c r="CC49" i="2"/>
  <c r="CE49" i="2"/>
  <c r="CE650" i="2"/>
  <c r="CC650" i="2"/>
  <c r="CI33" i="2"/>
  <c r="CK33" i="2"/>
  <c r="CH603" i="2"/>
  <c r="CF603" i="2"/>
  <c r="CB75" i="2"/>
  <c r="BZ75" i="2"/>
  <c r="CB21" i="2"/>
  <c r="BZ21" i="2"/>
  <c r="CC595" i="2"/>
  <c r="CE595" i="2"/>
  <c r="CF713" i="2"/>
  <c r="CH713" i="2"/>
  <c r="CI292" i="2"/>
  <c r="CK292" i="2"/>
  <c r="CI529" i="2"/>
  <c r="CK529" i="2"/>
  <c r="BY176" i="2"/>
  <c r="BW176" i="2"/>
  <c r="BZ622" i="2"/>
  <c r="CB622" i="2"/>
  <c r="CK28" i="2"/>
  <c r="CI28" i="2"/>
  <c r="BZ556" i="2"/>
  <c r="CB556" i="2"/>
  <c r="BZ239" i="2"/>
  <c r="CB239" i="2"/>
  <c r="CC297" i="2"/>
  <c r="CE297" i="2"/>
  <c r="CK169" i="2"/>
  <c r="CI169" i="2"/>
  <c r="BZ677" i="2"/>
  <c r="CB677" i="2"/>
  <c r="CE206" i="2"/>
  <c r="CC206" i="2"/>
  <c r="CB94" i="2"/>
  <c r="BZ94" i="2"/>
  <c r="BZ479" i="2"/>
  <c r="CB479" i="2"/>
  <c r="CH349" i="2"/>
  <c r="CF349" i="2"/>
  <c r="CE193" i="2"/>
  <c r="CC193" i="2"/>
  <c r="CC689" i="2"/>
  <c r="CE689" i="2"/>
  <c r="CC102" i="2"/>
  <c r="CE102" i="2"/>
  <c r="CH287" i="2"/>
  <c r="CF287" i="2"/>
  <c r="CB389" i="2"/>
  <c r="BZ389" i="2"/>
  <c r="CB90" i="2"/>
  <c r="BZ90" i="2"/>
  <c r="CC225" i="2"/>
  <c r="CE225" i="2"/>
  <c r="CE354" i="2"/>
  <c r="CC354" i="2"/>
  <c r="BZ674" i="2"/>
  <c r="CB674" i="2"/>
  <c r="BZ198" i="2"/>
  <c r="CB198" i="2"/>
  <c r="CF504" i="2"/>
  <c r="CH504" i="2"/>
  <c r="CB348" i="2"/>
  <c r="BZ348" i="2"/>
  <c r="CH300" i="2"/>
  <c r="CF300" i="2"/>
  <c r="CE315" i="2"/>
  <c r="CC315" i="2"/>
  <c r="CC625" i="2"/>
  <c r="CE625" i="2"/>
  <c r="CH69" i="2"/>
  <c r="CF69" i="2"/>
  <c r="CH612" i="2"/>
  <c r="CF612" i="2"/>
  <c r="CB165" i="2"/>
  <c r="BZ165" i="2"/>
  <c r="CZ131" i="2"/>
  <c r="CI167" i="2" l="1"/>
  <c r="CK167" i="2"/>
  <c r="CI448" i="2"/>
  <c r="CK448" i="2"/>
  <c r="CE692" i="2"/>
  <c r="CC692" i="2"/>
  <c r="CH259" i="2"/>
  <c r="CF259" i="2"/>
  <c r="CF607" i="2"/>
  <c r="CH607" i="2"/>
  <c r="CF283" i="2"/>
  <c r="CH283" i="2"/>
  <c r="CH431" i="2"/>
  <c r="CF431" i="2"/>
  <c r="CC645" i="2"/>
  <c r="CE645" i="2"/>
  <c r="CE384" i="2"/>
  <c r="CC384" i="2"/>
  <c r="CH668" i="2"/>
  <c r="CF668" i="2"/>
  <c r="CF449" i="2"/>
  <c r="CH449" i="2"/>
  <c r="CC609" i="2"/>
  <c r="CE609" i="2"/>
  <c r="CF223" i="2"/>
  <c r="CH223" i="2"/>
  <c r="CF102" i="2"/>
  <c r="CH102" i="2"/>
  <c r="CF206" i="2"/>
  <c r="CH206" i="2"/>
  <c r="CL28" i="2"/>
  <c r="CN28" i="2"/>
  <c r="CH646" i="2"/>
  <c r="CF646" i="2"/>
  <c r="CI230" i="2"/>
  <c r="CK230" i="2"/>
  <c r="CK404" i="2"/>
  <c r="CI404" i="2"/>
  <c r="CF358" i="2"/>
  <c r="CH358" i="2"/>
  <c r="CH305" i="2"/>
  <c r="CF305" i="2"/>
  <c r="CE334" i="2"/>
  <c r="CC334" i="2"/>
  <c r="CE26" i="2"/>
  <c r="CC26" i="2"/>
  <c r="CI151" i="2"/>
  <c r="CK151" i="2"/>
  <c r="CI159" i="2"/>
  <c r="CK159" i="2"/>
  <c r="CL154" i="2"/>
  <c r="CN154" i="2"/>
  <c r="CK327" i="2"/>
  <c r="CI327" i="2"/>
  <c r="CN322" i="2"/>
  <c r="CL322" i="2"/>
  <c r="CC150" i="2"/>
  <c r="CE150" i="2"/>
  <c r="CF98" i="2"/>
  <c r="CH98" i="2"/>
  <c r="CF101" i="2"/>
  <c r="CH101" i="2"/>
  <c r="CE382" i="2"/>
  <c r="CC382" i="2"/>
  <c r="CE177" i="2"/>
  <c r="CC177" i="2"/>
  <c r="CL640" i="2"/>
  <c r="CN640" i="2"/>
  <c r="CK445" i="2"/>
  <c r="CI445" i="2"/>
  <c r="CE686" i="2"/>
  <c r="CC686" i="2"/>
  <c r="CI253" i="2"/>
  <c r="CK253" i="2"/>
  <c r="CF424" i="2"/>
  <c r="CH424" i="2"/>
  <c r="CE492" i="2"/>
  <c r="CC492" i="2"/>
  <c r="CK295" i="2"/>
  <c r="CI295" i="2"/>
  <c r="CC83" i="2"/>
  <c r="CE83" i="2"/>
  <c r="CE444" i="2"/>
  <c r="CC444" i="2"/>
  <c r="CK209" i="2"/>
  <c r="CI209" i="2"/>
  <c r="CE161" i="2"/>
  <c r="CC161" i="2"/>
  <c r="CH490" i="2"/>
  <c r="CF490" i="2"/>
  <c r="CH105" i="2"/>
  <c r="CF105" i="2"/>
  <c r="CK278" i="2"/>
  <c r="CI278" i="2"/>
  <c r="CC136" i="2"/>
  <c r="CE136" i="2"/>
  <c r="CE526" i="2"/>
  <c r="CC526" i="2"/>
  <c r="CC571" i="2"/>
  <c r="CE571" i="2"/>
  <c r="CE330" i="2"/>
  <c r="CC330" i="2"/>
  <c r="CK361" i="2"/>
  <c r="CI361" i="2"/>
  <c r="CH614" i="2"/>
  <c r="CF614" i="2"/>
  <c r="CC393" i="2"/>
  <c r="CE393" i="2"/>
  <c r="CF486" i="2"/>
  <c r="CH486" i="2"/>
  <c r="CC464" i="2"/>
  <c r="CE464" i="2"/>
  <c r="CH582" i="2"/>
  <c r="CF582" i="2"/>
  <c r="CK458" i="2"/>
  <c r="CI458" i="2"/>
  <c r="CR702" i="2"/>
  <c r="CT702" i="2"/>
  <c r="CZ702" i="2"/>
  <c r="CF275" i="2"/>
  <c r="CH275" i="2"/>
  <c r="CF378" i="2"/>
  <c r="CH378" i="2"/>
  <c r="CE216" i="2"/>
  <c r="CC216" i="2"/>
  <c r="CE555" i="2"/>
  <c r="CC555" i="2"/>
  <c r="CE178" i="2"/>
  <c r="CC178" i="2"/>
  <c r="CC165" i="2"/>
  <c r="CE165" i="2"/>
  <c r="CH625" i="2"/>
  <c r="CF625" i="2"/>
  <c r="CC198" i="2"/>
  <c r="CE198" i="2"/>
  <c r="CH225" i="2"/>
  <c r="CF225" i="2"/>
  <c r="CE90" i="2"/>
  <c r="CC90" i="2"/>
  <c r="CE677" i="2"/>
  <c r="CC677" i="2"/>
  <c r="CH595" i="2"/>
  <c r="CF595" i="2"/>
  <c r="CF650" i="2"/>
  <c r="CH650" i="2"/>
  <c r="CC162" i="2"/>
  <c r="CE162" i="2"/>
  <c r="CH470" i="2"/>
  <c r="CF470" i="2"/>
  <c r="CK660" i="2"/>
  <c r="CI660" i="2"/>
  <c r="CE222" i="2"/>
  <c r="CC222" i="2"/>
  <c r="CW121" i="2"/>
  <c r="CX121" i="2" s="1"/>
  <c r="CU121" i="2"/>
  <c r="CI282" i="2"/>
  <c r="CK282" i="2"/>
  <c r="CF149" i="2"/>
  <c r="CH149" i="2"/>
  <c r="CE502" i="2"/>
  <c r="CC502" i="2"/>
  <c r="CF715" i="2"/>
  <c r="CH715" i="2"/>
  <c r="CE633" i="2"/>
  <c r="CC633" i="2"/>
  <c r="CI381" i="2"/>
  <c r="CK381" i="2"/>
  <c r="CK341" i="2"/>
  <c r="CI341" i="2"/>
  <c r="CE180" i="2"/>
  <c r="CC180" i="2"/>
  <c r="CI586" i="2"/>
  <c r="CK586" i="2"/>
  <c r="CC261" i="2"/>
  <c r="CE261" i="2"/>
  <c r="CH462" i="2"/>
  <c r="CF462" i="2"/>
  <c r="CC685" i="2"/>
  <c r="CE685" i="2"/>
  <c r="CF304" i="2"/>
  <c r="CH304" i="2"/>
  <c r="CF352" i="2"/>
  <c r="CH352" i="2"/>
  <c r="CF427" i="2"/>
  <c r="CH427" i="2"/>
  <c r="CB268" i="2"/>
  <c r="BZ268" i="2"/>
  <c r="CL143" i="2"/>
  <c r="CN143" i="2"/>
  <c r="CR131" i="2"/>
  <c r="DA131" i="2" s="1"/>
  <c r="CT131" i="2"/>
  <c r="CF701" i="2"/>
  <c r="CH701" i="2"/>
  <c r="CC493" i="2"/>
  <c r="CE493" i="2"/>
  <c r="CI212" i="2"/>
  <c r="CK212" i="2"/>
  <c r="CC82" i="2"/>
  <c r="CE82" i="2"/>
  <c r="CN432" i="2"/>
  <c r="CL432" i="2"/>
  <c r="CC111" i="2"/>
  <c r="CE111" i="2"/>
  <c r="CC538" i="2"/>
  <c r="CE538" i="2"/>
  <c r="CC624" i="2"/>
  <c r="CE624" i="2"/>
  <c r="CE157" i="2"/>
  <c r="CC157" i="2"/>
  <c r="CC574" i="2"/>
  <c r="CE574" i="2"/>
  <c r="CH279" i="2"/>
  <c r="CF279" i="2"/>
  <c r="CF24" i="2"/>
  <c r="CH24" i="2"/>
  <c r="CH115" i="2"/>
  <c r="CF115" i="2"/>
  <c r="CH602" i="2"/>
  <c r="CF602" i="2"/>
  <c r="CK69" i="2"/>
  <c r="CI69" i="2"/>
  <c r="CH678" i="2"/>
  <c r="CF678" i="2"/>
  <c r="CF641" i="2"/>
  <c r="CH641" i="2"/>
  <c r="CH245" i="2"/>
  <c r="CF245" i="2"/>
  <c r="CE14" i="2"/>
  <c r="CC14" i="2"/>
  <c r="CF377" i="2"/>
  <c r="CH377" i="2"/>
  <c r="CE41" i="2"/>
  <c r="CC41" i="2"/>
  <c r="CE270" i="2"/>
  <c r="CC270" i="2"/>
  <c r="DA702" i="2"/>
  <c r="CE681" i="2"/>
  <c r="CC681" i="2"/>
  <c r="CC307" i="2"/>
  <c r="CE307" i="2"/>
  <c r="CC465" i="2"/>
  <c r="CE465" i="2"/>
  <c r="CC373" i="2"/>
  <c r="CE373" i="2"/>
  <c r="CI300" i="2"/>
  <c r="CK300" i="2"/>
  <c r="CF354" i="2"/>
  <c r="CH354" i="2"/>
  <c r="CL529" i="2"/>
  <c r="CN529" i="2"/>
  <c r="CE479" i="2"/>
  <c r="CC479" i="2"/>
  <c r="CE239" i="2"/>
  <c r="CC239" i="2"/>
  <c r="CE622" i="2"/>
  <c r="CC622" i="2"/>
  <c r="CN292" i="2"/>
  <c r="CL292" i="2"/>
  <c r="CF49" i="2"/>
  <c r="CH49" i="2"/>
  <c r="CE99" i="2"/>
  <c r="CC99" i="2"/>
  <c r="CH181" i="2"/>
  <c r="CF181" i="2"/>
  <c r="BZ229" i="2"/>
  <c r="CB229" i="2"/>
  <c r="CF339" i="2"/>
  <c r="CH339" i="2"/>
  <c r="CE644" i="2"/>
  <c r="CC644" i="2"/>
  <c r="CF368" i="2"/>
  <c r="CH368" i="2"/>
  <c r="CH578" i="2"/>
  <c r="CF578" i="2"/>
  <c r="CE347" i="2"/>
  <c r="CC347" i="2"/>
  <c r="CH146" i="2"/>
  <c r="CF146" i="2"/>
  <c r="CH78" i="2"/>
  <c r="CF78" i="2"/>
  <c r="CF550" i="2"/>
  <c r="CH550" i="2"/>
  <c r="CI135" i="2"/>
  <c r="CK135" i="2"/>
  <c r="CB72" i="2"/>
  <c r="BZ72" i="2"/>
  <c r="CH705" i="2"/>
  <c r="CF705" i="2"/>
  <c r="CE75" i="2"/>
  <c r="CC75" i="2"/>
  <c r="CL516" i="2"/>
  <c r="CN516" i="2"/>
  <c r="CF601" i="2"/>
  <c r="CH601" i="2"/>
  <c r="CE676" i="2"/>
  <c r="CC676" i="2"/>
  <c r="CL425" i="2"/>
  <c r="CN425" i="2"/>
  <c r="CI484" i="2"/>
  <c r="CK484" i="2"/>
  <c r="CC584" i="2"/>
  <c r="CE584" i="2"/>
  <c r="CL672" i="2"/>
  <c r="CN672" i="2"/>
  <c r="CH697" i="2"/>
  <c r="CF697" i="2"/>
  <c r="BZ138" i="2"/>
  <c r="CB138" i="2"/>
  <c r="CC408" i="2"/>
  <c r="CE408" i="2"/>
  <c r="CK273" i="2"/>
  <c r="CI273" i="2"/>
  <c r="CC477" i="2"/>
  <c r="CE477" i="2"/>
  <c r="CB127" i="2"/>
  <c r="BZ127" i="2"/>
  <c r="CH338" i="2"/>
  <c r="CF338" i="2"/>
  <c r="CN12" i="2"/>
  <c r="CL12" i="2"/>
  <c r="CC599" i="2"/>
  <c r="CE599" i="2"/>
  <c r="CE29" i="2"/>
  <c r="CC29" i="2"/>
  <c r="CC706" i="2"/>
  <c r="CE706" i="2"/>
  <c r="CH700" i="2"/>
  <c r="CF700" i="2"/>
  <c r="CI658" i="2"/>
  <c r="CK658" i="2"/>
  <c r="CH196" i="2"/>
  <c r="CF196" i="2"/>
  <c r="CF265" i="2"/>
  <c r="CH265" i="2"/>
  <c r="CC218" i="2"/>
  <c r="CE218" i="2"/>
  <c r="CC632" i="2"/>
  <c r="CE632" i="2"/>
  <c r="CI192" i="2"/>
  <c r="CK192" i="2"/>
  <c r="CI219" i="2"/>
  <c r="CK219" i="2"/>
  <c r="CC680" i="2"/>
  <c r="CE680" i="2"/>
  <c r="CC649" i="2"/>
  <c r="CE649" i="2"/>
  <c r="CL237" i="2"/>
  <c r="CN237" i="2"/>
  <c r="CI682" i="2"/>
  <c r="CK682" i="2"/>
  <c r="CC456" i="2"/>
  <c r="CE456" i="2"/>
  <c r="CK48" i="2"/>
  <c r="CI48" i="2"/>
  <c r="CK248" i="2"/>
  <c r="CI248" i="2"/>
  <c r="CC653" i="2"/>
  <c r="CE653" i="2"/>
  <c r="CC215" i="2"/>
  <c r="CE215" i="2"/>
  <c r="CL76" i="2"/>
  <c r="CN76" i="2"/>
  <c r="CH153" i="2"/>
  <c r="CF153" i="2"/>
  <c r="CE15" i="2"/>
  <c r="CC15" i="2"/>
  <c r="CC544" i="2"/>
  <c r="CE544" i="2"/>
  <c r="CC634" i="2"/>
  <c r="CE634" i="2"/>
  <c r="CF311" i="2"/>
  <c r="CH311" i="2"/>
  <c r="CH52" i="2"/>
  <c r="CF52" i="2"/>
  <c r="CK213" i="2"/>
  <c r="CI213" i="2"/>
  <c r="CC318" i="2"/>
  <c r="CE318" i="2"/>
  <c r="CN335" i="2"/>
  <c r="CL335" i="2"/>
  <c r="CL360" i="2"/>
  <c r="CN360" i="2"/>
  <c r="CE459" i="2"/>
  <c r="CC459" i="2"/>
  <c r="CC36" i="2"/>
  <c r="CE36" i="2"/>
  <c r="CC513" i="2"/>
  <c r="CE513" i="2"/>
  <c r="CK594" i="2"/>
  <c r="CI594" i="2"/>
  <c r="CH684" i="2"/>
  <c r="CF684" i="2"/>
  <c r="CH669" i="2"/>
  <c r="CF669" i="2"/>
  <c r="CF401" i="2"/>
  <c r="CH401" i="2"/>
  <c r="CC419" i="2"/>
  <c r="CE419" i="2"/>
  <c r="CF535" i="2"/>
  <c r="CH535" i="2"/>
  <c r="CC690" i="2"/>
  <c r="CE690" i="2"/>
  <c r="CF638" i="2"/>
  <c r="CH638" i="2"/>
  <c r="CH415" i="2"/>
  <c r="CF415" i="2"/>
  <c r="CC613" i="2"/>
  <c r="CE613" i="2"/>
  <c r="CN710" i="2"/>
  <c r="CL710" i="2"/>
  <c r="CC648" i="2"/>
  <c r="CE648" i="2"/>
  <c r="CQ199" i="2"/>
  <c r="CO199" i="2"/>
  <c r="CE591" i="2"/>
  <c r="CC591" i="2"/>
  <c r="CF355" i="2"/>
  <c r="CH355" i="2"/>
  <c r="CH139" i="2"/>
  <c r="CF139" i="2"/>
  <c r="CH506" i="2"/>
  <c r="CF506" i="2"/>
  <c r="CF509" i="2"/>
  <c r="CH509" i="2"/>
  <c r="CE110" i="2"/>
  <c r="CC110" i="2"/>
  <c r="CF193" i="2"/>
  <c r="CH193" i="2"/>
  <c r="CN266" i="2"/>
  <c r="CL266" i="2"/>
  <c r="CE585" i="2"/>
  <c r="CC585" i="2"/>
  <c r="CE55" i="2"/>
  <c r="CC55" i="2"/>
  <c r="CN236" i="2"/>
  <c r="CL236" i="2"/>
  <c r="CI40" i="2"/>
  <c r="CK40" i="2"/>
  <c r="CK617" i="2"/>
  <c r="CI617" i="2"/>
  <c r="CE328" i="2"/>
  <c r="CC328" i="2"/>
  <c r="CC666" i="2"/>
  <c r="CE666" i="2"/>
  <c r="CK231" i="2"/>
  <c r="CI231" i="2"/>
  <c r="CC158" i="2"/>
  <c r="CE158" i="2"/>
  <c r="CL577" i="2"/>
  <c r="CN577" i="2"/>
  <c r="CC522" i="2"/>
  <c r="CE522" i="2"/>
  <c r="CC262" i="2"/>
  <c r="CE262" i="2"/>
  <c r="CC60" i="2"/>
  <c r="CE60" i="2"/>
  <c r="CE510" i="2"/>
  <c r="CC510" i="2"/>
  <c r="CF452" i="2"/>
  <c r="CH452" i="2"/>
  <c r="CC480" i="2"/>
  <c r="CE480" i="2"/>
  <c r="CC551" i="2"/>
  <c r="CE551" i="2"/>
  <c r="CC487" i="2"/>
  <c r="CE487" i="2"/>
  <c r="CO290" i="2"/>
  <c r="CQ290" i="2"/>
  <c r="CC291" i="2"/>
  <c r="CE291" i="2"/>
  <c r="CE405" i="2"/>
  <c r="CC405" i="2"/>
  <c r="CC664" i="2"/>
  <c r="CE664" i="2"/>
  <c r="CF11" i="2"/>
  <c r="CH11" i="2"/>
  <c r="CI483" i="2"/>
  <c r="CK483" i="2"/>
  <c r="CH636" i="2"/>
  <c r="CF636" i="2"/>
  <c r="CI471" i="2"/>
  <c r="CK471" i="2"/>
  <c r="CC208" i="2"/>
  <c r="CE208" i="2"/>
  <c r="CE140" i="2"/>
  <c r="CC140" i="2"/>
  <c r="CH575" i="2"/>
  <c r="CF575" i="2"/>
  <c r="CK515" i="2"/>
  <c r="CI515" i="2"/>
  <c r="CC233" i="2"/>
  <c r="CE233" i="2"/>
  <c r="CF630" i="2"/>
  <c r="CH630" i="2"/>
  <c r="CH608" i="2"/>
  <c r="CF608" i="2"/>
  <c r="CH657" i="2"/>
  <c r="CF657" i="2"/>
  <c r="CF189" i="2"/>
  <c r="CH189" i="2"/>
  <c r="CH184" i="2"/>
  <c r="CF184" i="2"/>
  <c r="CK500" i="2"/>
  <c r="CI500" i="2"/>
  <c r="CF97" i="2"/>
  <c r="CH97" i="2"/>
  <c r="CL195" i="2"/>
  <c r="CN195" i="2"/>
  <c r="CF234" i="2"/>
  <c r="CH234" i="2"/>
  <c r="CC125" i="2"/>
  <c r="CE125" i="2"/>
  <c r="CK81" i="2"/>
  <c r="CI81" i="2"/>
  <c r="CB314" i="2"/>
  <c r="BZ314" i="2"/>
  <c r="CC400" i="2"/>
  <c r="CE400" i="2"/>
  <c r="CC688" i="2"/>
  <c r="CE688" i="2"/>
  <c r="CE572" i="2"/>
  <c r="CC572" i="2"/>
  <c r="CK66" i="2"/>
  <c r="CI66" i="2"/>
  <c r="CL276" i="2"/>
  <c r="CN276" i="2"/>
  <c r="CC589" i="2"/>
  <c r="CE589" i="2"/>
  <c r="CH496" i="2"/>
  <c r="CF496" i="2"/>
  <c r="CC507" i="2"/>
  <c r="CE507" i="2"/>
  <c r="CE173" i="2"/>
  <c r="CC173" i="2"/>
  <c r="CE411" i="2"/>
  <c r="CC411" i="2"/>
  <c r="CF128" i="2"/>
  <c r="CH128" i="2"/>
  <c r="CF468" i="2"/>
  <c r="CH468" i="2"/>
  <c r="CH319" i="2"/>
  <c r="CF319" i="2"/>
  <c r="CE563" i="2"/>
  <c r="CC563" i="2"/>
  <c r="CH518" i="2"/>
  <c r="CF518" i="2"/>
  <c r="CF369" i="2"/>
  <c r="CH369" i="2"/>
  <c r="CE499" i="2"/>
  <c r="CC499" i="2"/>
  <c r="CC642" i="2"/>
  <c r="CE642" i="2"/>
  <c r="CI287" i="2"/>
  <c r="CK287" i="2"/>
  <c r="CE342" i="2"/>
  <c r="CC342" i="2"/>
  <c r="CH174" i="2"/>
  <c r="CF174" i="2"/>
  <c r="CH592" i="2"/>
  <c r="CF592" i="2"/>
  <c r="CK628" i="2"/>
  <c r="CI628" i="2"/>
  <c r="CE531" i="2"/>
  <c r="CC531" i="2"/>
  <c r="CF620" i="2"/>
  <c r="CH620" i="2"/>
  <c r="CE665" i="2"/>
  <c r="CC665" i="2"/>
  <c r="CF147" i="2"/>
  <c r="CH147" i="2"/>
  <c r="CH312" i="2"/>
  <c r="CF312" i="2"/>
  <c r="CN250" i="2"/>
  <c r="CL250" i="2"/>
  <c r="CC451" i="2"/>
  <c r="CE451" i="2"/>
  <c r="CK323" i="2"/>
  <c r="CI323" i="2"/>
  <c r="CI612" i="2"/>
  <c r="CK612" i="2"/>
  <c r="CC389" i="2"/>
  <c r="CE389" i="2"/>
  <c r="CL169" i="2"/>
  <c r="CN169" i="2"/>
  <c r="CC556" i="2"/>
  <c r="CE556" i="2"/>
  <c r="CE581" i="2"/>
  <c r="CC581" i="2"/>
  <c r="CF662" i="2"/>
  <c r="CH662" i="2"/>
  <c r="CC528" i="2"/>
  <c r="CE528" i="2"/>
  <c r="CF315" i="2"/>
  <c r="CH315" i="2"/>
  <c r="CK504" i="2"/>
  <c r="CI504" i="2"/>
  <c r="CC674" i="2"/>
  <c r="CE674" i="2"/>
  <c r="CH689" i="2"/>
  <c r="CF689" i="2"/>
  <c r="CI349" i="2"/>
  <c r="CK349" i="2"/>
  <c r="CI603" i="2"/>
  <c r="CK603" i="2"/>
  <c r="CC637" i="2"/>
  <c r="CE637" i="2"/>
  <c r="CC106" i="2"/>
  <c r="CE106" i="2"/>
  <c r="CH17" i="2"/>
  <c r="CF17" i="2"/>
  <c r="CF132" i="2"/>
  <c r="CH132" i="2"/>
  <c r="CC696" i="2"/>
  <c r="CE696" i="2"/>
  <c r="CF708" i="2"/>
  <c r="CH708" i="2"/>
  <c r="CB286" i="2"/>
  <c r="BZ286" i="2"/>
  <c r="CC698" i="2"/>
  <c r="CE698" i="2"/>
  <c r="CH114" i="2"/>
  <c r="CF114" i="2"/>
  <c r="CI616" i="2"/>
  <c r="CK616" i="2"/>
  <c r="CF476" i="2"/>
  <c r="CH476" i="2"/>
  <c r="CE301" i="2"/>
  <c r="CC301" i="2"/>
  <c r="CC534" i="2"/>
  <c r="CE534" i="2"/>
  <c r="CK436" i="2"/>
  <c r="CI436" i="2"/>
  <c r="CC32" i="2"/>
  <c r="CE32" i="2"/>
  <c r="CC243" i="2"/>
  <c r="CE243" i="2"/>
  <c r="CC621" i="2"/>
  <c r="CE621" i="2"/>
  <c r="CE254" i="2"/>
  <c r="CC254" i="2"/>
  <c r="CK604" i="2"/>
  <c r="CI604" i="2"/>
  <c r="CH694" i="2"/>
  <c r="CF694" i="2"/>
  <c r="CE455" i="2"/>
  <c r="CC455" i="2"/>
  <c r="CT364" i="2"/>
  <c r="CR364" i="2"/>
  <c r="CK670" i="2"/>
  <c r="CI670" i="2"/>
  <c r="CF18" i="2"/>
  <c r="CH18" i="2"/>
  <c r="CZ199" i="2"/>
  <c r="CC416" i="2"/>
  <c r="CE416" i="2"/>
  <c r="CK600" i="2"/>
  <c r="CI600" i="2"/>
  <c r="CH244" i="2"/>
  <c r="CF244" i="2"/>
  <c r="CI626" i="2"/>
  <c r="CK626" i="2"/>
  <c r="CF652" i="2"/>
  <c r="CH652" i="2"/>
  <c r="CC489" i="2"/>
  <c r="CE489" i="2"/>
  <c r="CH93" i="2"/>
  <c r="CF93" i="2"/>
  <c r="CF73" i="2"/>
  <c r="CH73" i="2"/>
  <c r="CK44" i="2"/>
  <c r="CI44" i="2"/>
  <c r="CE272" i="2"/>
  <c r="CC272" i="2"/>
  <c r="CH539" i="2"/>
  <c r="CF539" i="2"/>
  <c r="CF661" i="2"/>
  <c r="CH661" i="2"/>
  <c r="CH673" i="2"/>
  <c r="CF673" i="2"/>
  <c r="CL308" i="2"/>
  <c r="CN308" i="2"/>
  <c r="CC388" i="2"/>
  <c r="CE388" i="2"/>
  <c r="CC532" i="2"/>
  <c r="CE532" i="2"/>
  <c r="CC186" i="2"/>
  <c r="CE186" i="2"/>
  <c r="CE654" i="2"/>
  <c r="CC654" i="2"/>
  <c r="CE258" i="2"/>
  <c r="CC258" i="2"/>
  <c r="CF288" i="2"/>
  <c r="CH288" i="2"/>
  <c r="CE503" i="2"/>
  <c r="CC503" i="2"/>
  <c r="CE240" i="2"/>
  <c r="CC240" i="2"/>
  <c r="CK568" i="2"/>
  <c r="CI568" i="2"/>
  <c r="CI561" i="2"/>
  <c r="CK561" i="2"/>
  <c r="CC396" i="2"/>
  <c r="CE396" i="2"/>
  <c r="CC185" i="2"/>
  <c r="CE185" i="2"/>
  <c r="CF86" i="2"/>
  <c r="CH86" i="2"/>
  <c r="CF420" i="2"/>
  <c r="CH420" i="2"/>
  <c r="CF467" i="2"/>
  <c r="CH467" i="2"/>
  <c r="CC441" i="2"/>
  <c r="CE441" i="2"/>
  <c r="CF704" i="2"/>
  <c r="CH704" i="2"/>
  <c r="CH409" i="2"/>
  <c r="CF409" i="2"/>
  <c r="CE656" i="2"/>
  <c r="CC656" i="2"/>
  <c r="CC348" i="2"/>
  <c r="CE348" i="2"/>
  <c r="CC519" i="2"/>
  <c r="CE519" i="2"/>
  <c r="CC94" i="2"/>
  <c r="CE94" i="2"/>
  <c r="CF297" i="2"/>
  <c r="CH297" i="2"/>
  <c r="BZ176" i="2"/>
  <c r="CB176" i="2"/>
  <c r="CI713" i="2"/>
  <c r="CK713" i="2"/>
  <c r="CC21" i="2"/>
  <c r="CE21" i="2"/>
  <c r="CN33" i="2"/>
  <c r="CL33" i="2"/>
  <c r="CC89" i="2"/>
  <c r="CE89" i="2"/>
  <c r="CH385" i="2"/>
  <c r="CF385" i="2"/>
  <c r="CH59" i="2"/>
  <c r="CF59" i="2"/>
  <c r="CH170" i="2"/>
  <c r="CF170" i="2"/>
  <c r="CF547" i="2"/>
  <c r="CH547" i="2"/>
  <c r="CC201" i="2"/>
  <c r="CE201" i="2"/>
  <c r="CC344" i="2"/>
  <c r="CE344" i="2"/>
  <c r="CL618" i="2"/>
  <c r="CN618" i="2"/>
  <c r="CN512" i="2"/>
  <c r="CL512" i="2"/>
  <c r="CH357" i="2"/>
  <c r="CF357" i="2"/>
  <c r="CI331" i="2"/>
  <c r="CK331" i="2"/>
  <c r="CC351" i="2"/>
  <c r="CE351" i="2"/>
  <c r="CE437" i="2"/>
  <c r="CC437" i="2"/>
  <c r="CE129" i="2"/>
  <c r="CC129" i="2"/>
  <c r="CI442" i="2"/>
  <c r="CK442" i="2"/>
  <c r="CQ63" i="2"/>
  <c r="CO63" i="2"/>
  <c r="CZ63" i="2"/>
  <c r="CF188" i="2"/>
  <c r="CH188" i="2"/>
  <c r="CI345" i="2"/>
  <c r="CK345" i="2"/>
  <c r="CL629" i="2"/>
  <c r="CN629" i="2"/>
  <c r="CC497" i="2"/>
  <c r="CE497" i="2"/>
  <c r="CF249" i="2"/>
  <c r="CH249" i="2"/>
  <c r="CF525" i="2"/>
  <c r="CH525" i="2"/>
  <c r="CC202" i="2"/>
  <c r="CE202" i="2"/>
  <c r="CC461" i="2"/>
  <c r="CE461" i="2"/>
  <c r="CO501" i="2"/>
  <c r="CQ501" i="2"/>
  <c r="CH298" i="2"/>
  <c r="CF298" i="2"/>
  <c r="CF25" i="2"/>
  <c r="CH25" i="2"/>
  <c r="CC124" i="2"/>
  <c r="CE124" i="2"/>
  <c r="CF22" i="2"/>
  <c r="CH22" i="2"/>
  <c r="CF142" i="2"/>
  <c r="CH142" i="2"/>
  <c r="CF543" i="2"/>
  <c r="CH543" i="2"/>
  <c r="CF693" i="2"/>
  <c r="CH693" i="2"/>
  <c r="CL205" i="2"/>
  <c r="CN205" i="2"/>
  <c r="CE118" i="2"/>
  <c r="CC118" i="2"/>
  <c r="CH474" i="2"/>
  <c r="CF474" i="2"/>
  <c r="CC294" i="2"/>
  <c r="CE294" i="2"/>
  <c r="CK473" i="2"/>
  <c r="CI473" i="2"/>
  <c r="CL428" i="2"/>
  <c r="CN428" i="2"/>
  <c r="CK91" i="2"/>
  <c r="CI91" i="2"/>
  <c r="CN269" i="2"/>
  <c r="CL269" i="2"/>
  <c r="CE412" i="2"/>
  <c r="CC412" i="2"/>
  <c r="CL521" i="2"/>
  <c r="CN521" i="2"/>
  <c r="CF709" i="2"/>
  <c r="CH709" i="2"/>
  <c r="CF569" i="2"/>
  <c r="CH569" i="2"/>
  <c r="CH588" i="2"/>
  <c r="CF588" i="2"/>
  <c r="CC79" i="2"/>
  <c r="CE79" i="2"/>
  <c r="CL714" i="2"/>
  <c r="CN714" i="2"/>
  <c r="CC365" i="2"/>
  <c r="CE365" i="2"/>
  <c r="CH166" i="2"/>
  <c r="CF166" i="2"/>
  <c r="CH560" i="2"/>
  <c r="CF560" i="2"/>
  <c r="CL331" i="2" l="1"/>
  <c r="CN331" i="2"/>
  <c r="CQ714" i="2"/>
  <c r="CO714" i="2"/>
  <c r="CF294" i="2"/>
  <c r="CH294" i="2"/>
  <c r="CF129" i="2"/>
  <c r="CH129" i="2"/>
  <c r="CZ169" i="2"/>
  <c r="CZ269" i="2"/>
  <c r="CI547" i="2"/>
  <c r="CK547" i="2"/>
  <c r="CL91" i="2"/>
  <c r="CN91" i="2"/>
  <c r="CI661" i="2"/>
  <c r="CK661" i="2"/>
  <c r="CZ577" i="2"/>
  <c r="CO512" i="2"/>
  <c r="CQ512" i="2"/>
  <c r="CZ512" i="2"/>
  <c r="CI543" i="2"/>
  <c r="CK543" i="2"/>
  <c r="CQ629" i="2"/>
  <c r="CO629" i="2"/>
  <c r="CZ629" i="2"/>
  <c r="CO33" i="2"/>
  <c r="CQ33" i="2"/>
  <c r="CK525" i="2"/>
  <c r="CI525" i="2"/>
  <c r="CK298" i="2"/>
  <c r="CI298" i="2"/>
  <c r="CH124" i="2"/>
  <c r="CF124" i="2"/>
  <c r="CQ618" i="2"/>
  <c r="CZ618" i="2" s="1"/>
  <c r="CO618" i="2"/>
  <c r="CI59" i="2"/>
  <c r="CK59" i="2"/>
  <c r="CI297" i="2"/>
  <c r="CK297" i="2"/>
  <c r="CN616" i="2"/>
  <c r="CL616" i="2"/>
  <c r="CL349" i="2"/>
  <c r="CN349" i="2"/>
  <c r="CH563" i="2"/>
  <c r="CF563" i="2"/>
  <c r="CL515" i="2"/>
  <c r="CN515" i="2"/>
  <c r="CK355" i="2"/>
  <c r="CI355" i="2"/>
  <c r="CO76" i="2"/>
  <c r="CQ76" i="2"/>
  <c r="CL219" i="2"/>
  <c r="CN219" i="2"/>
  <c r="CI339" i="2"/>
  <c r="CK339" i="2"/>
  <c r="CI245" i="2"/>
  <c r="CK245" i="2"/>
  <c r="CF502" i="2"/>
  <c r="CH502" i="2"/>
  <c r="CL660" i="2"/>
  <c r="CN660" i="2"/>
  <c r="CI225" i="2"/>
  <c r="CK225" i="2"/>
  <c r="CF464" i="2"/>
  <c r="CH464" i="2"/>
  <c r="CI614" i="2"/>
  <c r="CK614" i="2"/>
  <c r="CF526" i="2"/>
  <c r="CH526" i="2"/>
  <c r="CF444" i="2"/>
  <c r="CH444" i="2"/>
  <c r="CL445" i="2"/>
  <c r="CN445" i="2"/>
  <c r="CK101" i="2"/>
  <c r="CI101" i="2"/>
  <c r="CH150" i="2"/>
  <c r="CF150" i="2"/>
  <c r="CQ154" i="2"/>
  <c r="CO154" i="2"/>
  <c r="CF26" i="2"/>
  <c r="CH26" i="2"/>
  <c r="CO28" i="2"/>
  <c r="CQ28" i="2"/>
  <c r="CI223" i="2"/>
  <c r="CK223" i="2"/>
  <c r="CL448" i="2"/>
  <c r="CN448" i="2"/>
  <c r="CI588" i="2"/>
  <c r="CK588" i="2"/>
  <c r="CK709" i="2"/>
  <c r="CI709" i="2"/>
  <c r="CF412" i="2"/>
  <c r="CH412" i="2"/>
  <c r="CF118" i="2"/>
  <c r="CH118" i="2"/>
  <c r="CN345" i="2"/>
  <c r="CL345" i="2"/>
  <c r="CF21" i="2"/>
  <c r="CH21" i="2"/>
  <c r="CF503" i="2"/>
  <c r="CH503" i="2"/>
  <c r="CF258" i="2"/>
  <c r="CH258" i="2"/>
  <c r="CI73" i="2"/>
  <c r="CK73" i="2"/>
  <c r="CI652" i="2"/>
  <c r="CK652" i="2"/>
  <c r="CC286" i="2"/>
  <c r="CE286" i="2"/>
  <c r="CF665" i="2"/>
  <c r="CH665" i="2"/>
  <c r="CF342" i="2"/>
  <c r="CH342" i="2"/>
  <c r="CH411" i="2"/>
  <c r="CF411" i="2"/>
  <c r="CL66" i="2"/>
  <c r="CN66" i="2"/>
  <c r="CI234" i="2"/>
  <c r="CK234" i="2"/>
  <c r="CI630" i="2"/>
  <c r="CK630" i="2"/>
  <c r="CH405" i="2"/>
  <c r="CF405" i="2"/>
  <c r="CH551" i="2"/>
  <c r="CF551" i="2"/>
  <c r="CF262" i="2"/>
  <c r="CH262" i="2"/>
  <c r="CF158" i="2"/>
  <c r="CH158" i="2"/>
  <c r="CO236" i="2"/>
  <c r="CQ236" i="2"/>
  <c r="CK509" i="2"/>
  <c r="CI509" i="2"/>
  <c r="CF36" i="2"/>
  <c r="CH36" i="2"/>
  <c r="CN48" i="2"/>
  <c r="CL48" i="2"/>
  <c r="CK196" i="2"/>
  <c r="CI196" i="2"/>
  <c r="CO12" i="2"/>
  <c r="CQ12" i="2"/>
  <c r="CC127" i="2"/>
  <c r="CE127" i="2"/>
  <c r="CF408" i="2"/>
  <c r="CH408" i="2"/>
  <c r="CF584" i="2"/>
  <c r="CH584" i="2"/>
  <c r="CN135" i="2"/>
  <c r="CL135" i="2"/>
  <c r="CQ292" i="2"/>
  <c r="CO292" i="2"/>
  <c r="CQ529" i="2"/>
  <c r="CO529" i="2"/>
  <c r="CN69" i="2"/>
  <c r="CL69" i="2"/>
  <c r="CF111" i="2"/>
  <c r="CH111" i="2"/>
  <c r="CO143" i="2"/>
  <c r="CQ143" i="2"/>
  <c r="CF198" i="2"/>
  <c r="CH198" i="2"/>
  <c r="CW702" i="2"/>
  <c r="CX702" i="2" s="1"/>
  <c r="CU702" i="2"/>
  <c r="CF136" i="2"/>
  <c r="CH136" i="2"/>
  <c r="CI490" i="2"/>
  <c r="CK490" i="2"/>
  <c r="CH83" i="2"/>
  <c r="CF83" i="2"/>
  <c r="CQ640" i="2"/>
  <c r="CO640" i="2"/>
  <c r="CZ640" i="2"/>
  <c r="CF645" i="2"/>
  <c r="CH645" i="2"/>
  <c r="CI607" i="2"/>
  <c r="CK607" i="2"/>
  <c r="CI560" i="2"/>
  <c r="CK560" i="2"/>
  <c r="CO428" i="2"/>
  <c r="CQ428" i="2"/>
  <c r="CO205" i="2"/>
  <c r="CQ205" i="2"/>
  <c r="CR63" i="2"/>
  <c r="DA63" i="2" s="1"/>
  <c r="CT63" i="2"/>
  <c r="CF344" i="2"/>
  <c r="CH344" i="2"/>
  <c r="CI170" i="2"/>
  <c r="CK170" i="2"/>
  <c r="CI385" i="2"/>
  <c r="CK385" i="2"/>
  <c r="CF94" i="2"/>
  <c r="CH94" i="2"/>
  <c r="CF348" i="2"/>
  <c r="CH348" i="2"/>
  <c r="CF656" i="2"/>
  <c r="CH656" i="2"/>
  <c r="CF441" i="2"/>
  <c r="CH441" i="2"/>
  <c r="CI86" i="2"/>
  <c r="CK86" i="2"/>
  <c r="CQ308" i="2"/>
  <c r="CO308" i="2"/>
  <c r="CK539" i="2"/>
  <c r="CI539" i="2"/>
  <c r="CI18" i="2"/>
  <c r="CK18" i="2"/>
  <c r="CF254" i="2"/>
  <c r="CH254" i="2"/>
  <c r="CL504" i="2"/>
  <c r="CN504" i="2"/>
  <c r="CH389" i="2"/>
  <c r="CF389" i="2"/>
  <c r="CF451" i="2"/>
  <c r="CH451" i="2"/>
  <c r="CK312" i="2"/>
  <c r="CI312" i="2"/>
  <c r="CN628" i="2"/>
  <c r="CL628" i="2"/>
  <c r="CF499" i="2"/>
  <c r="CH499" i="2"/>
  <c r="CK319" i="2"/>
  <c r="CI319" i="2"/>
  <c r="CI496" i="2"/>
  <c r="CK496" i="2"/>
  <c r="CL500" i="2"/>
  <c r="CN500" i="2"/>
  <c r="CI657" i="2"/>
  <c r="CK657" i="2"/>
  <c r="CL471" i="2"/>
  <c r="CN471" i="2"/>
  <c r="CI11" i="2"/>
  <c r="CK11" i="2"/>
  <c r="CF291" i="2"/>
  <c r="CH291" i="2"/>
  <c r="CF328" i="2"/>
  <c r="CH328" i="2"/>
  <c r="CI193" i="2"/>
  <c r="CK193" i="2"/>
  <c r="CO710" i="2"/>
  <c r="CQ710" i="2"/>
  <c r="CF690" i="2"/>
  <c r="CH690" i="2"/>
  <c r="CI401" i="2"/>
  <c r="CK401" i="2"/>
  <c r="CI684" i="2"/>
  <c r="CK684" i="2"/>
  <c r="CO335" i="2"/>
  <c r="CQ335" i="2"/>
  <c r="CZ335" i="2" s="1"/>
  <c r="CI52" i="2"/>
  <c r="CK52" i="2"/>
  <c r="CH215" i="2"/>
  <c r="CF215" i="2"/>
  <c r="CF456" i="2"/>
  <c r="CH456" i="2"/>
  <c r="CF218" i="2"/>
  <c r="CH218" i="2"/>
  <c r="CI601" i="2"/>
  <c r="CK601" i="2"/>
  <c r="CI578" i="2"/>
  <c r="CK578" i="2"/>
  <c r="CF99" i="2"/>
  <c r="CH99" i="2"/>
  <c r="CF465" i="2"/>
  <c r="CH465" i="2"/>
  <c r="CI377" i="2"/>
  <c r="CK377" i="2"/>
  <c r="CI641" i="2"/>
  <c r="CK641" i="2"/>
  <c r="CI24" i="2"/>
  <c r="CK24" i="2"/>
  <c r="CK352" i="2"/>
  <c r="CI352" i="2"/>
  <c r="CI149" i="2"/>
  <c r="CK149" i="2"/>
  <c r="CI470" i="2"/>
  <c r="CK470" i="2"/>
  <c r="CI595" i="2"/>
  <c r="CK595" i="2"/>
  <c r="CH216" i="2"/>
  <c r="CF216" i="2"/>
  <c r="CK486" i="2"/>
  <c r="CI486" i="2"/>
  <c r="CL361" i="2"/>
  <c r="CN361" i="2"/>
  <c r="CL253" i="2"/>
  <c r="CN253" i="2"/>
  <c r="CF334" i="2"/>
  <c r="CH334" i="2"/>
  <c r="CT501" i="2"/>
  <c r="CR501" i="2"/>
  <c r="CF388" i="2"/>
  <c r="CH388" i="2"/>
  <c r="CF32" i="2"/>
  <c r="CH32" i="2"/>
  <c r="CO169" i="2"/>
  <c r="CQ169" i="2"/>
  <c r="CK638" i="2"/>
  <c r="CI638" i="2"/>
  <c r="CN212" i="2"/>
  <c r="CL212" i="2"/>
  <c r="CK249" i="2"/>
  <c r="CI249" i="2"/>
  <c r="CF437" i="2"/>
  <c r="CH437" i="2"/>
  <c r="CN568" i="2"/>
  <c r="CL568" i="2"/>
  <c r="CF637" i="2"/>
  <c r="CH637" i="2"/>
  <c r="CI315" i="2"/>
  <c r="CK315" i="2"/>
  <c r="CL287" i="2"/>
  <c r="CN287" i="2"/>
  <c r="CI369" i="2"/>
  <c r="CK369" i="2"/>
  <c r="CC314" i="2"/>
  <c r="CE314" i="2"/>
  <c r="CI575" i="2"/>
  <c r="CK575" i="2"/>
  <c r="CF613" i="2"/>
  <c r="CH613" i="2"/>
  <c r="CF318" i="2"/>
  <c r="CH318" i="2"/>
  <c r="CI311" i="2"/>
  <c r="CK311" i="2"/>
  <c r="CF649" i="2"/>
  <c r="CH649" i="2"/>
  <c r="CF29" i="2"/>
  <c r="CH29" i="2"/>
  <c r="CF622" i="2"/>
  <c r="CH622" i="2"/>
  <c r="CK354" i="2"/>
  <c r="CI354" i="2"/>
  <c r="CF178" i="2"/>
  <c r="CH178" i="2"/>
  <c r="CK378" i="2"/>
  <c r="CI378" i="2"/>
  <c r="CL159" i="2"/>
  <c r="CN159" i="2"/>
  <c r="CN404" i="2"/>
  <c r="CL404" i="2"/>
  <c r="CF609" i="2"/>
  <c r="CH609" i="2"/>
  <c r="CI668" i="2"/>
  <c r="CK668" i="2"/>
  <c r="CN167" i="2"/>
  <c r="CL167" i="2"/>
  <c r="CI166" i="2"/>
  <c r="CK166" i="2"/>
  <c r="CO521" i="2"/>
  <c r="CQ521" i="2"/>
  <c r="CI142" i="2"/>
  <c r="CK142" i="2"/>
  <c r="CI357" i="2"/>
  <c r="CK357" i="2"/>
  <c r="CF185" i="2"/>
  <c r="CH185" i="2"/>
  <c r="CI288" i="2"/>
  <c r="CK288" i="2"/>
  <c r="CH186" i="2"/>
  <c r="CF186" i="2"/>
  <c r="CF272" i="2"/>
  <c r="CH272" i="2"/>
  <c r="CL600" i="2"/>
  <c r="CN600" i="2"/>
  <c r="CF698" i="2"/>
  <c r="CH698" i="2"/>
  <c r="CK708" i="2"/>
  <c r="CI708" i="2"/>
  <c r="CF581" i="2"/>
  <c r="CH581" i="2"/>
  <c r="CL612" i="2"/>
  <c r="CN612" i="2"/>
  <c r="CI592" i="2"/>
  <c r="CK592" i="2"/>
  <c r="CF173" i="2"/>
  <c r="CH173" i="2"/>
  <c r="CO195" i="2"/>
  <c r="CQ195" i="2"/>
  <c r="CI608" i="2"/>
  <c r="CK608" i="2"/>
  <c r="CF233" i="2"/>
  <c r="CH233" i="2"/>
  <c r="CR290" i="2"/>
  <c r="DA290" i="2" s="1"/>
  <c r="CT290" i="2"/>
  <c r="CZ290" i="2"/>
  <c r="CF522" i="2"/>
  <c r="CH522" i="2"/>
  <c r="CN617" i="2"/>
  <c r="CL617" i="2"/>
  <c r="CI535" i="2"/>
  <c r="CK535" i="2"/>
  <c r="CF15" i="2"/>
  <c r="CH15" i="2"/>
  <c r="CH653" i="2"/>
  <c r="CF653" i="2"/>
  <c r="CH599" i="2"/>
  <c r="CF599" i="2"/>
  <c r="CI338" i="2"/>
  <c r="CK338" i="2"/>
  <c r="CH477" i="2"/>
  <c r="CF477" i="2"/>
  <c r="CO516" i="2"/>
  <c r="CQ516" i="2"/>
  <c r="CZ516" i="2" s="1"/>
  <c r="CI550" i="2"/>
  <c r="CK550" i="2"/>
  <c r="CI368" i="2"/>
  <c r="CK368" i="2"/>
  <c r="CC229" i="2"/>
  <c r="CE229" i="2"/>
  <c r="CI49" i="2"/>
  <c r="CK49" i="2"/>
  <c r="CH270" i="2"/>
  <c r="CF270" i="2"/>
  <c r="CF624" i="2"/>
  <c r="CH624" i="2"/>
  <c r="CO432" i="2"/>
  <c r="CQ432" i="2"/>
  <c r="CF261" i="2"/>
  <c r="CH261" i="2"/>
  <c r="CF180" i="2"/>
  <c r="CH180" i="2"/>
  <c r="CF677" i="2"/>
  <c r="CH677" i="2"/>
  <c r="CI625" i="2"/>
  <c r="CK625" i="2"/>
  <c r="CF330" i="2"/>
  <c r="CH330" i="2"/>
  <c r="CL278" i="2"/>
  <c r="CN278" i="2"/>
  <c r="CL295" i="2"/>
  <c r="CN295" i="2"/>
  <c r="CI98" i="2"/>
  <c r="CK98" i="2"/>
  <c r="CQ322" i="2"/>
  <c r="CO322" i="2"/>
  <c r="CZ322" i="2"/>
  <c r="CN230" i="2"/>
  <c r="CL230" i="2"/>
  <c r="CK431" i="2"/>
  <c r="CI431" i="2"/>
  <c r="CL561" i="2"/>
  <c r="CN561" i="2"/>
  <c r="CU364" i="2"/>
  <c r="CW364" i="2"/>
  <c r="CX364" i="2" s="1"/>
  <c r="DA364" i="2" s="1"/>
  <c r="CH106" i="2"/>
  <c r="CF106" i="2"/>
  <c r="CI662" i="2"/>
  <c r="CK662" i="2"/>
  <c r="CL323" i="2"/>
  <c r="CN323" i="2"/>
  <c r="CI452" i="2"/>
  <c r="CK452" i="2"/>
  <c r="CO237" i="2"/>
  <c r="CQ237" i="2"/>
  <c r="CF706" i="2"/>
  <c r="CH706" i="2"/>
  <c r="CF676" i="2"/>
  <c r="CH676" i="2"/>
  <c r="CI115" i="2"/>
  <c r="CK115" i="2"/>
  <c r="CL282" i="2"/>
  <c r="CN282" i="2"/>
  <c r="CI569" i="2"/>
  <c r="CK569" i="2"/>
  <c r="CF461" i="2"/>
  <c r="CH461" i="2"/>
  <c r="CL713" i="2"/>
  <c r="CN713" i="2"/>
  <c r="CF654" i="2"/>
  <c r="CH654" i="2"/>
  <c r="CN626" i="2"/>
  <c r="CL626" i="2"/>
  <c r="CH621" i="2"/>
  <c r="CF621" i="2"/>
  <c r="CI114" i="2"/>
  <c r="CK114" i="2"/>
  <c r="CI132" i="2"/>
  <c r="CK132" i="2"/>
  <c r="CI689" i="2"/>
  <c r="CK689" i="2"/>
  <c r="CI620" i="2"/>
  <c r="CK620" i="2"/>
  <c r="CI468" i="2"/>
  <c r="CK468" i="2"/>
  <c r="CF589" i="2"/>
  <c r="CH589" i="2"/>
  <c r="CF510" i="2"/>
  <c r="CH510" i="2"/>
  <c r="CF55" i="2"/>
  <c r="CH55" i="2"/>
  <c r="CF591" i="2"/>
  <c r="CH591" i="2"/>
  <c r="CN192" i="2"/>
  <c r="CL192" i="2"/>
  <c r="CN658" i="2"/>
  <c r="CL658" i="2"/>
  <c r="CC138" i="2"/>
  <c r="CE138" i="2"/>
  <c r="CL484" i="2"/>
  <c r="CN484" i="2"/>
  <c r="CI78" i="2"/>
  <c r="CK78" i="2"/>
  <c r="CZ28" i="2"/>
  <c r="CF157" i="2"/>
  <c r="CH157" i="2"/>
  <c r="CF493" i="2"/>
  <c r="CH493" i="2"/>
  <c r="CK462" i="2"/>
  <c r="CI462" i="2"/>
  <c r="CF633" i="2"/>
  <c r="CH633" i="2"/>
  <c r="CF161" i="2"/>
  <c r="CH161" i="2"/>
  <c r="CI206" i="2"/>
  <c r="CK206" i="2"/>
  <c r="CF365" i="2"/>
  <c r="CH365" i="2"/>
  <c r="CN473" i="2"/>
  <c r="CL473" i="2"/>
  <c r="CI474" i="2"/>
  <c r="CK474" i="2"/>
  <c r="CK693" i="2"/>
  <c r="CI693" i="2"/>
  <c r="CH202" i="2"/>
  <c r="CF202" i="2"/>
  <c r="CH497" i="2"/>
  <c r="CF497" i="2"/>
  <c r="CF351" i="2"/>
  <c r="CH351" i="2"/>
  <c r="CF201" i="2"/>
  <c r="CH201" i="2"/>
  <c r="CC176" i="2"/>
  <c r="CE176" i="2"/>
  <c r="CI409" i="2"/>
  <c r="CK409" i="2"/>
  <c r="CI467" i="2"/>
  <c r="CK467" i="2"/>
  <c r="CI673" i="2"/>
  <c r="CK673" i="2"/>
  <c r="CI93" i="2"/>
  <c r="CK93" i="2"/>
  <c r="CL670" i="2"/>
  <c r="CN670" i="2"/>
  <c r="CI694" i="2"/>
  <c r="CK694" i="2"/>
  <c r="CN436" i="2"/>
  <c r="CL436" i="2"/>
  <c r="CF301" i="2"/>
  <c r="CH301" i="2"/>
  <c r="CL603" i="2"/>
  <c r="CN603" i="2"/>
  <c r="CO276" i="2"/>
  <c r="CQ276" i="2"/>
  <c r="CF572" i="2"/>
  <c r="CH572" i="2"/>
  <c r="CL81" i="2"/>
  <c r="CN81" i="2"/>
  <c r="CK184" i="2"/>
  <c r="CI184" i="2"/>
  <c r="CI636" i="2"/>
  <c r="CK636" i="2"/>
  <c r="CH664" i="2"/>
  <c r="CF664" i="2"/>
  <c r="CH60" i="2"/>
  <c r="CF60" i="2"/>
  <c r="CN231" i="2"/>
  <c r="CL231" i="2"/>
  <c r="CF585" i="2"/>
  <c r="CH585" i="2"/>
  <c r="CI506" i="2"/>
  <c r="CK506" i="2"/>
  <c r="CR199" i="2"/>
  <c r="DA199" i="2" s="1"/>
  <c r="CT199" i="2"/>
  <c r="CL594" i="2"/>
  <c r="CN594" i="2"/>
  <c r="CF459" i="2"/>
  <c r="CH459" i="2"/>
  <c r="CF634" i="2"/>
  <c r="CH634" i="2"/>
  <c r="CL682" i="2"/>
  <c r="CN682" i="2"/>
  <c r="CF680" i="2"/>
  <c r="CH680" i="2"/>
  <c r="CK265" i="2"/>
  <c r="CI265" i="2"/>
  <c r="CO425" i="2"/>
  <c r="CQ425" i="2"/>
  <c r="CI705" i="2"/>
  <c r="CK705" i="2"/>
  <c r="CK146" i="2"/>
  <c r="CI146" i="2"/>
  <c r="CF239" i="2"/>
  <c r="CH239" i="2"/>
  <c r="CL300" i="2"/>
  <c r="CN300" i="2"/>
  <c r="CF307" i="2"/>
  <c r="CH307" i="2"/>
  <c r="CF14" i="2"/>
  <c r="CH14" i="2"/>
  <c r="CI678" i="2"/>
  <c r="CK678" i="2"/>
  <c r="CI602" i="2"/>
  <c r="CK602" i="2"/>
  <c r="CK279" i="2"/>
  <c r="CI279" i="2"/>
  <c r="CI701" i="2"/>
  <c r="CK701" i="2"/>
  <c r="CE268" i="2"/>
  <c r="CC268" i="2"/>
  <c r="CI304" i="2"/>
  <c r="CK304" i="2"/>
  <c r="CI715" i="2"/>
  <c r="CK715" i="2"/>
  <c r="CF162" i="2"/>
  <c r="CH162" i="2"/>
  <c r="CI275" i="2"/>
  <c r="CK275" i="2"/>
  <c r="CL458" i="2"/>
  <c r="CN458" i="2"/>
  <c r="CF393" i="2"/>
  <c r="CH393" i="2"/>
  <c r="CH571" i="2"/>
  <c r="CF571" i="2"/>
  <c r="CL209" i="2"/>
  <c r="CN209" i="2"/>
  <c r="CF686" i="2"/>
  <c r="CH686" i="2"/>
  <c r="CF177" i="2"/>
  <c r="CH177" i="2"/>
  <c r="CL151" i="2"/>
  <c r="CN151" i="2"/>
  <c r="CI305" i="2"/>
  <c r="CK305" i="2"/>
  <c r="CI102" i="2"/>
  <c r="CK102" i="2"/>
  <c r="CI259" i="2"/>
  <c r="CK259" i="2"/>
  <c r="CK420" i="2"/>
  <c r="CI420" i="2"/>
  <c r="CH400" i="2"/>
  <c r="CF400" i="2"/>
  <c r="CN273" i="2"/>
  <c r="CL273" i="2"/>
  <c r="CF681" i="2"/>
  <c r="CH681" i="2"/>
  <c r="CF79" i="2"/>
  <c r="CH79" i="2"/>
  <c r="CI25" i="2"/>
  <c r="CK25" i="2"/>
  <c r="CN442" i="2"/>
  <c r="CL442" i="2"/>
  <c r="CH89" i="2"/>
  <c r="CF89" i="2"/>
  <c r="CF455" i="2"/>
  <c r="CH455" i="2"/>
  <c r="CO269" i="2"/>
  <c r="CQ269" i="2"/>
  <c r="CI22" i="2"/>
  <c r="CK22" i="2"/>
  <c r="CI188" i="2"/>
  <c r="CK188" i="2"/>
  <c r="CH519" i="2"/>
  <c r="CF519" i="2"/>
  <c r="CI704" i="2"/>
  <c r="CK704" i="2"/>
  <c r="CF396" i="2"/>
  <c r="CH396" i="2"/>
  <c r="CH240" i="2"/>
  <c r="CF240" i="2"/>
  <c r="CF532" i="2"/>
  <c r="CH532" i="2"/>
  <c r="CL44" i="2"/>
  <c r="CN44" i="2"/>
  <c r="CH416" i="2"/>
  <c r="CF416" i="2"/>
  <c r="CF243" i="2"/>
  <c r="CH243" i="2"/>
  <c r="CI476" i="2"/>
  <c r="CK476" i="2"/>
  <c r="CK17" i="2"/>
  <c r="CI17" i="2"/>
  <c r="CF674" i="2"/>
  <c r="CH674" i="2"/>
  <c r="CF528" i="2"/>
  <c r="CH528" i="2"/>
  <c r="CF556" i="2"/>
  <c r="CH556" i="2"/>
  <c r="CO250" i="2"/>
  <c r="CQ250" i="2"/>
  <c r="CZ250" i="2" s="1"/>
  <c r="CI147" i="2"/>
  <c r="CK147" i="2"/>
  <c r="CH642" i="2"/>
  <c r="CF642" i="2"/>
  <c r="CI518" i="2"/>
  <c r="CK518" i="2"/>
  <c r="CK128" i="2"/>
  <c r="CI128" i="2"/>
  <c r="CF688" i="2"/>
  <c r="CH688" i="2"/>
  <c r="CH140" i="2"/>
  <c r="CF140" i="2"/>
  <c r="CF487" i="2"/>
  <c r="CH487" i="2"/>
  <c r="CF480" i="2"/>
  <c r="CH480" i="2"/>
  <c r="CQ577" i="2"/>
  <c r="CO577" i="2"/>
  <c r="CL40" i="2"/>
  <c r="CN40" i="2"/>
  <c r="CI415" i="2"/>
  <c r="CK415" i="2"/>
  <c r="CF419" i="2"/>
  <c r="CH419" i="2"/>
  <c r="CI669" i="2"/>
  <c r="CK669" i="2"/>
  <c r="CF513" i="2"/>
  <c r="CH513" i="2"/>
  <c r="CI700" i="2"/>
  <c r="CK700" i="2"/>
  <c r="CK697" i="2"/>
  <c r="CI697" i="2"/>
  <c r="CH41" i="2"/>
  <c r="CF41" i="2"/>
  <c r="CF574" i="2"/>
  <c r="CH574" i="2"/>
  <c r="CF82" i="2"/>
  <c r="CH82" i="2"/>
  <c r="CL586" i="2"/>
  <c r="CN586" i="2"/>
  <c r="CN341" i="2"/>
  <c r="CL341" i="2"/>
  <c r="CH222" i="2"/>
  <c r="CF222" i="2"/>
  <c r="CF90" i="2"/>
  <c r="CH90" i="2"/>
  <c r="CF165" i="2"/>
  <c r="CH165" i="2"/>
  <c r="CH555" i="2"/>
  <c r="CF555" i="2"/>
  <c r="CI105" i="2"/>
  <c r="CK105" i="2"/>
  <c r="CF492" i="2"/>
  <c r="CH492" i="2"/>
  <c r="CN327" i="2"/>
  <c r="CL327" i="2"/>
  <c r="CI358" i="2"/>
  <c r="CK358" i="2"/>
  <c r="CI283" i="2"/>
  <c r="CK283" i="2"/>
  <c r="CZ425" i="2"/>
  <c r="CH489" i="2"/>
  <c r="CF489" i="2"/>
  <c r="CI244" i="2"/>
  <c r="CK244" i="2"/>
  <c r="CL604" i="2"/>
  <c r="CN604" i="2"/>
  <c r="CH534" i="2"/>
  <c r="CF534" i="2"/>
  <c r="CH696" i="2"/>
  <c r="CF696" i="2"/>
  <c r="CF531" i="2"/>
  <c r="CH531" i="2"/>
  <c r="CK174" i="2"/>
  <c r="CI174" i="2"/>
  <c r="CF507" i="2"/>
  <c r="CH507" i="2"/>
  <c r="CH125" i="2"/>
  <c r="CF125" i="2"/>
  <c r="CI97" i="2"/>
  <c r="CK97" i="2"/>
  <c r="CI189" i="2"/>
  <c r="CK189" i="2"/>
  <c r="CF208" i="2"/>
  <c r="CH208" i="2"/>
  <c r="CL483" i="2"/>
  <c r="CN483" i="2"/>
  <c r="CF666" i="2"/>
  <c r="CH666" i="2"/>
  <c r="CQ266" i="2"/>
  <c r="CO266" i="2"/>
  <c r="CH110" i="2"/>
  <c r="CF110" i="2"/>
  <c r="CI139" i="2"/>
  <c r="CK139" i="2"/>
  <c r="CF648" i="2"/>
  <c r="CH648" i="2"/>
  <c r="CQ360" i="2"/>
  <c r="CO360" i="2"/>
  <c r="CL213" i="2"/>
  <c r="CN213" i="2"/>
  <c r="CF544" i="2"/>
  <c r="CH544" i="2"/>
  <c r="CK153" i="2"/>
  <c r="CI153" i="2"/>
  <c r="CL248" i="2"/>
  <c r="CN248" i="2"/>
  <c r="CZ237" i="2"/>
  <c r="CH632" i="2"/>
  <c r="CF632" i="2"/>
  <c r="CZ12" i="2"/>
  <c r="CO672" i="2"/>
  <c r="CQ672" i="2"/>
  <c r="CZ672" i="2"/>
  <c r="CF75" i="2"/>
  <c r="CH75" i="2"/>
  <c r="CC72" i="2"/>
  <c r="CE72" i="2"/>
  <c r="CF347" i="2"/>
  <c r="CH347" i="2"/>
  <c r="CF644" i="2"/>
  <c r="CH644" i="2"/>
  <c r="CK181" i="2"/>
  <c r="CI181" i="2"/>
  <c r="CF479" i="2"/>
  <c r="CH479" i="2"/>
  <c r="CH373" i="2"/>
  <c r="CF373" i="2"/>
  <c r="CF538" i="2"/>
  <c r="CH538" i="2"/>
  <c r="CW131" i="2"/>
  <c r="CX131" i="2" s="1"/>
  <c r="CU131" i="2"/>
  <c r="CI427" i="2"/>
  <c r="CK427" i="2"/>
  <c r="CF685" i="2"/>
  <c r="CH685" i="2"/>
  <c r="CL381" i="2"/>
  <c r="CN381" i="2"/>
  <c r="CI650" i="2"/>
  <c r="CK650" i="2"/>
  <c r="CI582" i="2"/>
  <c r="CK582" i="2"/>
  <c r="CK424" i="2"/>
  <c r="CI424" i="2"/>
  <c r="CF382" i="2"/>
  <c r="CH382" i="2"/>
  <c r="CZ154" i="2"/>
  <c r="CI646" i="2"/>
  <c r="CK646" i="2"/>
  <c r="CI449" i="2"/>
  <c r="CK449" i="2"/>
  <c r="CF384" i="2"/>
  <c r="CH384" i="2"/>
  <c r="CF692" i="2"/>
  <c r="CH692" i="2"/>
  <c r="DA269" i="2" l="1"/>
  <c r="CZ594" i="2"/>
  <c r="DA629" i="2"/>
  <c r="CZ151" i="2"/>
  <c r="CZ91" i="2"/>
  <c r="DA512" i="2"/>
  <c r="DA672" i="2"/>
  <c r="CZ44" i="2"/>
  <c r="DA195" i="2"/>
  <c r="CL427" i="2"/>
  <c r="CN427" i="2"/>
  <c r="CR266" i="2"/>
  <c r="DA266" i="2" s="1"/>
  <c r="CT266" i="2"/>
  <c r="CK208" i="2"/>
  <c r="CI208" i="2"/>
  <c r="CI534" i="2"/>
  <c r="CK534" i="2"/>
  <c r="CI492" i="2"/>
  <c r="CK492" i="2"/>
  <c r="CN424" i="2"/>
  <c r="CL424" i="2"/>
  <c r="CL650" i="2"/>
  <c r="CN650" i="2"/>
  <c r="CR360" i="2"/>
  <c r="DA360" i="2" s="1"/>
  <c r="CT360" i="2"/>
  <c r="CZ360" i="2"/>
  <c r="CK110" i="2"/>
  <c r="CI110" i="2"/>
  <c r="CL174" i="2"/>
  <c r="CN174" i="2"/>
  <c r="CI41" i="2"/>
  <c r="CK41" i="2"/>
  <c r="CI487" i="2"/>
  <c r="CK487" i="2"/>
  <c r="CI528" i="2"/>
  <c r="CK528" i="2"/>
  <c r="CK243" i="2"/>
  <c r="CI243" i="2"/>
  <c r="CK455" i="2"/>
  <c r="CI455" i="2"/>
  <c r="CL25" i="2"/>
  <c r="CN25" i="2"/>
  <c r="CL304" i="2"/>
  <c r="CN304" i="2"/>
  <c r="CO682" i="2"/>
  <c r="CQ682" i="2"/>
  <c r="CO603" i="2"/>
  <c r="CQ603" i="2"/>
  <c r="CO436" i="2"/>
  <c r="CQ436" i="2"/>
  <c r="CI351" i="2"/>
  <c r="CK351" i="2"/>
  <c r="CI157" i="2"/>
  <c r="CK157" i="2"/>
  <c r="CO192" i="2"/>
  <c r="CQ192" i="2"/>
  <c r="CL132" i="2"/>
  <c r="CN132" i="2"/>
  <c r="CK461" i="2"/>
  <c r="CI461" i="2"/>
  <c r="CN115" i="2"/>
  <c r="CL115" i="2"/>
  <c r="CO323" i="2"/>
  <c r="CQ323" i="2"/>
  <c r="CH229" i="2"/>
  <c r="CF229" i="2"/>
  <c r="CO617" i="2"/>
  <c r="CQ617" i="2"/>
  <c r="CZ617" i="2"/>
  <c r="CI698" i="2"/>
  <c r="CK698" i="2"/>
  <c r="CK272" i="2"/>
  <c r="CI272" i="2"/>
  <c r="CI622" i="2"/>
  <c r="CK622" i="2"/>
  <c r="CL352" i="2"/>
  <c r="CN352" i="2"/>
  <c r="CK465" i="2"/>
  <c r="CI465" i="2"/>
  <c r="CN18" i="2"/>
  <c r="CL18" i="2"/>
  <c r="CT308" i="2"/>
  <c r="CR308" i="2"/>
  <c r="DA308" i="2" s="1"/>
  <c r="CK348" i="2"/>
  <c r="CI348" i="2"/>
  <c r="CT205" i="2"/>
  <c r="CR205" i="2"/>
  <c r="DA205" i="2" s="1"/>
  <c r="CL490" i="2"/>
  <c r="CN490" i="2"/>
  <c r="CR143" i="2"/>
  <c r="DA143" i="2" s="1"/>
  <c r="CT143" i="2"/>
  <c r="CZ143" i="2"/>
  <c r="CT529" i="2"/>
  <c r="CR529" i="2"/>
  <c r="DA529" i="2" s="1"/>
  <c r="CZ529" i="2"/>
  <c r="CI408" i="2"/>
  <c r="CK408" i="2"/>
  <c r="CL234" i="2"/>
  <c r="CN234" i="2"/>
  <c r="CO345" i="2"/>
  <c r="CQ345" i="2"/>
  <c r="CZ345" i="2"/>
  <c r="CN588" i="2"/>
  <c r="CL588" i="2"/>
  <c r="CT28" i="2"/>
  <c r="CR28" i="2"/>
  <c r="DA28" i="2" s="1"/>
  <c r="CI526" i="2"/>
  <c r="CK526" i="2"/>
  <c r="CL225" i="2"/>
  <c r="CN225" i="2"/>
  <c r="CQ349" i="2"/>
  <c r="CO349" i="2"/>
  <c r="CI129" i="2"/>
  <c r="CK129" i="2"/>
  <c r="CZ603" i="2"/>
  <c r="CL646" i="2"/>
  <c r="CN646" i="2"/>
  <c r="CL181" i="2"/>
  <c r="CN181" i="2"/>
  <c r="CK75" i="2"/>
  <c r="CI75" i="2"/>
  <c r="CI632" i="2"/>
  <c r="CK632" i="2"/>
  <c r="CL153" i="2"/>
  <c r="CN153" i="2"/>
  <c r="CI531" i="2"/>
  <c r="CK531" i="2"/>
  <c r="CL283" i="2"/>
  <c r="CN283" i="2"/>
  <c r="CI82" i="2"/>
  <c r="CK82" i="2"/>
  <c r="CI513" i="2"/>
  <c r="CK513" i="2"/>
  <c r="CO40" i="2"/>
  <c r="CQ40" i="2"/>
  <c r="CL128" i="2"/>
  <c r="CN128" i="2"/>
  <c r="CN147" i="2"/>
  <c r="CL147" i="2"/>
  <c r="CK532" i="2"/>
  <c r="CI532" i="2"/>
  <c r="CO209" i="2"/>
  <c r="CQ209" i="2"/>
  <c r="CZ209" i="2"/>
  <c r="CL275" i="2"/>
  <c r="CN275" i="2"/>
  <c r="CL279" i="2"/>
  <c r="CN279" i="2"/>
  <c r="CN506" i="2"/>
  <c r="CL506" i="2"/>
  <c r="CI60" i="2"/>
  <c r="CK60" i="2"/>
  <c r="CO81" i="2"/>
  <c r="CQ81" i="2"/>
  <c r="CL409" i="2"/>
  <c r="CN409" i="2"/>
  <c r="CI365" i="2"/>
  <c r="CK365" i="2"/>
  <c r="CI633" i="2"/>
  <c r="CK633" i="2"/>
  <c r="CN620" i="2"/>
  <c r="CL620" i="2"/>
  <c r="CO626" i="2"/>
  <c r="CQ626" i="2"/>
  <c r="CT237" i="2"/>
  <c r="CR237" i="2"/>
  <c r="DA237" i="2" s="1"/>
  <c r="CT322" i="2"/>
  <c r="CR322" i="2"/>
  <c r="DA322" i="2" s="1"/>
  <c r="CK330" i="2"/>
  <c r="CI330" i="2"/>
  <c r="CK180" i="2"/>
  <c r="CI180" i="2"/>
  <c r="CI522" i="2"/>
  <c r="CK522" i="2"/>
  <c r="CL166" i="2"/>
  <c r="CN166" i="2"/>
  <c r="CK178" i="2"/>
  <c r="CI178" i="2"/>
  <c r="CK318" i="2"/>
  <c r="CI318" i="2"/>
  <c r="CH314" i="2"/>
  <c r="CF314" i="2"/>
  <c r="CO568" i="2"/>
  <c r="CQ568" i="2"/>
  <c r="CK32" i="2"/>
  <c r="CI32" i="2"/>
  <c r="CN595" i="2"/>
  <c r="CL595" i="2"/>
  <c r="CN684" i="2"/>
  <c r="CL684" i="2"/>
  <c r="CL496" i="2"/>
  <c r="CN496" i="2"/>
  <c r="CK389" i="2"/>
  <c r="CI389" i="2"/>
  <c r="CK645" i="2"/>
  <c r="CI645" i="2"/>
  <c r="CL509" i="2"/>
  <c r="CN509" i="2"/>
  <c r="CI665" i="2"/>
  <c r="CK665" i="2"/>
  <c r="CK503" i="2"/>
  <c r="CI503" i="2"/>
  <c r="CI118" i="2"/>
  <c r="CK118" i="2"/>
  <c r="CL101" i="2"/>
  <c r="CN101" i="2"/>
  <c r="CN355" i="2"/>
  <c r="CL355" i="2"/>
  <c r="CL525" i="2"/>
  <c r="CN525" i="2"/>
  <c r="CR629" i="2"/>
  <c r="CT629" i="2"/>
  <c r="CI222" i="2"/>
  <c r="CK222" i="2"/>
  <c r="CI79" i="2"/>
  <c r="CK79" i="2"/>
  <c r="CL98" i="2"/>
  <c r="CN98" i="2"/>
  <c r="CL368" i="2"/>
  <c r="CN368" i="2"/>
  <c r="CN592" i="2"/>
  <c r="CL592" i="2"/>
  <c r="CO504" i="2"/>
  <c r="CQ504" i="2"/>
  <c r="CZ504" i="2"/>
  <c r="CL86" i="2"/>
  <c r="CN86" i="2"/>
  <c r="CI344" i="2"/>
  <c r="CK344" i="2"/>
  <c r="CI136" i="2"/>
  <c r="CK136" i="2"/>
  <c r="CR236" i="2"/>
  <c r="DA236" i="2" s="1"/>
  <c r="CT236" i="2"/>
  <c r="CZ236" i="2"/>
  <c r="CI666" i="2"/>
  <c r="CK666" i="2"/>
  <c r="CI261" i="2"/>
  <c r="CK261" i="2"/>
  <c r="CL338" i="2"/>
  <c r="CN338" i="2"/>
  <c r="CK15" i="2"/>
  <c r="CI15" i="2"/>
  <c r="CK186" i="2"/>
  <c r="CI186" i="2"/>
  <c r="CI437" i="2"/>
  <c r="CK437" i="2"/>
  <c r="CN401" i="2"/>
  <c r="CL401" i="2"/>
  <c r="CI111" i="2"/>
  <c r="CK111" i="2"/>
  <c r="CQ66" i="2"/>
  <c r="CO66" i="2"/>
  <c r="CN298" i="2"/>
  <c r="CL298" i="2"/>
  <c r="CN543" i="2"/>
  <c r="CL543" i="2"/>
  <c r="CR672" i="2"/>
  <c r="CT672" i="2"/>
  <c r="CQ604" i="2"/>
  <c r="CO604" i="2"/>
  <c r="CN358" i="2"/>
  <c r="CL358" i="2"/>
  <c r="CI140" i="2"/>
  <c r="CK140" i="2"/>
  <c r="CI89" i="2"/>
  <c r="CK89" i="2"/>
  <c r="CK162" i="2"/>
  <c r="CI162" i="2"/>
  <c r="CF268" i="2"/>
  <c r="CH268" i="2"/>
  <c r="CO300" i="2"/>
  <c r="CQ300" i="2"/>
  <c r="CZ300" i="2"/>
  <c r="CN705" i="2"/>
  <c r="CL705" i="2"/>
  <c r="CL265" i="2"/>
  <c r="CN265" i="2"/>
  <c r="CK634" i="2"/>
  <c r="CI634" i="2"/>
  <c r="CL636" i="2"/>
  <c r="CN636" i="2"/>
  <c r="CH176" i="2"/>
  <c r="CF176" i="2"/>
  <c r="CK676" i="2"/>
  <c r="CI676" i="2"/>
  <c r="CL452" i="2"/>
  <c r="CN452" i="2"/>
  <c r="CN550" i="2"/>
  <c r="CL550" i="2"/>
  <c r="CW290" i="2"/>
  <c r="CX290" i="2" s="1"/>
  <c r="CU290" i="2"/>
  <c r="CQ600" i="2"/>
  <c r="CO600" i="2"/>
  <c r="CN288" i="2"/>
  <c r="CL288" i="2"/>
  <c r="CL142" i="2"/>
  <c r="CN142" i="2"/>
  <c r="CQ167" i="2"/>
  <c r="CO167" i="2"/>
  <c r="CK649" i="2"/>
  <c r="CI649" i="2"/>
  <c r="CN369" i="2"/>
  <c r="CL369" i="2"/>
  <c r="CL638" i="2"/>
  <c r="CN638" i="2"/>
  <c r="CI388" i="2"/>
  <c r="CK388" i="2"/>
  <c r="CI334" i="2"/>
  <c r="CK334" i="2"/>
  <c r="CN641" i="2"/>
  <c r="CL641" i="2"/>
  <c r="CN11" i="2"/>
  <c r="CL11" i="2"/>
  <c r="CN312" i="2"/>
  <c r="CL312" i="2"/>
  <c r="CI254" i="2"/>
  <c r="CK254" i="2"/>
  <c r="CI441" i="2"/>
  <c r="CK441" i="2"/>
  <c r="CW63" i="2"/>
  <c r="CX63" i="2" s="1"/>
  <c r="CU63" i="2"/>
  <c r="DA640" i="2"/>
  <c r="CT12" i="2"/>
  <c r="CR12" i="2"/>
  <c r="DA12" i="2" s="1"/>
  <c r="CI36" i="2"/>
  <c r="CK36" i="2"/>
  <c r="CI405" i="2"/>
  <c r="CK405" i="2"/>
  <c r="CL73" i="2"/>
  <c r="CN73" i="2"/>
  <c r="CK21" i="2"/>
  <c r="CI21" i="2"/>
  <c r="CI444" i="2"/>
  <c r="CK444" i="2"/>
  <c r="CO219" i="2"/>
  <c r="CQ219" i="2"/>
  <c r="CO616" i="2"/>
  <c r="CQ616" i="2"/>
  <c r="CT512" i="2"/>
  <c r="CR512" i="2"/>
  <c r="CZ682" i="2"/>
  <c r="CZ266" i="2"/>
  <c r="CI555" i="2"/>
  <c r="CK555" i="2"/>
  <c r="CL697" i="2"/>
  <c r="CN697" i="2"/>
  <c r="CQ151" i="2"/>
  <c r="CO151" i="2"/>
  <c r="CI307" i="2"/>
  <c r="CK307" i="2"/>
  <c r="CN673" i="2"/>
  <c r="CL673" i="2"/>
  <c r="CN662" i="2"/>
  <c r="CL662" i="2"/>
  <c r="CK477" i="2"/>
  <c r="CI477" i="2"/>
  <c r="CN608" i="2"/>
  <c r="CL608" i="2"/>
  <c r="CL357" i="2"/>
  <c r="CN357" i="2"/>
  <c r="CI29" i="2"/>
  <c r="CK29" i="2"/>
  <c r="CO212" i="2"/>
  <c r="CQ212" i="2"/>
  <c r="CO361" i="2"/>
  <c r="CQ361" i="2"/>
  <c r="CZ361" i="2" s="1"/>
  <c r="CI291" i="2"/>
  <c r="CK291" i="2"/>
  <c r="CO628" i="2"/>
  <c r="CQ628" i="2"/>
  <c r="CZ628" i="2" s="1"/>
  <c r="CI94" i="2"/>
  <c r="CK94" i="2"/>
  <c r="CT292" i="2"/>
  <c r="CR292" i="2"/>
  <c r="DA292" i="2" s="1"/>
  <c r="CQ48" i="2"/>
  <c r="CO48" i="2"/>
  <c r="CI551" i="2"/>
  <c r="CK551" i="2"/>
  <c r="CQ515" i="2"/>
  <c r="CZ515" i="2" s="1"/>
  <c r="CO515" i="2"/>
  <c r="CL547" i="2"/>
  <c r="CN547" i="2"/>
  <c r="CI648" i="2"/>
  <c r="CK648" i="2"/>
  <c r="CI507" i="2"/>
  <c r="CK507" i="2"/>
  <c r="CL669" i="2"/>
  <c r="CN669" i="2"/>
  <c r="CK585" i="2"/>
  <c r="CI585" i="2"/>
  <c r="CI497" i="2"/>
  <c r="CK497" i="2"/>
  <c r="CI589" i="2"/>
  <c r="CK589" i="2"/>
  <c r="CL431" i="2"/>
  <c r="CN431" i="2"/>
  <c r="CK613" i="2"/>
  <c r="CI613" i="2"/>
  <c r="CL315" i="2"/>
  <c r="CN315" i="2"/>
  <c r="CN470" i="2"/>
  <c r="CL470" i="2"/>
  <c r="CN52" i="2"/>
  <c r="CL52" i="2"/>
  <c r="CO448" i="2"/>
  <c r="CQ448" i="2"/>
  <c r="CR618" i="2"/>
  <c r="DA618" i="2" s="1"/>
  <c r="CT618" i="2"/>
  <c r="CO381" i="2"/>
  <c r="CQ381" i="2"/>
  <c r="CK574" i="2"/>
  <c r="CI574" i="2"/>
  <c r="CN700" i="2"/>
  <c r="CL700" i="2"/>
  <c r="CR577" i="2"/>
  <c r="CT577" i="2"/>
  <c r="DA250" i="2"/>
  <c r="CI240" i="2"/>
  <c r="CK240" i="2"/>
  <c r="CT269" i="2"/>
  <c r="CR269" i="2"/>
  <c r="CK681" i="2"/>
  <c r="CI681" i="2"/>
  <c r="CI571" i="2"/>
  <c r="CK571" i="2"/>
  <c r="CI384" i="2"/>
  <c r="CK384" i="2"/>
  <c r="CI382" i="2"/>
  <c r="CK382" i="2"/>
  <c r="CN582" i="2"/>
  <c r="CL582" i="2"/>
  <c r="CI479" i="2"/>
  <c r="CK479" i="2"/>
  <c r="CI347" i="2"/>
  <c r="CK347" i="2"/>
  <c r="CO248" i="2"/>
  <c r="CQ248" i="2"/>
  <c r="CO213" i="2"/>
  <c r="CQ213" i="2"/>
  <c r="CN139" i="2"/>
  <c r="CL139" i="2"/>
  <c r="CN189" i="2"/>
  <c r="CL189" i="2"/>
  <c r="CO341" i="2"/>
  <c r="CQ341" i="2"/>
  <c r="CK419" i="2"/>
  <c r="CI419" i="2"/>
  <c r="CI480" i="2"/>
  <c r="CK480" i="2"/>
  <c r="CK556" i="2"/>
  <c r="CI556" i="2"/>
  <c r="CL17" i="2"/>
  <c r="CN17" i="2"/>
  <c r="CK396" i="2"/>
  <c r="CI396" i="2"/>
  <c r="CL420" i="2"/>
  <c r="CN420" i="2"/>
  <c r="CL102" i="2"/>
  <c r="CN102" i="2"/>
  <c r="CI177" i="2"/>
  <c r="CK177" i="2"/>
  <c r="CI393" i="2"/>
  <c r="CK393" i="2"/>
  <c r="CL701" i="2"/>
  <c r="CN701" i="2"/>
  <c r="CN678" i="2"/>
  <c r="CL678" i="2"/>
  <c r="CR276" i="2"/>
  <c r="CT276" i="2"/>
  <c r="CK301" i="2"/>
  <c r="CI301" i="2"/>
  <c r="CQ670" i="2"/>
  <c r="CO670" i="2"/>
  <c r="CN206" i="2"/>
  <c r="CL206" i="2"/>
  <c r="CL462" i="2"/>
  <c r="CN462" i="2"/>
  <c r="CN78" i="2"/>
  <c r="CL78" i="2"/>
  <c r="CI55" i="2"/>
  <c r="CK55" i="2"/>
  <c r="CN689" i="2"/>
  <c r="CL689" i="2"/>
  <c r="CQ282" i="2"/>
  <c r="CO282" i="2"/>
  <c r="CQ295" i="2"/>
  <c r="CZ295" i="2" s="1"/>
  <c r="CO295" i="2"/>
  <c r="CL625" i="2"/>
  <c r="CN625" i="2"/>
  <c r="CI270" i="2"/>
  <c r="CK270" i="2"/>
  <c r="CL535" i="2"/>
  <c r="CN535" i="2"/>
  <c r="CR195" i="2"/>
  <c r="CT195" i="2"/>
  <c r="CZ195" i="2"/>
  <c r="CQ612" i="2"/>
  <c r="CO612" i="2"/>
  <c r="CN668" i="2"/>
  <c r="CL668" i="2"/>
  <c r="CI637" i="2"/>
  <c r="CK637" i="2"/>
  <c r="CN486" i="2"/>
  <c r="CL486" i="2"/>
  <c r="CN149" i="2"/>
  <c r="CL149" i="2"/>
  <c r="CI218" i="2"/>
  <c r="CK218" i="2"/>
  <c r="CI690" i="2"/>
  <c r="CK690" i="2"/>
  <c r="CL319" i="2"/>
  <c r="CN319" i="2"/>
  <c r="CK451" i="2"/>
  <c r="CI451" i="2"/>
  <c r="CL539" i="2"/>
  <c r="CN539" i="2"/>
  <c r="CN385" i="2"/>
  <c r="CL385" i="2"/>
  <c r="CL560" i="2"/>
  <c r="CN560" i="2"/>
  <c r="CR640" i="2"/>
  <c r="CT640" i="2"/>
  <c r="CQ135" i="2"/>
  <c r="CO135" i="2"/>
  <c r="CZ135" i="2"/>
  <c r="CK158" i="2"/>
  <c r="CI158" i="2"/>
  <c r="CN630" i="2"/>
  <c r="CL630" i="2"/>
  <c r="CF286" i="2"/>
  <c r="CH286" i="2"/>
  <c r="CR154" i="2"/>
  <c r="DA154" i="2" s="1"/>
  <c r="CT154" i="2"/>
  <c r="CI464" i="2"/>
  <c r="CK464" i="2"/>
  <c r="CK502" i="2"/>
  <c r="CI502" i="2"/>
  <c r="CL297" i="2"/>
  <c r="CN297" i="2"/>
  <c r="CI124" i="2"/>
  <c r="CK124" i="2"/>
  <c r="CR33" i="2"/>
  <c r="CT33" i="2"/>
  <c r="CI294" i="2"/>
  <c r="CK294" i="2"/>
  <c r="CZ192" i="2"/>
  <c r="CI644" i="2"/>
  <c r="CK644" i="2"/>
  <c r="CK125" i="2"/>
  <c r="CI125" i="2"/>
  <c r="CQ594" i="2"/>
  <c r="CO594" i="2"/>
  <c r="CI591" i="2"/>
  <c r="CK591" i="2"/>
  <c r="CI653" i="2"/>
  <c r="CK653" i="2"/>
  <c r="CK215" i="2"/>
  <c r="CI215" i="2"/>
  <c r="CF127" i="2"/>
  <c r="CH127" i="2"/>
  <c r="CN652" i="2"/>
  <c r="CL652" i="2"/>
  <c r="CR250" i="2"/>
  <c r="CT250" i="2"/>
  <c r="CI519" i="2"/>
  <c r="CK519" i="2"/>
  <c r="CN602" i="2"/>
  <c r="CL602" i="2"/>
  <c r="CL146" i="2"/>
  <c r="CN146" i="2"/>
  <c r="CI664" i="2"/>
  <c r="CK664" i="2"/>
  <c r="CL474" i="2"/>
  <c r="CN474" i="2"/>
  <c r="CN569" i="2"/>
  <c r="CL569" i="2"/>
  <c r="CO159" i="2"/>
  <c r="CQ159" i="2"/>
  <c r="CK412" i="2"/>
  <c r="CI412" i="2"/>
  <c r="CO660" i="2"/>
  <c r="CQ660" i="2"/>
  <c r="CK538" i="2"/>
  <c r="CI538" i="2"/>
  <c r="CN105" i="2"/>
  <c r="CL105" i="2"/>
  <c r="CI90" i="2"/>
  <c r="CK90" i="2"/>
  <c r="CI688" i="2"/>
  <c r="CK688" i="2"/>
  <c r="CN476" i="2"/>
  <c r="CL476" i="2"/>
  <c r="CO44" i="2"/>
  <c r="CQ44" i="2"/>
  <c r="CN715" i="2"/>
  <c r="CL715" i="2"/>
  <c r="CI239" i="2"/>
  <c r="CK239" i="2"/>
  <c r="CI680" i="2"/>
  <c r="CK680" i="2"/>
  <c r="CO231" i="2"/>
  <c r="CQ231" i="2"/>
  <c r="CZ231" i="2"/>
  <c r="CI201" i="2"/>
  <c r="CK201" i="2"/>
  <c r="CI202" i="2"/>
  <c r="CK202" i="2"/>
  <c r="CO473" i="2"/>
  <c r="CQ473" i="2"/>
  <c r="CK493" i="2"/>
  <c r="CI493" i="2"/>
  <c r="CO658" i="2"/>
  <c r="CQ658" i="2"/>
  <c r="CN468" i="2"/>
  <c r="CL468" i="2"/>
  <c r="CI621" i="2"/>
  <c r="CK621" i="2"/>
  <c r="CO713" i="2"/>
  <c r="CQ713" i="2"/>
  <c r="CI106" i="2"/>
  <c r="CK106" i="2"/>
  <c r="CO230" i="2"/>
  <c r="CQ230" i="2"/>
  <c r="CL49" i="2"/>
  <c r="CN49" i="2"/>
  <c r="CI599" i="2"/>
  <c r="CK599" i="2"/>
  <c r="CL708" i="2"/>
  <c r="CN708" i="2"/>
  <c r="CI185" i="2"/>
  <c r="CK185" i="2"/>
  <c r="CR521" i="2"/>
  <c r="DA521" i="2" s="1"/>
  <c r="CT521" i="2"/>
  <c r="CZ521" i="2"/>
  <c r="CL311" i="2"/>
  <c r="CN311" i="2"/>
  <c r="CN575" i="2"/>
  <c r="CL575" i="2"/>
  <c r="CO287" i="2"/>
  <c r="CQ287" i="2"/>
  <c r="CL249" i="2"/>
  <c r="CN249" i="2"/>
  <c r="CT169" i="2"/>
  <c r="CR169" i="2"/>
  <c r="DA169" i="2" s="1"/>
  <c r="CO253" i="2"/>
  <c r="CQ253" i="2"/>
  <c r="CL377" i="2"/>
  <c r="CN377" i="2"/>
  <c r="CN578" i="2"/>
  <c r="CL578" i="2"/>
  <c r="CR335" i="2"/>
  <c r="CT335" i="2"/>
  <c r="CQ471" i="2"/>
  <c r="CO471" i="2"/>
  <c r="CZ471" i="2"/>
  <c r="CO500" i="2"/>
  <c r="CQ500" i="2"/>
  <c r="CK499" i="2"/>
  <c r="CI499" i="2"/>
  <c r="CZ308" i="2"/>
  <c r="CK656" i="2"/>
  <c r="CI656" i="2"/>
  <c r="CI198" i="2"/>
  <c r="CK198" i="2"/>
  <c r="CO69" i="2"/>
  <c r="CQ69" i="2"/>
  <c r="CI584" i="2"/>
  <c r="CK584" i="2"/>
  <c r="CI411" i="2"/>
  <c r="CK411" i="2"/>
  <c r="CL709" i="2"/>
  <c r="CN709" i="2"/>
  <c r="CL223" i="2"/>
  <c r="CN223" i="2"/>
  <c r="CR76" i="2"/>
  <c r="DA76" i="2" s="1"/>
  <c r="CT76" i="2"/>
  <c r="CZ76" i="2"/>
  <c r="CI563" i="2"/>
  <c r="CK563" i="2"/>
  <c r="CI489" i="2"/>
  <c r="CK489" i="2"/>
  <c r="CI674" i="2"/>
  <c r="CK674" i="2"/>
  <c r="CL22" i="2"/>
  <c r="CN22" i="2"/>
  <c r="CN694" i="2"/>
  <c r="CL694" i="2"/>
  <c r="CL693" i="2"/>
  <c r="CN693" i="2"/>
  <c r="CF138" i="2"/>
  <c r="CH138" i="2"/>
  <c r="CK624" i="2"/>
  <c r="CI624" i="2"/>
  <c r="CO404" i="2"/>
  <c r="CQ404" i="2"/>
  <c r="CL24" i="2"/>
  <c r="CN24" i="2"/>
  <c r="CL601" i="2"/>
  <c r="CN601" i="2"/>
  <c r="CR428" i="2"/>
  <c r="DA428" i="2" s="1"/>
  <c r="CT428" i="2"/>
  <c r="CZ428" i="2"/>
  <c r="CK26" i="2"/>
  <c r="CI26" i="2"/>
  <c r="CO445" i="2"/>
  <c r="CQ445" i="2"/>
  <c r="CN339" i="2"/>
  <c r="CL339" i="2"/>
  <c r="CK692" i="2"/>
  <c r="CI692" i="2"/>
  <c r="CK373" i="2"/>
  <c r="CI373" i="2"/>
  <c r="CK544" i="2"/>
  <c r="CI544" i="2"/>
  <c r="CK165" i="2"/>
  <c r="CI165" i="2"/>
  <c r="DA577" i="2"/>
  <c r="CN518" i="2"/>
  <c r="CL518" i="2"/>
  <c r="CI416" i="2"/>
  <c r="CK416" i="2"/>
  <c r="CK400" i="2"/>
  <c r="CI400" i="2"/>
  <c r="CL259" i="2"/>
  <c r="CN259" i="2"/>
  <c r="CI572" i="2"/>
  <c r="CK572" i="2"/>
  <c r="CN114" i="2"/>
  <c r="CL114" i="2"/>
  <c r="CI654" i="2"/>
  <c r="CK654" i="2"/>
  <c r="CQ561" i="2"/>
  <c r="CO561" i="2"/>
  <c r="CK99" i="2"/>
  <c r="CI99" i="2"/>
  <c r="CL193" i="2"/>
  <c r="CN193" i="2"/>
  <c r="CL657" i="2"/>
  <c r="CN657" i="2"/>
  <c r="CL614" i="2"/>
  <c r="CN614" i="2"/>
  <c r="CN449" i="2"/>
  <c r="CL449" i="2"/>
  <c r="CI685" i="2"/>
  <c r="CK685" i="2"/>
  <c r="CZ292" i="2"/>
  <c r="CH72" i="2"/>
  <c r="CF72" i="2"/>
  <c r="CO483" i="2"/>
  <c r="CQ483" i="2"/>
  <c r="CZ483" i="2" s="1"/>
  <c r="CL97" i="2"/>
  <c r="CN97" i="2"/>
  <c r="CI696" i="2"/>
  <c r="CK696" i="2"/>
  <c r="CL244" i="2"/>
  <c r="CN244" i="2"/>
  <c r="CO327" i="2"/>
  <c r="CQ327" i="2"/>
  <c r="CO586" i="2"/>
  <c r="CQ586" i="2"/>
  <c r="CL415" i="2"/>
  <c r="CN415" i="2"/>
  <c r="CI642" i="2"/>
  <c r="CK642" i="2"/>
  <c r="CL704" i="2"/>
  <c r="CN704" i="2"/>
  <c r="CL188" i="2"/>
  <c r="CN188" i="2"/>
  <c r="CO442" i="2"/>
  <c r="CQ442" i="2"/>
  <c r="CZ442" i="2" s="1"/>
  <c r="CO273" i="2"/>
  <c r="CQ273" i="2"/>
  <c r="CN305" i="2"/>
  <c r="CL305" i="2"/>
  <c r="CK686" i="2"/>
  <c r="CI686" i="2"/>
  <c r="CO458" i="2"/>
  <c r="CQ458" i="2"/>
  <c r="CZ458" i="2"/>
  <c r="CI14" i="2"/>
  <c r="CK14" i="2"/>
  <c r="CT425" i="2"/>
  <c r="CR425" i="2"/>
  <c r="DA425" i="2" s="1"/>
  <c r="CI459" i="2"/>
  <c r="CK459" i="2"/>
  <c r="CW199" i="2"/>
  <c r="CX199" i="2" s="1"/>
  <c r="CU199" i="2"/>
  <c r="CL184" i="2"/>
  <c r="CN184" i="2"/>
  <c r="CL93" i="2"/>
  <c r="CN93" i="2"/>
  <c r="CL467" i="2"/>
  <c r="CN467" i="2"/>
  <c r="CI161" i="2"/>
  <c r="CK161" i="2"/>
  <c r="CQ484" i="2"/>
  <c r="CO484" i="2"/>
  <c r="CK510" i="2"/>
  <c r="CI510" i="2"/>
  <c r="CI706" i="2"/>
  <c r="CK706" i="2"/>
  <c r="CZ364" i="2"/>
  <c r="CO278" i="2"/>
  <c r="CQ278" i="2"/>
  <c r="CZ278" i="2" s="1"/>
  <c r="CI677" i="2"/>
  <c r="CK677" i="2"/>
  <c r="CR432" i="2"/>
  <c r="CT432" i="2"/>
  <c r="CR516" i="2"/>
  <c r="DA516" i="2" s="1"/>
  <c r="CT516" i="2"/>
  <c r="CK233" i="2"/>
  <c r="CI233" i="2"/>
  <c r="CK173" i="2"/>
  <c r="CI173" i="2"/>
  <c r="CK581" i="2"/>
  <c r="CI581" i="2"/>
  <c r="CI609" i="2"/>
  <c r="CK609" i="2"/>
  <c r="CN378" i="2"/>
  <c r="CL378" i="2"/>
  <c r="CL354" i="2"/>
  <c r="CN354" i="2"/>
  <c r="CU501" i="2"/>
  <c r="CW501" i="2"/>
  <c r="CX501" i="2" s="1"/>
  <c r="CI216" i="2"/>
  <c r="CK216" i="2"/>
  <c r="CK456" i="2"/>
  <c r="CI456" i="2"/>
  <c r="DA335" i="2"/>
  <c r="CT710" i="2"/>
  <c r="CR710" i="2"/>
  <c r="DA710" i="2" s="1"/>
  <c r="CZ710" i="2"/>
  <c r="CI328" i="2"/>
  <c r="CK328" i="2"/>
  <c r="CL170" i="2"/>
  <c r="CN170" i="2"/>
  <c r="CZ205" i="2"/>
  <c r="CL607" i="2"/>
  <c r="CN607" i="2"/>
  <c r="CK83" i="2"/>
  <c r="CI83" i="2"/>
  <c r="CL196" i="2"/>
  <c r="CN196" i="2"/>
  <c r="CK262" i="2"/>
  <c r="CI262" i="2"/>
  <c r="CI342" i="2"/>
  <c r="CK342" i="2"/>
  <c r="CK258" i="2"/>
  <c r="CI258" i="2"/>
  <c r="CK150" i="2"/>
  <c r="CI150" i="2"/>
  <c r="CN245" i="2"/>
  <c r="CL245" i="2"/>
  <c r="CZ349" i="2"/>
  <c r="CN59" i="2"/>
  <c r="CL59" i="2"/>
  <c r="CZ658" i="2"/>
  <c r="CL661" i="2"/>
  <c r="CN661" i="2"/>
  <c r="CO91" i="2"/>
  <c r="CQ91" i="2"/>
  <c r="CR714" i="2"/>
  <c r="DA714" i="2" s="1"/>
  <c r="CT714" i="2"/>
  <c r="CZ714" i="2"/>
  <c r="CO331" i="2"/>
  <c r="CQ331" i="2"/>
  <c r="CZ93" i="2" l="1"/>
  <c r="DA568" i="2"/>
  <c r="CZ708" i="2"/>
  <c r="DA341" i="2"/>
  <c r="DA66" i="2"/>
  <c r="DA345" i="2"/>
  <c r="CZ265" i="2"/>
  <c r="DA626" i="2"/>
  <c r="CZ582" i="2"/>
  <c r="CZ506" i="2"/>
  <c r="DA278" i="2"/>
  <c r="CZ678" i="2"/>
  <c r="CZ305" i="2"/>
  <c r="CZ578" i="2"/>
  <c r="DA44" i="2"/>
  <c r="CN83" i="2"/>
  <c r="CL83" i="2"/>
  <c r="CQ354" i="2"/>
  <c r="CO354" i="2"/>
  <c r="CL510" i="2"/>
  <c r="CN510" i="2"/>
  <c r="CR445" i="2"/>
  <c r="CT445" i="2"/>
  <c r="CZ445" i="2"/>
  <c r="CN584" i="2"/>
  <c r="CL584" i="2"/>
  <c r="CR230" i="2"/>
  <c r="DA230" i="2" s="1"/>
  <c r="CT230" i="2"/>
  <c r="CZ230" i="2"/>
  <c r="CT331" i="2"/>
  <c r="CR331" i="2"/>
  <c r="DA331" i="2" s="1"/>
  <c r="CZ331" i="2"/>
  <c r="CL233" i="2"/>
  <c r="CN233" i="2"/>
  <c r="CL14" i="2"/>
  <c r="CN14" i="2"/>
  <c r="CT327" i="2"/>
  <c r="CR327" i="2"/>
  <c r="DA327" i="2" s="1"/>
  <c r="CN685" i="2"/>
  <c r="CL685" i="2"/>
  <c r="CR561" i="2"/>
  <c r="CT561" i="2"/>
  <c r="CR404" i="2"/>
  <c r="CT404" i="2"/>
  <c r="CL411" i="2"/>
  <c r="CN411" i="2"/>
  <c r="CN499" i="2"/>
  <c r="CL499" i="2"/>
  <c r="CT253" i="2"/>
  <c r="CR253" i="2"/>
  <c r="DA253" i="2" s="1"/>
  <c r="CO49" i="2"/>
  <c r="CQ49" i="2"/>
  <c r="CL621" i="2"/>
  <c r="CN621" i="2"/>
  <c r="CL493" i="2"/>
  <c r="CN493" i="2"/>
  <c r="CL412" i="2"/>
  <c r="CN412" i="2"/>
  <c r="CL519" i="2"/>
  <c r="CN519" i="2"/>
  <c r="CN125" i="2"/>
  <c r="CL125" i="2"/>
  <c r="CO560" i="2"/>
  <c r="CQ560" i="2"/>
  <c r="CO486" i="2"/>
  <c r="CQ486" i="2"/>
  <c r="CW195" i="2"/>
  <c r="CX195" i="2" s="1"/>
  <c r="CU195" i="2"/>
  <c r="CO689" i="2"/>
  <c r="CQ689" i="2"/>
  <c r="CZ689" i="2"/>
  <c r="CQ206" i="2"/>
  <c r="CO206" i="2"/>
  <c r="CQ420" i="2"/>
  <c r="CO420" i="2"/>
  <c r="CL556" i="2"/>
  <c r="CN556" i="2"/>
  <c r="CR213" i="2"/>
  <c r="DA213" i="2" s="1"/>
  <c r="CT213" i="2"/>
  <c r="CL240" i="2"/>
  <c r="CN240" i="2"/>
  <c r="CL574" i="2"/>
  <c r="CN574" i="2"/>
  <c r="CN585" i="2"/>
  <c r="CL585" i="2"/>
  <c r="CN648" i="2"/>
  <c r="CL648" i="2"/>
  <c r="CL551" i="2"/>
  <c r="CN551" i="2"/>
  <c r="CQ608" i="2"/>
  <c r="CO608" i="2"/>
  <c r="CO673" i="2"/>
  <c r="CQ673" i="2"/>
  <c r="CO73" i="2"/>
  <c r="CQ73" i="2"/>
  <c r="CL649" i="2"/>
  <c r="CN649" i="2"/>
  <c r="CO636" i="2"/>
  <c r="CQ636" i="2"/>
  <c r="CL15" i="2"/>
  <c r="CN15" i="2"/>
  <c r="CN344" i="2"/>
  <c r="CL344" i="2"/>
  <c r="CQ509" i="2"/>
  <c r="CO509" i="2"/>
  <c r="CO496" i="2"/>
  <c r="CQ496" i="2"/>
  <c r="CZ496" i="2"/>
  <c r="CN32" i="2"/>
  <c r="CL32" i="2"/>
  <c r="CL178" i="2"/>
  <c r="CN178" i="2"/>
  <c r="CL180" i="2"/>
  <c r="CN180" i="2"/>
  <c r="CL365" i="2"/>
  <c r="CN365" i="2"/>
  <c r="CQ275" i="2"/>
  <c r="CO275" i="2"/>
  <c r="CL82" i="2"/>
  <c r="CN82" i="2"/>
  <c r="CN531" i="2"/>
  <c r="CL531" i="2"/>
  <c r="CW205" i="2"/>
  <c r="CX205" i="2" s="1"/>
  <c r="CU205" i="2"/>
  <c r="DA617" i="2"/>
  <c r="CZ354" i="2"/>
  <c r="CR91" i="2"/>
  <c r="CT91" i="2"/>
  <c r="CL328" i="2"/>
  <c r="CN328" i="2"/>
  <c r="CN456" i="2"/>
  <c r="CL456" i="2"/>
  <c r="CU516" i="2"/>
  <c r="CW516" i="2"/>
  <c r="CX516" i="2" s="1"/>
  <c r="CO704" i="2"/>
  <c r="CQ704" i="2"/>
  <c r="CQ193" i="2"/>
  <c r="CO193" i="2"/>
  <c r="CZ193" i="2"/>
  <c r="CL654" i="2"/>
  <c r="CN654" i="2"/>
  <c r="CL544" i="2"/>
  <c r="CN544" i="2"/>
  <c r="CO339" i="2"/>
  <c r="CQ339" i="2"/>
  <c r="CO694" i="2"/>
  <c r="CQ694" i="2"/>
  <c r="CN489" i="2"/>
  <c r="CL489" i="2"/>
  <c r="CR500" i="2"/>
  <c r="DA500" i="2" s="1"/>
  <c r="CT500" i="2"/>
  <c r="CO575" i="2"/>
  <c r="CQ575" i="2"/>
  <c r="CR231" i="2"/>
  <c r="DA231" i="2" s="1"/>
  <c r="CT231" i="2"/>
  <c r="CR44" i="2"/>
  <c r="CT44" i="2"/>
  <c r="CN664" i="2"/>
  <c r="CL664" i="2"/>
  <c r="CL591" i="2"/>
  <c r="CN591" i="2"/>
  <c r="CL644" i="2"/>
  <c r="CN644" i="2"/>
  <c r="CO297" i="2"/>
  <c r="CQ297" i="2"/>
  <c r="CN158" i="2"/>
  <c r="CL158" i="2"/>
  <c r="CN218" i="2"/>
  <c r="CL218" i="2"/>
  <c r="CN637" i="2"/>
  <c r="CL637" i="2"/>
  <c r="CN55" i="2"/>
  <c r="CL55" i="2"/>
  <c r="DA670" i="2"/>
  <c r="CO470" i="2"/>
  <c r="CQ470" i="2"/>
  <c r="CN589" i="2"/>
  <c r="CL589" i="2"/>
  <c r="CT212" i="2"/>
  <c r="CR212" i="2"/>
  <c r="DA212" i="2" s="1"/>
  <c r="CN444" i="2"/>
  <c r="CL444" i="2"/>
  <c r="CL388" i="2"/>
  <c r="CN388" i="2"/>
  <c r="CQ288" i="2"/>
  <c r="CO288" i="2"/>
  <c r="CQ452" i="2"/>
  <c r="CZ452" i="2" s="1"/>
  <c r="CO452" i="2"/>
  <c r="CO705" i="2"/>
  <c r="CQ705" i="2"/>
  <c r="CZ705" i="2"/>
  <c r="CQ358" i="2"/>
  <c r="CO358" i="2"/>
  <c r="CO298" i="2"/>
  <c r="CQ298" i="2"/>
  <c r="CO401" i="2"/>
  <c r="CQ401" i="2"/>
  <c r="CO338" i="2"/>
  <c r="CQ338" i="2"/>
  <c r="CL79" i="2"/>
  <c r="CN79" i="2"/>
  <c r="CR568" i="2"/>
  <c r="CT568" i="2"/>
  <c r="CZ568" i="2"/>
  <c r="CQ166" i="2"/>
  <c r="CO166" i="2"/>
  <c r="CZ166" i="2"/>
  <c r="CR626" i="2"/>
  <c r="CT626" i="2"/>
  <c r="CZ626" i="2"/>
  <c r="CQ147" i="2"/>
  <c r="CO147" i="2"/>
  <c r="CZ147" i="2"/>
  <c r="CN75" i="2"/>
  <c r="CL75" i="2"/>
  <c r="CL526" i="2"/>
  <c r="CN526" i="2"/>
  <c r="CT345" i="2"/>
  <c r="CR345" i="2"/>
  <c r="CU529" i="2"/>
  <c r="CW529" i="2"/>
  <c r="CX529" i="2" s="1"/>
  <c r="CL461" i="2"/>
  <c r="CN461" i="2"/>
  <c r="CL157" i="2"/>
  <c r="CN157" i="2"/>
  <c r="CR603" i="2"/>
  <c r="DA603" i="2" s="1"/>
  <c r="CT603" i="2"/>
  <c r="CO304" i="2"/>
  <c r="CQ304" i="2"/>
  <c r="CL243" i="2"/>
  <c r="CN243" i="2"/>
  <c r="CW360" i="2"/>
  <c r="CX360" i="2" s="1"/>
  <c r="CU360" i="2"/>
  <c r="CZ704" i="2"/>
  <c r="CN150" i="2"/>
  <c r="CL150" i="2"/>
  <c r="CQ93" i="2"/>
  <c r="CO93" i="2"/>
  <c r="CQ415" i="2"/>
  <c r="CO415" i="2"/>
  <c r="CZ415" i="2"/>
  <c r="CO578" i="2"/>
  <c r="CQ578" i="2"/>
  <c r="CQ708" i="2"/>
  <c r="CO708" i="2"/>
  <c r="CL538" i="2"/>
  <c r="CN538" i="2"/>
  <c r="CU250" i="2"/>
  <c r="CW250" i="2"/>
  <c r="CX250" i="2" s="1"/>
  <c r="CI286" i="2"/>
  <c r="CK286" i="2"/>
  <c r="CQ535" i="2"/>
  <c r="CO535" i="2"/>
  <c r="CZ535" i="2"/>
  <c r="CL477" i="2"/>
  <c r="CN477" i="2"/>
  <c r="CW512" i="2"/>
  <c r="CX512" i="2" s="1"/>
  <c r="CU512" i="2"/>
  <c r="CN129" i="2"/>
  <c r="CL129" i="2"/>
  <c r="CL348" i="2"/>
  <c r="CN348" i="2"/>
  <c r="CN272" i="2"/>
  <c r="CL272" i="2"/>
  <c r="CL528" i="2"/>
  <c r="CN528" i="2"/>
  <c r="CW714" i="2"/>
  <c r="CX714" i="2" s="1"/>
  <c r="CU714" i="2"/>
  <c r="CQ661" i="2"/>
  <c r="CO661" i="2"/>
  <c r="CL216" i="2"/>
  <c r="CN216" i="2"/>
  <c r="CT273" i="2"/>
  <c r="CR273" i="2"/>
  <c r="DA273" i="2" s="1"/>
  <c r="CQ22" i="2"/>
  <c r="CO22" i="2"/>
  <c r="CO319" i="2"/>
  <c r="CQ319" i="2"/>
  <c r="CN396" i="2"/>
  <c r="CL396" i="2"/>
  <c r="CW577" i="2"/>
  <c r="CX577" i="2" s="1"/>
  <c r="CU577" i="2"/>
  <c r="CQ547" i="2"/>
  <c r="CO547" i="2"/>
  <c r="CO638" i="2"/>
  <c r="CQ638" i="2"/>
  <c r="CZ638" i="2" s="1"/>
  <c r="CT300" i="2"/>
  <c r="CR300" i="2"/>
  <c r="CN261" i="2"/>
  <c r="CL261" i="2"/>
  <c r="CN330" i="2"/>
  <c r="CL330" i="2"/>
  <c r="CT209" i="2"/>
  <c r="CR209" i="2"/>
  <c r="DA209" i="2" s="1"/>
  <c r="CQ181" i="2"/>
  <c r="CO181" i="2"/>
  <c r="CU266" i="2"/>
  <c r="CW266" i="2"/>
  <c r="CX266" i="2" s="1"/>
  <c r="CZ273" i="2"/>
  <c r="CU432" i="2"/>
  <c r="CW432" i="2"/>
  <c r="CT484" i="2"/>
  <c r="CR484" i="2"/>
  <c r="DA484" i="2" s="1"/>
  <c r="CZ484" i="2"/>
  <c r="CL696" i="2"/>
  <c r="CN696" i="2"/>
  <c r="CQ449" i="2"/>
  <c r="CO449" i="2"/>
  <c r="CO114" i="2"/>
  <c r="CQ114" i="2"/>
  <c r="CZ114" i="2"/>
  <c r="CL563" i="2"/>
  <c r="CN563" i="2"/>
  <c r="CO377" i="2"/>
  <c r="CQ377" i="2"/>
  <c r="CQ249" i="2"/>
  <c r="CO249" i="2"/>
  <c r="CZ249" i="2"/>
  <c r="CN106" i="2"/>
  <c r="CL106" i="2"/>
  <c r="CO468" i="2"/>
  <c r="CQ468" i="2"/>
  <c r="CO715" i="2"/>
  <c r="CQ715" i="2"/>
  <c r="CQ476" i="2"/>
  <c r="CO476" i="2"/>
  <c r="CR660" i="2"/>
  <c r="DA660" i="2" s="1"/>
  <c r="CT660" i="2"/>
  <c r="CZ660" i="2"/>
  <c r="CL215" i="2"/>
  <c r="CN215" i="2"/>
  <c r="CR594" i="2"/>
  <c r="DA594" i="2" s="1"/>
  <c r="CT594" i="2"/>
  <c r="DA33" i="2"/>
  <c r="CL502" i="2"/>
  <c r="CN502" i="2"/>
  <c r="CO668" i="2"/>
  <c r="CQ668" i="2"/>
  <c r="CZ668" i="2"/>
  <c r="CL270" i="2"/>
  <c r="CN270" i="2"/>
  <c r="CQ78" i="2"/>
  <c r="CO78" i="2"/>
  <c r="CO701" i="2"/>
  <c r="CQ701" i="2"/>
  <c r="CL347" i="2"/>
  <c r="CN347" i="2"/>
  <c r="CN382" i="2"/>
  <c r="CL382" i="2"/>
  <c r="CO662" i="2"/>
  <c r="CQ662" i="2"/>
  <c r="CR616" i="2"/>
  <c r="DA616" i="2" s="1"/>
  <c r="CT616" i="2"/>
  <c r="CZ616" i="2"/>
  <c r="CN36" i="2"/>
  <c r="CL36" i="2"/>
  <c r="CN441" i="2"/>
  <c r="CL441" i="2"/>
  <c r="CO641" i="2"/>
  <c r="CQ641" i="2"/>
  <c r="CL676" i="2"/>
  <c r="CN676" i="2"/>
  <c r="CL634" i="2"/>
  <c r="CN634" i="2"/>
  <c r="DA300" i="2"/>
  <c r="CW672" i="2"/>
  <c r="CX672" i="2" s="1"/>
  <c r="CU672" i="2"/>
  <c r="CR66" i="2"/>
  <c r="CT66" i="2"/>
  <c r="CZ66" i="2"/>
  <c r="CQ368" i="2"/>
  <c r="CO368" i="2"/>
  <c r="CQ101" i="2"/>
  <c r="CO101" i="2"/>
  <c r="CZ101" i="2"/>
  <c r="CL665" i="2"/>
  <c r="CN665" i="2"/>
  <c r="CO684" i="2"/>
  <c r="CQ684" i="2"/>
  <c r="CK314" i="2"/>
  <c r="CI314" i="2"/>
  <c r="CN522" i="2"/>
  <c r="CL522" i="2"/>
  <c r="CQ620" i="2"/>
  <c r="CO620" i="2"/>
  <c r="CO279" i="2"/>
  <c r="CQ279" i="2"/>
  <c r="CT40" i="2"/>
  <c r="CR40" i="2"/>
  <c r="CW308" i="2"/>
  <c r="CX308" i="2" s="1"/>
  <c r="CU308" i="2"/>
  <c r="CO352" i="2"/>
  <c r="CQ352" i="2"/>
  <c r="CR323" i="2"/>
  <c r="CT323" i="2"/>
  <c r="CQ25" i="2"/>
  <c r="CO25" i="2"/>
  <c r="CL487" i="2"/>
  <c r="CN487" i="2"/>
  <c r="CZ500" i="2"/>
  <c r="CZ673" i="2"/>
  <c r="CZ468" i="2"/>
  <c r="CZ298" i="2"/>
  <c r="DA91" i="2"/>
  <c r="CO259" i="2"/>
  <c r="CQ259" i="2"/>
  <c r="CZ259" i="2" s="1"/>
  <c r="CQ311" i="2"/>
  <c r="CO311" i="2"/>
  <c r="CZ311" i="2"/>
  <c r="CR473" i="2"/>
  <c r="CT473" i="2"/>
  <c r="CL451" i="2"/>
  <c r="CN451" i="2"/>
  <c r="CR670" i="2"/>
  <c r="CT670" i="2"/>
  <c r="CZ670" i="2"/>
  <c r="CO582" i="2"/>
  <c r="CQ582" i="2"/>
  <c r="CR628" i="2"/>
  <c r="CT628" i="2"/>
  <c r="CL459" i="2"/>
  <c r="CN459" i="2"/>
  <c r="CT458" i="2"/>
  <c r="CR458" i="2"/>
  <c r="DA458" i="2" s="1"/>
  <c r="DA445" i="2"/>
  <c r="CL624" i="2"/>
  <c r="CN624" i="2"/>
  <c r="CW169" i="2"/>
  <c r="CX169" i="2" s="1"/>
  <c r="CU169" i="2"/>
  <c r="CL680" i="2"/>
  <c r="CN680" i="2"/>
  <c r="DA628" i="2"/>
  <c r="CN29" i="2"/>
  <c r="CL29" i="2"/>
  <c r="CL307" i="2"/>
  <c r="CN307" i="2"/>
  <c r="CT600" i="2"/>
  <c r="CR600" i="2"/>
  <c r="DA600" i="2" s="1"/>
  <c r="CZ600" i="2"/>
  <c r="CL89" i="2"/>
  <c r="CN89" i="2"/>
  <c r="CL698" i="2"/>
  <c r="CN698" i="2"/>
  <c r="CN351" i="2"/>
  <c r="CL351" i="2"/>
  <c r="CO174" i="2"/>
  <c r="CQ174" i="2"/>
  <c r="CO424" i="2"/>
  <c r="CQ424" i="2"/>
  <c r="CZ424" i="2" s="1"/>
  <c r="CZ608" i="2"/>
  <c r="CN262" i="2"/>
  <c r="CL262" i="2"/>
  <c r="CR586" i="2"/>
  <c r="DA586" i="2" s="1"/>
  <c r="CT586" i="2"/>
  <c r="CN373" i="2"/>
  <c r="CL373" i="2"/>
  <c r="CI138" i="2"/>
  <c r="CK138" i="2"/>
  <c r="CT69" i="2"/>
  <c r="CR69" i="2"/>
  <c r="CZ69" i="2"/>
  <c r="CL656" i="2"/>
  <c r="CN656" i="2"/>
  <c r="CL202" i="2"/>
  <c r="CN202" i="2"/>
  <c r="CO196" i="2"/>
  <c r="CQ196" i="2"/>
  <c r="CZ196" i="2"/>
  <c r="CW710" i="2"/>
  <c r="CX710" i="2" s="1"/>
  <c r="CU710" i="2"/>
  <c r="CQ378" i="2"/>
  <c r="CO378" i="2"/>
  <c r="CN173" i="2"/>
  <c r="CL173" i="2"/>
  <c r="CL706" i="2"/>
  <c r="CN706" i="2"/>
  <c r="CN161" i="2"/>
  <c r="CL161" i="2"/>
  <c r="CT442" i="2"/>
  <c r="CR442" i="2"/>
  <c r="DA442" i="2" s="1"/>
  <c r="CO614" i="2"/>
  <c r="CQ614" i="2"/>
  <c r="CZ614" i="2"/>
  <c r="CL99" i="2"/>
  <c r="CN99" i="2"/>
  <c r="CL400" i="2"/>
  <c r="CN400" i="2"/>
  <c r="CN26" i="2"/>
  <c r="CL26" i="2"/>
  <c r="CQ24" i="2"/>
  <c r="CO24" i="2"/>
  <c r="CL674" i="2"/>
  <c r="CN674" i="2"/>
  <c r="CO709" i="2"/>
  <c r="CQ709" i="2"/>
  <c r="DA69" i="2"/>
  <c r="CT471" i="2"/>
  <c r="CR471" i="2"/>
  <c r="DA471" i="2" s="1"/>
  <c r="CW521" i="2"/>
  <c r="CX521" i="2" s="1"/>
  <c r="CU521" i="2"/>
  <c r="CL599" i="2"/>
  <c r="CN599" i="2"/>
  <c r="CT658" i="2"/>
  <c r="CR658" i="2"/>
  <c r="DA658" i="2" s="1"/>
  <c r="CQ105" i="2"/>
  <c r="CO105" i="2"/>
  <c r="CO569" i="2"/>
  <c r="CQ569" i="2"/>
  <c r="CZ569" i="2"/>
  <c r="CO652" i="2"/>
  <c r="CQ652" i="2"/>
  <c r="CN294" i="2"/>
  <c r="CL294" i="2"/>
  <c r="CN464" i="2"/>
  <c r="CL464" i="2"/>
  <c r="CT135" i="2"/>
  <c r="CR135" i="2"/>
  <c r="DA135" i="2" s="1"/>
  <c r="CO539" i="2"/>
  <c r="CQ539" i="2"/>
  <c r="CQ149" i="2"/>
  <c r="CO149" i="2"/>
  <c r="CQ462" i="2"/>
  <c r="CO462" i="2"/>
  <c r="CN301" i="2"/>
  <c r="CL301" i="2"/>
  <c r="CO102" i="2"/>
  <c r="CQ102" i="2"/>
  <c r="CO17" i="2"/>
  <c r="CQ17" i="2"/>
  <c r="CL681" i="2"/>
  <c r="CN681" i="2"/>
  <c r="CL613" i="2"/>
  <c r="CN613" i="2"/>
  <c r="CL507" i="2"/>
  <c r="CN507" i="2"/>
  <c r="CU292" i="2"/>
  <c r="CW292" i="2"/>
  <c r="CX292" i="2" s="1"/>
  <c r="CL291" i="2"/>
  <c r="CN291" i="2"/>
  <c r="CO357" i="2"/>
  <c r="CQ357" i="2"/>
  <c r="CQ142" i="2"/>
  <c r="CO142" i="2"/>
  <c r="CN140" i="2"/>
  <c r="CL140" i="2"/>
  <c r="CL111" i="2"/>
  <c r="CN111" i="2"/>
  <c r="CR504" i="2"/>
  <c r="DA504" i="2" s="1"/>
  <c r="CT504" i="2"/>
  <c r="CU629" i="2"/>
  <c r="CW629" i="2"/>
  <c r="CX629" i="2" s="1"/>
  <c r="CL645" i="2"/>
  <c r="CN645" i="2"/>
  <c r="CU322" i="2"/>
  <c r="CW322" i="2"/>
  <c r="CX322" i="2" s="1"/>
  <c r="CT81" i="2"/>
  <c r="CR81" i="2"/>
  <c r="DA81" i="2" s="1"/>
  <c r="CZ81" i="2"/>
  <c r="CO283" i="2"/>
  <c r="CQ283" i="2"/>
  <c r="CL632" i="2"/>
  <c r="CN632" i="2"/>
  <c r="CT349" i="2"/>
  <c r="CR349" i="2"/>
  <c r="DA349" i="2" s="1"/>
  <c r="CW28" i="2"/>
  <c r="CX28" i="2" s="1"/>
  <c r="CU28" i="2"/>
  <c r="CN408" i="2"/>
  <c r="CL408" i="2"/>
  <c r="CO490" i="2"/>
  <c r="CQ490" i="2"/>
  <c r="CZ490" i="2"/>
  <c r="CR682" i="2"/>
  <c r="DA682" i="2" s="1"/>
  <c r="CT682" i="2"/>
  <c r="CL492" i="2"/>
  <c r="CN492" i="2"/>
  <c r="CQ427" i="2"/>
  <c r="CO427" i="2"/>
  <c r="CZ586" i="2"/>
  <c r="CO59" i="2"/>
  <c r="CQ59" i="2"/>
  <c r="CZ59" i="2"/>
  <c r="CO244" i="2"/>
  <c r="CQ244" i="2"/>
  <c r="CO518" i="2"/>
  <c r="CQ518" i="2"/>
  <c r="CZ518" i="2"/>
  <c r="CT159" i="2"/>
  <c r="CR159" i="2"/>
  <c r="DA159" i="2" s="1"/>
  <c r="CZ159" i="2"/>
  <c r="CL555" i="2"/>
  <c r="CN555" i="2"/>
  <c r="CO86" i="2"/>
  <c r="CQ86" i="2"/>
  <c r="CO355" i="2"/>
  <c r="CQ355" i="2"/>
  <c r="CZ355" i="2"/>
  <c r="CO128" i="2"/>
  <c r="CQ128" i="2"/>
  <c r="CN465" i="2"/>
  <c r="CL465" i="2"/>
  <c r="CQ607" i="2"/>
  <c r="CZ607" i="2" s="1"/>
  <c r="CO607" i="2"/>
  <c r="CO189" i="2"/>
  <c r="CQ189" i="2"/>
  <c r="CZ189" i="2" s="1"/>
  <c r="CN503" i="2"/>
  <c r="CL503" i="2"/>
  <c r="CQ234" i="2"/>
  <c r="CO234" i="2"/>
  <c r="CO132" i="2"/>
  <c r="CQ132" i="2"/>
  <c r="CO245" i="2"/>
  <c r="CQ245" i="2"/>
  <c r="CQ170" i="2"/>
  <c r="CO170" i="2"/>
  <c r="CU425" i="2"/>
  <c r="CW425" i="2"/>
  <c r="CX425" i="2" s="1"/>
  <c r="CQ693" i="2"/>
  <c r="CO693" i="2"/>
  <c r="CW335" i="2"/>
  <c r="CX335" i="2" s="1"/>
  <c r="CU335" i="2"/>
  <c r="CT287" i="2"/>
  <c r="CR287" i="2"/>
  <c r="DA287" i="2" s="1"/>
  <c r="CZ287" i="2"/>
  <c r="CR713" i="2"/>
  <c r="DA713" i="2" s="1"/>
  <c r="CT713" i="2"/>
  <c r="CZ713" i="2"/>
  <c r="CL201" i="2"/>
  <c r="CN201" i="2"/>
  <c r="CL239" i="2"/>
  <c r="CN239" i="2"/>
  <c r="CL688" i="2"/>
  <c r="CN688" i="2"/>
  <c r="CO602" i="2"/>
  <c r="CQ602" i="2"/>
  <c r="CZ602" i="2"/>
  <c r="CL124" i="2"/>
  <c r="CN124" i="2"/>
  <c r="CO630" i="2"/>
  <c r="CQ630" i="2"/>
  <c r="CU640" i="2"/>
  <c r="CW640" i="2"/>
  <c r="CX640" i="2" s="1"/>
  <c r="CN690" i="2"/>
  <c r="CL690" i="2"/>
  <c r="CZ486" i="2"/>
  <c r="CR612" i="2"/>
  <c r="DA612" i="2" s="1"/>
  <c r="CT612" i="2"/>
  <c r="CZ612" i="2"/>
  <c r="CO625" i="2"/>
  <c r="CQ625" i="2"/>
  <c r="CZ625" i="2"/>
  <c r="CR282" i="2"/>
  <c r="DA282" i="2" s="1"/>
  <c r="CT282" i="2"/>
  <c r="CZ282" i="2"/>
  <c r="CW276" i="2"/>
  <c r="CX276" i="2" s="1"/>
  <c r="CU276" i="2"/>
  <c r="CL419" i="2"/>
  <c r="CN419" i="2"/>
  <c r="CQ139" i="2"/>
  <c r="CO139" i="2"/>
  <c r="CL479" i="2"/>
  <c r="CN479" i="2"/>
  <c r="CO700" i="2"/>
  <c r="CQ700" i="2"/>
  <c r="CZ700" i="2"/>
  <c r="CQ52" i="2"/>
  <c r="CO52" i="2"/>
  <c r="CR515" i="2"/>
  <c r="DA515" i="2" s="1"/>
  <c r="CT515" i="2"/>
  <c r="CT151" i="2"/>
  <c r="CR151" i="2"/>
  <c r="DA151" i="2" s="1"/>
  <c r="CT219" i="2"/>
  <c r="CR219" i="2"/>
  <c r="DA219" i="2" s="1"/>
  <c r="CZ219" i="2"/>
  <c r="CL21" i="2"/>
  <c r="CN21" i="2"/>
  <c r="CO369" i="2"/>
  <c r="CQ369" i="2"/>
  <c r="CK176" i="2"/>
  <c r="CI176" i="2"/>
  <c r="CQ265" i="2"/>
  <c r="CO265" i="2"/>
  <c r="CI268" i="2"/>
  <c r="CK268" i="2"/>
  <c r="CN186" i="2"/>
  <c r="CL186" i="2"/>
  <c r="CN136" i="2"/>
  <c r="CL136" i="2"/>
  <c r="CQ595" i="2"/>
  <c r="CO595" i="2"/>
  <c r="CN318" i="2"/>
  <c r="CL318" i="2"/>
  <c r="CL633" i="2"/>
  <c r="CN633" i="2"/>
  <c r="CL513" i="2"/>
  <c r="CN513" i="2"/>
  <c r="CO18" i="2"/>
  <c r="CQ18" i="2"/>
  <c r="CT192" i="2"/>
  <c r="CR192" i="2"/>
  <c r="DA192" i="2" s="1"/>
  <c r="CL41" i="2"/>
  <c r="CN41" i="2"/>
  <c r="CZ694" i="2"/>
  <c r="CZ22" i="2"/>
  <c r="CZ662" i="2"/>
  <c r="CT278" i="2"/>
  <c r="CR278" i="2"/>
  <c r="CQ305" i="2"/>
  <c r="CO305" i="2"/>
  <c r="CT483" i="2"/>
  <c r="CR483" i="2"/>
  <c r="DA483" i="2" s="1"/>
  <c r="CO601" i="2"/>
  <c r="CQ601" i="2"/>
  <c r="CZ601" i="2" s="1"/>
  <c r="CO223" i="2"/>
  <c r="CQ223" i="2"/>
  <c r="CN90" i="2"/>
  <c r="CL90" i="2"/>
  <c r="CT295" i="2"/>
  <c r="CR295" i="2"/>
  <c r="DA295" i="2" s="1"/>
  <c r="CO678" i="2"/>
  <c r="CQ678" i="2"/>
  <c r="CL177" i="2"/>
  <c r="CN177" i="2"/>
  <c r="CN480" i="2"/>
  <c r="CL480" i="2"/>
  <c r="CR248" i="2"/>
  <c r="DA248" i="2" s="1"/>
  <c r="CT248" i="2"/>
  <c r="CZ248" i="2"/>
  <c r="CL571" i="2"/>
  <c r="CN571" i="2"/>
  <c r="CR381" i="2"/>
  <c r="CT381" i="2"/>
  <c r="CT448" i="2"/>
  <c r="CR448" i="2"/>
  <c r="DA448" i="2" s="1"/>
  <c r="CZ448" i="2"/>
  <c r="CQ315" i="2"/>
  <c r="CO315" i="2"/>
  <c r="CZ315" i="2"/>
  <c r="CO669" i="2"/>
  <c r="CQ669" i="2"/>
  <c r="CZ669" i="2" s="1"/>
  <c r="CL405" i="2"/>
  <c r="CN405" i="2"/>
  <c r="CN162" i="2"/>
  <c r="CL162" i="2"/>
  <c r="CL437" i="2"/>
  <c r="CN437" i="2"/>
  <c r="CO592" i="2"/>
  <c r="CQ592" i="2"/>
  <c r="CL208" i="2"/>
  <c r="CN208" i="2"/>
  <c r="CZ473" i="2"/>
  <c r="CL581" i="2"/>
  <c r="CN581" i="2"/>
  <c r="DA473" i="2"/>
  <c r="CO146" i="2"/>
  <c r="CQ146" i="2"/>
  <c r="CU33" i="2"/>
  <c r="CW33" i="2"/>
  <c r="CX33" i="2" s="1"/>
  <c r="CZ33" i="2"/>
  <c r="CQ385" i="2"/>
  <c r="CO385" i="2"/>
  <c r="CN497" i="2"/>
  <c r="CL497" i="2"/>
  <c r="CR48" i="2"/>
  <c r="CT48" i="2"/>
  <c r="CO312" i="2"/>
  <c r="CQ312" i="2"/>
  <c r="CZ312" i="2" s="1"/>
  <c r="CR167" i="2"/>
  <c r="DA167" i="2" s="1"/>
  <c r="CT167" i="2"/>
  <c r="CZ167" i="2"/>
  <c r="CR604" i="2"/>
  <c r="DA604" i="2" s="1"/>
  <c r="CT604" i="2"/>
  <c r="CZ604" i="2"/>
  <c r="CU236" i="2"/>
  <c r="CW236" i="2"/>
  <c r="CX236" i="2" s="1"/>
  <c r="CL222" i="2"/>
  <c r="CN222" i="2"/>
  <c r="CO409" i="2"/>
  <c r="CQ409" i="2"/>
  <c r="CO506" i="2"/>
  <c r="CQ506" i="2"/>
  <c r="CQ153" i="2"/>
  <c r="CO153" i="2"/>
  <c r="CZ153" i="2"/>
  <c r="CW143" i="2"/>
  <c r="CX143" i="2" s="1"/>
  <c r="CU143" i="2"/>
  <c r="CI229" i="2"/>
  <c r="CK229" i="2"/>
  <c r="CL258" i="2"/>
  <c r="CN258" i="2"/>
  <c r="CL609" i="2"/>
  <c r="CN609" i="2"/>
  <c r="CL642" i="2"/>
  <c r="CN642" i="2"/>
  <c r="CK72" i="2"/>
  <c r="CI72" i="2"/>
  <c r="CN165" i="2"/>
  <c r="CL165" i="2"/>
  <c r="CL342" i="2"/>
  <c r="CN342" i="2"/>
  <c r="CL677" i="2"/>
  <c r="CN677" i="2"/>
  <c r="CQ467" i="2"/>
  <c r="CZ467" i="2" s="1"/>
  <c r="CO467" i="2"/>
  <c r="CQ184" i="2"/>
  <c r="CO184" i="2"/>
  <c r="CL686" i="2"/>
  <c r="CN686" i="2"/>
  <c r="CQ188" i="2"/>
  <c r="CZ188" i="2" s="1"/>
  <c r="CO188" i="2"/>
  <c r="CZ327" i="2"/>
  <c r="CO97" i="2"/>
  <c r="CQ97" i="2"/>
  <c r="CO657" i="2"/>
  <c r="CQ657" i="2"/>
  <c r="CZ657" i="2" s="1"/>
  <c r="CL572" i="2"/>
  <c r="CN572" i="2"/>
  <c r="CN416" i="2"/>
  <c r="CL416" i="2"/>
  <c r="CN692" i="2"/>
  <c r="CL692" i="2"/>
  <c r="CW428" i="2"/>
  <c r="CX428" i="2" s="1"/>
  <c r="CU428" i="2"/>
  <c r="CW76" i="2"/>
  <c r="CX76" i="2" s="1"/>
  <c r="CU76" i="2"/>
  <c r="CL198" i="2"/>
  <c r="CN198" i="2"/>
  <c r="CZ253" i="2"/>
  <c r="CN185" i="2"/>
  <c r="CL185" i="2"/>
  <c r="CO474" i="2"/>
  <c r="CQ474" i="2"/>
  <c r="CK127" i="2"/>
  <c r="CI127" i="2"/>
  <c r="CL653" i="2"/>
  <c r="CN653" i="2"/>
  <c r="CU154" i="2"/>
  <c r="CW154" i="2"/>
  <c r="CX154" i="2" s="1"/>
  <c r="CN393" i="2"/>
  <c r="CL393" i="2"/>
  <c r="CR341" i="2"/>
  <c r="CT341" i="2"/>
  <c r="CZ341" i="2"/>
  <c r="CZ213" i="2"/>
  <c r="CN384" i="2"/>
  <c r="CL384" i="2"/>
  <c r="CU269" i="2"/>
  <c r="CW269" i="2"/>
  <c r="CX269" i="2" s="1"/>
  <c r="CU618" i="2"/>
  <c r="CW618" i="2"/>
  <c r="CX618" i="2" s="1"/>
  <c r="CO431" i="2"/>
  <c r="CQ431" i="2"/>
  <c r="CL94" i="2"/>
  <c r="CN94" i="2"/>
  <c r="CR361" i="2"/>
  <c r="DA361" i="2" s="1"/>
  <c r="CT361" i="2"/>
  <c r="CQ697" i="2"/>
  <c r="CO697" i="2"/>
  <c r="CU12" i="2"/>
  <c r="CW12" i="2"/>
  <c r="CX12" i="2" s="1"/>
  <c r="CL254" i="2"/>
  <c r="CN254" i="2"/>
  <c r="CO11" i="2"/>
  <c r="CQ11" i="2"/>
  <c r="CN334" i="2"/>
  <c r="CL334" i="2"/>
  <c r="CO550" i="2"/>
  <c r="CQ550" i="2"/>
  <c r="CO543" i="2"/>
  <c r="CQ543" i="2"/>
  <c r="CL666" i="2"/>
  <c r="CN666" i="2"/>
  <c r="CO98" i="2"/>
  <c r="CQ98" i="2"/>
  <c r="CO525" i="2"/>
  <c r="CQ525" i="2"/>
  <c r="CZ525" i="2"/>
  <c r="CL118" i="2"/>
  <c r="CN118" i="2"/>
  <c r="CL389" i="2"/>
  <c r="CN389" i="2"/>
  <c r="CU237" i="2"/>
  <c r="CW237" i="2"/>
  <c r="CX237" i="2" s="1"/>
  <c r="CL60" i="2"/>
  <c r="CN60" i="2"/>
  <c r="CL532" i="2"/>
  <c r="CN532" i="2"/>
  <c r="CO646" i="2"/>
  <c r="CQ646" i="2"/>
  <c r="CO225" i="2"/>
  <c r="CQ225" i="2"/>
  <c r="CO588" i="2"/>
  <c r="CQ588" i="2"/>
  <c r="CL622" i="2"/>
  <c r="CN622" i="2"/>
  <c r="CR617" i="2"/>
  <c r="CT617" i="2"/>
  <c r="CQ115" i="2"/>
  <c r="CO115" i="2"/>
  <c r="CR436" i="2"/>
  <c r="CT436" i="2"/>
  <c r="CL455" i="2"/>
  <c r="CN455" i="2"/>
  <c r="CL110" i="2"/>
  <c r="CN110" i="2"/>
  <c r="CQ650" i="2"/>
  <c r="CO650" i="2"/>
  <c r="CL534" i="2"/>
  <c r="CN534" i="2"/>
  <c r="CZ212" i="2"/>
  <c r="DA705" i="2" l="1"/>
  <c r="CZ581" i="2"/>
  <c r="DA701" i="2"/>
  <c r="DA470" i="2"/>
  <c r="DA474" i="2"/>
  <c r="DA153" i="2"/>
  <c r="DA174" i="2"/>
  <c r="CZ444" i="2"/>
  <c r="CZ510" i="2"/>
  <c r="DA147" i="2"/>
  <c r="DA506" i="2"/>
  <c r="DA189" i="2"/>
  <c r="DA115" i="2"/>
  <c r="DA578" i="2"/>
  <c r="DA496" i="2"/>
  <c r="DA25" i="2"/>
  <c r="CZ48" i="2"/>
  <c r="DA697" i="2"/>
  <c r="DA188" i="2"/>
  <c r="DA509" i="2"/>
  <c r="CT338" i="2"/>
  <c r="CR338" i="2"/>
  <c r="DA338" i="2" s="1"/>
  <c r="CZ338" i="2"/>
  <c r="CR288" i="2"/>
  <c r="DA288" i="2" s="1"/>
  <c r="CT288" i="2"/>
  <c r="CZ288" i="2"/>
  <c r="CU212" i="2"/>
  <c r="CW212" i="2"/>
  <c r="CX212" i="2" s="1"/>
  <c r="CO218" i="2"/>
  <c r="CQ218" i="2"/>
  <c r="CZ218" i="2"/>
  <c r="CQ591" i="2"/>
  <c r="CO591" i="2"/>
  <c r="CZ591" i="2"/>
  <c r="CT575" i="2"/>
  <c r="CR575" i="2"/>
  <c r="DA575" i="2" s="1"/>
  <c r="CZ575" i="2"/>
  <c r="CT694" i="2"/>
  <c r="CR694" i="2"/>
  <c r="DA694" i="2" s="1"/>
  <c r="CQ82" i="2"/>
  <c r="CO82" i="2"/>
  <c r="CT496" i="2"/>
  <c r="CR496" i="2"/>
  <c r="CO551" i="2"/>
  <c r="CQ551" i="2"/>
  <c r="CT420" i="2"/>
  <c r="CR420" i="2"/>
  <c r="CR486" i="2"/>
  <c r="DA486" i="2" s="1"/>
  <c r="CT486" i="2"/>
  <c r="CR49" i="2"/>
  <c r="CT49" i="2"/>
  <c r="CQ411" i="2"/>
  <c r="CO411" i="2"/>
  <c r="CO685" i="2"/>
  <c r="CQ685" i="2"/>
  <c r="CQ455" i="2"/>
  <c r="CO455" i="2"/>
  <c r="CZ455" i="2"/>
  <c r="CQ405" i="2"/>
  <c r="CO405" i="2"/>
  <c r="CW248" i="2"/>
  <c r="CX248" i="2" s="1"/>
  <c r="CU248" i="2"/>
  <c r="CT52" i="2"/>
  <c r="CR52" i="2"/>
  <c r="CW349" i="2"/>
  <c r="CX349" i="2" s="1"/>
  <c r="CU349" i="2"/>
  <c r="CU471" i="2"/>
  <c r="CW471" i="2"/>
  <c r="CX471" i="2" s="1"/>
  <c r="CQ459" i="2"/>
  <c r="CO459" i="2"/>
  <c r="CO106" i="2"/>
  <c r="CQ106" i="2"/>
  <c r="CQ180" i="2"/>
  <c r="CZ180" i="2" s="1"/>
  <c r="CO180" i="2"/>
  <c r="CQ622" i="2"/>
  <c r="CO622" i="2"/>
  <c r="CR97" i="2"/>
  <c r="DA97" i="2" s="1"/>
  <c r="CT97" i="2"/>
  <c r="CZ97" i="2"/>
  <c r="CU192" i="2"/>
  <c r="CW192" i="2"/>
  <c r="CX192" i="2" s="1"/>
  <c r="CT139" i="2"/>
  <c r="CR139" i="2"/>
  <c r="CZ139" i="2"/>
  <c r="CT490" i="2"/>
  <c r="CR490" i="2"/>
  <c r="DA490" i="2" s="1"/>
  <c r="CT614" i="2"/>
  <c r="CR614" i="2"/>
  <c r="DA614" i="2" s="1"/>
  <c r="CO706" i="2"/>
  <c r="CQ706" i="2"/>
  <c r="CQ373" i="2"/>
  <c r="CO373" i="2"/>
  <c r="CT78" i="2"/>
  <c r="CR78" i="2"/>
  <c r="DA78" i="2" s="1"/>
  <c r="CO502" i="2"/>
  <c r="CQ502" i="2"/>
  <c r="CR715" i="2"/>
  <c r="CT715" i="2"/>
  <c r="CZ715" i="2"/>
  <c r="CQ75" i="2"/>
  <c r="CZ75" i="2" s="1"/>
  <c r="CO75" i="2"/>
  <c r="CW436" i="2"/>
  <c r="CX436" i="2" s="1"/>
  <c r="CU436" i="2"/>
  <c r="DA436" i="2" s="1"/>
  <c r="CT18" i="2"/>
  <c r="CR18" i="2"/>
  <c r="DA18" i="2" s="1"/>
  <c r="CZ18" i="2"/>
  <c r="CT245" i="2"/>
  <c r="CR245" i="2"/>
  <c r="CQ492" i="2"/>
  <c r="CO492" i="2"/>
  <c r="CN314" i="2"/>
  <c r="CL314" i="2"/>
  <c r="CQ347" i="2"/>
  <c r="CO347" i="2"/>
  <c r="CR547" i="2"/>
  <c r="DA547" i="2" s="1"/>
  <c r="CT547" i="2"/>
  <c r="CR73" i="2"/>
  <c r="CT73" i="2"/>
  <c r="CQ389" i="2"/>
  <c r="CO389" i="2"/>
  <c r="CW341" i="2"/>
  <c r="CX341" i="2" s="1"/>
  <c r="CU341" i="2"/>
  <c r="CO642" i="2"/>
  <c r="CQ642" i="2"/>
  <c r="CU48" i="2"/>
  <c r="DA48" i="2" s="1"/>
  <c r="CW48" i="2"/>
  <c r="CX48" i="2" s="1"/>
  <c r="CO136" i="2"/>
  <c r="CQ136" i="2"/>
  <c r="CU151" i="2"/>
  <c r="CW151" i="2"/>
  <c r="CX151" i="2" s="1"/>
  <c r="CT625" i="2"/>
  <c r="CR625" i="2"/>
  <c r="CO201" i="2"/>
  <c r="CQ201" i="2"/>
  <c r="CZ201" i="2"/>
  <c r="CO487" i="2"/>
  <c r="CQ487" i="2"/>
  <c r="CR662" i="2"/>
  <c r="DA662" i="2" s="1"/>
  <c r="CT662" i="2"/>
  <c r="CQ270" i="2"/>
  <c r="CO270" i="2"/>
  <c r="CO261" i="2"/>
  <c r="CQ261" i="2"/>
  <c r="CR22" i="2"/>
  <c r="DA22" i="2" s="1"/>
  <c r="CT22" i="2"/>
  <c r="CQ129" i="2"/>
  <c r="CO129" i="2"/>
  <c r="CO538" i="2"/>
  <c r="CQ538" i="2"/>
  <c r="CT705" i="2"/>
  <c r="CR705" i="2"/>
  <c r="CT560" i="2"/>
  <c r="CR560" i="2"/>
  <c r="DA625" i="2"/>
  <c r="CR283" i="2"/>
  <c r="DA283" i="2" s="1"/>
  <c r="CT283" i="2"/>
  <c r="CZ283" i="2"/>
  <c r="CT149" i="2"/>
  <c r="CR149" i="2"/>
  <c r="DA149" i="2" s="1"/>
  <c r="CZ149" i="2"/>
  <c r="CO400" i="2"/>
  <c r="CQ400" i="2"/>
  <c r="CW500" i="2"/>
  <c r="CX500" i="2" s="1"/>
  <c r="CU500" i="2"/>
  <c r="CR11" i="2"/>
  <c r="DA11" i="2" s="1"/>
  <c r="CT11" i="2"/>
  <c r="CZ11" i="2"/>
  <c r="CT431" i="2"/>
  <c r="CR431" i="2"/>
  <c r="CN268" i="2"/>
  <c r="CL268" i="2"/>
  <c r="CR234" i="2"/>
  <c r="CT234" i="2"/>
  <c r="CT128" i="2"/>
  <c r="CR128" i="2"/>
  <c r="DA128" i="2" s="1"/>
  <c r="CR652" i="2"/>
  <c r="DA652" i="2" s="1"/>
  <c r="CT652" i="2"/>
  <c r="CR24" i="2"/>
  <c r="DA24" i="2" s="1"/>
  <c r="CT24" i="2"/>
  <c r="CZ24" i="2"/>
  <c r="CQ161" i="2"/>
  <c r="CO161" i="2"/>
  <c r="CO656" i="2"/>
  <c r="CQ656" i="2"/>
  <c r="CZ656" i="2"/>
  <c r="CT358" i="2"/>
  <c r="CR358" i="2"/>
  <c r="DA358" i="2" s="1"/>
  <c r="CZ358" i="2"/>
  <c r="CO531" i="2"/>
  <c r="CQ531" i="2"/>
  <c r="CO519" i="2"/>
  <c r="CQ519" i="2"/>
  <c r="CR525" i="2"/>
  <c r="DA525" i="2" s="1"/>
  <c r="CT525" i="2"/>
  <c r="CR697" i="2"/>
  <c r="CT697" i="2"/>
  <c r="CQ692" i="2"/>
  <c r="CO692" i="2"/>
  <c r="CR601" i="2"/>
  <c r="DA601" i="2" s="1"/>
  <c r="CT601" i="2"/>
  <c r="CU219" i="2"/>
  <c r="CW219" i="2"/>
  <c r="CX219" i="2" s="1"/>
  <c r="DA693" i="2"/>
  <c r="CR427" i="2"/>
  <c r="DA427" i="2" s="1"/>
  <c r="CT427" i="2"/>
  <c r="CZ427" i="2"/>
  <c r="CW504" i="2"/>
  <c r="CX504" i="2" s="1"/>
  <c r="CU504" i="2"/>
  <c r="CR424" i="2"/>
  <c r="DA424" i="2" s="1"/>
  <c r="CT424" i="2"/>
  <c r="CW40" i="2"/>
  <c r="CX40" i="2" s="1"/>
  <c r="CU40" i="2"/>
  <c r="DA40" i="2" s="1"/>
  <c r="CR661" i="2"/>
  <c r="DA661" i="2" s="1"/>
  <c r="CT661" i="2"/>
  <c r="CQ254" i="2"/>
  <c r="CZ254" i="2" s="1"/>
  <c r="CO254" i="2"/>
  <c r="CR369" i="2"/>
  <c r="CT369" i="2"/>
  <c r="CO419" i="2"/>
  <c r="CQ419" i="2"/>
  <c r="CO632" i="2"/>
  <c r="CQ632" i="2"/>
  <c r="CW670" i="2"/>
  <c r="CX670" i="2" s="1"/>
  <c r="CU670" i="2"/>
  <c r="CR311" i="2"/>
  <c r="DA311" i="2" s="1"/>
  <c r="CT311" i="2"/>
  <c r="CR279" i="2"/>
  <c r="CT279" i="2"/>
  <c r="DA715" i="2"/>
  <c r="CT114" i="2"/>
  <c r="CR114" i="2"/>
  <c r="DA114" i="2" s="1"/>
  <c r="CQ240" i="2"/>
  <c r="CO240" i="2"/>
  <c r="CQ412" i="2"/>
  <c r="CO412" i="2"/>
  <c r="CT588" i="2"/>
  <c r="CR588" i="2"/>
  <c r="DA588" i="2" s="1"/>
  <c r="CZ588" i="2"/>
  <c r="CR98" i="2"/>
  <c r="DA98" i="2" s="1"/>
  <c r="CT98" i="2"/>
  <c r="CZ98" i="2"/>
  <c r="CQ342" i="2"/>
  <c r="CO342" i="2"/>
  <c r="CT700" i="2"/>
  <c r="CR700" i="2"/>
  <c r="DA700" i="2" s="1"/>
  <c r="CU159" i="2"/>
  <c r="CW159" i="2"/>
  <c r="CX159" i="2" s="1"/>
  <c r="CT415" i="2"/>
  <c r="CR415" i="2"/>
  <c r="DA415" i="2" s="1"/>
  <c r="CO158" i="2"/>
  <c r="CQ158" i="2"/>
  <c r="CZ158" i="2"/>
  <c r="CR206" i="2"/>
  <c r="DA206" i="2" s="1"/>
  <c r="CT206" i="2"/>
  <c r="CZ206" i="2"/>
  <c r="CW483" i="2"/>
  <c r="CX483" i="2" s="1"/>
  <c r="CU483" i="2"/>
  <c r="CT368" i="2"/>
  <c r="CR368" i="2"/>
  <c r="CO441" i="2"/>
  <c r="CQ441" i="2"/>
  <c r="CZ441" i="2"/>
  <c r="CR701" i="2"/>
  <c r="CT701" i="2"/>
  <c r="CZ701" i="2"/>
  <c r="CR377" i="2"/>
  <c r="CT377" i="2"/>
  <c r="CQ157" i="2"/>
  <c r="CZ157" i="2" s="1"/>
  <c r="CO157" i="2"/>
  <c r="CW568" i="2"/>
  <c r="CX568" i="2" s="1"/>
  <c r="CU568" i="2"/>
  <c r="CO664" i="2"/>
  <c r="CQ664" i="2"/>
  <c r="CZ664" i="2" s="1"/>
  <c r="CR339" i="2"/>
  <c r="CT339" i="2"/>
  <c r="CZ339" i="2"/>
  <c r="CT275" i="2"/>
  <c r="CR275" i="2"/>
  <c r="DA275" i="2" s="1"/>
  <c r="CZ275" i="2"/>
  <c r="CO666" i="2"/>
  <c r="CQ666" i="2"/>
  <c r="CZ666" i="2"/>
  <c r="CQ90" i="2"/>
  <c r="CO90" i="2"/>
  <c r="CO21" i="2"/>
  <c r="CQ21" i="2"/>
  <c r="CR630" i="2"/>
  <c r="CT630" i="2"/>
  <c r="CZ630" i="2"/>
  <c r="CR132" i="2"/>
  <c r="DA132" i="2" s="1"/>
  <c r="CT132" i="2"/>
  <c r="CZ132" i="2"/>
  <c r="CT86" i="2"/>
  <c r="CR86" i="2"/>
  <c r="DA86" i="2" s="1"/>
  <c r="CT518" i="2"/>
  <c r="CR518" i="2"/>
  <c r="CZ652" i="2"/>
  <c r="CU682" i="2"/>
  <c r="CW682" i="2"/>
  <c r="CX682" i="2" s="1"/>
  <c r="DA357" i="2"/>
  <c r="CR620" i="2"/>
  <c r="DA620" i="2" s="1"/>
  <c r="CT620" i="2"/>
  <c r="CZ620" i="2"/>
  <c r="CW594" i="2"/>
  <c r="CX594" i="2" s="1"/>
  <c r="CU594" i="2"/>
  <c r="CR449" i="2"/>
  <c r="DA449" i="2" s="1"/>
  <c r="CT449" i="2"/>
  <c r="CZ449" i="2"/>
  <c r="CT181" i="2"/>
  <c r="CR181" i="2"/>
  <c r="DA181" i="2" s="1"/>
  <c r="CZ181" i="2"/>
  <c r="CU300" i="2"/>
  <c r="CW300" i="2"/>
  <c r="CX300" i="2" s="1"/>
  <c r="CU273" i="2"/>
  <c r="CW273" i="2"/>
  <c r="CX273" i="2" s="1"/>
  <c r="CR535" i="2"/>
  <c r="DA535" i="2" s="1"/>
  <c r="CT535" i="2"/>
  <c r="CT93" i="2"/>
  <c r="CR93" i="2"/>
  <c r="DA93" i="2" s="1"/>
  <c r="CU345" i="2"/>
  <c r="CW345" i="2"/>
  <c r="CX345" i="2" s="1"/>
  <c r="CT298" i="2"/>
  <c r="CR298" i="2"/>
  <c r="CO589" i="2"/>
  <c r="CQ589" i="2"/>
  <c r="CO55" i="2"/>
  <c r="CQ55" i="2"/>
  <c r="CW44" i="2"/>
  <c r="CX44" i="2" s="1"/>
  <c r="CU44" i="2"/>
  <c r="DA339" i="2"/>
  <c r="CQ456" i="2"/>
  <c r="CZ456" i="2" s="1"/>
  <c r="CO456" i="2"/>
  <c r="DA673" i="2"/>
  <c r="CT689" i="2"/>
  <c r="CR689" i="2"/>
  <c r="CU561" i="2"/>
  <c r="CW561" i="2"/>
  <c r="CX561" i="2" s="1"/>
  <c r="CW445" i="2"/>
  <c r="CX445" i="2" s="1"/>
  <c r="CU445" i="2"/>
  <c r="CO83" i="2"/>
  <c r="CQ83" i="2"/>
  <c r="CR543" i="2"/>
  <c r="CT543" i="2"/>
  <c r="CQ198" i="2"/>
  <c r="CO198" i="2"/>
  <c r="CZ198" i="2"/>
  <c r="CQ686" i="2"/>
  <c r="CO686" i="2"/>
  <c r="CZ686" i="2"/>
  <c r="CT592" i="2"/>
  <c r="CR592" i="2"/>
  <c r="DA592" i="2" s="1"/>
  <c r="CW278" i="2"/>
  <c r="CX278" i="2" s="1"/>
  <c r="CU278" i="2"/>
  <c r="CT595" i="2"/>
  <c r="CR595" i="2"/>
  <c r="DA139" i="2"/>
  <c r="CW282" i="2"/>
  <c r="CX282" i="2" s="1"/>
  <c r="CU282" i="2"/>
  <c r="CT170" i="2"/>
  <c r="CR170" i="2"/>
  <c r="CW323" i="2"/>
  <c r="CX323" i="2" s="1"/>
  <c r="CU323" i="2"/>
  <c r="CR476" i="2"/>
  <c r="DA476" i="2" s="1"/>
  <c r="CT476" i="2"/>
  <c r="CO477" i="2"/>
  <c r="CQ477" i="2"/>
  <c r="CQ489" i="2"/>
  <c r="CZ489" i="2" s="1"/>
  <c r="CO489" i="2"/>
  <c r="CW91" i="2"/>
  <c r="CX91" i="2" s="1"/>
  <c r="CU91" i="2"/>
  <c r="CO574" i="2"/>
  <c r="CQ574" i="2"/>
  <c r="CQ499" i="2"/>
  <c r="CO499" i="2"/>
  <c r="CO510" i="2"/>
  <c r="CQ510" i="2"/>
  <c r="DA543" i="2"/>
  <c r="CQ633" i="2"/>
  <c r="CO633" i="2"/>
  <c r="CQ239" i="2"/>
  <c r="CO239" i="2"/>
  <c r="CW81" i="2"/>
  <c r="CX81" i="2" s="1"/>
  <c r="CU81" i="2"/>
  <c r="CT462" i="2"/>
  <c r="CR462" i="2"/>
  <c r="CW135" i="2"/>
  <c r="CX135" i="2" s="1"/>
  <c r="CU135" i="2"/>
  <c r="CU658" i="2"/>
  <c r="CW658" i="2"/>
  <c r="CX658" i="2" s="1"/>
  <c r="CU616" i="2"/>
  <c r="CW616" i="2"/>
  <c r="CX616" i="2" s="1"/>
  <c r="CO330" i="2"/>
  <c r="CQ330" i="2"/>
  <c r="CZ330" i="2" s="1"/>
  <c r="CQ534" i="2"/>
  <c r="CO534" i="2"/>
  <c r="CU361" i="2"/>
  <c r="CW361" i="2"/>
  <c r="CX361" i="2" s="1"/>
  <c r="CT153" i="2"/>
  <c r="CR153" i="2"/>
  <c r="CQ581" i="2"/>
  <c r="CO581" i="2"/>
  <c r="CR693" i="2"/>
  <c r="CT693" i="2"/>
  <c r="CR709" i="2"/>
  <c r="DA709" i="2" s="1"/>
  <c r="CT709" i="2"/>
  <c r="CZ709" i="2"/>
  <c r="CT196" i="2"/>
  <c r="CR196" i="2"/>
  <c r="DA196" i="2" s="1"/>
  <c r="CO15" i="2"/>
  <c r="CQ15" i="2"/>
  <c r="CZ234" i="2"/>
  <c r="CO532" i="2"/>
  <c r="CQ532" i="2"/>
  <c r="CR550" i="2"/>
  <c r="CT550" i="2"/>
  <c r="CO416" i="2"/>
  <c r="CQ416" i="2"/>
  <c r="CT506" i="2"/>
  <c r="CR506" i="2"/>
  <c r="CU381" i="2"/>
  <c r="CW381" i="2"/>
  <c r="CQ503" i="2"/>
  <c r="CO503" i="2"/>
  <c r="CR569" i="2"/>
  <c r="DA569" i="2" s="1"/>
  <c r="CT569" i="2"/>
  <c r="CU586" i="2"/>
  <c r="CW586" i="2"/>
  <c r="CX586" i="2" s="1"/>
  <c r="CT174" i="2"/>
  <c r="CR174" i="2"/>
  <c r="CZ174" i="2"/>
  <c r="CQ624" i="2"/>
  <c r="CO624" i="2"/>
  <c r="CT352" i="2"/>
  <c r="CR352" i="2"/>
  <c r="DA352" i="2" s="1"/>
  <c r="CZ352" i="2"/>
  <c r="CT684" i="2"/>
  <c r="CR684" i="2"/>
  <c r="DA684" i="2" s="1"/>
  <c r="CZ684" i="2"/>
  <c r="CX432" i="2"/>
  <c r="DA432" i="2" s="1"/>
  <c r="CZ432" i="2"/>
  <c r="CQ178" i="2"/>
  <c r="CO178" i="2"/>
  <c r="CZ693" i="2"/>
  <c r="DA650" i="2"/>
  <c r="CO94" i="2"/>
  <c r="CQ94" i="2"/>
  <c r="CZ94" i="2"/>
  <c r="CO653" i="2"/>
  <c r="CQ653" i="2"/>
  <c r="CZ653" i="2"/>
  <c r="CT184" i="2"/>
  <c r="CR184" i="2"/>
  <c r="DA184" i="2" s="1"/>
  <c r="CZ184" i="2"/>
  <c r="CL229" i="2"/>
  <c r="CN229" i="2"/>
  <c r="CW604" i="2"/>
  <c r="CX604" i="2" s="1"/>
  <c r="CU604" i="2"/>
  <c r="CO480" i="2"/>
  <c r="CQ480" i="2"/>
  <c r="CW515" i="2"/>
  <c r="CX515" i="2" s="1"/>
  <c r="CU515" i="2"/>
  <c r="CZ661" i="2"/>
  <c r="CQ408" i="2"/>
  <c r="CO408" i="2"/>
  <c r="CZ408" i="2"/>
  <c r="CT357" i="2"/>
  <c r="CR357" i="2"/>
  <c r="CZ357" i="2"/>
  <c r="CZ129" i="2"/>
  <c r="CW69" i="2"/>
  <c r="CX69" i="2" s="1"/>
  <c r="CU69" i="2"/>
  <c r="CO451" i="2"/>
  <c r="CQ451" i="2"/>
  <c r="CZ451" i="2" s="1"/>
  <c r="CR468" i="2"/>
  <c r="DA468" i="2" s="1"/>
  <c r="CT468" i="2"/>
  <c r="CQ528" i="2"/>
  <c r="CO528" i="2"/>
  <c r="CR297" i="2"/>
  <c r="DA297" i="2" s="1"/>
  <c r="CT297" i="2"/>
  <c r="CZ297" i="2"/>
  <c r="CR509" i="2"/>
  <c r="CT509" i="2"/>
  <c r="CW331" i="2"/>
  <c r="CX331" i="2" s="1"/>
  <c r="CU331" i="2"/>
  <c r="CR650" i="2"/>
  <c r="CT650" i="2"/>
  <c r="CZ650" i="2"/>
  <c r="CT115" i="2"/>
  <c r="CR115" i="2"/>
  <c r="CZ115" i="2"/>
  <c r="CT225" i="2"/>
  <c r="CR225" i="2"/>
  <c r="CZ509" i="2"/>
  <c r="CO609" i="2"/>
  <c r="CQ609" i="2"/>
  <c r="CT409" i="2"/>
  <c r="CR409" i="2"/>
  <c r="CZ409" i="2"/>
  <c r="CO208" i="2"/>
  <c r="CQ208" i="2"/>
  <c r="CZ208" i="2"/>
  <c r="CO162" i="2"/>
  <c r="CQ162" i="2"/>
  <c r="CO571" i="2"/>
  <c r="CQ571" i="2"/>
  <c r="CQ177" i="2"/>
  <c r="CO177" i="2"/>
  <c r="CO318" i="2"/>
  <c r="CQ318" i="2"/>
  <c r="CO186" i="2"/>
  <c r="CQ186" i="2"/>
  <c r="CQ110" i="2"/>
  <c r="CO110" i="2"/>
  <c r="CZ110" i="2"/>
  <c r="CW617" i="2"/>
  <c r="CX617" i="2" s="1"/>
  <c r="CU617" i="2"/>
  <c r="CO60" i="2"/>
  <c r="CQ60" i="2"/>
  <c r="CZ60" i="2" s="1"/>
  <c r="CQ118" i="2"/>
  <c r="CZ118" i="2" s="1"/>
  <c r="CO118" i="2"/>
  <c r="CZ73" i="2"/>
  <c r="CO185" i="2"/>
  <c r="CQ185" i="2"/>
  <c r="DA409" i="2"/>
  <c r="CR315" i="2"/>
  <c r="DA315" i="2" s="1"/>
  <c r="CT315" i="2"/>
  <c r="CT305" i="2"/>
  <c r="CR305" i="2"/>
  <c r="DA305" i="2" s="1"/>
  <c r="CQ41" i="2"/>
  <c r="CO41" i="2"/>
  <c r="CO513" i="2"/>
  <c r="CQ513" i="2"/>
  <c r="CZ595" i="2"/>
  <c r="CN176" i="2"/>
  <c r="CL176" i="2"/>
  <c r="CQ479" i="2"/>
  <c r="CO479" i="2"/>
  <c r="CU612" i="2"/>
  <c r="CW612" i="2"/>
  <c r="CX612" i="2" s="1"/>
  <c r="DA630" i="2"/>
  <c r="CZ412" i="2"/>
  <c r="CZ170" i="2"/>
  <c r="CO465" i="2"/>
  <c r="CQ465" i="2"/>
  <c r="DA518" i="2"/>
  <c r="CQ291" i="2"/>
  <c r="CO291" i="2"/>
  <c r="CZ291" i="2"/>
  <c r="CQ301" i="2"/>
  <c r="CZ301" i="2" s="1"/>
  <c r="CO301" i="2"/>
  <c r="CT539" i="2"/>
  <c r="CR539" i="2"/>
  <c r="CT105" i="2"/>
  <c r="CR105" i="2"/>
  <c r="CQ99" i="2"/>
  <c r="CO99" i="2"/>
  <c r="CZ99" i="2"/>
  <c r="CU442" i="2"/>
  <c r="CW442" i="2"/>
  <c r="CX442" i="2" s="1"/>
  <c r="CT378" i="2"/>
  <c r="CR378" i="2"/>
  <c r="CO202" i="2"/>
  <c r="CQ202" i="2"/>
  <c r="CN138" i="2"/>
  <c r="CL138" i="2"/>
  <c r="CO351" i="2"/>
  <c r="CQ351" i="2"/>
  <c r="CW600" i="2"/>
  <c r="CX600" i="2" s="1"/>
  <c r="CU600" i="2"/>
  <c r="CW473" i="2"/>
  <c r="CX473" i="2" s="1"/>
  <c r="CU473" i="2"/>
  <c r="CR25" i="2"/>
  <c r="CT25" i="2"/>
  <c r="CZ25" i="2"/>
  <c r="CQ665" i="2"/>
  <c r="CO665" i="2"/>
  <c r="CU66" i="2"/>
  <c r="CW66" i="2"/>
  <c r="CX66" i="2" s="1"/>
  <c r="CT668" i="2"/>
  <c r="CR668" i="2"/>
  <c r="DA668" i="2" s="1"/>
  <c r="CZ476" i="2"/>
  <c r="CO696" i="2"/>
  <c r="CQ696" i="2"/>
  <c r="CO396" i="2"/>
  <c r="CQ396" i="2"/>
  <c r="CQ216" i="2"/>
  <c r="CO216" i="2"/>
  <c r="CZ216" i="2"/>
  <c r="CR708" i="2"/>
  <c r="DA708" i="2" s="1"/>
  <c r="CT708" i="2"/>
  <c r="CQ243" i="2"/>
  <c r="CO243" i="2"/>
  <c r="CQ461" i="2"/>
  <c r="CO461" i="2"/>
  <c r="CZ461" i="2"/>
  <c r="CQ526" i="2"/>
  <c r="CO526" i="2"/>
  <c r="CZ526" i="2"/>
  <c r="CU626" i="2"/>
  <c r="CW626" i="2"/>
  <c r="CX626" i="2" s="1"/>
  <c r="CO79" i="2"/>
  <c r="CQ79" i="2"/>
  <c r="DA298" i="2"/>
  <c r="CT470" i="2"/>
  <c r="CR470" i="2"/>
  <c r="CZ470" i="2"/>
  <c r="CT193" i="2"/>
  <c r="CR193" i="2"/>
  <c r="DA193" i="2" s="1"/>
  <c r="CQ328" i="2"/>
  <c r="CO328" i="2"/>
  <c r="CO365" i="2"/>
  <c r="CQ365" i="2"/>
  <c r="CQ585" i="2"/>
  <c r="CO585" i="2"/>
  <c r="CO556" i="2"/>
  <c r="CQ556" i="2"/>
  <c r="DA689" i="2"/>
  <c r="CO125" i="2"/>
  <c r="CQ125" i="2"/>
  <c r="CU253" i="2"/>
  <c r="CW253" i="2"/>
  <c r="CX253" i="2" s="1"/>
  <c r="CO233" i="2"/>
  <c r="CQ233" i="2"/>
  <c r="CZ534" i="2"/>
  <c r="CZ592" i="2"/>
  <c r="CZ609" i="2"/>
  <c r="CZ86" i="2"/>
  <c r="CT474" i="2"/>
  <c r="CR474" i="2"/>
  <c r="CZ474" i="2"/>
  <c r="CQ677" i="2"/>
  <c r="CO677" i="2"/>
  <c r="CQ258" i="2"/>
  <c r="CO258" i="2"/>
  <c r="CQ124" i="2"/>
  <c r="CO124" i="2"/>
  <c r="DA462" i="2"/>
  <c r="CQ382" i="2"/>
  <c r="CO382" i="2"/>
  <c r="CT319" i="2"/>
  <c r="CR319" i="2"/>
  <c r="DA319" i="2" s="1"/>
  <c r="CQ348" i="2"/>
  <c r="CZ348" i="2" s="1"/>
  <c r="CO348" i="2"/>
  <c r="CO150" i="2"/>
  <c r="CQ150" i="2"/>
  <c r="CZ150" i="2" s="1"/>
  <c r="CR304" i="2"/>
  <c r="DA304" i="2" s="1"/>
  <c r="CT304" i="2"/>
  <c r="CZ304" i="2"/>
  <c r="CT312" i="2"/>
  <c r="CR312" i="2"/>
  <c r="DA312" i="2" s="1"/>
  <c r="CU448" i="2"/>
  <c r="CW448" i="2"/>
  <c r="CX448" i="2" s="1"/>
  <c r="CT17" i="2"/>
  <c r="CR17" i="2"/>
  <c r="DA17" i="2" s="1"/>
  <c r="CZ17" i="2"/>
  <c r="CR641" i="2"/>
  <c r="DA641" i="2" s="1"/>
  <c r="CT641" i="2"/>
  <c r="CZ641" i="2"/>
  <c r="CN72" i="2"/>
  <c r="CL72" i="2"/>
  <c r="CQ437" i="2"/>
  <c r="CO437" i="2"/>
  <c r="CT669" i="2"/>
  <c r="CR669" i="2"/>
  <c r="DA669" i="2" s="1"/>
  <c r="CW295" i="2"/>
  <c r="CX295" i="2" s="1"/>
  <c r="CU295" i="2"/>
  <c r="CO690" i="2"/>
  <c r="CQ690" i="2"/>
  <c r="CZ690" i="2" s="1"/>
  <c r="CT59" i="2"/>
  <c r="CR59" i="2"/>
  <c r="DA59" i="2" s="1"/>
  <c r="CR142" i="2"/>
  <c r="DA142" i="2" s="1"/>
  <c r="CT142" i="2"/>
  <c r="CZ142" i="2"/>
  <c r="CO507" i="2"/>
  <c r="CQ507" i="2"/>
  <c r="CZ507" i="2"/>
  <c r="CO26" i="2"/>
  <c r="CQ26" i="2"/>
  <c r="CZ26" i="2"/>
  <c r="CO89" i="2"/>
  <c r="CQ89" i="2"/>
  <c r="CR101" i="2"/>
  <c r="DA101" i="2" s="1"/>
  <c r="CT101" i="2"/>
  <c r="CU484" i="2"/>
  <c r="CW484" i="2"/>
  <c r="CX484" i="2" s="1"/>
  <c r="CZ519" i="2"/>
  <c r="CU603" i="2"/>
  <c r="CW603" i="2"/>
  <c r="CX603" i="2" s="1"/>
  <c r="CT166" i="2"/>
  <c r="CR166" i="2"/>
  <c r="DA166" i="2" s="1"/>
  <c r="CQ654" i="2"/>
  <c r="CO654" i="2"/>
  <c r="CT385" i="2"/>
  <c r="CR385" i="2"/>
  <c r="CR265" i="2"/>
  <c r="DA265" i="2" s="1"/>
  <c r="CT265" i="2"/>
  <c r="CR355" i="2"/>
  <c r="DA355" i="2" s="1"/>
  <c r="CT355" i="2"/>
  <c r="CR102" i="2"/>
  <c r="DA102" i="2" s="1"/>
  <c r="CT102" i="2"/>
  <c r="CZ102" i="2"/>
  <c r="CO599" i="2"/>
  <c r="CQ599" i="2"/>
  <c r="CZ599" i="2"/>
  <c r="CQ29" i="2"/>
  <c r="CO29" i="2"/>
  <c r="CT259" i="2"/>
  <c r="CR259" i="2"/>
  <c r="DA259" i="2" s="1"/>
  <c r="CR249" i="2"/>
  <c r="DA249" i="2" s="1"/>
  <c r="CT249" i="2"/>
  <c r="CT401" i="2"/>
  <c r="CR401" i="2"/>
  <c r="DA401" i="2" s="1"/>
  <c r="CZ401" i="2"/>
  <c r="CO388" i="2"/>
  <c r="CQ388" i="2"/>
  <c r="DA73" i="2"/>
  <c r="CW404" i="2"/>
  <c r="CU404" i="2"/>
  <c r="CW327" i="2"/>
  <c r="CX327" i="2" s="1"/>
  <c r="CU327" i="2"/>
  <c r="CO584" i="2"/>
  <c r="CQ584" i="2"/>
  <c r="CR354" i="2"/>
  <c r="DA354" i="2" s="1"/>
  <c r="CT354" i="2"/>
  <c r="CQ572" i="2"/>
  <c r="CO572" i="2"/>
  <c r="CZ572" i="2"/>
  <c r="CT602" i="2"/>
  <c r="CR602" i="2"/>
  <c r="DA602" i="2" s="1"/>
  <c r="CW287" i="2"/>
  <c r="CX287" i="2" s="1"/>
  <c r="CU287" i="2"/>
  <c r="CR607" i="2"/>
  <c r="DA607" i="2" s="1"/>
  <c r="CT607" i="2"/>
  <c r="CO645" i="2"/>
  <c r="CQ645" i="2"/>
  <c r="CZ645" i="2" s="1"/>
  <c r="CO111" i="2"/>
  <c r="CQ111" i="2"/>
  <c r="CQ613" i="2"/>
  <c r="CO613" i="2"/>
  <c r="CZ613" i="2"/>
  <c r="CO464" i="2"/>
  <c r="CQ464" i="2"/>
  <c r="CO674" i="2"/>
  <c r="CQ674" i="2"/>
  <c r="CZ674" i="2"/>
  <c r="CO173" i="2"/>
  <c r="CQ173" i="2"/>
  <c r="CZ173" i="2" s="1"/>
  <c r="CW628" i="2"/>
  <c r="CX628" i="2" s="1"/>
  <c r="CU628" i="2"/>
  <c r="CO634" i="2"/>
  <c r="CQ634" i="2"/>
  <c r="CW660" i="2"/>
  <c r="CX660" i="2" s="1"/>
  <c r="CU660" i="2"/>
  <c r="CR147" i="2"/>
  <c r="CT147" i="2"/>
  <c r="CT636" i="2"/>
  <c r="CR636" i="2"/>
  <c r="DA636" i="2" s="1"/>
  <c r="CZ636" i="2"/>
  <c r="CT673" i="2"/>
  <c r="CR673" i="2"/>
  <c r="CO648" i="2"/>
  <c r="CQ648" i="2"/>
  <c r="CW213" i="2"/>
  <c r="CX213" i="2" s="1"/>
  <c r="CU213" i="2"/>
  <c r="CO493" i="2"/>
  <c r="CQ493" i="2"/>
  <c r="CZ493" i="2"/>
  <c r="CQ14" i="2"/>
  <c r="CO14" i="2"/>
  <c r="CZ503" i="2"/>
  <c r="CZ239" i="2"/>
  <c r="CT646" i="2"/>
  <c r="CR646" i="2"/>
  <c r="DA646" i="2" s="1"/>
  <c r="CZ646" i="2"/>
  <c r="CZ543" i="2"/>
  <c r="CQ334" i="2"/>
  <c r="CZ334" i="2" s="1"/>
  <c r="CO334" i="2"/>
  <c r="CZ648" i="2"/>
  <c r="CO384" i="2"/>
  <c r="CQ384" i="2"/>
  <c r="CO393" i="2"/>
  <c r="CQ393" i="2"/>
  <c r="CN127" i="2"/>
  <c r="CL127" i="2"/>
  <c r="CT657" i="2"/>
  <c r="CR657" i="2"/>
  <c r="DA657" i="2" s="1"/>
  <c r="CT188" i="2"/>
  <c r="CR188" i="2"/>
  <c r="CT467" i="2"/>
  <c r="CR467" i="2"/>
  <c r="DA467" i="2" s="1"/>
  <c r="CO165" i="2"/>
  <c r="CQ165" i="2"/>
  <c r="CZ258" i="2"/>
  <c r="CQ222" i="2"/>
  <c r="CO222" i="2"/>
  <c r="CU167" i="2"/>
  <c r="CW167" i="2"/>
  <c r="CX167" i="2" s="1"/>
  <c r="CO497" i="2"/>
  <c r="CQ497" i="2"/>
  <c r="CT146" i="2"/>
  <c r="CR146" i="2"/>
  <c r="DA146" i="2" s="1"/>
  <c r="CT678" i="2"/>
  <c r="CR678" i="2"/>
  <c r="DA678" i="2" s="1"/>
  <c r="CR223" i="2"/>
  <c r="CT223" i="2"/>
  <c r="DA595" i="2"/>
  <c r="CO688" i="2"/>
  <c r="CQ688" i="2"/>
  <c r="CU713" i="2"/>
  <c r="CW713" i="2"/>
  <c r="CX713" i="2" s="1"/>
  <c r="CZ499" i="2"/>
  <c r="DA170" i="2"/>
  <c r="DA234" i="2"/>
  <c r="CR189" i="2"/>
  <c r="CT189" i="2"/>
  <c r="CZ128" i="2"/>
  <c r="CQ555" i="2"/>
  <c r="CO555" i="2"/>
  <c r="CT244" i="2"/>
  <c r="CR244" i="2"/>
  <c r="CZ161" i="2"/>
  <c r="CQ140" i="2"/>
  <c r="CO140" i="2"/>
  <c r="CZ140" i="2"/>
  <c r="CQ681" i="2"/>
  <c r="CO681" i="2"/>
  <c r="CZ681" i="2"/>
  <c r="CZ462" i="2"/>
  <c r="CO294" i="2"/>
  <c r="CQ294" i="2"/>
  <c r="CZ294" i="2" s="1"/>
  <c r="CO262" i="2"/>
  <c r="CQ262" i="2"/>
  <c r="CZ262" i="2" s="1"/>
  <c r="CQ698" i="2"/>
  <c r="CZ698" i="2" s="1"/>
  <c r="CO698" i="2"/>
  <c r="CO307" i="2"/>
  <c r="CQ307" i="2"/>
  <c r="CZ307" i="2" s="1"/>
  <c r="CO680" i="2"/>
  <c r="CQ680" i="2"/>
  <c r="CU458" i="2"/>
  <c r="CW458" i="2"/>
  <c r="CX458" i="2" s="1"/>
  <c r="CT582" i="2"/>
  <c r="CR582" i="2"/>
  <c r="DA582" i="2" s="1"/>
  <c r="CO522" i="2"/>
  <c r="CQ522" i="2"/>
  <c r="CZ522" i="2"/>
  <c r="CQ676" i="2"/>
  <c r="CO676" i="2"/>
  <c r="CO36" i="2"/>
  <c r="CQ36" i="2"/>
  <c r="CZ78" i="2"/>
  <c r="CO215" i="2"/>
  <c r="CQ215" i="2"/>
  <c r="CZ215" i="2"/>
  <c r="CQ563" i="2"/>
  <c r="CO563" i="2"/>
  <c r="CU209" i="2"/>
  <c r="CW209" i="2"/>
  <c r="CX209" i="2" s="1"/>
  <c r="CR638" i="2"/>
  <c r="DA638" i="2" s="1"/>
  <c r="CT638" i="2"/>
  <c r="CZ319" i="2"/>
  <c r="CQ272" i="2"/>
  <c r="CZ272" i="2" s="1"/>
  <c r="CO272" i="2"/>
  <c r="CL286" i="2"/>
  <c r="CN286" i="2"/>
  <c r="CT578" i="2"/>
  <c r="CR578" i="2"/>
  <c r="CT452" i="2"/>
  <c r="CR452" i="2"/>
  <c r="DA452" i="2" s="1"/>
  <c r="CQ444" i="2"/>
  <c r="CO444" i="2"/>
  <c r="CO637" i="2"/>
  <c r="CQ637" i="2"/>
  <c r="CZ637" i="2"/>
  <c r="CQ644" i="2"/>
  <c r="CO644" i="2"/>
  <c r="CZ644" i="2"/>
  <c r="CW231" i="2"/>
  <c r="CX231" i="2" s="1"/>
  <c r="CU231" i="2"/>
  <c r="CO544" i="2"/>
  <c r="CQ544" i="2"/>
  <c r="CZ544" i="2" s="1"/>
  <c r="CR704" i="2"/>
  <c r="DA704" i="2" s="1"/>
  <c r="CT704" i="2"/>
  <c r="CO32" i="2"/>
  <c r="CQ32" i="2"/>
  <c r="CQ344" i="2"/>
  <c r="CO344" i="2"/>
  <c r="CO649" i="2"/>
  <c r="CQ649" i="2"/>
  <c r="CT608" i="2"/>
  <c r="CR608" i="2"/>
  <c r="DA608" i="2" s="1"/>
  <c r="CZ574" i="2"/>
  <c r="CO621" i="2"/>
  <c r="CQ621" i="2"/>
  <c r="CU230" i="2"/>
  <c r="CW230" i="2"/>
  <c r="CX230" i="2" s="1"/>
  <c r="CZ547" i="2"/>
  <c r="CZ697" i="2"/>
  <c r="CZ146" i="2"/>
  <c r="CZ186" i="2"/>
  <c r="CZ90" i="2"/>
  <c r="CZ342" i="2"/>
  <c r="DA420" i="2" l="1"/>
  <c r="DA550" i="2"/>
  <c r="DA464" i="2"/>
  <c r="DA544" i="2"/>
  <c r="DA688" i="2"/>
  <c r="DA215" i="2"/>
  <c r="CZ377" i="2"/>
  <c r="DA342" i="2"/>
  <c r="DA412" i="2"/>
  <c r="DA654" i="2"/>
  <c r="DA258" i="2"/>
  <c r="DA178" i="2"/>
  <c r="DA489" i="2"/>
  <c r="DA254" i="2"/>
  <c r="DA245" i="2"/>
  <c r="DA622" i="2"/>
  <c r="DA698" i="2"/>
  <c r="CR111" i="2"/>
  <c r="DA111" i="2" s="1"/>
  <c r="CT111" i="2"/>
  <c r="CZ111" i="2"/>
  <c r="CR584" i="2"/>
  <c r="DA584" i="2" s="1"/>
  <c r="CT584" i="2"/>
  <c r="CW385" i="2"/>
  <c r="CX385" i="2" s="1"/>
  <c r="CU385" i="2"/>
  <c r="DA385" i="2" s="1"/>
  <c r="CZ385" i="2"/>
  <c r="CT382" i="2"/>
  <c r="CR382" i="2"/>
  <c r="DA382" i="2" s="1"/>
  <c r="CR556" i="2"/>
  <c r="CT556" i="2"/>
  <c r="CU378" i="2"/>
  <c r="CW378" i="2"/>
  <c r="CX378" i="2" s="1"/>
  <c r="CR83" i="2"/>
  <c r="CT83" i="2"/>
  <c r="CZ83" i="2"/>
  <c r="CR21" i="2"/>
  <c r="DA21" i="2" s="1"/>
  <c r="CT21" i="2"/>
  <c r="CZ21" i="2"/>
  <c r="CT706" i="2"/>
  <c r="CR706" i="2"/>
  <c r="DA706" i="2" s="1"/>
  <c r="CR459" i="2"/>
  <c r="CT459" i="2"/>
  <c r="CT685" i="2"/>
  <c r="CR685" i="2"/>
  <c r="DA685" i="2" s="1"/>
  <c r="CZ685" i="2"/>
  <c r="CR26" i="2"/>
  <c r="DA26" i="2" s="1"/>
  <c r="CT26" i="2"/>
  <c r="CU669" i="2"/>
  <c r="CW669" i="2"/>
  <c r="CX669" i="2" s="1"/>
  <c r="CR328" i="2"/>
  <c r="DA328" i="2" s="1"/>
  <c r="CT328" i="2"/>
  <c r="CZ328" i="2"/>
  <c r="CR79" i="2"/>
  <c r="CT79" i="2"/>
  <c r="CZ79" i="2"/>
  <c r="DA216" i="2"/>
  <c r="CU25" i="2"/>
  <c r="CW25" i="2"/>
  <c r="CX25" i="2" s="1"/>
  <c r="CU539" i="2"/>
  <c r="CW539" i="2"/>
  <c r="CX539" i="2" s="1"/>
  <c r="CT465" i="2"/>
  <c r="CR465" i="2"/>
  <c r="CT479" i="2"/>
  <c r="CR479" i="2"/>
  <c r="DA479" i="2" s="1"/>
  <c r="CZ479" i="2"/>
  <c r="CT41" i="2"/>
  <c r="CR41" i="2"/>
  <c r="CU650" i="2"/>
  <c r="CW650" i="2"/>
  <c r="CX650" i="2" s="1"/>
  <c r="CU297" i="2"/>
  <c r="CW297" i="2"/>
  <c r="CX297" i="2" s="1"/>
  <c r="CT653" i="2"/>
  <c r="CR653" i="2"/>
  <c r="DA653" i="2" s="1"/>
  <c r="CR178" i="2"/>
  <c r="CT178" i="2"/>
  <c r="CZ178" i="2"/>
  <c r="CW709" i="2"/>
  <c r="CX709" i="2" s="1"/>
  <c r="CU709" i="2"/>
  <c r="DA83" i="2"/>
  <c r="CU93" i="2"/>
  <c r="CW93" i="2"/>
  <c r="CX93" i="2" s="1"/>
  <c r="CU620" i="2"/>
  <c r="CW620" i="2"/>
  <c r="CX620" i="2" s="1"/>
  <c r="CU86" i="2"/>
  <c r="CW86" i="2"/>
  <c r="CX86" i="2" s="1"/>
  <c r="CU275" i="2"/>
  <c r="CW275" i="2"/>
  <c r="CX275" i="2" s="1"/>
  <c r="CU701" i="2"/>
  <c r="CW701" i="2"/>
  <c r="CX701" i="2" s="1"/>
  <c r="CU114" i="2"/>
  <c r="CW114" i="2"/>
  <c r="CX114" i="2" s="1"/>
  <c r="CT632" i="2"/>
  <c r="CR632" i="2"/>
  <c r="DA632" i="2" s="1"/>
  <c r="CZ632" i="2"/>
  <c r="CW697" i="2"/>
  <c r="CX697" i="2" s="1"/>
  <c r="CU697" i="2"/>
  <c r="CU128" i="2"/>
  <c r="CW128" i="2"/>
  <c r="CX128" i="2" s="1"/>
  <c r="CR261" i="2"/>
  <c r="DA261" i="2" s="1"/>
  <c r="CT261" i="2"/>
  <c r="DA487" i="2"/>
  <c r="DA642" i="2"/>
  <c r="CT492" i="2"/>
  <c r="CR492" i="2"/>
  <c r="DA492" i="2" s="1"/>
  <c r="CU420" i="2"/>
  <c r="CW420" i="2"/>
  <c r="CX420" i="2" s="1"/>
  <c r="CU694" i="2"/>
  <c r="CW694" i="2"/>
  <c r="CX694" i="2" s="1"/>
  <c r="CR218" i="2"/>
  <c r="DA218" i="2" s="1"/>
  <c r="CT218" i="2"/>
  <c r="CR344" i="2"/>
  <c r="DA344" i="2" s="1"/>
  <c r="CT344" i="2"/>
  <c r="CZ344" i="2"/>
  <c r="CR444" i="2"/>
  <c r="CT444" i="2"/>
  <c r="CW244" i="2"/>
  <c r="CX244" i="2" s="1"/>
  <c r="CU244" i="2"/>
  <c r="DA244" i="2" s="1"/>
  <c r="CT497" i="2"/>
  <c r="CR497" i="2"/>
  <c r="CR165" i="2"/>
  <c r="CT165" i="2"/>
  <c r="CZ165" i="2"/>
  <c r="DA493" i="2"/>
  <c r="CU602" i="2"/>
  <c r="CW602" i="2"/>
  <c r="CX602" i="2" s="1"/>
  <c r="CR29" i="2"/>
  <c r="DA29" i="2" s="1"/>
  <c r="CT29" i="2"/>
  <c r="CZ29" i="2"/>
  <c r="CU355" i="2"/>
  <c r="CW355" i="2"/>
  <c r="CX355" i="2" s="1"/>
  <c r="CU59" i="2"/>
  <c r="CW59" i="2"/>
  <c r="CX59" i="2" s="1"/>
  <c r="CW312" i="2"/>
  <c r="CX312" i="2" s="1"/>
  <c r="CU312" i="2"/>
  <c r="DA79" i="2"/>
  <c r="CR461" i="2"/>
  <c r="DA461" i="2" s="1"/>
  <c r="CT461" i="2"/>
  <c r="CT216" i="2"/>
  <c r="CR216" i="2"/>
  <c r="CU668" i="2"/>
  <c r="CW668" i="2"/>
  <c r="CX668" i="2" s="1"/>
  <c r="DA465" i="2"/>
  <c r="CR208" i="2"/>
  <c r="DA208" i="2" s="1"/>
  <c r="CT208" i="2"/>
  <c r="CR408" i="2"/>
  <c r="DA408" i="2" s="1"/>
  <c r="CT408" i="2"/>
  <c r="CW352" i="2"/>
  <c r="CX352" i="2" s="1"/>
  <c r="CU352" i="2"/>
  <c r="CR510" i="2"/>
  <c r="CT510" i="2"/>
  <c r="CU595" i="2"/>
  <c r="CW595" i="2"/>
  <c r="CX595" i="2" s="1"/>
  <c r="CR686" i="2"/>
  <c r="DA686" i="2" s="1"/>
  <c r="CT686" i="2"/>
  <c r="CT589" i="2"/>
  <c r="CR589" i="2"/>
  <c r="DA589" i="2" s="1"/>
  <c r="CZ589" i="2"/>
  <c r="CU535" i="2"/>
  <c r="CW535" i="2"/>
  <c r="CX535" i="2" s="1"/>
  <c r="CU181" i="2"/>
  <c r="CW181" i="2"/>
  <c r="CX181" i="2" s="1"/>
  <c r="CR158" i="2"/>
  <c r="CT158" i="2"/>
  <c r="CU700" i="2"/>
  <c r="CW700" i="2"/>
  <c r="CX700" i="2" s="1"/>
  <c r="CU424" i="2"/>
  <c r="CW424" i="2"/>
  <c r="CX424" i="2" s="1"/>
  <c r="CT161" i="2"/>
  <c r="CR161" i="2"/>
  <c r="DA161" i="2" s="1"/>
  <c r="CU234" i="2"/>
  <c r="CW234" i="2"/>
  <c r="CX234" i="2" s="1"/>
  <c r="CU431" i="2"/>
  <c r="CW431" i="2"/>
  <c r="CW283" i="2"/>
  <c r="CX283" i="2" s="1"/>
  <c r="CU283" i="2"/>
  <c r="CU705" i="2"/>
  <c r="CW705" i="2"/>
  <c r="CX705" i="2" s="1"/>
  <c r="CT551" i="2"/>
  <c r="CR551" i="2"/>
  <c r="CU338" i="2"/>
  <c r="CW338" i="2"/>
  <c r="CX338" i="2" s="1"/>
  <c r="CO286" i="2"/>
  <c r="CQ286" i="2"/>
  <c r="CZ286" i="2" s="1"/>
  <c r="CR36" i="2"/>
  <c r="CT36" i="2"/>
  <c r="CW582" i="2"/>
  <c r="CX582" i="2" s="1"/>
  <c r="CU582" i="2"/>
  <c r="CR692" i="2"/>
  <c r="DA692" i="2" s="1"/>
  <c r="CT692" i="2"/>
  <c r="CT621" i="2"/>
  <c r="CR621" i="2"/>
  <c r="DA621" i="2" s="1"/>
  <c r="CR262" i="2"/>
  <c r="DA262" i="2" s="1"/>
  <c r="CT262" i="2"/>
  <c r="CW223" i="2"/>
  <c r="CX223" i="2" s="1"/>
  <c r="CU223" i="2"/>
  <c r="DA223" i="2" s="1"/>
  <c r="CR645" i="2"/>
  <c r="DA645" i="2" s="1"/>
  <c r="CT645" i="2"/>
  <c r="CT396" i="2"/>
  <c r="CR396" i="2"/>
  <c r="CO138" i="2"/>
  <c r="CQ138" i="2"/>
  <c r="CU305" i="2"/>
  <c r="CW305" i="2"/>
  <c r="CX305" i="2" s="1"/>
  <c r="CU693" i="2"/>
  <c r="CW693" i="2"/>
  <c r="CX693" i="2" s="1"/>
  <c r="CU279" i="2"/>
  <c r="CW279" i="2"/>
  <c r="CX279" i="2" s="1"/>
  <c r="CR555" i="2"/>
  <c r="CT555" i="2"/>
  <c r="CO127" i="2"/>
  <c r="CQ127" i="2"/>
  <c r="CZ127" i="2" s="1"/>
  <c r="CU249" i="2"/>
  <c r="CW249" i="2"/>
  <c r="CX249" i="2" s="1"/>
  <c r="CT599" i="2"/>
  <c r="CR599" i="2"/>
  <c r="CW265" i="2"/>
  <c r="CX265" i="2" s="1"/>
  <c r="CU265" i="2"/>
  <c r="CT654" i="2"/>
  <c r="CR654" i="2"/>
  <c r="CW101" i="2"/>
  <c r="CX101" i="2" s="1"/>
  <c r="CU101" i="2"/>
  <c r="CT507" i="2"/>
  <c r="CR507" i="2"/>
  <c r="DA507" i="2" s="1"/>
  <c r="CW17" i="2"/>
  <c r="CX17" i="2" s="1"/>
  <c r="CU17" i="2"/>
  <c r="CR125" i="2"/>
  <c r="CT125" i="2"/>
  <c r="CZ125" i="2"/>
  <c r="CT202" i="2"/>
  <c r="CR202" i="2"/>
  <c r="DA202" i="2" s="1"/>
  <c r="CZ202" i="2"/>
  <c r="DA99" i="2"/>
  <c r="CR301" i="2"/>
  <c r="DA301" i="2" s="1"/>
  <c r="CT301" i="2"/>
  <c r="CU315" i="2"/>
  <c r="CW315" i="2"/>
  <c r="CX315" i="2" s="1"/>
  <c r="CR118" i="2"/>
  <c r="DA118" i="2" s="1"/>
  <c r="CT118" i="2"/>
  <c r="CR177" i="2"/>
  <c r="CT177" i="2"/>
  <c r="CU225" i="2"/>
  <c r="CW225" i="2"/>
  <c r="CX225" i="2" s="1"/>
  <c r="CR528" i="2"/>
  <c r="CT528" i="2"/>
  <c r="CZ528" i="2"/>
  <c r="CR94" i="2"/>
  <c r="DA94" i="2" s="1"/>
  <c r="CT94" i="2"/>
  <c r="CR624" i="2"/>
  <c r="DA624" i="2" s="1"/>
  <c r="CT624" i="2"/>
  <c r="CZ624" i="2"/>
  <c r="CR416" i="2"/>
  <c r="DA416" i="2" s="1"/>
  <c r="CT416" i="2"/>
  <c r="CZ416" i="2"/>
  <c r="CR534" i="2"/>
  <c r="DA534" i="2" s="1"/>
  <c r="CT534" i="2"/>
  <c r="CR239" i="2"/>
  <c r="CT239" i="2"/>
  <c r="CR489" i="2"/>
  <c r="CT489" i="2"/>
  <c r="CR456" i="2"/>
  <c r="DA456" i="2" s="1"/>
  <c r="CT456" i="2"/>
  <c r="CU449" i="2"/>
  <c r="CW449" i="2"/>
  <c r="CX449" i="2" s="1"/>
  <c r="CT157" i="2"/>
  <c r="CR157" i="2"/>
  <c r="DA157" i="2" s="1"/>
  <c r="CR441" i="2"/>
  <c r="DA441" i="2" s="1"/>
  <c r="CT441" i="2"/>
  <c r="CT419" i="2"/>
  <c r="CR419" i="2"/>
  <c r="CW661" i="2"/>
  <c r="CX661" i="2" s="1"/>
  <c r="CU661" i="2"/>
  <c r="CU601" i="2"/>
  <c r="CW601" i="2"/>
  <c r="CX601" i="2" s="1"/>
  <c r="CU358" i="2"/>
  <c r="CW358" i="2"/>
  <c r="CX358" i="2" s="1"/>
  <c r="CW24" i="2"/>
  <c r="CX24" i="2" s="1"/>
  <c r="CU24" i="2"/>
  <c r="CU11" i="2"/>
  <c r="CW11" i="2"/>
  <c r="CX11" i="2" s="1"/>
  <c r="CT400" i="2"/>
  <c r="CR400" i="2"/>
  <c r="CR270" i="2"/>
  <c r="DA270" i="2" s="1"/>
  <c r="CT270" i="2"/>
  <c r="CZ270" i="2"/>
  <c r="DA389" i="2"/>
  <c r="CR347" i="2"/>
  <c r="DA347" i="2" s="1"/>
  <c r="CT347" i="2"/>
  <c r="CZ347" i="2"/>
  <c r="CR75" i="2"/>
  <c r="DA75" i="2" s="1"/>
  <c r="CT75" i="2"/>
  <c r="CW97" i="2"/>
  <c r="CX97" i="2" s="1"/>
  <c r="CU97" i="2"/>
  <c r="CR106" i="2"/>
  <c r="CT106" i="2"/>
  <c r="CU49" i="2"/>
  <c r="CW49" i="2"/>
  <c r="CX49" i="2" s="1"/>
  <c r="CU575" i="2"/>
  <c r="CW575" i="2"/>
  <c r="CX575" i="2" s="1"/>
  <c r="CZ654" i="2"/>
  <c r="DA637" i="2"/>
  <c r="CU673" i="2"/>
  <c r="CW673" i="2"/>
  <c r="CX673" i="2" s="1"/>
  <c r="CU641" i="2"/>
  <c r="CW641" i="2"/>
  <c r="CX641" i="2" s="1"/>
  <c r="CR451" i="2"/>
  <c r="DA451" i="2" s="1"/>
  <c r="CT451" i="2"/>
  <c r="CX381" i="2"/>
  <c r="DA381" i="2" s="1"/>
  <c r="CZ381" i="2"/>
  <c r="CR55" i="2"/>
  <c r="CT55" i="2"/>
  <c r="CR531" i="2"/>
  <c r="DA531" i="2" s="1"/>
  <c r="CT531" i="2"/>
  <c r="CU149" i="2"/>
  <c r="CW149" i="2"/>
  <c r="CX149" i="2" s="1"/>
  <c r="CT487" i="2"/>
  <c r="CR487" i="2"/>
  <c r="CW625" i="2"/>
  <c r="CX625" i="2" s="1"/>
  <c r="CU625" i="2"/>
  <c r="CU547" i="2"/>
  <c r="CW547" i="2"/>
  <c r="CX547" i="2" s="1"/>
  <c r="CR502" i="2"/>
  <c r="CT502" i="2"/>
  <c r="CW139" i="2"/>
  <c r="CX139" i="2" s="1"/>
  <c r="CU139" i="2"/>
  <c r="DA444" i="2"/>
  <c r="CR698" i="2"/>
  <c r="CT698" i="2"/>
  <c r="CR634" i="2"/>
  <c r="DA634" i="2" s="1"/>
  <c r="CT634" i="2"/>
  <c r="CZ634" i="2"/>
  <c r="CR681" i="2"/>
  <c r="DA681" i="2" s="1"/>
  <c r="CT681" i="2"/>
  <c r="CU401" i="2"/>
  <c r="CW401" i="2"/>
  <c r="CX401" i="2" s="1"/>
  <c r="CZ459" i="2"/>
  <c r="CU474" i="2"/>
  <c r="CW474" i="2"/>
  <c r="CX474" i="2" s="1"/>
  <c r="CR585" i="2"/>
  <c r="DA585" i="2" s="1"/>
  <c r="CT585" i="2"/>
  <c r="CZ585" i="2"/>
  <c r="CU193" i="2"/>
  <c r="CW193" i="2"/>
  <c r="CX193" i="2" s="1"/>
  <c r="CO176" i="2"/>
  <c r="CQ176" i="2"/>
  <c r="CZ176" i="2"/>
  <c r="DA177" i="2"/>
  <c r="DA528" i="2"/>
  <c r="CO229" i="2"/>
  <c r="CQ229" i="2"/>
  <c r="CR15" i="2"/>
  <c r="DA15" i="2" s="1"/>
  <c r="CT15" i="2"/>
  <c r="CR180" i="2"/>
  <c r="DA180" i="2" s="1"/>
  <c r="CT180" i="2"/>
  <c r="CR405" i="2"/>
  <c r="DA405" i="2" s="1"/>
  <c r="CT405" i="2"/>
  <c r="CR411" i="2"/>
  <c r="DA411" i="2" s="1"/>
  <c r="CT411" i="2"/>
  <c r="CZ411" i="2"/>
  <c r="CU452" i="2"/>
  <c r="CW452" i="2"/>
  <c r="CX452" i="2" s="1"/>
  <c r="CR272" i="2"/>
  <c r="DA272" i="2" s="1"/>
  <c r="CT272" i="2"/>
  <c r="CU704" i="2"/>
  <c r="CW704" i="2"/>
  <c r="CX704" i="2" s="1"/>
  <c r="CT644" i="2"/>
  <c r="CR644" i="2"/>
  <c r="DA644" i="2" s="1"/>
  <c r="CR215" i="2"/>
  <c r="CT215" i="2"/>
  <c r="CR522" i="2"/>
  <c r="DA522" i="2" s="1"/>
  <c r="CT522" i="2"/>
  <c r="CR688" i="2"/>
  <c r="CT688" i="2"/>
  <c r="CZ688" i="2"/>
  <c r="CU467" i="2"/>
  <c r="CW467" i="2"/>
  <c r="CX467" i="2" s="1"/>
  <c r="CT648" i="2"/>
  <c r="CR648" i="2"/>
  <c r="DA648" i="2" s="1"/>
  <c r="CU147" i="2"/>
  <c r="CW147" i="2"/>
  <c r="CX147" i="2" s="1"/>
  <c r="CU607" i="2"/>
  <c r="CW607" i="2"/>
  <c r="CX607" i="2" s="1"/>
  <c r="CR572" i="2"/>
  <c r="DA572" i="2" s="1"/>
  <c r="CT572" i="2"/>
  <c r="CX404" i="2"/>
  <c r="DA404" i="2" s="1"/>
  <c r="CZ404" i="2"/>
  <c r="DA599" i="2"/>
  <c r="CO72" i="2"/>
  <c r="CQ72" i="2"/>
  <c r="CU319" i="2"/>
  <c r="CW319" i="2"/>
  <c r="CX319" i="2" s="1"/>
  <c r="CR258" i="2"/>
  <c r="CT258" i="2"/>
  <c r="DA125" i="2"/>
  <c r="CR243" i="2"/>
  <c r="CT243" i="2"/>
  <c r="CR696" i="2"/>
  <c r="CT696" i="2"/>
  <c r="CZ696" i="2"/>
  <c r="CR99" i="2"/>
  <c r="CT99" i="2"/>
  <c r="CR513" i="2"/>
  <c r="DA513" i="2" s="1"/>
  <c r="CT513" i="2"/>
  <c r="CZ513" i="2"/>
  <c r="CT110" i="2"/>
  <c r="CR110" i="2"/>
  <c r="DA110" i="2" s="1"/>
  <c r="CT571" i="2"/>
  <c r="CR571" i="2"/>
  <c r="DA571" i="2" s="1"/>
  <c r="CZ571" i="2"/>
  <c r="CU468" i="2"/>
  <c r="CW468" i="2"/>
  <c r="CX468" i="2" s="1"/>
  <c r="CR499" i="2"/>
  <c r="DA499" i="2" s="1"/>
  <c r="CT499" i="2"/>
  <c r="CR477" i="2"/>
  <c r="DA477" i="2" s="1"/>
  <c r="CT477" i="2"/>
  <c r="CU170" i="2"/>
  <c r="CW170" i="2"/>
  <c r="CX170" i="2" s="1"/>
  <c r="CT198" i="2"/>
  <c r="CR198" i="2"/>
  <c r="DA198" i="2" s="1"/>
  <c r="CW298" i="2"/>
  <c r="CX298" i="2" s="1"/>
  <c r="CU298" i="2"/>
  <c r="CZ261" i="2"/>
  <c r="CR666" i="2"/>
  <c r="DA666" i="2" s="1"/>
  <c r="CT666" i="2"/>
  <c r="CW415" i="2"/>
  <c r="CX415" i="2" s="1"/>
  <c r="CU415" i="2"/>
  <c r="CR342" i="2"/>
  <c r="CT342" i="2"/>
  <c r="CR412" i="2"/>
  <c r="CT412" i="2"/>
  <c r="CU311" i="2"/>
  <c r="CW311" i="2"/>
  <c r="CX311" i="2" s="1"/>
  <c r="CZ531" i="2"/>
  <c r="CQ268" i="2"/>
  <c r="CO268" i="2"/>
  <c r="CU662" i="2"/>
  <c r="CW662" i="2"/>
  <c r="CX662" i="2" s="1"/>
  <c r="CT201" i="2"/>
  <c r="CR201" i="2"/>
  <c r="DA201" i="2" s="1"/>
  <c r="CR389" i="2"/>
  <c r="CT389" i="2"/>
  <c r="CZ389" i="2"/>
  <c r="CU490" i="2"/>
  <c r="CW490" i="2"/>
  <c r="CX490" i="2" s="1"/>
  <c r="CU496" i="2"/>
  <c r="CW496" i="2"/>
  <c r="CX496" i="2" s="1"/>
  <c r="CZ223" i="2"/>
  <c r="CZ465" i="2"/>
  <c r="CW259" i="2"/>
  <c r="CX259" i="2" s="1"/>
  <c r="CU259" i="2"/>
  <c r="CR150" i="2"/>
  <c r="DA150" i="2" s="1"/>
  <c r="CT150" i="2"/>
  <c r="CR677" i="2"/>
  <c r="DA677" i="2" s="1"/>
  <c r="CT677" i="2"/>
  <c r="CR233" i="2"/>
  <c r="DA233" i="2" s="1"/>
  <c r="CT233" i="2"/>
  <c r="CZ233" i="2"/>
  <c r="DA539" i="2"/>
  <c r="CR318" i="2"/>
  <c r="DA318" i="2" s="1"/>
  <c r="CT318" i="2"/>
  <c r="CZ318" i="2"/>
  <c r="CT532" i="2"/>
  <c r="CR532" i="2"/>
  <c r="DA532" i="2" s="1"/>
  <c r="CZ532" i="2"/>
  <c r="CU153" i="2"/>
  <c r="CW153" i="2"/>
  <c r="CX153" i="2" s="1"/>
  <c r="CU462" i="2"/>
  <c r="CW462" i="2"/>
  <c r="CX462" i="2" s="1"/>
  <c r="CT642" i="2"/>
  <c r="CR642" i="2"/>
  <c r="CU146" i="2"/>
  <c r="CW146" i="2"/>
  <c r="CX146" i="2" s="1"/>
  <c r="CR32" i="2"/>
  <c r="CT32" i="2"/>
  <c r="CR676" i="2"/>
  <c r="DA676" i="2" s="1"/>
  <c r="CT676" i="2"/>
  <c r="DA497" i="2"/>
  <c r="CW636" i="2"/>
  <c r="CX636" i="2" s="1"/>
  <c r="CU636" i="2"/>
  <c r="CR124" i="2"/>
  <c r="DA124" i="2" s="1"/>
  <c r="CT124" i="2"/>
  <c r="CU506" i="2"/>
  <c r="CW506" i="2"/>
  <c r="CX506" i="2" s="1"/>
  <c r="DA510" i="2"/>
  <c r="DA158" i="2"/>
  <c r="CU245" i="2"/>
  <c r="CW245" i="2"/>
  <c r="CX245" i="2" s="1"/>
  <c r="CZ245" i="2"/>
  <c r="CU614" i="2"/>
  <c r="CW614" i="2"/>
  <c r="CX614" i="2" s="1"/>
  <c r="CZ584" i="2"/>
  <c r="CU608" i="2"/>
  <c r="CW608" i="2"/>
  <c r="CX608" i="2" s="1"/>
  <c r="CR307" i="2"/>
  <c r="DA307" i="2" s="1"/>
  <c r="CT307" i="2"/>
  <c r="CT393" i="2"/>
  <c r="CR393" i="2"/>
  <c r="CT334" i="2"/>
  <c r="CR334" i="2"/>
  <c r="DA334" i="2" s="1"/>
  <c r="CU354" i="2"/>
  <c r="CW354" i="2"/>
  <c r="CX354" i="2" s="1"/>
  <c r="CU166" i="2"/>
  <c r="CW166" i="2"/>
  <c r="CX166" i="2" s="1"/>
  <c r="CR89" i="2"/>
  <c r="DA89" i="2" s="1"/>
  <c r="CT89" i="2"/>
  <c r="CZ89" i="2"/>
  <c r="CW304" i="2"/>
  <c r="CX304" i="2" s="1"/>
  <c r="CU304" i="2"/>
  <c r="CZ382" i="2"/>
  <c r="CZ677" i="2"/>
  <c r="CT365" i="2"/>
  <c r="CR365" i="2"/>
  <c r="DA526" i="2"/>
  <c r="CW708" i="2"/>
  <c r="CX708" i="2" s="1"/>
  <c r="CU708" i="2"/>
  <c r="DA696" i="2"/>
  <c r="CZ378" i="2"/>
  <c r="CR60" i="2"/>
  <c r="DA60" i="2" s="1"/>
  <c r="CT60" i="2"/>
  <c r="CT186" i="2"/>
  <c r="CR186" i="2"/>
  <c r="DA186" i="2" s="1"/>
  <c r="CW409" i="2"/>
  <c r="CX409" i="2" s="1"/>
  <c r="CU409" i="2"/>
  <c r="CW509" i="2"/>
  <c r="CX509" i="2" s="1"/>
  <c r="CU509" i="2"/>
  <c r="CU550" i="2"/>
  <c r="CW550" i="2"/>
  <c r="CX550" i="2" s="1"/>
  <c r="CZ550" i="2"/>
  <c r="CT581" i="2"/>
  <c r="CR581" i="2"/>
  <c r="DA581" i="2" s="1"/>
  <c r="CR330" i="2"/>
  <c r="DA330" i="2" s="1"/>
  <c r="CT330" i="2"/>
  <c r="CR574" i="2"/>
  <c r="CT574" i="2"/>
  <c r="CU543" i="2"/>
  <c r="CW543" i="2"/>
  <c r="CX543" i="2" s="1"/>
  <c r="CU630" i="2"/>
  <c r="CW630" i="2"/>
  <c r="CX630" i="2" s="1"/>
  <c r="CT664" i="2"/>
  <c r="CR664" i="2"/>
  <c r="DA664" i="2" s="1"/>
  <c r="CW377" i="2"/>
  <c r="CX377" i="2" s="1"/>
  <c r="CU377" i="2"/>
  <c r="CU206" i="2"/>
  <c r="CW206" i="2"/>
  <c r="CX206" i="2" s="1"/>
  <c r="CU369" i="2"/>
  <c r="CW369" i="2"/>
  <c r="CX369" i="2" s="1"/>
  <c r="CZ692" i="2"/>
  <c r="CT519" i="2"/>
  <c r="CR519" i="2"/>
  <c r="DA519" i="2" s="1"/>
  <c r="CU652" i="2"/>
  <c r="CW652" i="2"/>
  <c r="CX652" i="2" s="1"/>
  <c r="CR129" i="2"/>
  <c r="DA129" i="2" s="1"/>
  <c r="CT129" i="2"/>
  <c r="CU73" i="2"/>
  <c r="CW73" i="2"/>
  <c r="CX73" i="2" s="1"/>
  <c r="CO314" i="2"/>
  <c r="CQ314" i="2"/>
  <c r="CZ314" i="2"/>
  <c r="CU18" i="2"/>
  <c r="CW18" i="2"/>
  <c r="CX18" i="2" s="1"/>
  <c r="CW715" i="2"/>
  <c r="CX715" i="2" s="1"/>
  <c r="CU715" i="2"/>
  <c r="CR373" i="2"/>
  <c r="CT373" i="2"/>
  <c r="CW486" i="2"/>
  <c r="CX486" i="2" s="1"/>
  <c r="CU486" i="2"/>
  <c r="CU288" i="2"/>
  <c r="CW288" i="2"/>
  <c r="CX288" i="2" s="1"/>
  <c r="CZ177" i="2"/>
  <c r="CT222" i="2"/>
  <c r="CR222" i="2"/>
  <c r="CU368" i="2"/>
  <c r="DA368" i="2" s="1"/>
  <c r="CW368" i="2"/>
  <c r="CX368" i="2" s="1"/>
  <c r="CU657" i="2"/>
  <c r="CW657" i="2"/>
  <c r="CX657" i="2" s="1"/>
  <c r="CR384" i="2"/>
  <c r="CT384" i="2"/>
  <c r="CR493" i="2"/>
  <c r="CT493" i="2"/>
  <c r="CR674" i="2"/>
  <c r="DA674" i="2" s="1"/>
  <c r="CT674" i="2"/>
  <c r="CR563" i="2"/>
  <c r="CT563" i="2"/>
  <c r="CR680" i="2"/>
  <c r="DA680" i="2" s="1"/>
  <c r="CT680" i="2"/>
  <c r="CZ680" i="2"/>
  <c r="DA165" i="2"/>
  <c r="CU646" i="2"/>
  <c r="CW646" i="2"/>
  <c r="CX646" i="2" s="1"/>
  <c r="CR464" i="2"/>
  <c r="CT464" i="2"/>
  <c r="CZ464" i="2"/>
  <c r="CR690" i="2"/>
  <c r="DA690" i="2" s="1"/>
  <c r="CT690" i="2"/>
  <c r="CR437" i="2"/>
  <c r="CT437" i="2"/>
  <c r="CR348" i="2"/>
  <c r="DA348" i="2" s="1"/>
  <c r="CT348" i="2"/>
  <c r="CU569" i="2"/>
  <c r="CW569" i="2"/>
  <c r="CX569" i="2" s="1"/>
  <c r="DA239" i="2"/>
  <c r="CU132" i="2"/>
  <c r="CW132" i="2"/>
  <c r="CX132" i="2" s="1"/>
  <c r="CR90" i="2"/>
  <c r="DA90" i="2" s="1"/>
  <c r="CT90" i="2"/>
  <c r="CU339" i="2"/>
  <c r="CW339" i="2"/>
  <c r="CX339" i="2" s="1"/>
  <c r="CU588" i="2"/>
  <c r="CW588" i="2"/>
  <c r="CX588" i="2" s="1"/>
  <c r="CR254" i="2"/>
  <c r="CT254" i="2"/>
  <c r="CW525" i="2"/>
  <c r="CX525" i="2" s="1"/>
  <c r="CU525" i="2"/>
  <c r="CR538" i="2"/>
  <c r="CT538" i="2"/>
  <c r="CR136" i="2"/>
  <c r="DA136" i="2" s="1"/>
  <c r="CT136" i="2"/>
  <c r="CU78" i="2"/>
  <c r="CW78" i="2"/>
  <c r="CX78" i="2" s="1"/>
  <c r="CZ15" i="2"/>
  <c r="CZ676" i="2"/>
  <c r="CW638" i="2"/>
  <c r="CX638" i="2" s="1"/>
  <c r="CU638" i="2"/>
  <c r="CR294" i="2"/>
  <c r="DA294" i="2" s="1"/>
  <c r="CT294" i="2"/>
  <c r="CU189" i="2"/>
  <c r="CW189" i="2"/>
  <c r="CX189" i="2" s="1"/>
  <c r="CW678" i="2"/>
  <c r="CX678" i="2" s="1"/>
  <c r="CU678" i="2"/>
  <c r="CR173" i="2"/>
  <c r="DA173" i="2" s="1"/>
  <c r="CT173" i="2"/>
  <c r="CR649" i="2"/>
  <c r="DA649" i="2" s="1"/>
  <c r="CT649" i="2"/>
  <c r="CZ649" i="2"/>
  <c r="CR544" i="2"/>
  <c r="CT544" i="2"/>
  <c r="CR637" i="2"/>
  <c r="CT637" i="2"/>
  <c r="CU578" i="2"/>
  <c r="CW578" i="2"/>
  <c r="CX578" i="2" s="1"/>
  <c r="CR140" i="2"/>
  <c r="DA140" i="2" s="1"/>
  <c r="CT140" i="2"/>
  <c r="CZ124" i="2"/>
  <c r="CZ405" i="2"/>
  <c r="CU188" i="2"/>
  <c r="CW188" i="2"/>
  <c r="CX188" i="2" s="1"/>
  <c r="CT14" i="2"/>
  <c r="CR14" i="2"/>
  <c r="DA14" i="2" s="1"/>
  <c r="CZ14" i="2"/>
  <c r="CR613" i="2"/>
  <c r="DA613" i="2" s="1"/>
  <c r="CT613" i="2"/>
  <c r="CT388" i="2"/>
  <c r="CR388" i="2"/>
  <c r="DA388" i="2" s="1"/>
  <c r="CZ388" i="2"/>
  <c r="CU102" i="2"/>
  <c r="CW102" i="2"/>
  <c r="CX102" i="2" s="1"/>
  <c r="CU142" i="2"/>
  <c r="CW142" i="2"/>
  <c r="CX142" i="2" s="1"/>
  <c r="CU470" i="2"/>
  <c r="CW470" i="2"/>
  <c r="CX470" i="2" s="1"/>
  <c r="CR526" i="2"/>
  <c r="CT526" i="2"/>
  <c r="CR665" i="2"/>
  <c r="DA665" i="2" s="1"/>
  <c r="CT665" i="2"/>
  <c r="CZ665" i="2"/>
  <c r="CR351" i="2"/>
  <c r="DA351" i="2" s="1"/>
  <c r="CT351" i="2"/>
  <c r="CZ351" i="2"/>
  <c r="CU105" i="2"/>
  <c r="CW105" i="2"/>
  <c r="CT291" i="2"/>
  <c r="CR291" i="2"/>
  <c r="DA291" i="2" s="1"/>
  <c r="CR185" i="2"/>
  <c r="DA185" i="2" s="1"/>
  <c r="CT185" i="2"/>
  <c r="CZ185" i="2"/>
  <c r="CR162" i="2"/>
  <c r="DA162" i="2" s="1"/>
  <c r="CT162" i="2"/>
  <c r="CZ162" i="2"/>
  <c r="CR609" i="2"/>
  <c r="DA609" i="2" s="1"/>
  <c r="CT609" i="2"/>
  <c r="CU115" i="2"/>
  <c r="CW115" i="2"/>
  <c r="CX115" i="2" s="1"/>
  <c r="CU357" i="2"/>
  <c r="CW357" i="2"/>
  <c r="CX357" i="2" s="1"/>
  <c r="CR480" i="2"/>
  <c r="DA480" i="2" s="1"/>
  <c r="CT480" i="2"/>
  <c r="CZ480" i="2"/>
  <c r="CU184" i="2"/>
  <c r="CW184" i="2"/>
  <c r="CX184" i="2" s="1"/>
  <c r="CU684" i="2"/>
  <c r="CW684" i="2"/>
  <c r="CX684" i="2" s="1"/>
  <c r="CU174" i="2"/>
  <c r="CW174" i="2"/>
  <c r="CX174" i="2" s="1"/>
  <c r="CR503" i="2"/>
  <c r="DA503" i="2" s="1"/>
  <c r="CT503" i="2"/>
  <c r="CW196" i="2"/>
  <c r="CX196" i="2" s="1"/>
  <c r="CU196" i="2"/>
  <c r="CR633" i="2"/>
  <c r="DA633" i="2" s="1"/>
  <c r="CT633" i="2"/>
  <c r="CZ633" i="2"/>
  <c r="DA574" i="2"/>
  <c r="CU476" i="2"/>
  <c r="CW476" i="2"/>
  <c r="CX476" i="2" s="1"/>
  <c r="CW592" i="2"/>
  <c r="CX592" i="2" s="1"/>
  <c r="CU592" i="2"/>
  <c r="CU689" i="2"/>
  <c r="CW689" i="2"/>
  <c r="CX689" i="2" s="1"/>
  <c r="CU518" i="2"/>
  <c r="CW518" i="2"/>
  <c r="CX518" i="2" s="1"/>
  <c r="DA377" i="2"/>
  <c r="CU98" i="2"/>
  <c r="CW98" i="2"/>
  <c r="CX98" i="2" s="1"/>
  <c r="CT240" i="2"/>
  <c r="CR240" i="2"/>
  <c r="DA240" i="2" s="1"/>
  <c r="CZ40" i="2"/>
  <c r="CU427" i="2"/>
  <c r="CW427" i="2"/>
  <c r="CX427" i="2" s="1"/>
  <c r="CR656" i="2"/>
  <c r="DA656" i="2" s="1"/>
  <c r="CT656" i="2"/>
  <c r="CZ136" i="2"/>
  <c r="CU560" i="2"/>
  <c r="CW560" i="2"/>
  <c r="CX560" i="2" s="1"/>
  <c r="CW22" i="2"/>
  <c r="CX22" i="2" s="1"/>
  <c r="CU22" i="2"/>
  <c r="CZ487" i="2"/>
  <c r="CZ642" i="2"/>
  <c r="CZ492" i="2"/>
  <c r="CZ436" i="2"/>
  <c r="CZ706" i="2"/>
  <c r="CR622" i="2"/>
  <c r="CT622" i="2"/>
  <c r="CZ622" i="2"/>
  <c r="DA459" i="2"/>
  <c r="CU52" i="2"/>
  <c r="CW52" i="2"/>
  <c r="CR455" i="2"/>
  <c r="DA455" i="2" s="1"/>
  <c r="CT455" i="2"/>
  <c r="CR82" i="2"/>
  <c r="DA82" i="2" s="1"/>
  <c r="CT82" i="2"/>
  <c r="CZ82" i="2"/>
  <c r="CR591" i="2"/>
  <c r="DA591" i="2" s="1"/>
  <c r="CT591" i="2"/>
  <c r="CZ240" i="2"/>
  <c r="CZ497" i="2"/>
  <c r="CZ72" i="2"/>
  <c r="CZ621" i="2"/>
  <c r="CZ477" i="2"/>
  <c r="DA437" i="2" l="1"/>
  <c r="CW677" i="2"/>
  <c r="CX677" i="2" s="1"/>
  <c r="CU677" i="2"/>
  <c r="CU240" i="2"/>
  <c r="CW240" i="2"/>
  <c r="CX240" i="2" s="1"/>
  <c r="CW437" i="2"/>
  <c r="CX437" i="2" s="1"/>
  <c r="CU437" i="2"/>
  <c r="CT314" i="2"/>
  <c r="CR314" i="2"/>
  <c r="DA314" i="2" s="1"/>
  <c r="CW318" i="2"/>
  <c r="CX318" i="2" s="1"/>
  <c r="CU318" i="2"/>
  <c r="CU653" i="2"/>
  <c r="CW653" i="2"/>
  <c r="CX653" i="2" s="1"/>
  <c r="CW382" i="2"/>
  <c r="CX382" i="2" s="1"/>
  <c r="CU382" i="2"/>
  <c r="CU388" i="2"/>
  <c r="CW388" i="2"/>
  <c r="CX388" i="2" s="1"/>
  <c r="CU118" i="2"/>
  <c r="CW118" i="2"/>
  <c r="CX118" i="2" s="1"/>
  <c r="CU599" i="2"/>
  <c r="CW599" i="2"/>
  <c r="CX599" i="2" s="1"/>
  <c r="CW510" i="2"/>
  <c r="CX510" i="2" s="1"/>
  <c r="CU510" i="2"/>
  <c r="CU444" i="2"/>
  <c r="CW444" i="2"/>
  <c r="CX444" i="2" s="1"/>
  <c r="CW83" i="2"/>
  <c r="CX83" i="2" s="1"/>
  <c r="CU83" i="2"/>
  <c r="CW591" i="2"/>
  <c r="CX591" i="2" s="1"/>
  <c r="CU591" i="2"/>
  <c r="CU609" i="2"/>
  <c r="CW609" i="2"/>
  <c r="CX609" i="2" s="1"/>
  <c r="CW613" i="2"/>
  <c r="CX613" i="2" s="1"/>
  <c r="CU613" i="2"/>
  <c r="CU690" i="2"/>
  <c r="CW690" i="2"/>
  <c r="CX690" i="2" s="1"/>
  <c r="CU222" i="2"/>
  <c r="CW222" i="2"/>
  <c r="CX222" i="2" s="1"/>
  <c r="CU519" i="2"/>
  <c r="CW519" i="2"/>
  <c r="CX519" i="2" s="1"/>
  <c r="CU60" i="2"/>
  <c r="CW60" i="2"/>
  <c r="CX60" i="2" s="1"/>
  <c r="CU89" i="2"/>
  <c r="CW89" i="2"/>
  <c r="CX89" i="2" s="1"/>
  <c r="CU124" i="2"/>
  <c r="CW124" i="2"/>
  <c r="CX124" i="2" s="1"/>
  <c r="CW412" i="2"/>
  <c r="CX412" i="2" s="1"/>
  <c r="CU412" i="2"/>
  <c r="CU571" i="2"/>
  <c r="CW571" i="2"/>
  <c r="CX571" i="2" s="1"/>
  <c r="CU572" i="2"/>
  <c r="CW572" i="2"/>
  <c r="CX572" i="2" s="1"/>
  <c r="CT176" i="2"/>
  <c r="CR176" i="2"/>
  <c r="DA176" i="2" s="1"/>
  <c r="CU531" i="2"/>
  <c r="CW531" i="2"/>
  <c r="CX531" i="2" s="1"/>
  <c r="CU270" i="2"/>
  <c r="CW270" i="2"/>
  <c r="CX270" i="2" s="1"/>
  <c r="CW419" i="2"/>
  <c r="CX419" i="2" s="1"/>
  <c r="CU419" i="2"/>
  <c r="DA419" i="2" s="1"/>
  <c r="CZ419" i="2"/>
  <c r="CU416" i="2"/>
  <c r="CW416" i="2"/>
  <c r="CX416" i="2" s="1"/>
  <c r="CW202" i="2"/>
  <c r="CX202" i="2" s="1"/>
  <c r="CU202" i="2"/>
  <c r="CR138" i="2"/>
  <c r="DA138" i="2" s="1"/>
  <c r="CT138" i="2"/>
  <c r="CZ138" i="2"/>
  <c r="CX431" i="2"/>
  <c r="DA431" i="2" s="1"/>
  <c r="CZ431" i="2"/>
  <c r="CU29" i="2"/>
  <c r="CW29" i="2"/>
  <c r="CX29" i="2" s="1"/>
  <c r="CW165" i="2"/>
  <c r="CX165" i="2" s="1"/>
  <c r="CU165" i="2"/>
  <c r="CZ420" i="2"/>
  <c r="CU632" i="2"/>
  <c r="CW632" i="2"/>
  <c r="CX632" i="2" s="1"/>
  <c r="CW26" i="2"/>
  <c r="CX26" i="2" s="1"/>
  <c r="CU26" i="2"/>
  <c r="CU185" i="2"/>
  <c r="CW185" i="2"/>
  <c r="CX185" i="2" s="1"/>
  <c r="CW173" i="2"/>
  <c r="CX173" i="2" s="1"/>
  <c r="CU173" i="2"/>
  <c r="CX52" i="2"/>
  <c r="DA52" i="2" s="1"/>
  <c r="CZ52" i="2"/>
  <c r="CU637" i="2"/>
  <c r="CW637" i="2"/>
  <c r="CX637" i="2" s="1"/>
  <c r="CW136" i="2"/>
  <c r="CX136" i="2" s="1"/>
  <c r="CU136" i="2"/>
  <c r="CW186" i="2"/>
  <c r="CX186" i="2" s="1"/>
  <c r="CU186" i="2"/>
  <c r="CU261" i="2"/>
  <c r="CW261" i="2"/>
  <c r="CX261" i="2" s="1"/>
  <c r="CW544" i="2"/>
  <c r="CX544" i="2" s="1"/>
  <c r="CU544" i="2"/>
  <c r="CU680" i="2"/>
  <c r="CW680" i="2"/>
  <c r="CX680" i="2" s="1"/>
  <c r="CW384" i="2"/>
  <c r="CX384" i="2" s="1"/>
  <c r="CU384" i="2"/>
  <c r="DA384" i="2" s="1"/>
  <c r="CZ384" i="2"/>
  <c r="CW574" i="2"/>
  <c r="CX574" i="2" s="1"/>
  <c r="CU574" i="2"/>
  <c r="CU393" i="2"/>
  <c r="CW393" i="2"/>
  <c r="CW499" i="2"/>
  <c r="CX499" i="2" s="1"/>
  <c r="CU499" i="2"/>
  <c r="CW15" i="2"/>
  <c r="CX15" i="2" s="1"/>
  <c r="CU15" i="2"/>
  <c r="CU698" i="2"/>
  <c r="CW698" i="2"/>
  <c r="CX698" i="2" s="1"/>
  <c r="CW75" i="2"/>
  <c r="CX75" i="2" s="1"/>
  <c r="CU75" i="2"/>
  <c r="CU441" i="2"/>
  <c r="CW441" i="2"/>
  <c r="CX441" i="2" s="1"/>
  <c r="CU489" i="2"/>
  <c r="CW489" i="2"/>
  <c r="CX489" i="2" s="1"/>
  <c r="CU528" i="2"/>
  <c r="CW528" i="2"/>
  <c r="CX528" i="2" s="1"/>
  <c r="CW262" i="2"/>
  <c r="CX262" i="2" s="1"/>
  <c r="CU262" i="2"/>
  <c r="CW465" i="2"/>
  <c r="CX465" i="2" s="1"/>
  <c r="CU465" i="2"/>
  <c r="CU79" i="2"/>
  <c r="CW79" i="2"/>
  <c r="CX79" i="2" s="1"/>
  <c r="CU706" i="2"/>
  <c r="CW706" i="2"/>
  <c r="CX706" i="2" s="1"/>
  <c r="CZ225" i="2"/>
  <c r="CU455" i="2"/>
  <c r="CW455" i="2"/>
  <c r="CX455" i="2" s="1"/>
  <c r="CU674" i="2"/>
  <c r="CW674" i="2"/>
  <c r="CX674" i="2" s="1"/>
  <c r="CW522" i="2"/>
  <c r="CX522" i="2" s="1"/>
  <c r="CU522" i="2"/>
  <c r="CW272" i="2"/>
  <c r="CX272" i="2" s="1"/>
  <c r="CU272" i="2"/>
  <c r="CW405" i="2"/>
  <c r="CX405" i="2" s="1"/>
  <c r="CU405" i="2"/>
  <c r="CW585" i="2"/>
  <c r="CX585" i="2" s="1"/>
  <c r="CU585" i="2"/>
  <c r="CU106" i="2"/>
  <c r="CW106" i="2"/>
  <c r="CX106" i="2" s="1"/>
  <c r="DA106" i="2" s="1"/>
  <c r="CU534" i="2"/>
  <c r="CW534" i="2"/>
  <c r="CX534" i="2" s="1"/>
  <c r="CW94" i="2"/>
  <c r="CX94" i="2" s="1"/>
  <c r="CU94" i="2"/>
  <c r="CU177" i="2"/>
  <c r="CW177" i="2"/>
  <c r="CX177" i="2" s="1"/>
  <c r="CU621" i="2"/>
  <c r="CW621" i="2"/>
  <c r="CX621" i="2" s="1"/>
  <c r="CU161" i="2"/>
  <c r="CW161" i="2"/>
  <c r="CX161" i="2" s="1"/>
  <c r="CW208" i="2"/>
  <c r="CX208" i="2" s="1"/>
  <c r="CU208" i="2"/>
  <c r="CW461" i="2"/>
  <c r="CX461" i="2" s="1"/>
  <c r="CU461" i="2"/>
  <c r="CW201" i="2"/>
  <c r="CX201" i="2" s="1"/>
  <c r="CU201" i="2"/>
  <c r="CU666" i="2"/>
  <c r="CW666" i="2"/>
  <c r="CX666" i="2" s="1"/>
  <c r="CW99" i="2"/>
  <c r="CX99" i="2" s="1"/>
  <c r="CU99" i="2"/>
  <c r="CW502" i="2"/>
  <c r="CX502" i="2" s="1"/>
  <c r="CU502" i="2"/>
  <c r="CU459" i="2"/>
  <c r="CW459" i="2"/>
  <c r="CX459" i="2" s="1"/>
  <c r="CW150" i="2"/>
  <c r="CX150" i="2" s="1"/>
  <c r="CU150" i="2"/>
  <c r="CW477" i="2"/>
  <c r="CX477" i="2" s="1"/>
  <c r="CU477" i="2"/>
  <c r="CW258" i="2"/>
  <c r="CX258" i="2" s="1"/>
  <c r="CU258" i="2"/>
  <c r="CU648" i="2"/>
  <c r="CW648" i="2"/>
  <c r="CX648" i="2" s="1"/>
  <c r="CW215" i="2"/>
  <c r="CX215" i="2" s="1"/>
  <c r="CU215" i="2"/>
  <c r="CW634" i="2"/>
  <c r="CX634" i="2" s="1"/>
  <c r="CU634" i="2"/>
  <c r="CW451" i="2"/>
  <c r="CX451" i="2" s="1"/>
  <c r="CU451" i="2"/>
  <c r="CU507" i="2"/>
  <c r="CW507" i="2"/>
  <c r="CX507" i="2" s="1"/>
  <c r="CU665" i="2"/>
  <c r="CW665" i="2"/>
  <c r="CX665" i="2" s="1"/>
  <c r="CU480" i="2"/>
  <c r="CW480" i="2"/>
  <c r="CX480" i="2" s="1"/>
  <c r="CU291" i="2"/>
  <c r="CW291" i="2"/>
  <c r="CX291" i="2" s="1"/>
  <c r="CU140" i="2"/>
  <c r="CW140" i="2"/>
  <c r="CX140" i="2" s="1"/>
  <c r="CW538" i="2"/>
  <c r="CU538" i="2"/>
  <c r="CZ369" i="2"/>
  <c r="CU365" i="2"/>
  <c r="DA365" i="2" s="1"/>
  <c r="CW365" i="2"/>
  <c r="CX365" i="2" s="1"/>
  <c r="CU307" i="2"/>
  <c r="CW307" i="2"/>
  <c r="CX307" i="2" s="1"/>
  <c r="CW342" i="2"/>
  <c r="CX342" i="2" s="1"/>
  <c r="CU342" i="2"/>
  <c r="CW110" i="2"/>
  <c r="CX110" i="2" s="1"/>
  <c r="CU110" i="2"/>
  <c r="CU696" i="2"/>
  <c r="CW696" i="2"/>
  <c r="CX696" i="2" s="1"/>
  <c r="CU644" i="2"/>
  <c r="CW644" i="2"/>
  <c r="CX644" i="2" s="1"/>
  <c r="CZ49" i="2"/>
  <c r="CW125" i="2"/>
  <c r="CX125" i="2" s="1"/>
  <c r="CU125" i="2"/>
  <c r="CW36" i="2"/>
  <c r="CU36" i="2"/>
  <c r="CU551" i="2"/>
  <c r="CW551" i="2"/>
  <c r="CX551" i="2" s="1"/>
  <c r="CW158" i="2"/>
  <c r="CX158" i="2" s="1"/>
  <c r="CU158" i="2"/>
  <c r="CU589" i="2"/>
  <c r="CW589" i="2"/>
  <c r="CX589" i="2" s="1"/>
  <c r="CU344" i="2"/>
  <c r="CW344" i="2"/>
  <c r="CX344" i="2" s="1"/>
  <c r="CZ539" i="2"/>
  <c r="DA378" i="2"/>
  <c r="CU584" i="2"/>
  <c r="CW584" i="2"/>
  <c r="CX584" i="2" s="1"/>
  <c r="CU351" i="2"/>
  <c r="CW351" i="2"/>
  <c r="CX351" i="2" s="1"/>
  <c r="CW581" i="2"/>
  <c r="CX581" i="2" s="1"/>
  <c r="CU581" i="2"/>
  <c r="CW656" i="2"/>
  <c r="CX656" i="2" s="1"/>
  <c r="CU656" i="2"/>
  <c r="CW493" i="2"/>
  <c r="CX493" i="2" s="1"/>
  <c r="CU493" i="2"/>
  <c r="CW373" i="2"/>
  <c r="CX373" i="2" s="1"/>
  <c r="CU373" i="2"/>
  <c r="DA373" i="2" s="1"/>
  <c r="CU334" i="2"/>
  <c r="CW334" i="2"/>
  <c r="CX334" i="2" s="1"/>
  <c r="CW32" i="2"/>
  <c r="CX32" i="2" s="1"/>
  <c r="CU32" i="2"/>
  <c r="DA32" i="2" s="1"/>
  <c r="CW180" i="2"/>
  <c r="CX180" i="2" s="1"/>
  <c r="CU180" i="2"/>
  <c r="CW162" i="2"/>
  <c r="CX162" i="2" s="1"/>
  <c r="CU162" i="2"/>
  <c r="CU526" i="2"/>
  <c r="CW526" i="2"/>
  <c r="CX526" i="2" s="1"/>
  <c r="CU464" i="2"/>
  <c r="CW464" i="2"/>
  <c r="CX464" i="2" s="1"/>
  <c r="CU563" i="2"/>
  <c r="CW563" i="2"/>
  <c r="CX563" i="2" s="1"/>
  <c r="CU129" i="2"/>
  <c r="CW129" i="2"/>
  <c r="CX129" i="2" s="1"/>
  <c r="CU664" i="2"/>
  <c r="CW664" i="2"/>
  <c r="CX664" i="2" s="1"/>
  <c r="CW330" i="2"/>
  <c r="CX330" i="2" s="1"/>
  <c r="CU330" i="2"/>
  <c r="CW532" i="2"/>
  <c r="CX532" i="2" s="1"/>
  <c r="CU532" i="2"/>
  <c r="CW233" i="2"/>
  <c r="CX233" i="2" s="1"/>
  <c r="CU233" i="2"/>
  <c r="CW389" i="2"/>
  <c r="CX389" i="2" s="1"/>
  <c r="CU389" i="2"/>
  <c r="DA268" i="2"/>
  <c r="CT72" i="2"/>
  <c r="CR72" i="2"/>
  <c r="DA72" i="2" s="1"/>
  <c r="CU688" i="2"/>
  <c r="CW688" i="2"/>
  <c r="CX688" i="2" s="1"/>
  <c r="CU411" i="2"/>
  <c r="CW411" i="2"/>
  <c r="CX411" i="2" s="1"/>
  <c r="CT229" i="2"/>
  <c r="CR229" i="2"/>
  <c r="DA229" i="2" s="1"/>
  <c r="CZ229" i="2"/>
  <c r="CU55" i="2"/>
  <c r="DA55" i="2" s="1"/>
  <c r="CW55" i="2"/>
  <c r="CX55" i="2" s="1"/>
  <c r="CU239" i="2"/>
  <c r="CW239" i="2"/>
  <c r="CX239" i="2" s="1"/>
  <c r="CW624" i="2"/>
  <c r="CX624" i="2" s="1"/>
  <c r="CU624" i="2"/>
  <c r="CW301" i="2"/>
  <c r="CX301" i="2" s="1"/>
  <c r="CU301" i="2"/>
  <c r="CU654" i="2"/>
  <c r="CW654" i="2"/>
  <c r="CX654" i="2" s="1"/>
  <c r="CW686" i="2"/>
  <c r="CX686" i="2" s="1"/>
  <c r="CU686" i="2"/>
  <c r="CW408" i="2"/>
  <c r="CX408" i="2" s="1"/>
  <c r="CU408" i="2"/>
  <c r="CU497" i="2"/>
  <c r="CW497" i="2"/>
  <c r="CX497" i="2" s="1"/>
  <c r="CW178" i="2"/>
  <c r="CX178" i="2" s="1"/>
  <c r="CU178" i="2"/>
  <c r="CW556" i="2"/>
  <c r="CU556" i="2"/>
  <c r="CU633" i="2"/>
  <c r="CW633" i="2"/>
  <c r="CX633" i="2" s="1"/>
  <c r="CU294" i="2"/>
  <c r="CW294" i="2"/>
  <c r="CX294" i="2" s="1"/>
  <c r="CW676" i="2"/>
  <c r="CX676" i="2" s="1"/>
  <c r="CU676" i="2"/>
  <c r="CU487" i="2"/>
  <c r="CW487" i="2"/>
  <c r="CX487" i="2" s="1"/>
  <c r="CW645" i="2"/>
  <c r="CX645" i="2" s="1"/>
  <c r="CU645" i="2"/>
  <c r="CU685" i="2"/>
  <c r="CW685" i="2"/>
  <c r="CX685" i="2" s="1"/>
  <c r="CU111" i="2"/>
  <c r="CW111" i="2"/>
  <c r="CX111" i="2" s="1"/>
  <c r="CU254" i="2"/>
  <c r="CW254" i="2"/>
  <c r="CX254" i="2" s="1"/>
  <c r="CW692" i="2"/>
  <c r="CX692" i="2" s="1"/>
  <c r="CU692" i="2"/>
  <c r="CZ368" i="2"/>
  <c r="CZ437" i="2"/>
  <c r="CU456" i="2"/>
  <c r="CW456" i="2"/>
  <c r="CX456" i="2" s="1"/>
  <c r="CU555" i="2"/>
  <c r="CW555" i="2"/>
  <c r="CW479" i="2"/>
  <c r="CX479" i="2" s="1"/>
  <c r="CU479" i="2"/>
  <c r="CW503" i="2"/>
  <c r="CX503" i="2" s="1"/>
  <c r="CU503" i="2"/>
  <c r="CU82" i="2"/>
  <c r="CW82" i="2"/>
  <c r="CX82" i="2" s="1"/>
  <c r="CU622" i="2"/>
  <c r="CW622" i="2"/>
  <c r="CX622" i="2" s="1"/>
  <c r="CX105" i="2"/>
  <c r="DA105" i="2" s="1"/>
  <c r="CZ105" i="2"/>
  <c r="CU14" i="2"/>
  <c r="CW14" i="2"/>
  <c r="CX14" i="2" s="1"/>
  <c r="CW649" i="2"/>
  <c r="CX649" i="2" s="1"/>
  <c r="CU649" i="2"/>
  <c r="CW90" i="2"/>
  <c r="CX90" i="2" s="1"/>
  <c r="CU90" i="2"/>
  <c r="CW348" i="2"/>
  <c r="CX348" i="2" s="1"/>
  <c r="CU348" i="2"/>
  <c r="DA369" i="2"/>
  <c r="CU642" i="2"/>
  <c r="CW642" i="2"/>
  <c r="CX642" i="2" s="1"/>
  <c r="CR268" i="2"/>
  <c r="CT268" i="2"/>
  <c r="CZ268" i="2"/>
  <c r="CU198" i="2"/>
  <c r="CW198" i="2"/>
  <c r="CX198" i="2" s="1"/>
  <c r="CU513" i="2"/>
  <c r="CW513" i="2"/>
  <c r="CX513" i="2" s="1"/>
  <c r="CW243" i="2"/>
  <c r="CX243" i="2" s="1"/>
  <c r="DA243" i="2" s="1"/>
  <c r="CU243" i="2"/>
  <c r="CZ243" i="2"/>
  <c r="CW681" i="2"/>
  <c r="CX681" i="2" s="1"/>
  <c r="CU681" i="2"/>
  <c r="DA49" i="2"/>
  <c r="CU347" i="2"/>
  <c r="CW347" i="2"/>
  <c r="CX347" i="2" s="1"/>
  <c r="CU400" i="2"/>
  <c r="DA400" i="2" s="1"/>
  <c r="CW400" i="2"/>
  <c r="CX400" i="2" s="1"/>
  <c r="CZ400" i="2"/>
  <c r="CU157" i="2"/>
  <c r="CW157" i="2"/>
  <c r="CX157" i="2" s="1"/>
  <c r="DA225" i="2"/>
  <c r="CR127" i="2"/>
  <c r="DA127" i="2" s="1"/>
  <c r="CT127" i="2"/>
  <c r="CW396" i="2"/>
  <c r="CX396" i="2" s="1"/>
  <c r="DA396" i="2" s="1"/>
  <c r="CU396" i="2"/>
  <c r="CR286" i="2"/>
  <c r="DA286" i="2" s="1"/>
  <c r="CT286" i="2"/>
  <c r="CW216" i="2"/>
  <c r="CX216" i="2" s="1"/>
  <c r="CU216" i="2"/>
  <c r="CZ244" i="2"/>
  <c r="CU218" i="2"/>
  <c r="CW218" i="2"/>
  <c r="CX218" i="2" s="1"/>
  <c r="CU492" i="2"/>
  <c r="CW492" i="2"/>
  <c r="CX492" i="2" s="1"/>
  <c r="CU41" i="2"/>
  <c r="CW41" i="2"/>
  <c r="CU328" i="2"/>
  <c r="CW328" i="2"/>
  <c r="CX328" i="2" s="1"/>
  <c r="CW21" i="2"/>
  <c r="CX21" i="2" s="1"/>
  <c r="CU21" i="2"/>
  <c r="DA555" i="2" l="1"/>
  <c r="DA222" i="2"/>
  <c r="DA551" i="2"/>
  <c r="CW286" i="2"/>
  <c r="CX286" i="2" s="1"/>
  <c r="CU286" i="2"/>
  <c r="CX555" i="2"/>
  <c r="CZ555" i="2"/>
  <c r="CZ373" i="2"/>
  <c r="CU229" i="2"/>
  <c r="CW229" i="2"/>
  <c r="CX229" i="2" s="1"/>
  <c r="CW138" i="2"/>
  <c r="CX138" i="2" s="1"/>
  <c r="CU138" i="2"/>
  <c r="CZ396" i="2"/>
  <c r="CW72" i="2"/>
  <c r="CX72" i="2" s="1"/>
  <c r="CU72" i="2"/>
  <c r="CU268" i="2"/>
  <c r="CW268" i="2"/>
  <c r="CX268" i="2" s="1"/>
  <c r="CX36" i="2"/>
  <c r="DA36" i="2" s="1"/>
  <c r="CZ36" i="2"/>
  <c r="CZ55" i="2"/>
  <c r="CX556" i="2"/>
  <c r="DA556" i="2" s="1"/>
  <c r="CZ556" i="2"/>
  <c r="CX393" i="2"/>
  <c r="CZ393" i="2"/>
  <c r="CW314" i="2"/>
  <c r="CX314" i="2" s="1"/>
  <c r="CU314" i="2"/>
  <c r="CZ551" i="2"/>
  <c r="CZ365" i="2"/>
  <c r="CU176" i="2"/>
  <c r="CW176" i="2"/>
  <c r="CX176" i="2" s="1"/>
  <c r="CX41" i="2"/>
  <c r="DA41" i="2" s="1"/>
  <c r="CZ41" i="2"/>
  <c r="CX538" i="2"/>
  <c r="DA538" i="2" s="1"/>
  <c r="CZ538" i="2"/>
  <c r="DA393" i="2"/>
  <c r="CZ222" i="2"/>
  <c r="CW127" i="2"/>
  <c r="CX127" i="2" s="1"/>
  <c r="CU127" i="2"/>
  <c r="CZ106" i="2"/>
  <c r="CZ32" i="2"/>
</calcChain>
</file>

<file path=xl/comments1.xml><?xml version="1.0" encoding="utf-8"?>
<comments xmlns="http://schemas.openxmlformats.org/spreadsheetml/2006/main">
  <authors>
    <author>kdestep</author>
  </authors>
  <commentList>
    <comment ref="K28" authorId="0" shapeId="0">
      <text>
        <r>
          <rPr>
            <b/>
            <sz val="8"/>
            <color indexed="81"/>
            <rFont val="Tahoma"/>
          </rPr>
          <t>kdestep:</t>
        </r>
        <r>
          <rPr>
            <sz val="8"/>
            <color indexed="81"/>
            <rFont val="Tahoma"/>
          </rPr>
          <t xml:space="preserve">
NOT including Aristech</t>
        </r>
      </text>
    </comment>
    <comment ref="K153" authorId="0" shapeId="0">
      <text>
        <r>
          <rPr>
            <b/>
            <sz val="8"/>
            <color indexed="81"/>
            <rFont val="Tahoma"/>
          </rPr>
          <t>kdestep:</t>
        </r>
        <r>
          <rPr>
            <sz val="8"/>
            <color indexed="81"/>
            <rFont val="Tahoma"/>
          </rPr>
          <t xml:space="preserve">
NOT including Alliance=
500 dth/day
</t>
        </r>
      </text>
    </comment>
    <comment ref="K233" authorId="0" shapeId="0">
      <text>
        <r>
          <rPr>
            <b/>
            <sz val="8"/>
            <color indexed="81"/>
            <rFont val="Tahoma"/>
          </rPr>
          <t>kdestep:</t>
        </r>
        <r>
          <rPr>
            <sz val="8"/>
            <color indexed="81"/>
            <rFont val="Tahoma"/>
          </rPr>
          <t xml:space="preserve">
NOT including TIMET=
1632 dth/day
</t>
        </r>
      </text>
    </comment>
    <comment ref="K290" authorId="0" shapeId="0">
      <text>
        <r>
          <rPr>
            <b/>
            <sz val="8"/>
            <color indexed="81"/>
            <rFont val="Tahoma"/>
          </rPr>
          <t>kdestep:
depends if Conectiv deal goes through</t>
        </r>
      </text>
    </comment>
    <comment ref="K291" authorId="0" shapeId="0">
      <text>
        <r>
          <rPr>
            <b/>
            <sz val="8"/>
            <color indexed="81"/>
            <rFont val="Tahoma"/>
          </rPr>
          <t>kdestep:
depends if Conectiv deal goes through</t>
        </r>
      </text>
    </comment>
  </commentList>
</comments>
</file>

<file path=xl/sharedStrings.xml><?xml version="1.0" encoding="utf-8"?>
<sst xmlns="http://schemas.openxmlformats.org/spreadsheetml/2006/main" count="3063" uniqueCount="420">
  <si>
    <t>TCO DELIVERED - VARIOUS CITYGATES</t>
  </si>
  <si>
    <t>OP 1</t>
  </si>
  <si>
    <t>MKT 33</t>
  </si>
  <si>
    <t>GATES SERVED:</t>
  </si>
  <si>
    <t>MKT 34</t>
  </si>
  <si>
    <t>OP 2</t>
  </si>
  <si>
    <t>MKT 20</t>
  </si>
  <si>
    <t>OP 3</t>
  </si>
  <si>
    <t>MKT 15</t>
  </si>
  <si>
    <t>MKT 16</t>
  </si>
  <si>
    <t>MKT 17</t>
  </si>
  <si>
    <t>MKT 18</t>
  </si>
  <si>
    <t>MKT 19</t>
  </si>
  <si>
    <t>OP 4</t>
  </si>
  <si>
    <t>MKT 21</t>
  </si>
  <si>
    <t>MKT 22</t>
  </si>
  <si>
    <t>MKT 23</t>
  </si>
  <si>
    <t>MKT 24</t>
  </si>
  <si>
    <t>MKT 25</t>
  </si>
  <si>
    <t>MKT 29</t>
  </si>
  <si>
    <t>OP 5</t>
  </si>
  <si>
    <t>MKT 2</t>
  </si>
  <si>
    <t>MKT 7</t>
  </si>
  <si>
    <t>OP 6</t>
  </si>
  <si>
    <t>MKT 11</t>
  </si>
  <si>
    <t>MKT 12</t>
  </si>
  <si>
    <t>MKT 13</t>
  </si>
  <si>
    <t>MKT 14</t>
  </si>
  <si>
    <t>OP 7</t>
  </si>
  <si>
    <t>MKT 1</t>
  </si>
  <si>
    <t>MKT 3</t>
  </si>
  <si>
    <t>MKT 4</t>
  </si>
  <si>
    <t>MKT 5</t>
  </si>
  <si>
    <t>MKT 6</t>
  </si>
  <si>
    <t>MKT 8</t>
  </si>
  <si>
    <t>MKT 9</t>
  </si>
  <si>
    <t>OP 8</t>
  </si>
  <si>
    <t>MKT 26</t>
  </si>
  <si>
    <t>MKT 27</t>
  </si>
  <si>
    <t>MKT 32</t>
  </si>
  <si>
    <t>MKT 35</t>
  </si>
  <si>
    <t>MKT 36</t>
  </si>
  <si>
    <t>MKT 38</t>
  </si>
  <si>
    <t>MKT 39</t>
  </si>
  <si>
    <t>MKT 40</t>
  </si>
  <si>
    <t>OP 10</t>
  </si>
  <si>
    <t>MKT 28</t>
  </si>
  <si>
    <t>MKT 30</t>
  </si>
  <si>
    <t>MKT 31</t>
  </si>
  <si>
    <t>CNG DELIVERED</t>
  </si>
  <si>
    <t>NORTH of VALLEY GATE</t>
  </si>
  <si>
    <t>SOUTH of VALLEY GATE</t>
  </si>
  <si>
    <t>RG&amp;E, NIAGARA MOHAWK, NYSEG, HANLEY &amp; BIRD</t>
  </si>
  <si>
    <t>EAST OHIO, HOPE GAS, PEOPLES</t>
  </si>
  <si>
    <t>TEXAS EASTERN</t>
  </si>
  <si>
    <t>M3</t>
  </si>
  <si>
    <t>TRANSCO</t>
  </si>
  <si>
    <t>ZONE 5</t>
  </si>
  <si>
    <t>ZONE 6 NNY</t>
  </si>
  <si>
    <t>ZONE 6 NY</t>
  </si>
  <si>
    <t xml:space="preserve">TENNESSEE </t>
  </si>
  <si>
    <t>ZONE 6</t>
  </si>
  <si>
    <t>ALGONQUIN DELIVERED</t>
  </si>
  <si>
    <t>IROQUOIS DELIVERED</t>
  </si>
  <si>
    <t>BAYSTATE, BERKSHIRE, BOSTON GAS, COLONIAL GAS, COMMONWEALTH, CONNECTICUT NATURAL GAS, ENERGY NORTH NORTHERN UTILITIES, SOUTHERN CONNECTICUT</t>
  </si>
  <si>
    <t>ORANGE &amp; ROCKLAND, NYSEG</t>
  </si>
  <si>
    <t>WASHINGTON GAS LIGHT, PIEDMONT, PSNC</t>
  </si>
  <si>
    <t>BG&amp;E, DELMARVA, ELIZABETH TOWN, NJ NATURAL, PECO, SOUTH JERSEY</t>
  </si>
  <si>
    <t>BROOKLYN UNION, CON ED, LILCO, PSEG</t>
  </si>
  <si>
    <t>BROOKLYN UNION, PECO, PENN FUELS, UGI</t>
  </si>
  <si>
    <t>EQUITRANS DELIVERED</t>
  </si>
  <si>
    <t>EQUITABLE</t>
  </si>
  <si>
    <t>TEXAS GAS</t>
  </si>
  <si>
    <t>ZONE 4</t>
  </si>
  <si>
    <t>CG&amp;E, WESTERN KENTUCKY</t>
  </si>
  <si>
    <t>SONAT</t>
  </si>
  <si>
    <t>ZONE 3</t>
  </si>
  <si>
    <t>ATLANTA GAS LIGHT</t>
  </si>
  <si>
    <t>CGV, HOPEWELL, ALLIED SIGNAL, CITY OF RICHMOND</t>
  </si>
  <si>
    <t>CGV, NORTH CAROLINA NATURAL, VIRGINIA NATURAL, CALP</t>
  </si>
  <si>
    <t>NYSEG</t>
  </si>
  <si>
    <t>COLUMBIA OF KENTUCKY, MOUNTAINEER GAS</t>
  </si>
  <si>
    <t>COLUMBIA OF KENTUCKY, COLUMBIA OF OHIO, KENTUCKY OHIO</t>
  </si>
  <si>
    <t>COLUMBIA OF VIRGINIA, MOUNTAINEER GAS</t>
  </si>
  <si>
    <t>COLUMBIA OF KENTUCKY, COLUMBIA OF VIRGINIA, MOUNTAINEER GAS</t>
  </si>
  <si>
    <t>MOUNTAINEER GAS, TRANSPORT GAS</t>
  </si>
  <si>
    <t>ORANGE &amp; ROCKLAND, PENN FUELS, PHILLY GAS &amp;WATER</t>
  </si>
  <si>
    <t>NUI, NJ NATURAL</t>
  </si>
  <si>
    <t>NUI, UGI</t>
  </si>
  <si>
    <t>WEST DEPFORD, DELMARVA, SOUTH JERSEY</t>
  </si>
  <si>
    <t>COLUMBIA OF PENNSYLVANIA, COLUMBIA OF MARYLAND, PENN FUELS, UGI</t>
  </si>
  <si>
    <t>COLUMBIA OF PENNSYLVANIA, PENN FUELS, EASTERN SHORE</t>
  </si>
  <si>
    <t>COLUMBIA OF OHIO, EAST OHIO GAS, OHIO GAS CO.</t>
  </si>
  <si>
    <t>COLUMBIA OF OHIO</t>
  </si>
  <si>
    <t>MKT 10</t>
  </si>
  <si>
    <t>CG&amp;E, COLUMBIA OF KENTUCKY, DAYTON POWER &amp; LIGHT, UNION LH &amp; P</t>
  </si>
  <si>
    <t>CG&amp;E, COLUMBIA OF KENTUCKY</t>
  </si>
  <si>
    <t>COLUMBIA OF KENTUCKY, DAYTON POWER &amp; LIGHT</t>
  </si>
  <si>
    <t>COLUMBIA OF OHIO, SGC</t>
  </si>
  <si>
    <t>COLUMBIA OF OHIO, SGC, DAYTON POWER &amp;LIGHT, EAST OHIO GAS</t>
  </si>
  <si>
    <t>COLUMBIA OF OHIO, NORTHEAST OHIO</t>
  </si>
  <si>
    <t>CG&amp;E, COLUMBIA OF OHIO, DAYTON POWER &amp; LIGHT</t>
  </si>
  <si>
    <t>COLUMBIA OF OHIO, NGO, OCG</t>
  </si>
  <si>
    <t>COLUMBIA OF MARYLAND, COLUMBIA OF PENNSYLVANIA, MOUNTAINEER GAS</t>
  </si>
  <si>
    <t>COLUMBIA OF MARYLAND, MOUNTAINEER GAS</t>
  </si>
  <si>
    <t>COLUMBIA OF OHIO, COLUMBIA OF PENNSYLVANIA, MOUNTAINEER GAS</t>
  </si>
  <si>
    <t>COLUMBIA OF PENNSYLVANIA, NYSEG, PENN FUELS, PHILLY GAS &amp; WATER, TW PHILLIPS</t>
  </si>
  <si>
    <t>COLUMBIA OF PENNSYLVANIA, TW PHILLIPS</t>
  </si>
  <si>
    <t>COLUMBIA OF OHIO, COLUMBIA OF PENNSYLVANIA, TW PHILLIPS</t>
  </si>
  <si>
    <t>COLUMBIA OF PENNSYLVANIA, MOUNTAINEER GAS</t>
  </si>
  <si>
    <t>WASHINGTON GAS LIGHT, BG&amp;E</t>
  </si>
  <si>
    <t>MOUNTAINEER GAS, COLUMBIA OF VIRGINIA, WASHINGTON GAS LIGHT</t>
  </si>
  <si>
    <t>COLUMBIA OF VIRGINIA, ROANOKE GAS CO</t>
  </si>
  <si>
    <t>CES MARKET</t>
  </si>
  <si>
    <t>TRANSPORT AVAILABLE</t>
  </si>
  <si>
    <t>MICHCON</t>
  </si>
  <si>
    <t>NIPSCO</t>
  </si>
  <si>
    <t>FOM (NGI-CHICAGO)</t>
  </si>
  <si>
    <t>FOM (GDM-ANR ML7)</t>
  </si>
  <si>
    <t>CES MARKET - COMM &amp; INDUSTRIAL</t>
  </si>
  <si>
    <t>CES MARKET - CHOICE PROGRAMS</t>
  </si>
  <si>
    <t>NGPL</t>
  </si>
  <si>
    <t>EAST TENNESSEE</t>
  </si>
  <si>
    <t>CES MARKET - CHOICE PROGRAMS and COMM &amp; IND.</t>
  </si>
  <si>
    <t>BAYSTATE, BERKSHIRE, BOSTON GAS, COLONIAL GAS, COMMONWEALTH, CONNECTICUT NATURAL GAS, ENERGY NORTH NORTHERN UTILITIES, SOUTHERN CONNECTICUT, NYSEG</t>
  </si>
  <si>
    <t>See Note 1</t>
  </si>
  <si>
    <t xml:space="preserve">TRANSPORT AVAILABLE </t>
  </si>
  <si>
    <t>TRANSPORT AVAILABLE - Month to Month Release</t>
  </si>
  <si>
    <t>NOTES</t>
  </si>
  <si>
    <t xml:space="preserve">There are monthly releases on these pipes. </t>
  </si>
  <si>
    <t>COMMODITY AND FUEL CHARGES AS NECESSARY</t>
  </si>
  <si>
    <t>CNG POOL FOM I-FERC PREMIUM FOR CES PURCHASES</t>
  </si>
  <si>
    <t>CNG TRANSPORT DEMAND CHARGES FOR NON-FIRM FT</t>
  </si>
  <si>
    <t>CURRENT FUEL = 2.28%</t>
  </si>
  <si>
    <t>M3 FOM I-FERC PREMIUM FOR CES PURCHASES</t>
  </si>
  <si>
    <t xml:space="preserve">           BASELOAD NEEDS</t>
  </si>
  <si>
    <t>CURRENT COMMODITY = $0.0531</t>
  </si>
  <si>
    <t>CENTRAL HUDSON</t>
  </si>
  <si>
    <t>NO ADDITIONAL NEEDS - DUKE ENERGY IS SUPPLIER</t>
  </si>
  <si>
    <t>DEAL IS BACK TO BACK - VOLUMETRIC</t>
  </si>
  <si>
    <t>PLUS MAX RATE ITS &amp; FUEL ON EQUITRANS FOR ENTIRE TERM</t>
  </si>
  <si>
    <t>IF SONAT LA FOR ASSET BACKED DELIVERIES</t>
  </si>
  <si>
    <t>IF TENNESSEE LA ZONE 1 FOR ASSET BACKED DELIVERIES</t>
  </si>
  <si>
    <t>I-FERC TRANSCO STA 65 FOR ASSET BACKED DELIVERIES</t>
  </si>
  <si>
    <t>I-FERC TRANSCO STA 85 FOR ASSET BACKED DELIVERIES</t>
  </si>
  <si>
    <t>I-FERC TETCO ELA FOR ASSET BACKED DELIVERIES</t>
  </si>
  <si>
    <t>I-FERC CNG APPALACHIA</t>
  </si>
  <si>
    <t>PLUS AGT COMMODITY &amp; FUEL FOR JAN  AND FEB of 2000 AND 2001</t>
  </si>
  <si>
    <t>ASSET BACKED DELIVERIES</t>
  </si>
  <si>
    <t>APPLICABLE RECEIPT POINT FOM INDEX PLUS $0.01 PLUS VARIABLE COSTS TO DELIVERY POINT</t>
  </si>
  <si>
    <t>I-FERC TRANSCO Z6 FOR NON-ASSET BACKED DELIVERIES</t>
  </si>
  <si>
    <t xml:space="preserve">         CES TRANSPORT WITH STA 65 RECEIPT WILL BE FILLED </t>
  </si>
  <si>
    <t xml:space="preserve">         FIRST, STA 85 SECOND</t>
  </si>
  <si>
    <t>GATE</t>
  </si>
  <si>
    <t>METER</t>
  </si>
  <si>
    <t>PRIMARY/</t>
  </si>
  <si>
    <t>SECONDARY/</t>
  </si>
  <si>
    <t>STORAGE</t>
  </si>
  <si>
    <t>PENNFUEL</t>
  </si>
  <si>
    <t>56W</t>
  </si>
  <si>
    <t>BUG</t>
  </si>
  <si>
    <t>CON ED</t>
  </si>
  <si>
    <t>PECO</t>
  </si>
  <si>
    <t>PSEG</t>
  </si>
  <si>
    <t>ETOWN</t>
  </si>
  <si>
    <t>NJN</t>
  </si>
  <si>
    <t>UGI</t>
  </si>
  <si>
    <t>PIEDMONT</t>
  </si>
  <si>
    <t>PSNC</t>
  </si>
  <si>
    <t>SOUTH JERSEY</t>
  </si>
  <si>
    <t>LILCO</t>
  </si>
  <si>
    <t>DP&amp;L</t>
  </si>
  <si>
    <t>CG&amp;E</t>
  </si>
  <si>
    <t>CKY</t>
  </si>
  <si>
    <t>17-15</t>
  </si>
  <si>
    <t>19E-25</t>
  </si>
  <si>
    <t>18-11</t>
  </si>
  <si>
    <t>18-12</t>
  </si>
  <si>
    <t>SUBURBAN</t>
  </si>
  <si>
    <t>67-1</t>
  </si>
  <si>
    <t>WEST OHIO</t>
  </si>
  <si>
    <t>80-3</t>
  </si>
  <si>
    <t>ORWELL</t>
  </si>
  <si>
    <t>LAKESIDE</t>
  </si>
  <si>
    <t>19-26</t>
  </si>
  <si>
    <t>19-27</t>
  </si>
  <si>
    <t>19-32</t>
  </si>
  <si>
    <t>MURPHY</t>
  </si>
  <si>
    <t>BLACKSVILLE</t>
  </si>
  <si>
    <t>RGC</t>
  </si>
  <si>
    <t>EOG</t>
  </si>
  <si>
    <t>HOPE</t>
  </si>
  <si>
    <t>COLONIAL</t>
  </si>
  <si>
    <t>020139</t>
  </si>
  <si>
    <t>ENERGY NORTH</t>
  </si>
  <si>
    <t>020426</t>
  </si>
  <si>
    <t>COM GAS</t>
  </si>
  <si>
    <t>020109</t>
  </si>
  <si>
    <t>WESTERN KY</t>
  </si>
  <si>
    <t>020030</t>
  </si>
  <si>
    <t>020028</t>
  </si>
  <si>
    <t>Bay State</t>
  </si>
  <si>
    <t>020193</t>
  </si>
  <si>
    <t>Berkshire</t>
  </si>
  <si>
    <t>020292</t>
  </si>
  <si>
    <t>Boston</t>
  </si>
  <si>
    <t>020118</t>
  </si>
  <si>
    <t>CNG</t>
  </si>
  <si>
    <t>020205</t>
  </si>
  <si>
    <t>Granite</t>
  </si>
  <si>
    <t>020206</t>
  </si>
  <si>
    <t>S.Conn</t>
  </si>
  <si>
    <t>020126</t>
  </si>
  <si>
    <t>Yankee</t>
  </si>
  <si>
    <t>020125</t>
  </si>
  <si>
    <t>020127</t>
  </si>
  <si>
    <t>NORTH SHORE</t>
  </si>
  <si>
    <t>COH</t>
  </si>
  <si>
    <t>23-15</t>
  </si>
  <si>
    <t>23N-2</t>
  </si>
  <si>
    <t>23N-7</t>
  </si>
  <si>
    <t>23-1</t>
  </si>
  <si>
    <t>23-3</t>
  </si>
  <si>
    <t>23-4</t>
  </si>
  <si>
    <t>23-5</t>
  </si>
  <si>
    <t>23-6</t>
  </si>
  <si>
    <t>23-8</t>
  </si>
  <si>
    <t>23-9</t>
  </si>
  <si>
    <t>24-35</t>
  </si>
  <si>
    <t>24-39</t>
  </si>
  <si>
    <t>BGE</t>
  </si>
  <si>
    <t>4-28</t>
  </si>
  <si>
    <t>WGL</t>
  </si>
  <si>
    <t>78-28</t>
  </si>
  <si>
    <t>78-30</t>
  </si>
  <si>
    <t>PRIM</t>
  </si>
  <si>
    <t>SEC</t>
  </si>
  <si>
    <t>STOR</t>
  </si>
  <si>
    <t>338</t>
  </si>
  <si>
    <t>44</t>
  </si>
  <si>
    <t>29</t>
  </si>
  <si>
    <t>48</t>
  </si>
  <si>
    <t>6</t>
  </si>
  <si>
    <t>62</t>
  </si>
  <si>
    <t>TCO</t>
  </si>
  <si>
    <t>PIPE</t>
  </si>
  <si>
    <t>NORTH</t>
  </si>
  <si>
    <t>SOUTH</t>
  </si>
  <si>
    <t>TETCO</t>
  </si>
  <si>
    <t>Z4</t>
  </si>
  <si>
    <t>Z5</t>
  </si>
  <si>
    <t>Z6 NNY</t>
  </si>
  <si>
    <t>Z6</t>
  </si>
  <si>
    <t>TENN</t>
  </si>
  <si>
    <t>Z2</t>
  </si>
  <si>
    <t>E TENN</t>
  </si>
  <si>
    <t>ALGONQUIN</t>
  </si>
  <si>
    <t>IROQUIOS</t>
  </si>
  <si>
    <t>EQUITRANS</t>
  </si>
  <si>
    <t>NFG SUPPLY</t>
  </si>
  <si>
    <t>COVE POINT</t>
  </si>
  <si>
    <t>NOM</t>
  </si>
  <si>
    <t>ACT</t>
  </si>
  <si>
    <t>TOTAL</t>
  </si>
  <si>
    <t>CGV</t>
  </si>
  <si>
    <t>30CS34</t>
  </si>
  <si>
    <t>O&amp;R</t>
  </si>
  <si>
    <t>54</t>
  </si>
  <si>
    <t>25E-25</t>
  </si>
  <si>
    <t>CPA</t>
  </si>
  <si>
    <t>25-26</t>
  </si>
  <si>
    <t>25-35</t>
  </si>
  <si>
    <t>25-36</t>
  </si>
  <si>
    <t>52</t>
  </si>
  <si>
    <t>25-38</t>
  </si>
  <si>
    <t>20550</t>
  </si>
  <si>
    <t>20500</t>
  </si>
  <si>
    <t>Peoples</t>
  </si>
  <si>
    <t>20200</t>
  </si>
  <si>
    <t>6173</t>
  </si>
  <si>
    <t>020201</t>
  </si>
  <si>
    <t>020293</t>
  </si>
  <si>
    <t>11089</t>
  </si>
  <si>
    <t>Equitable</t>
  </si>
  <si>
    <t>NFGDPA</t>
  </si>
  <si>
    <t>NDPL000024</t>
  </si>
  <si>
    <t>Local</t>
  </si>
  <si>
    <t>30CS33</t>
  </si>
  <si>
    <t>SCHEDULER</t>
  </si>
  <si>
    <t>Atlanta</t>
  </si>
  <si>
    <t>6484</t>
  </si>
  <si>
    <t>Ex-Atlanta Transco</t>
  </si>
  <si>
    <t>759014</t>
  </si>
  <si>
    <t>AGL-Atlanta Area</t>
  </si>
  <si>
    <t>683600</t>
  </si>
  <si>
    <t>AGL-Newnan-Yates</t>
  </si>
  <si>
    <t>940018</t>
  </si>
  <si>
    <t>AGL-Carrolton Area</t>
  </si>
  <si>
    <t>940026</t>
  </si>
  <si>
    <t>AGL-Griffin</t>
  </si>
  <si>
    <t>913400</t>
  </si>
  <si>
    <t>AGL-Laurens County</t>
  </si>
  <si>
    <t>918700</t>
  </si>
  <si>
    <t>AGL-Dexter</t>
  </si>
  <si>
    <t>918600</t>
  </si>
  <si>
    <t>AGL-Danville</t>
  </si>
  <si>
    <t>918400</t>
  </si>
  <si>
    <t>AGL-Rome Area</t>
  </si>
  <si>
    <t>940013</t>
  </si>
  <si>
    <t>AGL-Cedartown-Rockmart</t>
  </si>
  <si>
    <t>940020</t>
  </si>
  <si>
    <t>AGL-Calhoun Area</t>
  </si>
  <si>
    <t>940019</t>
  </si>
  <si>
    <t>AGL-Ringgold</t>
  </si>
  <si>
    <t>908000</t>
  </si>
  <si>
    <t>AGL-Chatsworth</t>
  </si>
  <si>
    <t>907600</t>
  </si>
  <si>
    <t>AGL-Catoosa County</t>
  </si>
  <si>
    <t>907800</t>
  </si>
  <si>
    <t>AGL-Augusta Area</t>
  </si>
  <si>
    <t>940016</t>
  </si>
  <si>
    <t>AGL-Blythe</t>
  </si>
  <si>
    <t>931600</t>
  </si>
  <si>
    <t>AGL-Savannah Area</t>
  </si>
  <si>
    <t>911800</t>
  </si>
  <si>
    <t>AGL-Springfield-Guyton</t>
  </si>
  <si>
    <t>934200</t>
  </si>
  <si>
    <t>AGL-Macon Area</t>
  </si>
  <si>
    <t>911500</t>
  </si>
  <si>
    <t>AGL-Thomaston</t>
  </si>
  <si>
    <t>917600</t>
  </si>
  <si>
    <t>AGL-Sandersville</t>
  </si>
  <si>
    <t>932500</t>
  </si>
  <si>
    <t>AGL_Warrenton</t>
  </si>
  <si>
    <t>930600</t>
  </si>
  <si>
    <t>AGL-Barnesville</t>
  </si>
  <si>
    <t>917800</t>
  </si>
  <si>
    <t>AGL-Jackson</t>
  </si>
  <si>
    <t>918000</t>
  </si>
  <si>
    <t>AGL-Forsyth</t>
  </si>
  <si>
    <t>917200</t>
  </si>
  <si>
    <t>AGL-Zebulon</t>
  </si>
  <si>
    <t>917400</t>
  </si>
  <si>
    <t>AGL-SGNG</t>
  </si>
  <si>
    <t>850390</t>
  </si>
  <si>
    <t>S. GEORGIA NAT GAS</t>
  </si>
  <si>
    <t>ATLANTA PROGRAM</t>
  </si>
  <si>
    <t>INDIANA GAS</t>
  </si>
  <si>
    <t>MID CONTINENT AREA</t>
  </si>
  <si>
    <t>NORTHEAST AREA</t>
  </si>
  <si>
    <t>Z3</t>
  </si>
  <si>
    <t>Rome</t>
  </si>
  <si>
    <t>Augusta</t>
  </si>
  <si>
    <t>Savannah</t>
  </si>
  <si>
    <t>Macon</t>
  </si>
  <si>
    <t>Ex-Atlanta SNG</t>
  </si>
  <si>
    <t>Brunswick</t>
  </si>
  <si>
    <t>SCOTT</t>
  </si>
  <si>
    <t>JONES</t>
  </si>
  <si>
    <t>MGC</t>
  </si>
  <si>
    <t>CMD</t>
  </si>
  <si>
    <t>CHOICE</t>
  </si>
  <si>
    <t>C &amp; I</t>
  </si>
  <si>
    <t>LOCAL</t>
  </si>
  <si>
    <t>MICHCON (mcf)</t>
  </si>
  <si>
    <t>PEOPLES GL&amp;C</t>
  </si>
  <si>
    <t>CONSUMERS</t>
  </si>
  <si>
    <t>NICOR/NIGAS</t>
  </si>
  <si>
    <t>MARIANNE</t>
  </si>
  <si>
    <t>020132</t>
  </si>
  <si>
    <t>Heidi</t>
  </si>
  <si>
    <t>25-39</t>
  </si>
  <si>
    <t>Nimo West - Balanced</t>
  </si>
  <si>
    <t>Nimo West - Pooled</t>
  </si>
  <si>
    <t>Nimo East - Balanced</t>
  </si>
  <si>
    <t>Nimo East - Pooled</t>
  </si>
  <si>
    <t>National Fuel - PA</t>
  </si>
  <si>
    <t>LOCAL PRODUCTION - Belden &amp; Blake</t>
  </si>
  <si>
    <t>RG&amp;E</t>
  </si>
  <si>
    <t>NYSEG number is NOT FINAL - will be the on 2/29</t>
  </si>
  <si>
    <t>NYSEG number will swing, will let you know final on 2/29</t>
  </si>
  <si>
    <t>46-30</t>
  </si>
  <si>
    <t>46-31</t>
  </si>
  <si>
    <t>Kara</t>
  </si>
  <si>
    <t>834696</t>
  </si>
  <si>
    <t>MARCH 2000</t>
  </si>
  <si>
    <t>FPS1018</t>
  </si>
  <si>
    <t>Osram</t>
  </si>
  <si>
    <t>C&amp;I</t>
  </si>
  <si>
    <t>Ashland</t>
  </si>
  <si>
    <t>CHOICE&amp;DCQ</t>
  </si>
  <si>
    <t>BGE user id 116</t>
  </si>
  <si>
    <t>BGE user id 164</t>
  </si>
  <si>
    <t>BGE user id 172</t>
  </si>
  <si>
    <t>Boston volumes can be brought in at any of the meters shown above</t>
  </si>
  <si>
    <t>Kim Novsek Bizik</t>
  </si>
  <si>
    <t>NOTE:  PSEG INFORMS CES OF THE DCQ VOLUME TO NOMINATE - VOLUME NOT AVAILABLE YET</t>
  </si>
  <si>
    <t>NOTE:  NJN INFORMS CES OF THE DCQ VOLUME TO NOMINATE - VOLUME NOT AVAILABLE YET</t>
  </si>
  <si>
    <t>NOTE:  UGI WILL PULL FROM ENRON'S ELA POOL #600228 AND DELIVER THE GAS TO THE UGI CITYGATE</t>
  </si>
  <si>
    <t>NOTE:  THE TRANSCO SCHEDULER MUST SHOW IN THE NOMINATION PACKAGE ID "012224" IN ORDER FOR SOUTH JERSEY TO ACCEPT THE GAS</t>
  </si>
  <si>
    <t>NOTE:  TRANSCO SCHEDULER MUST PUT IN THE PACKAGE ID "COLUMBIA" IN ORDER FOR PIEDMONT TO ACCEPT THE GAS</t>
  </si>
  <si>
    <t>NOTE: ENRON WILL GET THE CAPACITY RELEASED FROM PSNC.  THE SUPPLY WILL COME FROM PSNC'S POOL #7620 - STA. 85</t>
  </si>
  <si>
    <t>Central Hudson</t>
  </si>
  <si>
    <t xml:space="preserve">NOTE: THIS IS BACKED 100% BY A DUKE PURCHASE THAT WENT WITH THE ENRON SALE.  </t>
  </si>
  <si>
    <t>UHLP</t>
  </si>
  <si>
    <t>DIRECT LOCAL</t>
  </si>
  <si>
    <t xml:space="preserve">NOTE: THE DIRECT GAS WAS PURCHASED FROM VP ENERGY BY JOHN SINGER NOW WITH ENRON </t>
  </si>
  <si>
    <t>NOTE:  MUST BE WVA PRODUCTION FOR ALL 3-16 DELIVERIES</t>
  </si>
  <si>
    <t>NOTE: THE 3227 DTH IS A MONTHLY VOLUME - THIS CUSTOMER ONLY BURNS IF THE AVG TEMP IS 32 DEGREES</t>
  </si>
  <si>
    <t>NOTE:  MUST BE WVA PRODUCTION FOR ALL 3-17 DELIVERIES</t>
  </si>
  <si>
    <t>NOTE:  THIS IS NON-WEST VIRGINIA PRODUCTION</t>
  </si>
  <si>
    <t>NOTE:  THIS MUST BE WVA PRODUCTION AND THE TCO SCHEDULER MUST USE TCO'S K#38992</t>
  </si>
  <si>
    <t>NOTE:  THIS MUST BE WVA PRODUCTION FOR ALL 8-35 DELIVERIES</t>
  </si>
  <si>
    <t>NOTE:  MUST BE WVA PRODUCTION FOR THE ABOVE 3-19 DELIVERIES</t>
  </si>
  <si>
    <t>NOTE: THE VOLUME OF 2100 DTH IS A MONTHLY VOLUME - THE CUSTOMER FAXES THE WEEKLY VOLUME EACH THURSDAY FOR THE UPCOMING WEEK</t>
  </si>
  <si>
    <t>Note:   Sempra supply not backed out of this number yet.</t>
  </si>
  <si>
    <t>NOTE:  LILCO RELEASED CAPACITY TO CES/ENRON FOR A VOLUME OF 324 DTH PER DAY</t>
  </si>
  <si>
    <t>NOTE:  NJN INFORMS CES OF THE DCQ VOLUME TO NOMINATE - VOLUME NOT AVAILABLE YET - THE VOLUME OF 6138 IS FEBRUARY'S VOLUMES AS A GUESS</t>
  </si>
  <si>
    <t>NOTE:  CON ED INFORMS CES OF THE DCQ VOLUME TO NOMINATE - VOLUME NOT AVAILABLE YET - THE VOLUME OF 241 IS FEBRUARY'S VOLUMES AS A GUESS</t>
  </si>
  <si>
    <t>NOTE: SOUTH JERSEY INFORMS CES OF THE DCQ VOLUME TO NOMINATE - VOLUME NOT AVAILABLE YET - VOLUME OF 102 DTH IS FEBRUARY'S VOLUMES AS A GUESS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</si>
</sst>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&quot;$&quot;#,##0.0000"/>
    <numFmt numFmtId="166" formatCode="_(* #,##0_);_(* \(#,##0\);_(* &quot;-&quot;??_);_(@_)"/>
    <numFmt numFmtId="167" formatCode="&quot;$&quot;#,##0.0000_);[Red]\(&quot;$&quot;#,##0.0000\)"/>
    <numFmt numFmtId="169" formatCode="m/d"/>
    <numFmt numFmtId="171" formatCode="dddd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17" fontId="0" fillId="0" borderId="0" xfId="0" applyNumberFormat="1"/>
    <xf numFmtId="17" fontId="2" fillId="0" borderId="0" xfId="0" applyNumberFormat="1" applyFont="1"/>
    <xf numFmtId="0" fontId="2" fillId="0" borderId="0" xfId="0" applyFont="1"/>
    <xf numFmtId="164" fontId="0" fillId="0" borderId="0" xfId="0" applyNumberFormat="1"/>
    <xf numFmtId="3" fontId="0" fillId="0" borderId="0" xfId="0" applyNumberFormat="1"/>
    <xf numFmtId="1" fontId="0" fillId="0" borderId="0" xfId="0" applyNumberFormat="1"/>
    <xf numFmtId="166" fontId="0" fillId="0" borderId="0" xfId="1" applyNumberFormat="1" applyFont="1"/>
    <xf numFmtId="1" fontId="0" fillId="0" borderId="0" xfId="1" applyNumberFormat="1" applyFont="1"/>
    <xf numFmtId="3" fontId="0" fillId="0" borderId="0" xfId="1" applyNumberFormat="1" applyFont="1"/>
    <xf numFmtId="167" fontId="0" fillId="0" borderId="0" xfId="0" applyNumberFormat="1"/>
    <xf numFmtId="0" fontId="3" fillId="0" borderId="0" xfId="0" applyFont="1"/>
    <xf numFmtId="164" fontId="3" fillId="0" borderId="0" xfId="0" applyNumberFormat="1" applyFont="1"/>
    <xf numFmtId="0" fontId="0" fillId="0" borderId="0" xfId="0" applyFill="1"/>
    <xf numFmtId="3" fontId="0" fillId="0" borderId="0" xfId="1" applyNumberFormat="1" applyFont="1" applyFill="1"/>
    <xf numFmtId="164" fontId="3" fillId="0" borderId="0" xfId="0" applyNumberFormat="1" applyFont="1" applyFill="1"/>
    <xf numFmtId="164" fontId="2" fillId="0" borderId="0" xfId="0" applyNumberFormat="1" applyFont="1" applyFill="1"/>
    <xf numFmtId="164" fontId="0" fillId="0" borderId="0" xfId="0" applyNumberFormat="1" applyFill="1"/>
    <xf numFmtId="3" fontId="0" fillId="0" borderId="0" xfId="0" applyNumberFormat="1" applyFill="1"/>
    <xf numFmtId="167" fontId="3" fillId="0" borderId="0" xfId="0" applyNumberFormat="1" applyFont="1"/>
    <xf numFmtId="0" fontId="0" fillId="0" borderId="0" xfId="0" applyFill="1" applyBorder="1"/>
    <xf numFmtId="0" fontId="0" fillId="0" borderId="0" xfId="0" applyBorder="1"/>
    <xf numFmtId="3" fontId="0" fillId="0" borderId="0" xfId="0" applyNumberFormat="1" applyBorder="1"/>
    <xf numFmtId="3" fontId="2" fillId="0" borderId="0" xfId="0" applyNumberFormat="1" applyFont="1"/>
    <xf numFmtId="3" fontId="2" fillId="0" borderId="0" xfId="0" applyNumberFormat="1" applyFont="1" applyAlignment="1">
      <alignment horizontal="center" vertical="center"/>
    </xf>
    <xf numFmtId="3" fontId="2" fillId="0" borderId="0" xfId="0" applyNumberFormat="1" applyFont="1" applyFill="1"/>
    <xf numFmtId="3" fontId="3" fillId="0" borderId="0" xfId="0" applyNumberFormat="1" applyFont="1"/>
    <xf numFmtId="3" fontId="0" fillId="0" borderId="0" xfId="0" applyNumberFormat="1" applyAlignment="1">
      <alignment horizontal="center"/>
    </xf>
    <xf numFmtId="3" fontId="3" fillId="0" borderId="0" xfId="0" applyNumberFormat="1" applyFont="1" applyAlignment="1">
      <alignment horizontal="center"/>
    </xf>
    <xf numFmtId="3" fontId="3" fillId="0" borderId="0" xfId="0" applyNumberFormat="1" applyFont="1" applyFill="1" applyAlignment="1">
      <alignment horizontal="center"/>
    </xf>
    <xf numFmtId="3" fontId="3" fillId="0" borderId="0" xfId="0" applyNumberFormat="1" applyFont="1" applyFill="1"/>
    <xf numFmtId="3" fontId="2" fillId="0" borderId="0" xfId="0" applyNumberFormat="1" applyFont="1" applyFill="1" applyBorder="1"/>
    <xf numFmtId="3" fontId="4" fillId="0" borderId="0" xfId="0" applyNumberFormat="1" applyFont="1"/>
    <xf numFmtId="3" fontId="2" fillId="0" borderId="0" xfId="0" quotePrefix="1" applyNumberFormat="1" applyFont="1"/>
    <xf numFmtId="3" fontId="4" fillId="0" borderId="0" xfId="1" applyNumberFormat="1" applyFont="1"/>
    <xf numFmtId="3" fontId="4" fillId="0" borderId="0" xfId="0" quotePrefix="1" applyNumberFormat="1" applyFont="1"/>
    <xf numFmtId="169" fontId="2" fillId="0" borderId="0" xfId="0" applyNumberFormat="1" applyFont="1" applyAlignment="1">
      <alignment horizontal="center"/>
    </xf>
    <xf numFmtId="0" fontId="2" fillId="0" borderId="0" xfId="1" applyNumberFormat="1" applyFont="1" applyAlignment="1"/>
    <xf numFmtId="0" fontId="2" fillId="0" borderId="0" xfId="1" quotePrefix="1" applyNumberFormat="1" applyFont="1" applyAlignment="1"/>
    <xf numFmtId="0" fontId="2" fillId="0" borderId="0" xfId="1" applyNumberFormat="1" applyFont="1" applyAlignment="1">
      <alignment wrapText="1"/>
    </xf>
    <xf numFmtId="0" fontId="2" fillId="0" borderId="0" xfId="1" quotePrefix="1" applyNumberFormat="1" applyFont="1" applyAlignment="1">
      <alignment horizontal="left"/>
    </xf>
    <xf numFmtId="171" fontId="2" fillId="0" borderId="0" xfId="0" applyNumberFormat="1" applyFont="1" applyAlignment="1">
      <alignment horizontal="center"/>
    </xf>
    <xf numFmtId="171" fontId="0" fillId="0" borderId="0" xfId="0" applyNumberFormat="1"/>
    <xf numFmtId="3" fontId="7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660"/>
  <sheetViews>
    <sheetView zoomScale="75" workbookViewId="0">
      <pane xSplit="5" ySplit="1" topLeftCell="F180" activePane="bottomRight" state="frozen"/>
      <selection pane="topRight" activeCell="E1" sqref="E1"/>
      <selection pane="bottomLeft" activeCell="A4" sqref="A4"/>
      <selection pane="bottomRight" activeCell="G457" sqref="G457"/>
    </sheetView>
  </sheetViews>
  <sheetFormatPr defaultRowHeight="12.75" x14ac:dyDescent="0.2"/>
  <cols>
    <col min="2" max="2" width="7.42578125" customWidth="1"/>
    <col min="3" max="3" width="7.140625" customWidth="1"/>
    <col min="4" max="4" width="36.42578125" customWidth="1"/>
    <col min="5" max="5" width="17.42578125" customWidth="1"/>
    <col min="6" max="6" width="2.140625" customWidth="1"/>
    <col min="7" max="8" width="13.140625" bestFit="1" customWidth="1"/>
    <col min="9" max="9" width="13.85546875" bestFit="1" customWidth="1"/>
    <col min="10" max="10" width="13.140625" bestFit="1" customWidth="1"/>
    <col min="11" max="20" width="12.140625" bestFit="1" customWidth="1"/>
    <col min="21" max="21" width="11.42578125" customWidth="1"/>
  </cols>
  <sheetData>
    <row r="1" spans="1:52" x14ac:dyDescent="0.2">
      <c r="G1" s="2">
        <v>36526</v>
      </c>
      <c r="H1" s="2">
        <v>36557</v>
      </c>
      <c r="I1" s="2">
        <v>36586</v>
      </c>
      <c r="J1" s="2">
        <v>36617</v>
      </c>
      <c r="K1" s="2">
        <v>36647</v>
      </c>
      <c r="L1" s="2">
        <v>36678</v>
      </c>
      <c r="M1" s="2">
        <v>36708</v>
      </c>
      <c r="N1" s="2">
        <v>36739</v>
      </c>
      <c r="O1" s="2">
        <v>36770</v>
      </c>
      <c r="P1" s="2">
        <v>36800</v>
      </c>
      <c r="Q1" s="2">
        <v>36831</v>
      </c>
      <c r="R1" s="2">
        <v>36861</v>
      </c>
      <c r="S1" s="2">
        <v>36892</v>
      </c>
      <c r="T1" s="2">
        <v>36923</v>
      </c>
      <c r="U1" s="2">
        <v>36951</v>
      </c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s="3" customFormat="1" x14ac:dyDescent="0.2"/>
    <row r="3" spans="1:52" x14ac:dyDescent="0.2">
      <c r="A3" s="3" t="s">
        <v>0</v>
      </c>
      <c r="B3" s="3"/>
      <c r="C3" s="3"/>
      <c r="D3" s="3"/>
      <c r="E3" s="3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52" x14ac:dyDescent="0.2"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52" x14ac:dyDescent="0.2">
      <c r="B5" s="3" t="s">
        <v>1</v>
      </c>
      <c r="C5" s="3" t="s">
        <v>2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52" x14ac:dyDescent="0.2"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52" x14ac:dyDescent="0.2">
      <c r="C7" t="s">
        <v>119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7"/>
      <c r="W7" s="7"/>
      <c r="X7" s="7"/>
    </row>
    <row r="8" spans="1:52" x14ac:dyDescent="0.2">
      <c r="C8" t="s">
        <v>114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</row>
    <row r="9" spans="1:52" x14ac:dyDescent="0.2">
      <c r="C9" t="s">
        <v>120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</row>
    <row r="10" spans="1:52" x14ac:dyDescent="0.2">
      <c r="C10" t="s">
        <v>114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</row>
    <row r="11" spans="1:52" x14ac:dyDescent="0.2">
      <c r="C11" t="s">
        <v>3</v>
      </c>
      <c r="G11" s="4" t="s">
        <v>78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52" x14ac:dyDescent="0.2"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52" x14ac:dyDescent="0.2">
      <c r="B13" s="3" t="s">
        <v>1</v>
      </c>
      <c r="C13" s="3" t="s">
        <v>4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52" x14ac:dyDescent="0.2"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52" hidden="1" x14ac:dyDescent="0.2">
      <c r="C15" t="s">
        <v>119</v>
      </c>
      <c r="G15" s="7">
        <v>4633</v>
      </c>
      <c r="H15" s="7">
        <v>4267</v>
      </c>
      <c r="I15" s="7">
        <v>4513</v>
      </c>
      <c r="J15" s="7">
        <v>12658</v>
      </c>
      <c r="K15" s="7">
        <v>6882</v>
      </c>
      <c r="L15" s="7">
        <v>5634</v>
      </c>
      <c r="M15" s="7">
        <v>6291</v>
      </c>
      <c r="N15" s="7">
        <v>6389</v>
      </c>
      <c r="O15" s="7">
        <v>8567</v>
      </c>
      <c r="P15" s="7">
        <v>3300</v>
      </c>
      <c r="Q15" s="7">
        <v>3000</v>
      </c>
      <c r="R15" s="7">
        <v>3400</v>
      </c>
      <c r="S15" s="7">
        <v>3400</v>
      </c>
      <c r="T15" s="7">
        <v>3200</v>
      </c>
      <c r="U15" s="7">
        <v>3400</v>
      </c>
    </row>
    <row r="16" spans="1:52" s="6" customFormat="1" x14ac:dyDescent="0.2">
      <c r="C16" t="s">
        <v>119</v>
      </c>
      <c r="G16" s="8">
        <f>G15/31</f>
        <v>149.45161290322579</v>
      </c>
      <c r="H16" s="8">
        <v>168</v>
      </c>
      <c r="I16" s="8">
        <v>165</v>
      </c>
      <c r="J16" s="8">
        <v>143</v>
      </c>
      <c r="K16" s="8">
        <v>100</v>
      </c>
      <c r="L16" s="8">
        <v>97</v>
      </c>
      <c r="M16" s="8">
        <v>98</v>
      </c>
      <c r="N16" s="8">
        <v>97</v>
      </c>
      <c r="O16" s="8">
        <v>103</v>
      </c>
      <c r="P16" s="8">
        <f>P15/31</f>
        <v>106.45161290322581</v>
      </c>
      <c r="Q16" s="8">
        <f>Q15/30</f>
        <v>100</v>
      </c>
      <c r="R16" s="8">
        <f>R15/31</f>
        <v>109.6774193548387</v>
      </c>
      <c r="S16" s="8">
        <f>S15/31</f>
        <v>109.6774193548387</v>
      </c>
      <c r="T16" s="8">
        <f>T15/28</f>
        <v>114.28571428571429</v>
      </c>
      <c r="U16" s="8">
        <f>U15/31</f>
        <v>109.6774193548387</v>
      </c>
    </row>
    <row r="17" spans="2:25" s="6" customFormat="1" x14ac:dyDescent="0.2">
      <c r="C17" s="6" t="s">
        <v>114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</row>
    <row r="18" spans="2:25" s="6" customFormat="1" x14ac:dyDescent="0.2">
      <c r="C18" s="6" t="s">
        <v>120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</row>
    <row r="19" spans="2:25" s="6" customFormat="1" x14ac:dyDescent="0.2">
      <c r="C19" s="6" t="s">
        <v>114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</row>
    <row r="20" spans="2:25" x14ac:dyDescent="0.2">
      <c r="C20" t="s">
        <v>3</v>
      </c>
      <c r="G20" s="4" t="s">
        <v>79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2:25" x14ac:dyDescent="0.2"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2:25" x14ac:dyDescent="0.2">
      <c r="B22" s="3" t="s">
        <v>5</v>
      </c>
      <c r="C22" s="3" t="s">
        <v>6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2:25" x14ac:dyDescent="0.2"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2:25" x14ac:dyDescent="0.2">
      <c r="C24" t="s">
        <v>119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</row>
    <row r="25" spans="2:25" x14ac:dyDescent="0.2">
      <c r="C25" t="s">
        <v>114</v>
      </c>
      <c r="G25" s="5">
        <v>37</v>
      </c>
      <c r="H25" s="5">
        <v>37</v>
      </c>
      <c r="I25" s="5">
        <v>37</v>
      </c>
      <c r="J25" s="5">
        <v>34</v>
      </c>
      <c r="K25" s="5">
        <v>34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</row>
    <row r="26" spans="2:25" x14ac:dyDescent="0.2">
      <c r="C26" t="s">
        <v>120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</row>
    <row r="27" spans="2:25" x14ac:dyDescent="0.2">
      <c r="C27" t="s">
        <v>114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</row>
    <row r="28" spans="2:25" x14ac:dyDescent="0.2">
      <c r="C28" t="s">
        <v>3</v>
      </c>
      <c r="G28" s="4" t="s">
        <v>80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2:25" x14ac:dyDescent="0.2"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2:25" x14ac:dyDescent="0.2">
      <c r="B30" s="3" t="s">
        <v>7</v>
      </c>
      <c r="C30" s="3" t="s">
        <v>8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2:25" x14ac:dyDescent="0.2"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2:25" hidden="1" x14ac:dyDescent="0.2">
      <c r="C32" t="s">
        <v>119</v>
      </c>
      <c r="G32" s="9">
        <v>38053</v>
      </c>
      <c r="H32" s="9">
        <v>30000</v>
      </c>
      <c r="I32" s="9">
        <v>0</v>
      </c>
      <c r="J32" s="9">
        <v>808</v>
      </c>
      <c r="K32" s="9">
        <v>191</v>
      </c>
      <c r="L32" s="9">
        <v>230</v>
      </c>
      <c r="M32" s="9">
        <v>3</v>
      </c>
      <c r="N32" s="9">
        <v>3</v>
      </c>
      <c r="O32" s="9">
        <v>160</v>
      </c>
      <c r="P32" s="9">
        <v>179</v>
      </c>
      <c r="Q32" s="9">
        <v>920</v>
      </c>
      <c r="R32" s="9">
        <v>1577</v>
      </c>
      <c r="S32" s="9">
        <v>2623</v>
      </c>
      <c r="T32" s="9">
        <v>2065</v>
      </c>
      <c r="U32" s="9">
        <v>2596</v>
      </c>
      <c r="V32" s="5"/>
      <c r="W32" s="5"/>
      <c r="X32" s="5"/>
      <c r="Y32" s="5"/>
    </row>
    <row r="33" spans="2:25" s="6" customFormat="1" x14ac:dyDescent="0.2">
      <c r="C33" t="s">
        <v>119</v>
      </c>
      <c r="G33" s="9">
        <v>1173</v>
      </c>
      <c r="H33" s="9">
        <v>1106</v>
      </c>
      <c r="I33" s="9">
        <v>84</v>
      </c>
      <c r="J33" s="9">
        <v>27</v>
      </c>
      <c r="K33" s="9">
        <v>6</v>
      </c>
      <c r="L33" s="9">
        <f>L32/30</f>
        <v>7.666666666666667</v>
      </c>
      <c r="M33" s="9">
        <f>M32/31</f>
        <v>9.6774193548387094E-2</v>
      </c>
      <c r="N33" s="9">
        <f>N32/31</f>
        <v>9.6774193548387094E-2</v>
      </c>
      <c r="O33" s="9">
        <f>O32/30</f>
        <v>5.333333333333333</v>
      </c>
      <c r="P33" s="9">
        <f>P32/31</f>
        <v>5.774193548387097</v>
      </c>
      <c r="Q33" s="9">
        <f>Q32/30</f>
        <v>30.666666666666668</v>
      </c>
      <c r="R33" s="9">
        <f>R32/31</f>
        <v>50.87096774193548</v>
      </c>
      <c r="S33" s="9">
        <f>S32/31</f>
        <v>84.612903225806448</v>
      </c>
      <c r="T33" s="9">
        <f>T32/28</f>
        <v>73.75</v>
      </c>
      <c r="U33" s="9">
        <f>U32/31</f>
        <v>83.741935483870961</v>
      </c>
      <c r="V33" s="5"/>
      <c r="W33" s="5"/>
      <c r="X33" s="5"/>
      <c r="Y33" s="5"/>
    </row>
    <row r="34" spans="2:25" s="6" customFormat="1" x14ac:dyDescent="0.2">
      <c r="C34" s="6" t="s">
        <v>114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/>
      <c r="W34" s="5"/>
      <c r="X34" s="5"/>
      <c r="Y34" s="5"/>
    </row>
    <row r="35" spans="2:25" hidden="1" x14ac:dyDescent="0.2">
      <c r="C35" t="s">
        <v>120</v>
      </c>
      <c r="G35" s="9">
        <v>39694</v>
      </c>
      <c r="H35" s="9">
        <v>34693</v>
      </c>
      <c r="I35" s="9">
        <v>27024</v>
      </c>
      <c r="J35" s="9">
        <v>16636</v>
      </c>
      <c r="K35" s="9">
        <v>8246</v>
      </c>
      <c r="L35" s="9">
        <v>4083</v>
      </c>
      <c r="M35" s="9">
        <v>3847</v>
      </c>
      <c r="N35" s="9">
        <v>3882</v>
      </c>
      <c r="O35" s="9">
        <v>4919</v>
      </c>
      <c r="P35" s="9">
        <v>8103</v>
      </c>
      <c r="Q35" s="9">
        <v>8888</v>
      </c>
      <c r="R35" s="9">
        <v>11978</v>
      </c>
      <c r="S35" s="9">
        <v>5419</v>
      </c>
      <c r="T35" s="9">
        <v>2363</v>
      </c>
      <c r="U35" s="9">
        <v>1033</v>
      </c>
      <c r="V35" s="5"/>
      <c r="W35" s="5"/>
      <c r="X35" s="5"/>
      <c r="Y35" s="5"/>
    </row>
    <row r="36" spans="2:25" s="6" customFormat="1" x14ac:dyDescent="0.2">
      <c r="C36" t="s">
        <v>120</v>
      </c>
      <c r="G36" s="9">
        <v>484</v>
      </c>
      <c r="H36" s="9">
        <v>551</v>
      </c>
      <c r="I36" s="9">
        <v>393</v>
      </c>
      <c r="J36" s="9">
        <f>J35/30</f>
        <v>554.5333333333333</v>
      </c>
      <c r="K36" s="9">
        <f>K35/31</f>
        <v>266</v>
      </c>
      <c r="L36" s="9">
        <f>L35/30</f>
        <v>136.1</v>
      </c>
      <c r="M36" s="9">
        <f>M35/31</f>
        <v>124.09677419354838</v>
      </c>
      <c r="N36" s="9">
        <f>N35/31</f>
        <v>125.2258064516129</v>
      </c>
      <c r="O36" s="9">
        <f>O35/30</f>
        <v>163.96666666666667</v>
      </c>
      <c r="P36" s="9">
        <f>P35/31</f>
        <v>261.38709677419354</v>
      </c>
      <c r="Q36" s="9">
        <f>Q35/30</f>
        <v>296.26666666666665</v>
      </c>
      <c r="R36" s="9">
        <f>R35/31</f>
        <v>386.38709677419354</v>
      </c>
      <c r="S36" s="9">
        <f>S35/31</f>
        <v>174.80645161290323</v>
      </c>
      <c r="T36" s="9">
        <f>T35/28</f>
        <v>84.392857142857139</v>
      </c>
      <c r="U36" s="9">
        <f>U35/31</f>
        <v>33.322580645161288</v>
      </c>
      <c r="V36" s="5"/>
      <c r="W36" s="5"/>
      <c r="X36" s="5"/>
      <c r="Y36" s="5"/>
    </row>
    <row r="37" spans="2:25" s="6" customFormat="1" x14ac:dyDescent="0.2">
      <c r="C37" s="6" t="s">
        <v>114</v>
      </c>
      <c r="G37" s="5">
        <v>2154</v>
      </c>
      <c r="H37" s="5">
        <v>2154</v>
      </c>
      <c r="I37" s="5">
        <v>2154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/>
      <c r="W37" s="5"/>
      <c r="X37" s="5"/>
      <c r="Y37" s="5"/>
    </row>
    <row r="38" spans="2:25" x14ac:dyDescent="0.2">
      <c r="C38" t="s">
        <v>3</v>
      </c>
      <c r="G38" s="4" t="s">
        <v>82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5" x14ac:dyDescent="0.2"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2:25" x14ac:dyDescent="0.2">
      <c r="B40" s="3" t="s">
        <v>7</v>
      </c>
      <c r="C40" s="3" t="s">
        <v>9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2:25" x14ac:dyDescent="0.2"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2:25" hidden="1" x14ac:dyDescent="0.2">
      <c r="C42" t="s">
        <v>119</v>
      </c>
      <c r="G42" s="7">
        <v>36146</v>
      </c>
      <c r="H42" s="7">
        <v>29917</v>
      </c>
      <c r="I42" s="7">
        <v>29916</v>
      </c>
      <c r="J42" s="7">
        <v>15240</v>
      </c>
      <c r="K42" s="7">
        <v>7068</v>
      </c>
      <c r="L42" s="7">
        <v>4950</v>
      </c>
      <c r="M42" s="7">
        <v>4464</v>
      </c>
      <c r="N42" s="7">
        <v>3596</v>
      </c>
      <c r="O42" s="7">
        <v>3870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</row>
    <row r="43" spans="2:25" s="6" customFormat="1" x14ac:dyDescent="0.2">
      <c r="C43" t="s">
        <v>119</v>
      </c>
      <c r="G43" s="8">
        <f>G42/31</f>
        <v>1166</v>
      </c>
      <c r="H43" s="8">
        <f>H42/29</f>
        <v>1031.6206896551723</v>
      </c>
      <c r="I43" s="8">
        <f>I42/31</f>
        <v>965.0322580645161</v>
      </c>
      <c r="J43" s="8">
        <f>J42/30</f>
        <v>508</v>
      </c>
      <c r="K43" s="8">
        <f>K42/31</f>
        <v>228</v>
      </c>
      <c r="L43" s="8">
        <f>L42/30</f>
        <v>165</v>
      </c>
      <c r="M43" s="8">
        <f>M42/31</f>
        <v>144</v>
      </c>
      <c r="N43" s="8">
        <f>N42/31</f>
        <v>116</v>
      </c>
      <c r="O43" s="8">
        <f>O42/30</f>
        <v>129</v>
      </c>
      <c r="P43" s="8">
        <f>P42/31</f>
        <v>0</v>
      </c>
      <c r="Q43" s="8">
        <f>Q42/30</f>
        <v>0</v>
      </c>
      <c r="R43" s="8">
        <f>R42/31</f>
        <v>0</v>
      </c>
      <c r="S43" s="8">
        <f>S42/31</f>
        <v>0</v>
      </c>
      <c r="T43" s="8">
        <f>T42/28</f>
        <v>0</v>
      </c>
      <c r="U43" s="8">
        <f>U42/31</f>
        <v>0</v>
      </c>
    </row>
    <row r="44" spans="2:25" x14ac:dyDescent="0.2">
      <c r="C44" t="s">
        <v>114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</row>
    <row r="45" spans="2:25" x14ac:dyDescent="0.2">
      <c r="C45" t="s">
        <v>120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</row>
    <row r="46" spans="2:25" x14ac:dyDescent="0.2">
      <c r="C46" t="s">
        <v>114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</row>
    <row r="47" spans="2:25" x14ac:dyDescent="0.2">
      <c r="C47" t="s">
        <v>3</v>
      </c>
      <c r="G47" s="4" t="s">
        <v>81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2:25" x14ac:dyDescent="0.2"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2:21" x14ac:dyDescent="0.2">
      <c r="B49" s="3" t="s">
        <v>7</v>
      </c>
      <c r="C49" s="3" t="s">
        <v>10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2:21" x14ac:dyDescent="0.2"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2:21" hidden="1" x14ac:dyDescent="0.2">
      <c r="C51" t="s">
        <v>119</v>
      </c>
      <c r="G51" s="7">
        <v>5457</v>
      </c>
      <c r="H51" s="7">
        <v>7157</v>
      </c>
      <c r="I51" s="7">
        <v>4590</v>
      </c>
      <c r="J51" s="7">
        <v>4590</v>
      </c>
      <c r="K51" s="7">
        <v>4080</v>
      </c>
      <c r="L51" s="7">
        <v>2346</v>
      </c>
      <c r="M51" s="7">
        <v>1326</v>
      </c>
      <c r="N51" s="7">
        <v>255</v>
      </c>
      <c r="O51" s="7">
        <v>102</v>
      </c>
      <c r="P51" s="7">
        <v>2040</v>
      </c>
      <c r="Q51" s="7">
        <v>3570</v>
      </c>
      <c r="R51" s="7">
        <v>5423</v>
      </c>
      <c r="S51" s="4"/>
      <c r="T51" s="4"/>
      <c r="U51" s="4"/>
    </row>
    <row r="52" spans="2:21" s="6" customFormat="1" x14ac:dyDescent="0.2">
      <c r="C52" t="s">
        <v>119</v>
      </c>
      <c r="G52" s="8">
        <v>268</v>
      </c>
      <c r="H52" s="8">
        <v>343</v>
      </c>
      <c r="I52" s="8">
        <v>222</v>
      </c>
      <c r="J52" s="8">
        <v>256</v>
      </c>
      <c r="K52" s="8">
        <v>197</v>
      </c>
      <c r="L52" s="8">
        <v>118</v>
      </c>
      <c r="M52" s="8">
        <v>82</v>
      </c>
      <c r="N52" s="8">
        <v>45</v>
      </c>
      <c r="O52" s="8">
        <v>43</v>
      </c>
      <c r="P52" s="8">
        <v>105</v>
      </c>
      <c r="Q52" s="8">
        <v>207</v>
      </c>
      <c r="R52" s="8">
        <v>295</v>
      </c>
      <c r="S52" s="8">
        <v>81</v>
      </c>
      <c r="T52" s="8">
        <v>100</v>
      </c>
      <c r="U52" s="8">
        <v>75</v>
      </c>
    </row>
    <row r="53" spans="2:21" s="6" customFormat="1" x14ac:dyDescent="0.2">
      <c r="C53" s="6" t="s">
        <v>114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</row>
    <row r="54" spans="2:21" x14ac:dyDescent="0.2">
      <c r="C54" t="s">
        <v>120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</row>
    <row r="55" spans="2:21" s="6" customFormat="1" x14ac:dyDescent="0.2">
      <c r="C55" s="6" t="s">
        <v>114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</row>
    <row r="56" spans="2:21" x14ac:dyDescent="0.2">
      <c r="C56" t="s">
        <v>3</v>
      </c>
      <c r="G56" s="4" t="s">
        <v>83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2:21" x14ac:dyDescent="0.2"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2:21" x14ac:dyDescent="0.2">
      <c r="B58" s="3" t="s">
        <v>7</v>
      </c>
      <c r="C58" s="3" t="s">
        <v>11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2:21" x14ac:dyDescent="0.2"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2:21" x14ac:dyDescent="0.2">
      <c r="C60" t="s">
        <v>119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</row>
    <row r="61" spans="2:21" x14ac:dyDescent="0.2">
      <c r="C61" t="s">
        <v>114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</row>
    <row r="62" spans="2:21" x14ac:dyDescent="0.2">
      <c r="C62" t="s">
        <v>120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</row>
    <row r="63" spans="2:21" x14ac:dyDescent="0.2">
      <c r="C63" t="s">
        <v>114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</row>
    <row r="64" spans="2:21" x14ac:dyDescent="0.2">
      <c r="C64" t="s">
        <v>3</v>
      </c>
      <c r="G64" s="4" t="s">
        <v>84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2:53" x14ac:dyDescent="0.2"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2:53" x14ac:dyDescent="0.2">
      <c r="B66" s="3" t="s">
        <v>7</v>
      </c>
      <c r="C66" s="3" t="s">
        <v>12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2:53" x14ac:dyDescent="0.2"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</row>
    <row r="68" spans="2:53" hidden="1" x14ac:dyDescent="0.2">
      <c r="C68" t="s">
        <v>119</v>
      </c>
      <c r="G68" s="9">
        <v>44024</v>
      </c>
      <c r="H68" s="9">
        <v>42058</v>
      </c>
      <c r="I68" s="9">
        <v>41816</v>
      </c>
      <c r="J68" s="9">
        <v>41816</v>
      </c>
      <c r="K68" s="9">
        <v>23295</v>
      </c>
      <c r="L68" s="9">
        <v>21586</v>
      </c>
      <c r="M68" s="9">
        <v>20344</v>
      </c>
      <c r="N68" s="9">
        <v>20190</v>
      </c>
      <c r="O68" s="9">
        <v>20805</v>
      </c>
      <c r="P68" s="9">
        <v>19343</v>
      </c>
      <c r="Q68" s="9">
        <v>1800</v>
      </c>
      <c r="R68" s="9">
        <v>2000</v>
      </c>
      <c r="S68" s="9">
        <v>2500</v>
      </c>
      <c r="T68" s="9">
        <v>2800</v>
      </c>
      <c r="U68" s="9">
        <v>2300</v>
      </c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</row>
    <row r="69" spans="2:53" s="6" customFormat="1" x14ac:dyDescent="0.2">
      <c r="C69" t="s">
        <v>119</v>
      </c>
      <c r="G69" s="9">
        <v>753</v>
      </c>
      <c r="H69" s="9">
        <v>772</v>
      </c>
      <c r="I69" s="9">
        <v>720</v>
      </c>
      <c r="J69" s="9">
        <v>602</v>
      </c>
      <c r="K69" s="9">
        <v>528</v>
      </c>
      <c r="L69" s="9">
        <v>531</v>
      </c>
      <c r="M69" s="9">
        <v>531</v>
      </c>
      <c r="N69" s="9">
        <v>489</v>
      </c>
      <c r="O69" s="9">
        <v>520</v>
      </c>
      <c r="P69" s="9">
        <v>559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</row>
    <row r="70" spans="2:53" s="6" customFormat="1" x14ac:dyDescent="0.2">
      <c r="C70" s="6" t="s">
        <v>114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</row>
    <row r="71" spans="2:53" x14ac:dyDescent="0.2">
      <c r="C71" t="s">
        <v>120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</row>
    <row r="72" spans="2:53" s="6" customFormat="1" x14ac:dyDescent="0.2">
      <c r="C72" s="6" t="s">
        <v>114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</row>
    <row r="73" spans="2:53" x14ac:dyDescent="0.2">
      <c r="C73" t="s">
        <v>3</v>
      </c>
      <c r="G73" s="4" t="s">
        <v>85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2:53" x14ac:dyDescent="0.2"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2:53" x14ac:dyDescent="0.2">
      <c r="B75" s="3" t="s">
        <v>13</v>
      </c>
      <c r="C75" s="3" t="s">
        <v>14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2:53" x14ac:dyDescent="0.2"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2:53" x14ac:dyDescent="0.2">
      <c r="C77" t="s">
        <v>119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</row>
    <row r="78" spans="2:53" x14ac:dyDescent="0.2">
      <c r="C78" t="s">
        <v>114</v>
      </c>
      <c r="E78" t="s">
        <v>125</v>
      </c>
      <c r="G78" s="5">
        <v>176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</row>
    <row r="79" spans="2:53" x14ac:dyDescent="0.2">
      <c r="C79" t="s">
        <v>120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</row>
    <row r="80" spans="2:53" x14ac:dyDescent="0.2">
      <c r="C80" t="s">
        <v>114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</row>
    <row r="81" spans="2:21" x14ac:dyDescent="0.2">
      <c r="C81" t="s">
        <v>3</v>
      </c>
      <c r="G81" s="4" t="s">
        <v>86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2:21" x14ac:dyDescent="0.2"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2:21" x14ac:dyDescent="0.2">
      <c r="B83" s="3" t="s">
        <v>13</v>
      </c>
      <c r="C83" s="3" t="s">
        <v>15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2:21" x14ac:dyDescent="0.2"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2:21" x14ac:dyDescent="0.2">
      <c r="C85" t="s">
        <v>119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</row>
    <row r="86" spans="2:21" x14ac:dyDescent="0.2">
      <c r="C86" t="s">
        <v>114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</row>
    <row r="87" spans="2:21" x14ac:dyDescent="0.2">
      <c r="C87" t="s">
        <v>120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</row>
    <row r="88" spans="2:21" x14ac:dyDescent="0.2">
      <c r="C88" t="s">
        <v>114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</row>
    <row r="89" spans="2:21" x14ac:dyDescent="0.2">
      <c r="C89" t="s">
        <v>3</v>
      </c>
      <c r="G89" s="4" t="s">
        <v>87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2:21" x14ac:dyDescent="0.2"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2:21" x14ac:dyDescent="0.2">
      <c r="B91" s="3" t="s">
        <v>13</v>
      </c>
      <c r="C91" s="3" t="s">
        <v>16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2:21" x14ac:dyDescent="0.2"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2:21" x14ac:dyDescent="0.2">
      <c r="C93" t="s">
        <v>119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</row>
    <row r="94" spans="2:21" x14ac:dyDescent="0.2">
      <c r="C94" t="s">
        <v>114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</row>
    <row r="95" spans="2:21" x14ac:dyDescent="0.2">
      <c r="C95" t="s">
        <v>120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</row>
    <row r="96" spans="2:21" x14ac:dyDescent="0.2">
      <c r="C96" t="s">
        <v>114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</row>
    <row r="97" spans="2:53" x14ac:dyDescent="0.2">
      <c r="C97" t="s">
        <v>3</v>
      </c>
      <c r="G97" s="4" t="s">
        <v>88</v>
      </c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2:53" x14ac:dyDescent="0.2"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2:53" x14ac:dyDescent="0.2">
      <c r="B99" s="3" t="s">
        <v>13</v>
      </c>
      <c r="C99" s="3" t="s">
        <v>17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2:53" x14ac:dyDescent="0.2"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2:53" x14ac:dyDescent="0.2">
      <c r="C101" t="s">
        <v>119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</row>
    <row r="102" spans="2:53" x14ac:dyDescent="0.2">
      <c r="C102" t="s">
        <v>114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</row>
    <row r="103" spans="2:53" x14ac:dyDescent="0.2">
      <c r="C103" t="s">
        <v>120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</row>
    <row r="104" spans="2:53" x14ac:dyDescent="0.2">
      <c r="C104" t="s">
        <v>114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</row>
    <row r="105" spans="2:53" x14ac:dyDescent="0.2">
      <c r="C105" t="s">
        <v>3</v>
      </c>
      <c r="G105" s="4" t="s">
        <v>89</v>
      </c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2:53" x14ac:dyDescent="0.2"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2:53" x14ac:dyDescent="0.2">
      <c r="B107" s="3" t="s">
        <v>13</v>
      </c>
      <c r="C107" s="3" t="s">
        <v>18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2:53" x14ac:dyDescent="0.2"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</row>
    <row r="109" spans="2:53" hidden="1" x14ac:dyDescent="0.2">
      <c r="C109" t="s">
        <v>119</v>
      </c>
      <c r="G109" s="9">
        <f>33635+620+79078+162973+165230-111905</f>
        <v>329631</v>
      </c>
      <c r="H109" s="9">
        <f>32335+580+73964+152556+145290-97924</f>
        <v>306801</v>
      </c>
      <c r="I109" s="9">
        <f>33325+620+78703+156829+153450-111905</f>
        <v>311022</v>
      </c>
      <c r="J109" s="9">
        <f>29100+77229+202382+81450-72200</f>
        <v>317961</v>
      </c>
      <c r="K109" s="9">
        <f>17391+61380+161124+62620-104974</f>
        <v>197541</v>
      </c>
      <c r="L109" s="9">
        <f>11520+59400+158702+59550-72200</f>
        <v>216972</v>
      </c>
      <c r="M109" s="9">
        <f>11233+61380+133426+52700-73760</f>
        <v>184979</v>
      </c>
      <c r="N109" s="9">
        <f>11233+55180+137704+59210-73760</f>
        <v>189567</v>
      </c>
      <c r="O109" s="9">
        <f>12041+59400+137822+61200-72200</f>
        <v>198263</v>
      </c>
      <c r="P109" s="9">
        <f>14756+64480+147963+63860-73760</f>
        <v>217299</v>
      </c>
      <c r="Q109" s="9">
        <f>13950+146723+63860-73760</f>
        <v>150773</v>
      </c>
      <c r="R109" s="9">
        <f>12400+51373</f>
        <v>63773</v>
      </c>
      <c r="S109" s="9">
        <f>12400+21923</f>
        <v>34323</v>
      </c>
      <c r="T109" s="9">
        <f>11200+19684</f>
        <v>30884</v>
      </c>
      <c r="U109" s="9">
        <f>11780+20956</f>
        <v>32736</v>
      </c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</row>
    <row r="110" spans="2:53" s="6" customFormat="1" x14ac:dyDescent="0.2">
      <c r="C110" t="s">
        <v>119</v>
      </c>
      <c r="G110" s="9">
        <v>13923</v>
      </c>
      <c r="H110" s="9">
        <v>18020</v>
      </c>
      <c r="I110" s="9">
        <v>17815</v>
      </c>
      <c r="J110" s="9">
        <v>13065</v>
      </c>
      <c r="K110" s="9">
        <v>10100</v>
      </c>
      <c r="L110" s="9">
        <v>9681</v>
      </c>
      <c r="M110" s="9">
        <v>8388</v>
      </c>
      <c r="N110" s="9">
        <v>8536</v>
      </c>
      <c r="O110" s="9">
        <v>9057</v>
      </c>
      <c r="P110" s="9">
        <v>9431</v>
      </c>
      <c r="Q110" s="9">
        <v>2497</v>
      </c>
      <c r="R110" s="9">
        <f>R109/31</f>
        <v>2057.1935483870966</v>
      </c>
      <c r="S110" s="9">
        <f>S109/31</f>
        <v>1107.1935483870968</v>
      </c>
      <c r="T110" s="9">
        <f>T109/28</f>
        <v>1103</v>
      </c>
      <c r="U110" s="9">
        <f>U109/31</f>
        <v>1056</v>
      </c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</row>
    <row r="111" spans="2:53" x14ac:dyDescent="0.2">
      <c r="C111" t="s">
        <v>114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</row>
    <row r="112" spans="2:53" hidden="1" x14ac:dyDescent="0.2">
      <c r="C112" t="s">
        <v>120</v>
      </c>
      <c r="G112" s="9">
        <f>18971+115875+4537+1083</f>
        <v>140466</v>
      </c>
      <c r="H112" s="9">
        <f>17163+104521+4537+1079</f>
        <v>127300</v>
      </c>
      <c r="I112" s="9">
        <f>17664+115378+4536+1075</f>
        <v>138653</v>
      </c>
      <c r="J112" s="9">
        <f>16941+111554+4535+1070</f>
        <v>134100</v>
      </c>
      <c r="K112" s="9">
        <f>17137+113656+4535+1066</f>
        <v>136394</v>
      </c>
      <c r="L112" s="9">
        <f>16555+109374+141+1061</f>
        <v>127131</v>
      </c>
      <c r="M112" s="9">
        <f>17061+112808+140+1056</f>
        <v>131065</v>
      </c>
      <c r="N112" s="9">
        <f>16970+112241+140+1052</f>
        <v>130403</v>
      </c>
      <c r="O112" s="9">
        <f>16025+108123+139+1047</f>
        <v>125334</v>
      </c>
      <c r="P112" s="9">
        <f>16423+111111+139+1043</f>
        <v>128716</v>
      </c>
      <c r="Q112" s="9">
        <f>15866+107039+138</f>
        <v>123043</v>
      </c>
      <c r="R112" s="9">
        <f>16351+86444</f>
        <v>102795</v>
      </c>
      <c r="S112" s="9">
        <f>14849+85603</f>
        <v>100452</v>
      </c>
      <c r="T112" s="9">
        <f>12584+76945</f>
        <v>89529</v>
      </c>
      <c r="U112" s="9">
        <f>13525+58974</f>
        <v>72499</v>
      </c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</row>
    <row r="113" spans="2:53" s="6" customFormat="1" x14ac:dyDescent="0.2">
      <c r="C113" t="s">
        <v>120</v>
      </c>
      <c r="G113" s="9">
        <f>G112/31</f>
        <v>4531.1612903225805</v>
      </c>
      <c r="H113" s="9">
        <v>4521</v>
      </c>
      <c r="I113" s="9">
        <f>I112/31</f>
        <v>4472.677419354839</v>
      </c>
      <c r="J113" s="9">
        <f>J112/30</f>
        <v>4470</v>
      </c>
      <c r="K113" s="9">
        <f>K112/31</f>
        <v>4399.8064516129034</v>
      </c>
      <c r="L113" s="9">
        <f>L112/30</f>
        <v>4237.7</v>
      </c>
      <c r="M113" s="9">
        <f>M112/31</f>
        <v>4227.9032258064517</v>
      </c>
      <c r="N113" s="9">
        <f>N112/31</f>
        <v>4206.5483870967746</v>
      </c>
      <c r="O113" s="9">
        <f>O112/30</f>
        <v>4177.8</v>
      </c>
      <c r="P113" s="9">
        <f>P112/31</f>
        <v>4152.1290322580644</v>
      </c>
      <c r="Q113" s="9">
        <f>Q112/30</f>
        <v>4101.4333333333334</v>
      </c>
      <c r="R113" s="9">
        <v>3320</v>
      </c>
      <c r="S113" s="9">
        <f>S112/31</f>
        <v>3240.3870967741937</v>
      </c>
      <c r="T113" s="9">
        <f>T112/28</f>
        <v>3197.4642857142858</v>
      </c>
      <c r="U113" s="9">
        <f>U112/31</f>
        <v>2338.6774193548385</v>
      </c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</row>
    <row r="114" spans="2:53" x14ac:dyDescent="0.2">
      <c r="C114" t="s">
        <v>114</v>
      </c>
      <c r="G114" s="5">
        <v>4606</v>
      </c>
      <c r="H114" s="5">
        <v>4606</v>
      </c>
      <c r="I114" s="5">
        <v>4606</v>
      </c>
      <c r="J114" s="5">
        <v>4593</v>
      </c>
      <c r="K114" s="5">
        <v>4593</v>
      </c>
      <c r="L114" s="5">
        <v>4501</v>
      </c>
      <c r="M114" s="5">
        <v>4501</v>
      </c>
      <c r="N114" s="5">
        <v>4500</v>
      </c>
      <c r="O114" s="5">
        <v>4466</v>
      </c>
      <c r="P114" s="5">
        <v>4466</v>
      </c>
      <c r="Q114" s="5">
        <v>1</v>
      </c>
      <c r="R114" s="5">
        <v>0</v>
      </c>
      <c r="S114" s="5">
        <v>0</v>
      </c>
      <c r="T114" s="5">
        <v>0</v>
      </c>
      <c r="U114" s="5">
        <v>0</v>
      </c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</row>
    <row r="115" spans="2:53" x14ac:dyDescent="0.2">
      <c r="C115" t="s">
        <v>3</v>
      </c>
      <c r="G115" s="4" t="s">
        <v>90</v>
      </c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2:53" x14ac:dyDescent="0.2"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2:53" x14ac:dyDescent="0.2">
      <c r="B117" s="3" t="s">
        <v>13</v>
      </c>
      <c r="C117" s="3" t="s">
        <v>19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2:53" x14ac:dyDescent="0.2"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2:53" x14ac:dyDescent="0.2">
      <c r="C119" t="s">
        <v>119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</row>
    <row r="120" spans="2:53" x14ac:dyDescent="0.2">
      <c r="C120" t="s">
        <v>114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</row>
    <row r="121" spans="2:53" x14ac:dyDescent="0.2">
      <c r="C121" t="s">
        <v>120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</row>
    <row r="122" spans="2:53" x14ac:dyDescent="0.2">
      <c r="C122" t="s">
        <v>114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</row>
    <row r="123" spans="2:53" x14ac:dyDescent="0.2">
      <c r="C123" t="s">
        <v>3</v>
      </c>
      <c r="G123" s="4" t="s">
        <v>91</v>
      </c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2:53" x14ac:dyDescent="0.2"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2:53" x14ac:dyDescent="0.2">
      <c r="B125" s="3" t="s">
        <v>20</v>
      </c>
      <c r="C125" s="3" t="s">
        <v>21</v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2:53" x14ac:dyDescent="0.2"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</row>
    <row r="127" spans="2:53" hidden="1" x14ac:dyDescent="0.2">
      <c r="C127" t="s">
        <v>119</v>
      </c>
      <c r="G127" s="9">
        <v>46803</v>
      </c>
      <c r="H127" s="9">
        <v>39147</v>
      </c>
      <c r="I127" s="9">
        <v>41237</v>
      </c>
      <c r="J127" s="9">
        <v>63069</v>
      </c>
      <c r="K127" s="9">
        <v>62774</v>
      </c>
      <c r="L127" s="9">
        <v>47361</v>
      </c>
      <c r="M127" s="9">
        <v>11574</v>
      </c>
      <c r="N127" s="9">
        <v>11834</v>
      </c>
      <c r="O127" s="9">
        <v>12248</v>
      </c>
      <c r="P127" s="9">
        <v>11857</v>
      </c>
      <c r="Q127" s="9">
        <v>14359</v>
      </c>
      <c r="R127" s="9">
        <v>9357</v>
      </c>
      <c r="S127" s="9">
        <v>11048</v>
      </c>
      <c r="T127" s="9">
        <v>9453</v>
      </c>
      <c r="U127" s="9">
        <v>8909</v>
      </c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</row>
    <row r="128" spans="2:53" s="6" customFormat="1" x14ac:dyDescent="0.2">
      <c r="C128" t="s">
        <v>119</v>
      </c>
      <c r="G128" s="9">
        <v>2273</v>
      </c>
      <c r="H128" s="9">
        <v>2276</v>
      </c>
      <c r="I128" s="9">
        <v>2695</v>
      </c>
      <c r="J128" s="9">
        <v>2162</v>
      </c>
      <c r="K128" s="9">
        <v>2099</v>
      </c>
      <c r="L128" s="9">
        <v>1580</v>
      </c>
      <c r="M128" s="9">
        <v>375</v>
      </c>
      <c r="N128" s="9">
        <v>384</v>
      </c>
      <c r="O128" s="9">
        <v>407</v>
      </c>
      <c r="P128" s="9">
        <v>374</v>
      </c>
      <c r="Q128" s="9">
        <v>472</v>
      </c>
      <c r="R128" s="9">
        <v>310</v>
      </c>
      <c r="S128" s="9">
        <v>365</v>
      </c>
      <c r="T128" s="9">
        <v>347</v>
      </c>
      <c r="U128" s="9">
        <v>299</v>
      </c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</row>
    <row r="129" spans="2:53" x14ac:dyDescent="0.2">
      <c r="C129" t="s">
        <v>114</v>
      </c>
      <c r="G129" s="5">
        <v>8000</v>
      </c>
      <c r="H129" s="5">
        <v>8000</v>
      </c>
      <c r="I129" s="5">
        <v>8000</v>
      </c>
      <c r="J129" s="5">
        <v>8000</v>
      </c>
      <c r="K129" s="5">
        <v>8000</v>
      </c>
      <c r="L129" s="5">
        <v>8000</v>
      </c>
      <c r="M129" s="5">
        <v>8000</v>
      </c>
      <c r="N129" s="5">
        <v>8000</v>
      </c>
      <c r="O129" s="5">
        <v>8000</v>
      </c>
      <c r="P129" s="5">
        <v>8000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</row>
    <row r="130" spans="2:53" hidden="1" x14ac:dyDescent="0.2">
      <c r="C130" t="s">
        <v>120</v>
      </c>
      <c r="G130" s="9">
        <v>423919</v>
      </c>
      <c r="H130" s="9">
        <v>369676</v>
      </c>
      <c r="I130" s="9">
        <v>287669</v>
      </c>
      <c r="J130" s="9">
        <v>177572</v>
      </c>
      <c r="K130" s="9">
        <v>87992</v>
      </c>
      <c r="L130" s="9">
        <v>43003</v>
      </c>
      <c r="M130" s="9">
        <v>40947</v>
      </c>
      <c r="N130" s="9">
        <v>41348</v>
      </c>
      <c r="O130" s="9">
        <v>52642</v>
      </c>
      <c r="P130" s="9">
        <v>85825</v>
      </c>
      <c r="Q130" s="9">
        <v>93095</v>
      </c>
      <c r="R130" s="9">
        <v>125431</v>
      </c>
      <c r="S130" s="9">
        <v>53808</v>
      </c>
      <c r="T130" s="9">
        <v>22306</v>
      </c>
      <c r="U130" s="9">
        <v>9049</v>
      </c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</row>
    <row r="131" spans="2:53" s="6" customFormat="1" x14ac:dyDescent="0.2">
      <c r="C131" t="s">
        <v>120</v>
      </c>
      <c r="G131" s="9">
        <v>5164</v>
      </c>
      <c r="H131" s="9">
        <v>5874</v>
      </c>
      <c r="I131" s="9">
        <v>4188</v>
      </c>
      <c r="J131" s="9">
        <f>J130/30</f>
        <v>5919.0666666666666</v>
      </c>
      <c r="K131" s="9">
        <f>K130/31</f>
        <v>2838.4516129032259</v>
      </c>
      <c r="L131" s="9">
        <f>L130/30</f>
        <v>1433.4333333333334</v>
      </c>
      <c r="M131" s="9">
        <f>M130/31</f>
        <v>1320.8709677419354</v>
      </c>
      <c r="N131" s="9">
        <f>N130/31</f>
        <v>1333.8064516129032</v>
      </c>
      <c r="O131" s="9">
        <f>O130/30</f>
        <v>1754.7333333333333</v>
      </c>
      <c r="P131" s="9">
        <f>P130/31</f>
        <v>2768.5483870967741</v>
      </c>
      <c r="Q131" s="9">
        <f>Q130/30</f>
        <v>3103.1666666666665</v>
      </c>
      <c r="R131" s="9">
        <f>R130/31</f>
        <v>4046.1612903225805</v>
      </c>
      <c r="S131" s="9">
        <f>S130/31</f>
        <v>1735.741935483871</v>
      </c>
      <c r="T131" s="9">
        <f>T130/28</f>
        <v>796.64285714285711</v>
      </c>
      <c r="U131" s="9">
        <f>U130/31</f>
        <v>291.90322580645159</v>
      </c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</row>
    <row r="132" spans="2:53" x14ac:dyDescent="0.2">
      <c r="C132" t="s">
        <v>114</v>
      </c>
      <c r="G132" s="5">
        <v>17484</v>
      </c>
      <c r="H132" s="5">
        <v>17484</v>
      </c>
      <c r="I132" s="5">
        <v>17484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</row>
    <row r="133" spans="2:53" x14ac:dyDescent="0.2">
      <c r="C133" t="s">
        <v>3</v>
      </c>
      <c r="G133" s="4" t="s">
        <v>92</v>
      </c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2:53" x14ac:dyDescent="0.2"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spans="2:53" x14ac:dyDescent="0.2">
      <c r="B135" s="3" t="s">
        <v>20</v>
      </c>
      <c r="C135" s="3" t="s">
        <v>22</v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spans="2:53" x14ac:dyDescent="0.2"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2:53" hidden="1" x14ac:dyDescent="0.2">
      <c r="C137" t="s">
        <v>119</v>
      </c>
      <c r="G137" s="9">
        <f>9559+28750+2150</f>
        <v>40459</v>
      </c>
      <c r="H137" s="9">
        <f>9558+25300+2106</f>
        <v>36964</v>
      </c>
      <c r="I137" s="9">
        <f>7142+20700+1679</f>
        <v>29521</v>
      </c>
      <c r="J137" s="9">
        <f>27920+214</f>
        <v>28134</v>
      </c>
      <c r="K137" s="9">
        <f>10224+42</f>
        <v>10266</v>
      </c>
      <c r="L137" s="9">
        <f>7147+10</f>
        <v>7157</v>
      </c>
      <c r="M137" s="9">
        <f>6461+6</f>
        <v>6467</v>
      </c>
      <c r="N137" s="9">
        <f>6380+7</f>
        <v>6387</v>
      </c>
      <c r="O137" s="9">
        <f>6639+8</f>
        <v>6647</v>
      </c>
      <c r="P137" s="9">
        <f>9197+13</f>
        <v>9210</v>
      </c>
      <c r="Q137" s="9">
        <f>5915+34</f>
        <v>5949</v>
      </c>
      <c r="R137" s="9">
        <f>7712+112</f>
        <v>7824</v>
      </c>
      <c r="S137" s="9">
        <f>10562+184</f>
        <v>10746</v>
      </c>
      <c r="T137" s="9">
        <f>9739+184</f>
        <v>9923</v>
      </c>
      <c r="U137" s="9">
        <f>7970+184</f>
        <v>8154</v>
      </c>
      <c r="V137" s="5"/>
      <c r="W137" s="5"/>
      <c r="X137" s="5"/>
      <c r="Y137" s="5"/>
    </row>
    <row r="138" spans="2:53" s="6" customFormat="1" x14ac:dyDescent="0.2">
      <c r="C138" t="s">
        <v>119</v>
      </c>
      <c r="G138" s="9">
        <v>1481</v>
      </c>
      <c r="H138" s="9">
        <v>1369</v>
      </c>
      <c r="I138" s="9">
        <v>1045</v>
      </c>
      <c r="J138" s="9">
        <v>800</v>
      </c>
      <c r="K138" s="9">
        <v>481</v>
      </c>
      <c r="L138" s="9">
        <v>263</v>
      </c>
      <c r="M138" s="9">
        <v>139</v>
      </c>
      <c r="N138" s="9">
        <v>158</v>
      </c>
      <c r="O138" s="9">
        <v>250</v>
      </c>
      <c r="P138" s="9">
        <v>509</v>
      </c>
      <c r="Q138" s="9">
        <v>212</v>
      </c>
      <c r="R138" s="9">
        <v>272</v>
      </c>
      <c r="S138" s="9">
        <v>336</v>
      </c>
      <c r="T138" s="9">
        <v>342</v>
      </c>
      <c r="U138" s="9">
        <v>251</v>
      </c>
      <c r="V138" s="5"/>
      <c r="W138" s="5"/>
      <c r="X138" s="5"/>
      <c r="Y138" s="5"/>
    </row>
    <row r="139" spans="2:53" x14ac:dyDescent="0.2">
      <c r="C139" t="s">
        <v>114</v>
      </c>
      <c r="G139" s="9">
        <v>5100</v>
      </c>
      <c r="H139" s="9">
        <v>5100</v>
      </c>
      <c r="I139" s="9">
        <v>5100</v>
      </c>
      <c r="J139" s="9">
        <v>5100</v>
      </c>
      <c r="K139" s="9">
        <v>5100</v>
      </c>
      <c r="L139" s="9">
        <v>5100</v>
      </c>
      <c r="M139" s="9">
        <v>5100</v>
      </c>
      <c r="N139" s="9">
        <v>5100</v>
      </c>
      <c r="O139" s="9">
        <v>4500</v>
      </c>
      <c r="P139" s="9">
        <v>4500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5"/>
      <c r="W139" s="5"/>
      <c r="X139" s="5"/>
      <c r="Y139" s="5"/>
    </row>
    <row r="140" spans="2:53" hidden="1" x14ac:dyDescent="0.2">
      <c r="C140" t="s">
        <v>120</v>
      </c>
      <c r="G140" s="9">
        <v>169215</v>
      </c>
      <c r="H140" s="9">
        <v>148000</v>
      </c>
      <c r="I140" s="9">
        <v>115324</v>
      </c>
      <c r="J140" s="9">
        <v>70931</v>
      </c>
      <c r="K140" s="9">
        <v>35159</v>
      </c>
      <c r="L140" s="9">
        <v>17483</v>
      </c>
      <c r="M140" s="9">
        <v>16420</v>
      </c>
      <c r="N140" s="9">
        <v>16564</v>
      </c>
      <c r="O140" s="9">
        <v>20955</v>
      </c>
      <c r="P140" s="9">
        <v>34635</v>
      </c>
      <c r="Q140" s="9">
        <v>38127</v>
      </c>
      <c r="R140" s="9">
        <v>51382</v>
      </c>
      <c r="S140" s="9">
        <v>23626</v>
      </c>
      <c r="T140" s="9">
        <v>10450</v>
      </c>
      <c r="U140" s="9">
        <v>4658</v>
      </c>
      <c r="V140" s="5"/>
      <c r="W140" s="5"/>
      <c r="X140" s="5"/>
      <c r="Y140" s="5"/>
    </row>
    <row r="141" spans="2:53" s="6" customFormat="1" x14ac:dyDescent="0.2">
      <c r="C141" t="s">
        <v>120</v>
      </c>
      <c r="G141" s="9">
        <v>2061</v>
      </c>
      <c r="H141" s="9">
        <v>2352</v>
      </c>
      <c r="I141" s="9">
        <v>1679</v>
      </c>
      <c r="J141" s="9">
        <f>J140/30</f>
        <v>2364.3666666666668</v>
      </c>
      <c r="K141" s="9">
        <f>K140/31</f>
        <v>1134.1612903225807</v>
      </c>
      <c r="L141" s="9">
        <f>L140/30</f>
        <v>582.76666666666665</v>
      </c>
      <c r="M141" s="9">
        <f>M140/31</f>
        <v>529.67741935483866</v>
      </c>
      <c r="N141" s="9">
        <f>N140/31</f>
        <v>534.32258064516134</v>
      </c>
      <c r="O141" s="9">
        <f>O140/30</f>
        <v>698.5</v>
      </c>
      <c r="P141" s="9">
        <f>P140/31</f>
        <v>1117.258064516129</v>
      </c>
      <c r="Q141" s="9">
        <f>Q140/30</f>
        <v>1270.9000000000001</v>
      </c>
      <c r="R141" s="9">
        <f>R140/31</f>
        <v>1657.483870967742</v>
      </c>
      <c r="S141" s="9">
        <f>S140/31</f>
        <v>762.12903225806451</v>
      </c>
      <c r="T141" s="9">
        <f>T140/28</f>
        <v>373.21428571428572</v>
      </c>
      <c r="U141" s="9">
        <f>U140/31</f>
        <v>150.25806451612902</v>
      </c>
      <c r="V141" s="5"/>
      <c r="W141" s="5"/>
      <c r="X141" s="5"/>
      <c r="Y141" s="5"/>
    </row>
    <row r="142" spans="2:53" x14ac:dyDescent="0.2">
      <c r="C142" t="s">
        <v>114</v>
      </c>
      <c r="G142" s="5">
        <v>8046</v>
      </c>
      <c r="H142" s="5">
        <v>8046</v>
      </c>
      <c r="I142" s="5">
        <v>8046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/>
      <c r="W142" s="5"/>
      <c r="X142" s="5"/>
      <c r="Y142" s="5"/>
    </row>
    <row r="143" spans="2:53" x14ac:dyDescent="0.2">
      <c r="C143" t="s">
        <v>3</v>
      </c>
      <c r="G143" s="4" t="s">
        <v>93</v>
      </c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2:53" x14ac:dyDescent="0.2"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2:21" x14ac:dyDescent="0.2">
      <c r="B145" s="3" t="s">
        <v>23</v>
      </c>
      <c r="C145" s="3" t="s">
        <v>94</v>
      </c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spans="2:21" x14ac:dyDescent="0.2"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pans="2:21" x14ac:dyDescent="0.2">
      <c r="C147" t="s">
        <v>119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</row>
    <row r="148" spans="2:21" x14ac:dyDescent="0.2">
      <c r="C148" t="s">
        <v>114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</row>
    <row r="149" spans="2:21" x14ac:dyDescent="0.2">
      <c r="C149" t="s">
        <v>120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</row>
    <row r="150" spans="2:21" x14ac:dyDescent="0.2">
      <c r="C150" t="s">
        <v>114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</row>
    <row r="151" spans="2:21" x14ac:dyDescent="0.2">
      <c r="C151" t="s">
        <v>3</v>
      </c>
      <c r="G151" s="4" t="s">
        <v>95</v>
      </c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spans="2:21" x14ac:dyDescent="0.2"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spans="2:21" x14ac:dyDescent="0.2">
      <c r="B153" s="3" t="s">
        <v>23</v>
      </c>
      <c r="C153" s="3" t="s">
        <v>24</v>
      </c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spans="2:21" x14ac:dyDescent="0.2"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spans="2:21" hidden="1" x14ac:dyDescent="0.2">
      <c r="C155" t="s">
        <v>119</v>
      </c>
      <c r="G155" s="7">
        <v>4517</v>
      </c>
      <c r="H155" s="7">
        <v>4454</v>
      </c>
      <c r="I155" s="7">
        <v>4779</v>
      </c>
      <c r="J155" s="7">
        <v>3354</v>
      </c>
      <c r="K155" s="7">
        <v>3183</v>
      </c>
      <c r="L155" s="7">
        <v>2165</v>
      </c>
      <c r="M155" s="7">
        <v>1298</v>
      </c>
      <c r="N155" s="7">
        <v>1753</v>
      </c>
      <c r="O155" s="7">
        <v>2050</v>
      </c>
      <c r="P155" s="7">
        <v>3137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</row>
    <row r="156" spans="2:21" s="6" customFormat="1" x14ac:dyDescent="0.2">
      <c r="C156" t="s">
        <v>119</v>
      </c>
      <c r="G156" s="8">
        <f>G155/31</f>
        <v>145.70967741935485</v>
      </c>
      <c r="H156" s="8">
        <f>H155/29</f>
        <v>153.58620689655172</v>
      </c>
      <c r="I156" s="8">
        <f>I155/31</f>
        <v>154.16129032258064</v>
      </c>
      <c r="J156" s="8">
        <f>J155/30</f>
        <v>111.8</v>
      </c>
      <c r="K156" s="8">
        <f>K155/31</f>
        <v>102.6774193548387</v>
      </c>
      <c r="L156" s="8">
        <f>L155/30</f>
        <v>72.166666666666671</v>
      </c>
      <c r="M156" s="8">
        <f>M155/31</f>
        <v>41.87096774193548</v>
      </c>
      <c r="N156" s="8">
        <f>N155/31</f>
        <v>56.548387096774192</v>
      </c>
      <c r="O156" s="8">
        <f>O155/30</f>
        <v>68.333333333333329</v>
      </c>
      <c r="P156" s="8">
        <f>P155/31</f>
        <v>101.19354838709677</v>
      </c>
      <c r="Q156" s="8">
        <f>Q155/30</f>
        <v>0</v>
      </c>
      <c r="R156" s="8">
        <f>R155/31</f>
        <v>0</v>
      </c>
      <c r="S156" s="8">
        <f>S155/31</f>
        <v>0</v>
      </c>
      <c r="T156" s="8">
        <f>T155/28</f>
        <v>0</v>
      </c>
      <c r="U156" s="8">
        <f>U155/31</f>
        <v>0</v>
      </c>
    </row>
    <row r="157" spans="2:21" x14ac:dyDescent="0.2">
      <c r="C157" t="s">
        <v>114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</row>
    <row r="158" spans="2:21" x14ac:dyDescent="0.2">
      <c r="C158" t="s">
        <v>120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</row>
    <row r="159" spans="2:21" x14ac:dyDescent="0.2">
      <c r="C159" t="s">
        <v>114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</row>
    <row r="160" spans="2:21" x14ac:dyDescent="0.2">
      <c r="C160" t="s">
        <v>3</v>
      </c>
      <c r="G160" s="4" t="s">
        <v>96</v>
      </c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spans="2:55" x14ac:dyDescent="0.2"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2:55" x14ac:dyDescent="0.2">
      <c r="B162" s="3" t="s">
        <v>23</v>
      </c>
      <c r="C162" s="3" t="s">
        <v>25</v>
      </c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2:55" x14ac:dyDescent="0.2"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</row>
    <row r="164" spans="2:55" hidden="1" x14ac:dyDescent="0.2">
      <c r="C164" t="s">
        <v>119</v>
      </c>
      <c r="G164" s="9">
        <v>44543</v>
      </c>
      <c r="H164" s="9">
        <v>38481</v>
      </c>
      <c r="I164" s="9">
        <v>35650</v>
      </c>
      <c r="J164" s="9">
        <v>32650</v>
      </c>
      <c r="K164" s="9">
        <v>21505</v>
      </c>
      <c r="L164" s="9">
        <v>17059</v>
      </c>
      <c r="M164" s="9">
        <v>16152</v>
      </c>
      <c r="N164" s="9">
        <v>12865</v>
      </c>
      <c r="O164" s="9">
        <v>12360</v>
      </c>
      <c r="P164" s="9">
        <v>4525</v>
      </c>
      <c r="Q164" s="9">
        <v>3734</v>
      </c>
      <c r="R164" s="5">
        <v>0</v>
      </c>
      <c r="S164" s="5">
        <v>0</v>
      </c>
      <c r="T164" s="5">
        <v>0</v>
      </c>
      <c r="U164" s="5">
        <v>0</v>
      </c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</row>
    <row r="165" spans="2:55" s="6" customFormat="1" x14ac:dyDescent="0.2">
      <c r="C165" t="s">
        <v>119</v>
      </c>
      <c r="G165" s="9">
        <f>G164/31</f>
        <v>1436.8709677419354</v>
      </c>
      <c r="H165" s="9">
        <f>H164/29</f>
        <v>1326.9310344827586</v>
      </c>
      <c r="I165" s="9">
        <f>I164/31</f>
        <v>1150</v>
      </c>
      <c r="J165" s="9">
        <f>J164/30</f>
        <v>1088.3333333333333</v>
      </c>
      <c r="K165" s="9">
        <f>K164/31</f>
        <v>693.70967741935488</v>
      </c>
      <c r="L165" s="9">
        <f>L164/30</f>
        <v>568.63333333333333</v>
      </c>
      <c r="M165" s="9">
        <f>M164/31</f>
        <v>521.0322580645161</v>
      </c>
      <c r="N165" s="9">
        <f>N164/31</f>
        <v>415</v>
      </c>
      <c r="O165" s="9">
        <f>O164/30</f>
        <v>412</v>
      </c>
      <c r="P165" s="9">
        <f>P164/31</f>
        <v>145.96774193548387</v>
      </c>
      <c r="Q165" s="9">
        <f>Q164/30</f>
        <v>124.46666666666667</v>
      </c>
      <c r="R165" s="9">
        <f>R164/31</f>
        <v>0</v>
      </c>
      <c r="S165" s="9">
        <f>S164/31</f>
        <v>0</v>
      </c>
      <c r="T165" s="9">
        <f>T164/28</f>
        <v>0</v>
      </c>
      <c r="U165" s="9">
        <f>U164/31</f>
        <v>0</v>
      </c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</row>
    <row r="166" spans="2:55" x14ac:dyDescent="0.2">
      <c r="C166" t="s">
        <v>114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</row>
    <row r="167" spans="2:55" x14ac:dyDescent="0.2">
      <c r="C167" t="s">
        <v>120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</row>
    <row r="168" spans="2:55" x14ac:dyDescent="0.2">
      <c r="C168" t="s">
        <v>114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</row>
    <row r="169" spans="2:55" x14ac:dyDescent="0.2">
      <c r="C169" t="s">
        <v>3</v>
      </c>
      <c r="G169" s="4" t="s">
        <v>97</v>
      </c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spans="2:55" x14ac:dyDescent="0.2"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spans="2:55" x14ac:dyDescent="0.2">
      <c r="B171" s="3" t="s">
        <v>23</v>
      </c>
      <c r="C171" s="3" t="s">
        <v>26</v>
      </c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spans="2:55" x14ac:dyDescent="0.2"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spans="2:55" x14ac:dyDescent="0.2">
      <c r="C173" t="s">
        <v>119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</row>
    <row r="174" spans="2:55" x14ac:dyDescent="0.2">
      <c r="C174" t="s">
        <v>114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</row>
    <row r="175" spans="2:55" x14ac:dyDescent="0.2">
      <c r="C175" t="s">
        <v>120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</row>
    <row r="176" spans="2:55" x14ac:dyDescent="0.2">
      <c r="C176" t="s">
        <v>114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</row>
    <row r="177" spans="2:25" x14ac:dyDescent="0.2">
      <c r="C177" t="s">
        <v>3</v>
      </c>
      <c r="G177" s="4" t="s">
        <v>97</v>
      </c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spans="2:25" x14ac:dyDescent="0.2"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spans="2:25" x14ac:dyDescent="0.2">
      <c r="B179" s="3" t="s">
        <v>23</v>
      </c>
      <c r="C179" s="3" t="s">
        <v>27</v>
      </c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2:25" x14ac:dyDescent="0.2"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spans="2:25" x14ac:dyDescent="0.2">
      <c r="C181" t="s">
        <v>119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</row>
    <row r="182" spans="2:25" x14ac:dyDescent="0.2">
      <c r="C182" t="s">
        <v>114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</row>
    <row r="183" spans="2:25" x14ac:dyDescent="0.2">
      <c r="C183" t="s">
        <v>120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0</v>
      </c>
    </row>
    <row r="184" spans="2:25" x14ac:dyDescent="0.2">
      <c r="C184" t="s">
        <v>114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</row>
    <row r="185" spans="2:25" x14ac:dyDescent="0.2">
      <c r="C185" t="s">
        <v>3</v>
      </c>
      <c r="G185" s="4" t="s">
        <v>97</v>
      </c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spans="2:25" x14ac:dyDescent="0.2"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spans="2:25" x14ac:dyDescent="0.2">
      <c r="B187" s="3" t="s">
        <v>28</v>
      </c>
      <c r="C187" s="3" t="s">
        <v>29</v>
      </c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spans="2:25" x14ac:dyDescent="0.2"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2:25" hidden="1" x14ac:dyDescent="0.2">
      <c r="C189" t="s">
        <v>119</v>
      </c>
      <c r="G189" s="9">
        <f>933695+110000+1227</f>
        <v>1044922</v>
      </c>
      <c r="H189" s="9">
        <f>851060+50000+1485</f>
        <v>902545</v>
      </c>
      <c r="I189" s="9">
        <f>714231+1813</f>
        <v>716044</v>
      </c>
      <c r="J189" s="9">
        <f>83209+1808</f>
        <v>85017</v>
      </c>
      <c r="K189" s="9">
        <f>62009+2313</f>
        <v>64322</v>
      </c>
      <c r="L189" s="9">
        <f>41414+2505</f>
        <v>43919</v>
      </c>
      <c r="M189" s="9">
        <f>37153+2033</f>
        <v>39186</v>
      </c>
      <c r="N189" s="9">
        <f>36147+2327</f>
        <v>38474</v>
      </c>
      <c r="O189" s="9">
        <f>38788+1777</f>
        <v>40565</v>
      </c>
      <c r="P189" s="9">
        <f>49564+1760</f>
        <v>51324</v>
      </c>
      <c r="Q189" s="9">
        <f>62257+1273</f>
        <v>63530</v>
      </c>
      <c r="R189" s="9">
        <f>65314+1465</f>
        <v>66779</v>
      </c>
      <c r="S189" s="9">
        <v>50186</v>
      </c>
      <c r="T189" s="9">
        <v>44952</v>
      </c>
      <c r="U189" s="9">
        <v>27317</v>
      </c>
      <c r="V189" s="5"/>
      <c r="W189" s="5"/>
      <c r="X189" s="5"/>
      <c r="Y189" s="5"/>
    </row>
    <row r="190" spans="2:25" s="6" customFormat="1" x14ac:dyDescent="0.2">
      <c r="C190" t="s">
        <v>119</v>
      </c>
      <c r="G190" s="9">
        <v>32816</v>
      </c>
      <c r="H190" s="9">
        <v>32265</v>
      </c>
      <c r="I190" s="9">
        <v>24273</v>
      </c>
      <c r="J190" s="9">
        <v>2988</v>
      </c>
      <c r="K190" s="9">
        <v>2192</v>
      </c>
      <c r="L190" s="9">
        <v>1567</v>
      </c>
      <c r="M190" s="9">
        <v>1363</v>
      </c>
      <c r="N190" s="9">
        <v>1275</v>
      </c>
      <c r="O190" s="9">
        <v>1389</v>
      </c>
      <c r="P190" s="9">
        <v>1710</v>
      </c>
      <c r="Q190" s="9">
        <v>2237</v>
      </c>
      <c r="R190" s="9">
        <v>2234</v>
      </c>
      <c r="S190" s="9">
        <v>1651</v>
      </c>
      <c r="T190" s="9">
        <v>1633</v>
      </c>
      <c r="U190" s="9">
        <v>904</v>
      </c>
      <c r="V190" s="5"/>
      <c r="W190" s="5"/>
      <c r="X190" s="5"/>
      <c r="Y190" s="5"/>
    </row>
    <row r="191" spans="2:25" x14ac:dyDescent="0.2">
      <c r="C191" t="s">
        <v>126</v>
      </c>
      <c r="G191" s="5">
        <v>20000</v>
      </c>
      <c r="H191" s="5">
        <v>20000</v>
      </c>
      <c r="I191" s="5">
        <v>20000</v>
      </c>
      <c r="J191" s="5">
        <v>20000</v>
      </c>
      <c r="K191" s="5">
        <v>20000</v>
      </c>
      <c r="L191" s="5">
        <v>20000</v>
      </c>
      <c r="M191" s="5">
        <v>20000</v>
      </c>
      <c r="N191" s="5">
        <v>20000</v>
      </c>
      <c r="O191" s="5">
        <v>20000</v>
      </c>
      <c r="P191" s="5">
        <v>20000</v>
      </c>
      <c r="Q191" s="5">
        <v>0</v>
      </c>
      <c r="R191" s="5">
        <v>0</v>
      </c>
      <c r="S191" s="5">
        <v>0</v>
      </c>
      <c r="T191" s="5">
        <v>0</v>
      </c>
      <c r="U191" s="5">
        <v>0</v>
      </c>
      <c r="V191" s="5"/>
      <c r="W191" s="5"/>
      <c r="X191" s="5"/>
      <c r="Y191" s="5"/>
    </row>
    <row r="192" spans="2:25" hidden="1" x14ac:dyDescent="0.2">
      <c r="C192" t="s">
        <v>120</v>
      </c>
      <c r="G192" s="9">
        <v>839929</v>
      </c>
      <c r="H192" s="9">
        <v>734352</v>
      </c>
      <c r="I192" s="9">
        <v>572126</v>
      </c>
      <c r="J192" s="9">
        <v>352049</v>
      </c>
      <c r="K192" s="9">
        <v>174497</v>
      </c>
      <c r="L192" s="9">
        <v>86583</v>
      </c>
      <c r="M192" s="9">
        <v>81457</v>
      </c>
      <c r="N192" s="9">
        <v>82183</v>
      </c>
      <c r="O192" s="9">
        <v>104049</v>
      </c>
      <c r="P192" s="9">
        <v>171683</v>
      </c>
      <c r="Q192" s="9">
        <v>188654</v>
      </c>
      <c r="R192" s="9">
        <v>254229</v>
      </c>
      <c r="S192" s="9">
        <v>115944</v>
      </c>
      <c r="T192" s="9">
        <v>50912</v>
      </c>
      <c r="U192" s="9">
        <v>22473</v>
      </c>
      <c r="V192" s="5"/>
      <c r="W192" s="5"/>
      <c r="X192" s="5"/>
      <c r="Y192" s="5"/>
    </row>
    <row r="193" spans="2:61" s="6" customFormat="1" x14ac:dyDescent="0.2">
      <c r="C193" t="s">
        <v>120</v>
      </c>
      <c r="G193" s="9">
        <v>10231</v>
      </c>
      <c r="H193" s="9">
        <v>11669</v>
      </c>
      <c r="I193" s="9">
        <v>8329</v>
      </c>
      <c r="J193" s="9">
        <f>J192/30</f>
        <v>11734.966666666667</v>
      </c>
      <c r="K193" s="9">
        <f>K192/31</f>
        <v>5628.9354838709678</v>
      </c>
      <c r="L193" s="9">
        <f>L192/30</f>
        <v>2886.1</v>
      </c>
      <c r="M193" s="9">
        <f>M192/31</f>
        <v>2627.6451612903224</v>
      </c>
      <c r="N193" s="9">
        <f>N192/31</f>
        <v>2651.0645161290322</v>
      </c>
      <c r="O193" s="9">
        <f>O192/30</f>
        <v>3468.3</v>
      </c>
      <c r="P193" s="9">
        <f>P192/31</f>
        <v>5538.1612903225805</v>
      </c>
      <c r="Q193" s="9">
        <f>Q192/30</f>
        <v>6288.4666666666662</v>
      </c>
      <c r="R193" s="9">
        <f>R192/31</f>
        <v>8200.9354838709678</v>
      </c>
      <c r="S193" s="9">
        <f>S192/31</f>
        <v>3740.1290322580644</v>
      </c>
      <c r="T193" s="9">
        <f>T192/28</f>
        <v>1818.2857142857142</v>
      </c>
      <c r="U193" s="9">
        <f>U192/31</f>
        <v>724.93548387096769</v>
      </c>
      <c r="V193" s="5"/>
      <c r="W193" s="5"/>
      <c r="X193" s="5"/>
      <c r="Y193" s="5"/>
    </row>
    <row r="194" spans="2:61" x14ac:dyDescent="0.2">
      <c r="C194" t="s">
        <v>114</v>
      </c>
      <c r="G194" s="5">
        <v>30340</v>
      </c>
      <c r="H194" s="5">
        <v>30340</v>
      </c>
      <c r="I194" s="5">
        <v>30340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0</v>
      </c>
      <c r="V194" s="5"/>
      <c r="W194" s="5"/>
      <c r="X194" s="5"/>
      <c r="Y194" s="5"/>
    </row>
    <row r="195" spans="2:61" x14ac:dyDescent="0.2">
      <c r="C195" t="s">
        <v>3</v>
      </c>
      <c r="G195" s="4" t="s">
        <v>98</v>
      </c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spans="2:61" x14ac:dyDescent="0.2"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spans="2:61" x14ac:dyDescent="0.2">
      <c r="B197" s="3" t="s">
        <v>28</v>
      </c>
      <c r="C197" s="3" t="s">
        <v>30</v>
      </c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spans="2:61" x14ac:dyDescent="0.2"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</row>
    <row r="199" spans="2:61" hidden="1" x14ac:dyDescent="0.2">
      <c r="C199" t="s">
        <v>119</v>
      </c>
      <c r="G199" s="9">
        <f>151828+7408</f>
        <v>159236</v>
      </c>
      <c r="H199" s="9">
        <f>132071+5480</f>
        <v>137551</v>
      </c>
      <c r="I199" s="9">
        <f>107860+5354</f>
        <v>113214</v>
      </c>
      <c r="J199" s="9">
        <f>20516+3040</f>
        <v>23556</v>
      </c>
      <c r="K199" s="9">
        <f>19033+1988</f>
        <v>21021</v>
      </c>
      <c r="L199" s="9">
        <f>2364+769</f>
        <v>3133</v>
      </c>
      <c r="M199" s="9">
        <f>2190+232</f>
        <v>2422</v>
      </c>
      <c r="N199" s="9">
        <f>2133+223</f>
        <v>2356</v>
      </c>
      <c r="O199" s="9">
        <f>2132+185</f>
        <v>2317</v>
      </c>
      <c r="P199" s="9">
        <f>3033+353</f>
        <v>3386</v>
      </c>
      <c r="Q199" s="9">
        <f>1944+953</f>
        <v>2897</v>
      </c>
      <c r="R199" s="9">
        <f>595+1218</f>
        <v>1813</v>
      </c>
      <c r="S199" s="9">
        <f>862+2374</f>
        <v>3236</v>
      </c>
      <c r="T199" s="9">
        <f>551+1898</f>
        <v>2449</v>
      </c>
      <c r="U199" s="9">
        <f>38+1625</f>
        <v>1663</v>
      </c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</row>
    <row r="200" spans="2:61" s="6" customFormat="1" x14ac:dyDescent="0.2">
      <c r="C200" t="s">
        <v>119</v>
      </c>
      <c r="G200" s="9">
        <v>5495</v>
      </c>
      <c r="H200" s="9">
        <v>748</v>
      </c>
      <c r="I200" s="9">
        <v>4793</v>
      </c>
      <c r="J200" s="9">
        <v>836</v>
      </c>
      <c r="K200" s="9">
        <v>728</v>
      </c>
      <c r="L200" s="9">
        <v>154</v>
      </c>
      <c r="M200" s="9">
        <v>223</v>
      </c>
      <c r="N200" s="9">
        <v>221</v>
      </c>
      <c r="O200" s="9">
        <v>127</v>
      </c>
      <c r="P200" s="9">
        <v>158</v>
      </c>
      <c r="Q200" s="9">
        <f>Q199/30</f>
        <v>96.566666666666663</v>
      </c>
      <c r="R200" s="9">
        <f>R199/31</f>
        <v>58.483870967741936</v>
      </c>
      <c r="S200" s="9">
        <f>S199/31</f>
        <v>104.38709677419355</v>
      </c>
      <c r="T200" s="9">
        <f>T199/28</f>
        <v>87.464285714285708</v>
      </c>
      <c r="U200" s="9">
        <f>U199/31</f>
        <v>53.645161290322584</v>
      </c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</row>
    <row r="201" spans="2:61" x14ac:dyDescent="0.2">
      <c r="C201" t="s">
        <v>127</v>
      </c>
      <c r="G201" s="5">
        <v>2200</v>
      </c>
      <c r="H201" s="5">
        <v>2200</v>
      </c>
      <c r="I201" s="5">
        <v>2200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</row>
    <row r="202" spans="2:61" hidden="1" x14ac:dyDescent="0.2">
      <c r="C202" t="s">
        <v>120</v>
      </c>
      <c r="G202" s="9">
        <v>124067</v>
      </c>
      <c r="H202" s="9">
        <v>108578</v>
      </c>
      <c r="I202" s="9">
        <v>84629</v>
      </c>
      <c r="J202" s="9">
        <v>52014</v>
      </c>
      <c r="K202" s="9">
        <v>25784</v>
      </c>
      <c r="L202" s="9">
        <v>12866</v>
      </c>
      <c r="M202" s="9">
        <v>12050</v>
      </c>
      <c r="N202" s="9">
        <v>12154</v>
      </c>
      <c r="O202" s="9">
        <v>15355</v>
      </c>
      <c r="P202" s="9">
        <v>25451</v>
      </c>
      <c r="Q202" s="9">
        <v>28100</v>
      </c>
      <c r="R202" s="9">
        <v>37870</v>
      </c>
      <c r="S202" s="9">
        <v>17645</v>
      </c>
      <c r="T202" s="9">
        <v>7894</v>
      </c>
      <c r="U202" s="9">
        <v>3572</v>
      </c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</row>
    <row r="203" spans="2:61" s="6" customFormat="1" x14ac:dyDescent="0.2">
      <c r="C203" t="s">
        <v>120</v>
      </c>
      <c r="G203" s="9">
        <v>1511</v>
      </c>
      <c r="H203" s="9">
        <v>1725</v>
      </c>
      <c r="I203" s="9">
        <v>1232</v>
      </c>
      <c r="J203" s="9">
        <f>J202/30</f>
        <v>1733.8</v>
      </c>
      <c r="K203" s="9">
        <f>K202/31</f>
        <v>831.74193548387098</v>
      </c>
      <c r="L203" s="9">
        <f>L202/30</f>
        <v>428.86666666666667</v>
      </c>
      <c r="M203" s="9">
        <f>M202/31</f>
        <v>388.70967741935482</v>
      </c>
      <c r="N203" s="9">
        <f>N202/31</f>
        <v>392.06451612903226</v>
      </c>
      <c r="O203" s="9">
        <f>O202/30</f>
        <v>511.83333333333331</v>
      </c>
      <c r="P203" s="9">
        <f>P202/31</f>
        <v>821</v>
      </c>
      <c r="Q203" s="9">
        <f>Q202/30</f>
        <v>936.66666666666663</v>
      </c>
      <c r="R203" s="9">
        <f>R202/31</f>
        <v>1221.6129032258063</v>
      </c>
      <c r="S203" s="9">
        <f>S202/31</f>
        <v>569.19354838709683</v>
      </c>
      <c r="T203" s="9">
        <f>T202/28</f>
        <v>281.92857142857144</v>
      </c>
      <c r="U203" s="9">
        <f>U202/31</f>
        <v>115.2258064516129</v>
      </c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</row>
    <row r="204" spans="2:61" x14ac:dyDescent="0.2">
      <c r="C204" t="s">
        <v>114</v>
      </c>
      <c r="G204" s="5">
        <v>6104</v>
      </c>
      <c r="H204" s="5">
        <v>6104</v>
      </c>
      <c r="I204" s="5">
        <v>6104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</row>
    <row r="205" spans="2:61" x14ac:dyDescent="0.2">
      <c r="C205" t="s">
        <v>3</v>
      </c>
      <c r="G205" s="4" t="s">
        <v>99</v>
      </c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spans="2:61" x14ac:dyDescent="0.2"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spans="2:61" x14ac:dyDescent="0.2">
      <c r="B207" s="3" t="s">
        <v>28</v>
      </c>
      <c r="C207" s="3" t="s">
        <v>31</v>
      </c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spans="2:61" x14ac:dyDescent="0.2"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</row>
    <row r="209" spans="2:61" hidden="1" x14ac:dyDescent="0.2">
      <c r="C209" t="s">
        <v>119</v>
      </c>
      <c r="G209" s="9">
        <f>67229+5487+20000</f>
        <v>92716</v>
      </c>
      <c r="H209" s="9">
        <f>666318+6046+18000</f>
        <v>690364</v>
      </c>
      <c r="I209" s="9">
        <f>63233+5651+20000</f>
        <v>88884</v>
      </c>
      <c r="J209" s="9">
        <f>44588+4072+19000</f>
        <v>67660</v>
      </c>
      <c r="K209" s="9">
        <f>39394+2462</f>
        <v>41856</v>
      </c>
      <c r="L209" s="9">
        <v>38398</v>
      </c>
      <c r="M209" s="9">
        <v>37997</v>
      </c>
      <c r="N209" s="9">
        <v>38369</v>
      </c>
      <c r="O209" s="9">
        <v>38661</v>
      </c>
      <c r="P209" s="9">
        <v>38342</v>
      </c>
      <c r="Q209" s="9">
        <v>38668</v>
      </c>
      <c r="R209" s="9">
        <v>1498</v>
      </c>
      <c r="S209" s="9">
        <v>2451</v>
      </c>
      <c r="T209" s="9">
        <v>1443</v>
      </c>
      <c r="U209" s="5">
        <v>0</v>
      </c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</row>
    <row r="210" spans="2:61" s="6" customFormat="1" x14ac:dyDescent="0.2">
      <c r="C210" t="s">
        <v>119</v>
      </c>
      <c r="G210" s="9">
        <v>4166</v>
      </c>
      <c r="H210" s="9">
        <v>4300</v>
      </c>
      <c r="I210" s="9">
        <v>3959</v>
      </c>
      <c r="J210" s="9">
        <f>J209/30</f>
        <v>2255.3333333333335</v>
      </c>
      <c r="K210" s="9">
        <f>K209/31</f>
        <v>1350.1935483870968</v>
      </c>
      <c r="L210" s="9">
        <f>L209/30</f>
        <v>1279.9333333333334</v>
      </c>
      <c r="M210" s="9">
        <f>M209/31</f>
        <v>1225.7096774193549</v>
      </c>
      <c r="N210" s="9">
        <f>N209/31</f>
        <v>1237.7096774193549</v>
      </c>
      <c r="O210" s="9">
        <f>O209/30</f>
        <v>1288.7</v>
      </c>
      <c r="P210" s="9">
        <f>P209/31</f>
        <v>1236.8387096774193</v>
      </c>
      <c r="Q210" s="9">
        <f>Q209/30</f>
        <v>1288.9333333333334</v>
      </c>
      <c r="R210" s="9">
        <f>R209/31</f>
        <v>48.322580645161288</v>
      </c>
      <c r="S210" s="9">
        <f>S209/31</f>
        <v>79.064516129032256</v>
      </c>
      <c r="T210" s="9">
        <f>T209/28</f>
        <v>51.535714285714285</v>
      </c>
      <c r="U210" s="9">
        <f>U209/31</f>
        <v>0</v>
      </c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</row>
    <row r="211" spans="2:61" x14ac:dyDescent="0.2">
      <c r="C211" t="s">
        <v>114</v>
      </c>
      <c r="E211" s="13"/>
      <c r="F211" s="13"/>
      <c r="G211" s="14">
        <v>3000</v>
      </c>
      <c r="H211" s="9">
        <v>3000</v>
      </c>
      <c r="I211" s="9">
        <v>3000</v>
      </c>
      <c r="J211" s="9">
        <v>3000</v>
      </c>
      <c r="K211" s="9">
        <v>3000</v>
      </c>
      <c r="L211" s="9">
        <v>3000</v>
      </c>
      <c r="M211" s="9">
        <v>3000</v>
      </c>
      <c r="N211" s="9">
        <v>3000</v>
      </c>
      <c r="O211" s="9">
        <v>3000</v>
      </c>
      <c r="P211" s="9">
        <v>3000</v>
      </c>
      <c r="Q211" s="9">
        <v>0</v>
      </c>
      <c r="R211" s="9">
        <v>0</v>
      </c>
      <c r="S211" s="9">
        <v>0</v>
      </c>
      <c r="T211" s="9">
        <v>0</v>
      </c>
      <c r="U211" s="9">
        <v>0</v>
      </c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</row>
    <row r="212" spans="2:61" hidden="1" x14ac:dyDescent="0.2">
      <c r="C212" t="s">
        <v>120</v>
      </c>
      <c r="G212" s="9">
        <v>100593</v>
      </c>
      <c r="H212" s="9">
        <v>88287</v>
      </c>
      <c r="I212" s="9">
        <v>68903</v>
      </c>
      <c r="J212" s="9">
        <v>42202</v>
      </c>
      <c r="K212" s="9">
        <v>20926</v>
      </c>
      <c r="L212" s="9">
        <v>10615</v>
      </c>
      <c r="M212" s="9">
        <v>9814</v>
      </c>
      <c r="N212" s="9">
        <v>9888</v>
      </c>
      <c r="O212" s="9">
        <v>12417</v>
      </c>
      <c r="P212" s="9">
        <v>20852</v>
      </c>
      <c r="Q212" s="9">
        <v>23341</v>
      </c>
      <c r="R212" s="9">
        <v>31463</v>
      </c>
      <c r="S212" s="9">
        <v>15546</v>
      </c>
      <c r="T212" s="9">
        <v>7292</v>
      </c>
      <c r="U212" s="5">
        <v>3500</v>
      </c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</row>
    <row r="213" spans="2:61" s="6" customFormat="1" x14ac:dyDescent="0.2">
      <c r="C213" t="s">
        <v>120</v>
      </c>
      <c r="G213" s="9">
        <v>1225</v>
      </c>
      <c r="H213" s="9">
        <v>1403</v>
      </c>
      <c r="I213" s="9">
        <v>1003</v>
      </c>
      <c r="J213" s="9">
        <f>J212/30</f>
        <v>1406.7333333333333</v>
      </c>
      <c r="K213" s="9">
        <f>K212/31</f>
        <v>675.0322580645161</v>
      </c>
      <c r="L213" s="9">
        <f>L212/30</f>
        <v>353.83333333333331</v>
      </c>
      <c r="M213" s="9">
        <f>M212/31</f>
        <v>316.58064516129031</v>
      </c>
      <c r="N213" s="9">
        <f>N212/31</f>
        <v>318.96774193548384</v>
      </c>
      <c r="O213" s="9">
        <f>O212/30</f>
        <v>413.9</v>
      </c>
      <c r="P213" s="9">
        <f>P212/31</f>
        <v>672.64516129032256</v>
      </c>
      <c r="Q213" s="9">
        <f>Q212/30</f>
        <v>778.0333333333333</v>
      </c>
      <c r="R213" s="9">
        <f>R212/31</f>
        <v>1014.9354838709677</v>
      </c>
      <c r="S213" s="9">
        <f>S212/31</f>
        <v>501.48387096774195</v>
      </c>
      <c r="T213" s="9">
        <f>T212/28</f>
        <v>260.42857142857144</v>
      </c>
      <c r="U213" s="9">
        <f>U212/31</f>
        <v>112.90322580645162</v>
      </c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</row>
    <row r="214" spans="2:61" x14ac:dyDescent="0.2">
      <c r="C214" t="s">
        <v>114</v>
      </c>
      <c r="G214" s="5">
        <v>4833</v>
      </c>
      <c r="H214" s="5">
        <v>4833</v>
      </c>
      <c r="I214" s="5">
        <v>4833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</row>
    <row r="215" spans="2:61" x14ac:dyDescent="0.2">
      <c r="C215" t="s">
        <v>3</v>
      </c>
      <c r="G215" s="4" t="s">
        <v>100</v>
      </c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spans="2:61" x14ac:dyDescent="0.2"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spans="2:61" x14ac:dyDescent="0.2">
      <c r="B217" s="3" t="s">
        <v>28</v>
      </c>
      <c r="C217" s="3" t="s">
        <v>32</v>
      </c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spans="2:61" x14ac:dyDescent="0.2"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</row>
    <row r="219" spans="2:61" hidden="1" x14ac:dyDescent="0.2">
      <c r="C219" t="s">
        <v>119</v>
      </c>
      <c r="G219" s="9">
        <v>1109844</v>
      </c>
      <c r="H219" s="9">
        <v>971909</v>
      </c>
      <c r="I219" s="9">
        <v>754978</v>
      </c>
      <c r="J219" s="9">
        <v>92432</v>
      </c>
      <c r="K219" s="9">
        <v>70549</v>
      </c>
      <c r="L219" s="9">
        <v>60066</v>
      </c>
      <c r="M219" s="9">
        <v>55355</v>
      </c>
      <c r="N219" s="9">
        <v>38732</v>
      </c>
      <c r="O219" s="9">
        <v>39098</v>
      </c>
      <c r="P219" s="9">
        <v>47238</v>
      </c>
      <c r="Q219" s="9">
        <v>36927</v>
      </c>
      <c r="R219" s="9">
        <v>40444</v>
      </c>
      <c r="S219" s="9">
        <v>32263</v>
      </c>
      <c r="T219" s="9">
        <v>27259</v>
      </c>
      <c r="U219" s="9">
        <v>25556</v>
      </c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</row>
    <row r="220" spans="2:61" s="6" customFormat="1" x14ac:dyDescent="0.2">
      <c r="C220" t="s">
        <v>119</v>
      </c>
      <c r="G220" s="9">
        <v>34218</v>
      </c>
      <c r="H220" s="9">
        <v>30251</v>
      </c>
      <c r="I220" s="9">
        <v>21545</v>
      </c>
      <c r="J220" s="9">
        <v>3404</v>
      </c>
      <c r="K220" s="9">
        <v>2192</v>
      </c>
      <c r="L220" s="9">
        <v>1828</v>
      </c>
      <c r="M220" s="9">
        <v>1466</v>
      </c>
      <c r="N220" s="9">
        <v>1030</v>
      </c>
      <c r="O220" s="9">
        <v>1165</v>
      </c>
      <c r="P220" s="9">
        <v>1392</v>
      </c>
      <c r="Q220" s="9">
        <v>1232</v>
      </c>
      <c r="R220" s="9">
        <v>1268</v>
      </c>
      <c r="S220" s="9">
        <v>980</v>
      </c>
      <c r="T220" s="9">
        <v>921</v>
      </c>
      <c r="U220" s="9">
        <v>779</v>
      </c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</row>
    <row r="221" spans="2:61" x14ac:dyDescent="0.2">
      <c r="C221" t="s">
        <v>114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</row>
    <row r="222" spans="2:61" hidden="1" x14ac:dyDescent="0.2">
      <c r="C222" t="s">
        <v>120</v>
      </c>
      <c r="G222" s="9">
        <v>778304</v>
      </c>
      <c r="H222" s="9">
        <v>681991</v>
      </c>
      <c r="I222" s="9">
        <v>528433</v>
      </c>
      <c r="J222" s="9">
        <v>336761</v>
      </c>
      <c r="K222" s="9">
        <v>176805</v>
      </c>
      <c r="L222" s="9">
        <v>89624</v>
      </c>
      <c r="M222" s="9">
        <v>79999</v>
      </c>
      <c r="N222" s="9">
        <v>80202</v>
      </c>
      <c r="O222" s="9">
        <v>99589</v>
      </c>
      <c r="P222" s="9">
        <v>159745</v>
      </c>
      <c r="Q222" s="9">
        <v>159120</v>
      </c>
      <c r="R222" s="9">
        <v>214387</v>
      </c>
      <c r="S222" s="9">
        <v>91401</v>
      </c>
      <c r="T222" s="9">
        <v>37656</v>
      </c>
      <c r="U222" s="9">
        <v>15125</v>
      </c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</row>
    <row r="223" spans="2:61" s="6" customFormat="1" x14ac:dyDescent="0.2">
      <c r="C223" t="s">
        <v>120</v>
      </c>
      <c r="G223" s="9">
        <v>9481</v>
      </c>
      <c r="H223" s="9">
        <v>10837</v>
      </c>
      <c r="I223" s="9">
        <v>7693</v>
      </c>
      <c r="J223" s="9">
        <f>J222/30</f>
        <v>11225.366666666667</v>
      </c>
      <c r="K223" s="9">
        <f>K222/31</f>
        <v>5703.3870967741932</v>
      </c>
      <c r="L223" s="9">
        <f>L222/30</f>
        <v>2987.4666666666667</v>
      </c>
      <c r="M223" s="9">
        <f>M222/31</f>
        <v>2580.6129032258063</v>
      </c>
      <c r="N223" s="9">
        <f>N222/31</f>
        <v>2587.1612903225805</v>
      </c>
      <c r="O223" s="9">
        <f>O222/30</f>
        <v>3319.6333333333332</v>
      </c>
      <c r="P223" s="9">
        <f>P222/31</f>
        <v>5153.0645161290322</v>
      </c>
      <c r="Q223" s="9">
        <f>Q222/30</f>
        <v>5304</v>
      </c>
      <c r="R223" s="9">
        <f>R222/31</f>
        <v>6915.7096774193551</v>
      </c>
      <c r="S223" s="9">
        <f>S222/31</f>
        <v>2948.4193548387098</v>
      </c>
      <c r="T223" s="9">
        <f>T222/28</f>
        <v>1344.8571428571429</v>
      </c>
      <c r="U223" s="9">
        <f>U222/31</f>
        <v>487.90322580645159</v>
      </c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</row>
    <row r="224" spans="2:61" x14ac:dyDescent="0.2">
      <c r="C224" t="s">
        <v>114</v>
      </c>
      <c r="G224" s="5">
        <v>39070</v>
      </c>
      <c r="H224" s="5">
        <v>39070</v>
      </c>
      <c r="I224" s="5">
        <v>39070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</row>
    <row r="225" spans="2:25" x14ac:dyDescent="0.2">
      <c r="C225" t="s">
        <v>3</v>
      </c>
      <c r="G225" s="4" t="s">
        <v>100</v>
      </c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spans="2:25" x14ac:dyDescent="0.2"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spans="2:25" x14ac:dyDescent="0.2">
      <c r="B227" s="3" t="s">
        <v>28</v>
      </c>
      <c r="C227" s="3" t="s">
        <v>33</v>
      </c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spans="2:25" x14ac:dyDescent="0.2"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2:25" hidden="1" x14ac:dyDescent="0.2">
      <c r="C229" t="s">
        <v>119</v>
      </c>
      <c r="G229" s="9">
        <f>6865+24303</f>
        <v>31168</v>
      </c>
      <c r="H229" s="9">
        <f>7433+21859</f>
        <v>29292</v>
      </c>
      <c r="I229" s="9">
        <f>5792+18398</f>
        <v>24190</v>
      </c>
      <c r="J229" s="9">
        <f>6846+5552</f>
        <v>12398</v>
      </c>
      <c r="K229" s="9">
        <f>4757+2116</f>
        <v>6873</v>
      </c>
      <c r="L229" s="9">
        <f>3212+1222</f>
        <v>4434</v>
      </c>
      <c r="M229" s="9">
        <f>3031+671</f>
        <v>3702</v>
      </c>
      <c r="N229" s="9">
        <f>2985+495</f>
        <v>3480</v>
      </c>
      <c r="O229" s="9">
        <f>3045+405</f>
        <v>3450</v>
      </c>
      <c r="P229" s="9">
        <f>1217+804</f>
        <v>2021</v>
      </c>
      <c r="Q229" s="9">
        <f>685+1056</f>
        <v>1741</v>
      </c>
      <c r="R229" s="9">
        <f>483+2830</f>
        <v>3313</v>
      </c>
      <c r="S229" s="9">
        <f>552+4034</f>
        <v>4586</v>
      </c>
      <c r="T229" s="9">
        <f>438+2537</f>
        <v>2975</v>
      </c>
      <c r="U229" s="9">
        <f>234+2625</f>
        <v>2859</v>
      </c>
      <c r="V229" s="5"/>
      <c r="W229" s="5"/>
      <c r="X229" s="5"/>
      <c r="Y229" s="5"/>
    </row>
    <row r="230" spans="2:25" s="6" customFormat="1" x14ac:dyDescent="0.2">
      <c r="C230" t="s">
        <v>119</v>
      </c>
      <c r="G230" s="9">
        <v>1262</v>
      </c>
      <c r="H230" s="9">
        <v>1252</v>
      </c>
      <c r="I230" s="9">
        <v>1011</v>
      </c>
      <c r="J230" s="9">
        <v>383</v>
      </c>
      <c r="K230" s="9">
        <v>205</v>
      </c>
      <c r="L230" s="9">
        <v>131</v>
      </c>
      <c r="M230" s="9">
        <v>103</v>
      </c>
      <c r="N230" s="9">
        <v>96</v>
      </c>
      <c r="O230" s="9">
        <v>98</v>
      </c>
      <c r="P230" s="9">
        <v>49</v>
      </c>
      <c r="Q230" s="9">
        <f>Q229/30</f>
        <v>58.033333333333331</v>
      </c>
      <c r="R230" s="9">
        <f>R229/31</f>
        <v>106.87096774193549</v>
      </c>
      <c r="S230" s="9">
        <f>S229/31</f>
        <v>147.93548387096774</v>
      </c>
      <c r="T230" s="9">
        <f>T229/28</f>
        <v>106.25</v>
      </c>
      <c r="U230" s="9">
        <f>U229/31</f>
        <v>92.225806451612897</v>
      </c>
      <c r="V230" s="5"/>
      <c r="W230" s="5"/>
      <c r="X230" s="5"/>
      <c r="Y230" s="5"/>
    </row>
    <row r="231" spans="2:25" x14ac:dyDescent="0.2">
      <c r="C231" t="s">
        <v>114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  <c r="U231" s="5">
        <v>0</v>
      </c>
      <c r="V231" s="5"/>
      <c r="W231" s="5"/>
      <c r="X231" s="5"/>
      <c r="Y231" s="5"/>
    </row>
    <row r="232" spans="2:25" hidden="1" x14ac:dyDescent="0.2">
      <c r="C232" t="s">
        <v>120</v>
      </c>
      <c r="G232" s="9">
        <v>132721</v>
      </c>
      <c r="H232" s="9">
        <v>115807</v>
      </c>
      <c r="I232" s="9">
        <v>90142</v>
      </c>
      <c r="J232" s="9">
        <v>55602</v>
      </c>
      <c r="K232" s="9">
        <v>27554</v>
      </c>
      <c r="L232" s="9">
        <v>13514</v>
      </c>
      <c r="M232" s="9">
        <v>12831</v>
      </c>
      <c r="N232" s="9">
        <v>12955</v>
      </c>
      <c r="O232" s="9">
        <v>16472</v>
      </c>
      <c r="P232" s="9">
        <v>26930</v>
      </c>
      <c r="Q232" s="9">
        <v>29299</v>
      </c>
      <c r="R232" s="9">
        <v>39477</v>
      </c>
      <c r="S232" s="9">
        <v>17185</v>
      </c>
      <c r="T232" s="9">
        <v>7227</v>
      </c>
      <c r="U232" s="9">
        <v>2998</v>
      </c>
      <c r="V232" s="5"/>
      <c r="W232" s="5"/>
      <c r="X232" s="5"/>
      <c r="Y232" s="5"/>
    </row>
    <row r="233" spans="2:25" s="6" customFormat="1" x14ac:dyDescent="0.2">
      <c r="C233" t="s">
        <v>120</v>
      </c>
      <c r="G233" s="9">
        <v>1617</v>
      </c>
      <c r="H233" s="9">
        <v>1840</v>
      </c>
      <c r="I233" s="9">
        <v>1312</v>
      </c>
      <c r="J233" s="9">
        <f>J232/30</f>
        <v>1853.4</v>
      </c>
      <c r="K233" s="9">
        <f>K232/31</f>
        <v>888.83870967741939</v>
      </c>
      <c r="L233" s="9">
        <f>L232/30</f>
        <v>450.46666666666664</v>
      </c>
      <c r="M233" s="9">
        <f>M232/31</f>
        <v>413.90322580645159</v>
      </c>
      <c r="N233" s="9">
        <f>N232/31</f>
        <v>417.90322580645159</v>
      </c>
      <c r="O233" s="9">
        <f>O232/30</f>
        <v>549.06666666666672</v>
      </c>
      <c r="P233" s="9">
        <f>P232/31</f>
        <v>868.70967741935488</v>
      </c>
      <c r="Q233" s="9">
        <f>Q232/30</f>
        <v>976.63333333333333</v>
      </c>
      <c r="R233" s="9">
        <f>R232/31</f>
        <v>1273.4516129032259</v>
      </c>
      <c r="S233" s="9">
        <f>S232/31</f>
        <v>554.35483870967744</v>
      </c>
      <c r="T233" s="9">
        <f>T232/28</f>
        <v>258.10714285714283</v>
      </c>
      <c r="U233" s="9">
        <f>U232/31</f>
        <v>96.709677419354833</v>
      </c>
      <c r="V233" s="5"/>
      <c r="W233" s="5"/>
      <c r="X233" s="5"/>
      <c r="Y233" s="5"/>
    </row>
    <row r="234" spans="2:25" x14ac:dyDescent="0.2">
      <c r="C234" t="s">
        <v>114</v>
      </c>
      <c r="G234" s="5">
        <v>6580</v>
      </c>
      <c r="H234" s="5">
        <v>6580</v>
      </c>
      <c r="I234" s="5">
        <v>6580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5">
        <v>0</v>
      </c>
      <c r="T234" s="5">
        <v>0</v>
      </c>
      <c r="U234" s="5">
        <v>0</v>
      </c>
      <c r="V234" s="5"/>
      <c r="W234" s="5"/>
      <c r="X234" s="5"/>
      <c r="Y234" s="5"/>
    </row>
    <row r="235" spans="2:25" x14ac:dyDescent="0.2">
      <c r="C235" t="s">
        <v>3</v>
      </c>
      <c r="G235" s="4" t="s">
        <v>101</v>
      </c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spans="2:25" x14ac:dyDescent="0.2"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spans="2:25" x14ac:dyDescent="0.2">
      <c r="B237" s="3" t="s">
        <v>28</v>
      </c>
      <c r="C237" s="3" t="s">
        <v>34</v>
      </c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spans="2:25" x14ac:dyDescent="0.2"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2:25" hidden="1" x14ac:dyDescent="0.2">
      <c r="C239" t="s">
        <v>119</v>
      </c>
      <c r="G239" s="9">
        <v>222724</v>
      </c>
      <c r="H239" s="9">
        <v>201032</v>
      </c>
      <c r="I239" s="9">
        <v>167984</v>
      </c>
      <c r="J239" s="9">
        <v>44275</v>
      </c>
      <c r="K239" s="9">
        <v>37715</v>
      </c>
      <c r="L239" s="9">
        <v>22572</v>
      </c>
      <c r="M239" s="9">
        <v>16852</v>
      </c>
      <c r="N239" s="9">
        <v>18854</v>
      </c>
      <c r="O239" s="9">
        <v>18227</v>
      </c>
      <c r="P239" s="9">
        <v>16068</v>
      </c>
      <c r="Q239" s="9">
        <v>27329</v>
      </c>
      <c r="R239" s="9">
        <v>34334</v>
      </c>
      <c r="S239" s="9">
        <v>13265</v>
      </c>
      <c r="T239" s="9">
        <v>13678</v>
      </c>
      <c r="U239" s="9">
        <v>13228</v>
      </c>
      <c r="V239" s="5"/>
      <c r="W239" s="5"/>
      <c r="X239" s="5"/>
      <c r="Y239" s="5"/>
    </row>
    <row r="240" spans="2:25" s="6" customFormat="1" x14ac:dyDescent="0.2">
      <c r="C240" t="s">
        <v>119</v>
      </c>
      <c r="G240" s="9">
        <v>6911</v>
      </c>
      <c r="H240" s="9">
        <v>7058</v>
      </c>
      <c r="I240" s="9">
        <v>5505</v>
      </c>
      <c r="J240" s="9">
        <v>1421</v>
      </c>
      <c r="K240" s="9">
        <v>1184</v>
      </c>
      <c r="L240" s="9">
        <v>740</v>
      </c>
      <c r="M240" s="9">
        <v>542</v>
      </c>
      <c r="N240" s="9">
        <v>612</v>
      </c>
      <c r="O240" s="9">
        <v>614</v>
      </c>
      <c r="P240" s="9">
        <v>504</v>
      </c>
      <c r="Q240" s="9">
        <v>944</v>
      </c>
      <c r="R240" s="9">
        <v>1155</v>
      </c>
      <c r="S240" s="9">
        <v>488</v>
      </c>
      <c r="T240" s="9">
        <v>544</v>
      </c>
      <c r="U240" s="9">
        <v>468</v>
      </c>
      <c r="V240" s="5"/>
      <c r="W240" s="5"/>
      <c r="X240" s="5"/>
      <c r="Y240" s="5"/>
    </row>
    <row r="241" spans="2:25" x14ac:dyDescent="0.2">
      <c r="C241" t="s">
        <v>114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  <c r="V241" s="5"/>
      <c r="W241" s="5"/>
      <c r="X241" s="5"/>
      <c r="Y241" s="5"/>
    </row>
    <row r="242" spans="2:25" hidden="1" x14ac:dyDescent="0.2">
      <c r="C242" t="s">
        <v>120</v>
      </c>
      <c r="G242" s="9">
        <v>145808</v>
      </c>
      <c r="H242" s="9">
        <v>127616</v>
      </c>
      <c r="I242" s="9">
        <v>99472</v>
      </c>
      <c r="J242" s="9">
        <v>61130</v>
      </c>
      <c r="K242" s="9">
        <v>30303</v>
      </c>
      <c r="L242" s="9">
        <v>15129</v>
      </c>
      <c r="M242" s="9">
        <v>14164</v>
      </c>
      <c r="N242" s="9">
        <v>14285</v>
      </c>
      <c r="O242" s="9">
        <v>18044</v>
      </c>
      <c r="P242" s="9">
        <v>29920</v>
      </c>
      <c r="Q242" s="9">
        <v>33050</v>
      </c>
      <c r="R242" s="9">
        <v>44541</v>
      </c>
      <c r="S242" s="9">
        <v>20795</v>
      </c>
      <c r="T242" s="9">
        <v>9319</v>
      </c>
      <c r="U242" s="9">
        <v>4226</v>
      </c>
      <c r="V242" s="5"/>
      <c r="W242" s="5"/>
      <c r="X242" s="5"/>
      <c r="Y242" s="5"/>
    </row>
    <row r="243" spans="2:25" s="6" customFormat="1" x14ac:dyDescent="0.2">
      <c r="C243" t="s">
        <v>120</v>
      </c>
      <c r="G243" s="9">
        <v>1776</v>
      </c>
      <c r="H243" s="9">
        <v>2028</v>
      </c>
      <c r="I243" s="9">
        <v>1448</v>
      </c>
      <c r="J243" s="9">
        <f>J242/30</f>
        <v>2037.6666666666667</v>
      </c>
      <c r="K243" s="9">
        <f>K242/31</f>
        <v>977.51612903225805</v>
      </c>
      <c r="L243" s="9">
        <f>L242/30</f>
        <v>504.3</v>
      </c>
      <c r="M243" s="9">
        <f>M242/31</f>
        <v>456.90322580645159</v>
      </c>
      <c r="N243" s="9">
        <f>N242/31</f>
        <v>460.80645161290323</v>
      </c>
      <c r="O243" s="9">
        <f>O242/30</f>
        <v>601.4666666666667</v>
      </c>
      <c r="P243" s="9">
        <f>P242/31</f>
        <v>965.16129032258061</v>
      </c>
      <c r="Q243" s="9">
        <f>Q242/30</f>
        <v>1101.6666666666667</v>
      </c>
      <c r="R243" s="9">
        <f>R242/31</f>
        <v>1436.8064516129032</v>
      </c>
      <c r="S243" s="9">
        <f>S242/31</f>
        <v>670.80645161290317</v>
      </c>
      <c r="T243" s="9">
        <f>T242/28</f>
        <v>332.82142857142856</v>
      </c>
      <c r="U243" s="9">
        <f>U242/31</f>
        <v>136.32258064516128</v>
      </c>
      <c r="V243" s="5"/>
      <c r="W243" s="5"/>
      <c r="X243" s="5"/>
      <c r="Y243" s="5"/>
    </row>
    <row r="244" spans="2:25" x14ac:dyDescent="0.2">
      <c r="C244" t="s">
        <v>114</v>
      </c>
      <c r="G244" s="5">
        <v>7317</v>
      </c>
      <c r="H244" s="5">
        <v>7317</v>
      </c>
      <c r="I244" s="5">
        <v>7317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>
        <v>0</v>
      </c>
      <c r="T244" s="5">
        <v>0</v>
      </c>
      <c r="U244" s="5">
        <v>0</v>
      </c>
      <c r="V244" s="5"/>
      <c r="W244" s="5"/>
      <c r="X244" s="5"/>
      <c r="Y244" s="5"/>
    </row>
    <row r="245" spans="2:25" x14ac:dyDescent="0.2">
      <c r="C245" t="s">
        <v>3</v>
      </c>
      <c r="G245" s="4" t="s">
        <v>102</v>
      </c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spans="2:25" x14ac:dyDescent="0.2"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spans="2:25" x14ac:dyDescent="0.2">
      <c r="B247" s="3" t="s">
        <v>28</v>
      </c>
      <c r="C247" s="3" t="s">
        <v>35</v>
      </c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spans="2:25" x14ac:dyDescent="0.2"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 spans="2:25" hidden="1" x14ac:dyDescent="0.2">
      <c r="C249" t="s">
        <v>119</v>
      </c>
      <c r="G249" s="9">
        <f>267012+100000</f>
        <v>367012</v>
      </c>
      <c r="H249" s="9">
        <f>291828+50000</f>
        <v>341828</v>
      </c>
      <c r="I249" s="9">
        <v>299151</v>
      </c>
      <c r="J249" s="9">
        <v>159628</v>
      </c>
      <c r="K249" s="9">
        <v>111260</v>
      </c>
      <c r="L249" s="9">
        <v>109750</v>
      </c>
      <c r="M249" s="9">
        <v>97026</v>
      </c>
      <c r="N249" s="9">
        <v>101044</v>
      </c>
      <c r="O249" s="9">
        <v>101689</v>
      </c>
      <c r="P249" s="9">
        <v>109668</v>
      </c>
      <c r="Q249" s="9">
        <v>10877</v>
      </c>
      <c r="R249" s="9">
        <v>11672</v>
      </c>
      <c r="S249" s="9">
        <v>13011</v>
      </c>
      <c r="T249" s="9">
        <v>9726</v>
      </c>
      <c r="U249" s="9">
        <v>8507</v>
      </c>
      <c r="V249" s="5"/>
      <c r="W249" s="5"/>
      <c r="X249" s="5"/>
    </row>
    <row r="250" spans="2:25" s="6" customFormat="1" x14ac:dyDescent="0.2">
      <c r="C250" t="s">
        <v>119</v>
      </c>
      <c r="G250" s="9">
        <v>10837</v>
      </c>
      <c r="H250" s="9">
        <v>10768</v>
      </c>
      <c r="I250" s="9">
        <v>8759</v>
      </c>
      <c r="J250" s="9">
        <v>4988</v>
      </c>
      <c r="K250" s="9">
        <v>4540</v>
      </c>
      <c r="L250" s="9">
        <v>4617</v>
      </c>
      <c r="M250" s="9">
        <v>4044</v>
      </c>
      <c r="N250" s="9">
        <v>4178</v>
      </c>
      <c r="O250" s="9">
        <v>4006</v>
      </c>
      <c r="P250" s="9">
        <v>3458</v>
      </c>
      <c r="Q250" s="9">
        <v>267</v>
      </c>
      <c r="R250" s="9">
        <v>255</v>
      </c>
      <c r="S250" s="9">
        <v>298</v>
      </c>
      <c r="T250" s="9">
        <v>214</v>
      </c>
      <c r="U250" s="9">
        <v>148</v>
      </c>
      <c r="V250" s="5"/>
      <c r="W250" s="5"/>
      <c r="X250" s="5"/>
    </row>
    <row r="251" spans="2:25" x14ac:dyDescent="0.2">
      <c r="C251" t="s">
        <v>114</v>
      </c>
      <c r="G251" s="5">
        <v>2000</v>
      </c>
      <c r="H251" s="5">
        <v>2000</v>
      </c>
      <c r="I251" s="5">
        <v>2000</v>
      </c>
      <c r="J251" s="5">
        <v>2000</v>
      </c>
      <c r="K251" s="5">
        <v>2000</v>
      </c>
      <c r="L251" s="5">
        <v>2000</v>
      </c>
      <c r="M251" s="5">
        <v>2000</v>
      </c>
      <c r="N251" s="5">
        <v>2000</v>
      </c>
      <c r="O251" s="5">
        <v>2000</v>
      </c>
      <c r="P251" s="5">
        <v>2000</v>
      </c>
      <c r="Q251" s="5">
        <v>2000</v>
      </c>
      <c r="R251" s="5">
        <v>2000</v>
      </c>
      <c r="S251" s="5">
        <v>0</v>
      </c>
      <c r="T251" s="5">
        <v>0</v>
      </c>
      <c r="U251" s="5">
        <v>0</v>
      </c>
      <c r="V251" s="5"/>
      <c r="W251" s="5"/>
      <c r="X251" s="5"/>
    </row>
    <row r="252" spans="2:25" hidden="1" x14ac:dyDescent="0.2">
      <c r="C252" t="s">
        <v>120</v>
      </c>
      <c r="G252" s="9">
        <v>172714</v>
      </c>
      <c r="H252" s="9">
        <v>151457</v>
      </c>
      <c r="I252" s="9">
        <v>118160</v>
      </c>
      <c r="J252" s="9">
        <v>72444</v>
      </c>
      <c r="K252" s="9">
        <v>35919</v>
      </c>
      <c r="L252" s="9">
        <v>18133</v>
      </c>
      <c r="M252" s="9">
        <v>16828</v>
      </c>
      <c r="N252" s="9">
        <v>16961</v>
      </c>
      <c r="O252" s="9">
        <v>21336</v>
      </c>
      <c r="P252" s="9">
        <v>35693</v>
      </c>
      <c r="Q252" s="9">
        <v>39795</v>
      </c>
      <c r="R252" s="9">
        <v>53638</v>
      </c>
      <c r="S252" s="9">
        <v>26067</v>
      </c>
      <c r="T252" s="9">
        <v>12071</v>
      </c>
      <c r="U252" s="9">
        <v>5705</v>
      </c>
      <c r="V252" s="5"/>
      <c r="W252" s="5"/>
      <c r="X252" s="5"/>
    </row>
    <row r="253" spans="2:25" s="6" customFormat="1" x14ac:dyDescent="0.2">
      <c r="C253" t="s">
        <v>120</v>
      </c>
      <c r="G253" s="9">
        <v>2104</v>
      </c>
      <c r="H253" s="9">
        <v>2407</v>
      </c>
      <c r="I253" s="9">
        <v>1720</v>
      </c>
      <c r="J253" s="9">
        <f>J252/30</f>
        <v>2414.8000000000002</v>
      </c>
      <c r="K253" s="9">
        <f>K252/31</f>
        <v>1158.6774193548388</v>
      </c>
      <c r="L253" s="9">
        <f>L252/30</f>
        <v>604.43333333333328</v>
      </c>
      <c r="M253" s="9">
        <f>M252/31</f>
        <v>542.83870967741939</v>
      </c>
      <c r="N253" s="9">
        <f>N252/31</f>
        <v>547.12903225806451</v>
      </c>
      <c r="O253" s="9">
        <f>O252/30</f>
        <v>711.2</v>
      </c>
      <c r="P253" s="9">
        <f>P252/31</f>
        <v>1151.3870967741937</v>
      </c>
      <c r="Q253" s="9">
        <f>Q252/30</f>
        <v>1326.5</v>
      </c>
      <c r="R253" s="9">
        <f>R252/31</f>
        <v>1730.258064516129</v>
      </c>
      <c r="S253" s="9">
        <f>S252/31</f>
        <v>840.87096774193549</v>
      </c>
      <c r="T253" s="9">
        <f>T252/28</f>
        <v>431.10714285714283</v>
      </c>
      <c r="U253" s="9">
        <f>U252/31</f>
        <v>184.03225806451613</v>
      </c>
      <c r="V253" s="5"/>
      <c r="W253" s="5"/>
      <c r="X253" s="5"/>
    </row>
    <row r="254" spans="2:25" x14ac:dyDescent="0.2">
      <c r="C254" t="s">
        <v>114</v>
      </c>
      <c r="G254" s="5">
        <v>8691</v>
      </c>
      <c r="H254" s="5">
        <v>8691</v>
      </c>
      <c r="I254" s="5">
        <v>8691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5"/>
      <c r="W254" s="5"/>
      <c r="X254" s="5"/>
    </row>
    <row r="255" spans="2:25" x14ac:dyDescent="0.2">
      <c r="C255" t="s">
        <v>3</v>
      </c>
      <c r="G255" s="4" t="s">
        <v>102</v>
      </c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spans="2:25" x14ac:dyDescent="0.2"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spans="2:29" x14ac:dyDescent="0.2">
      <c r="B257" s="3" t="s">
        <v>36</v>
      </c>
      <c r="C257" s="3" t="s">
        <v>37</v>
      </c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spans="2:29" x14ac:dyDescent="0.2"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spans="2:29" hidden="1" x14ac:dyDescent="0.2">
      <c r="C259" t="s">
        <v>119</v>
      </c>
      <c r="G259" s="9">
        <f>30297+3250+279</f>
        <v>33826</v>
      </c>
      <c r="H259" s="9">
        <f>25044+2500+261</f>
        <v>27805</v>
      </c>
      <c r="I259" s="9">
        <f>18609+3340+279</f>
        <v>22228</v>
      </c>
      <c r="J259" s="9">
        <v>23882</v>
      </c>
      <c r="K259" s="9">
        <v>27128</v>
      </c>
      <c r="L259" s="9">
        <v>14670</v>
      </c>
      <c r="M259" s="9">
        <v>13796</v>
      </c>
      <c r="N259" s="9">
        <v>7989</v>
      </c>
      <c r="O259" s="9">
        <v>7739</v>
      </c>
      <c r="P259" s="9">
        <v>7739</v>
      </c>
      <c r="Q259" s="9">
        <v>6009</v>
      </c>
      <c r="R259" s="5">
        <v>0</v>
      </c>
      <c r="S259" s="5">
        <v>0</v>
      </c>
      <c r="T259" s="5">
        <v>0</v>
      </c>
      <c r="U259" s="5">
        <v>0</v>
      </c>
      <c r="V259" s="5"/>
      <c r="W259" s="5"/>
      <c r="X259" s="5"/>
      <c r="Y259" s="5"/>
      <c r="Z259" s="5"/>
      <c r="AA259" s="5"/>
      <c r="AB259" s="5"/>
      <c r="AC259" s="5"/>
    </row>
    <row r="260" spans="2:29" s="6" customFormat="1" x14ac:dyDescent="0.2">
      <c r="C260" t="s">
        <v>119</v>
      </c>
      <c r="G260" s="9">
        <v>1082</v>
      </c>
      <c r="H260" s="9">
        <v>1041</v>
      </c>
      <c r="I260" s="9">
        <v>772</v>
      </c>
      <c r="J260" s="9">
        <v>686</v>
      </c>
      <c r="K260" s="9">
        <v>740</v>
      </c>
      <c r="L260" s="9">
        <f>L259/30</f>
        <v>489</v>
      </c>
      <c r="M260" s="9">
        <f>M259/31</f>
        <v>445.03225806451616</v>
      </c>
      <c r="N260" s="9">
        <f>N259/31</f>
        <v>257.70967741935482</v>
      </c>
      <c r="O260" s="9">
        <f>O259/30</f>
        <v>257.96666666666664</v>
      </c>
      <c r="P260" s="9">
        <f>P259/31</f>
        <v>249.64516129032259</v>
      </c>
      <c r="Q260" s="9">
        <f>Q259/30</f>
        <v>200.3</v>
      </c>
      <c r="R260" s="9">
        <f>R259/31</f>
        <v>0</v>
      </c>
      <c r="S260" s="9">
        <f>S259/31</f>
        <v>0</v>
      </c>
      <c r="T260" s="9">
        <f>T259/28</f>
        <v>0</v>
      </c>
      <c r="U260" s="9">
        <f>U259/31</f>
        <v>0</v>
      </c>
      <c r="V260" s="5"/>
      <c r="W260" s="5"/>
      <c r="X260" s="5"/>
      <c r="Y260" s="5"/>
      <c r="Z260" s="5"/>
      <c r="AA260" s="5"/>
      <c r="AB260" s="5"/>
      <c r="AC260" s="5"/>
    </row>
    <row r="261" spans="2:29" x14ac:dyDescent="0.2">
      <c r="C261" t="s">
        <v>114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5">
        <v>0</v>
      </c>
      <c r="S261" s="5">
        <v>0</v>
      </c>
      <c r="T261" s="5">
        <v>0</v>
      </c>
      <c r="U261" s="5">
        <v>0</v>
      </c>
      <c r="V261" s="5"/>
      <c r="W261" s="5"/>
      <c r="X261" s="5"/>
      <c r="Y261" s="5"/>
      <c r="Z261" s="5"/>
      <c r="AA261" s="5"/>
      <c r="AB261" s="5"/>
      <c r="AC261" s="5"/>
    </row>
    <row r="262" spans="2:29" hidden="1" x14ac:dyDescent="0.2">
      <c r="C262" t="s">
        <v>120</v>
      </c>
      <c r="G262" s="9">
        <f>88+1039+1045+129</f>
        <v>2301</v>
      </c>
      <c r="H262" s="9">
        <f>79+937+1044+128</f>
        <v>2188</v>
      </c>
      <c r="I262" s="9">
        <f>82+1035+1044+128</f>
        <v>2289</v>
      </c>
      <c r="J262" s="9">
        <f>78+1001+1044+127</f>
        <v>2250</v>
      </c>
      <c r="K262" s="9">
        <f>79+1019+1044+127</f>
        <v>2269</v>
      </c>
      <c r="L262" s="9">
        <f>77+981+32+126</f>
        <v>1216</v>
      </c>
      <c r="M262" s="9">
        <f>79+1012+32+126</f>
        <v>1249</v>
      </c>
      <c r="N262" s="9">
        <f>79+1007+32+125</f>
        <v>1243</v>
      </c>
      <c r="O262" s="9">
        <f>74+970+32+125</f>
        <v>1201</v>
      </c>
      <c r="P262" s="9">
        <f>76+997+32+124</f>
        <v>1229</v>
      </c>
      <c r="Q262" s="9">
        <f>73+960+32</f>
        <v>1065</v>
      </c>
      <c r="R262" s="9">
        <f>76+775+32</f>
        <v>883</v>
      </c>
      <c r="S262" s="9">
        <f>69+768</f>
        <v>837</v>
      </c>
      <c r="T262" s="9">
        <f>58+690</f>
        <v>748</v>
      </c>
      <c r="U262" s="9">
        <f>63+529</f>
        <v>592</v>
      </c>
      <c r="V262" s="5"/>
      <c r="W262" s="5"/>
      <c r="X262" s="5"/>
      <c r="Y262" s="5"/>
      <c r="Z262" s="5"/>
      <c r="AA262" s="5"/>
      <c r="AB262" s="5"/>
      <c r="AC262" s="5"/>
    </row>
    <row r="263" spans="2:29" s="6" customFormat="1" x14ac:dyDescent="0.2">
      <c r="C263" t="s">
        <v>120</v>
      </c>
      <c r="G263" s="9">
        <f>G262/31</f>
        <v>74.225806451612897</v>
      </c>
      <c r="H263" s="9">
        <v>78</v>
      </c>
      <c r="I263" s="9">
        <f>I262/31</f>
        <v>73.838709677419359</v>
      </c>
      <c r="J263" s="9">
        <f>J262/30</f>
        <v>75</v>
      </c>
      <c r="K263" s="9">
        <f>K262/31</f>
        <v>73.193548387096769</v>
      </c>
      <c r="L263" s="9">
        <f>L262/30</f>
        <v>40.533333333333331</v>
      </c>
      <c r="M263" s="9">
        <f>M262/31</f>
        <v>40.29032258064516</v>
      </c>
      <c r="N263" s="9">
        <f>N262/31</f>
        <v>40.096774193548384</v>
      </c>
      <c r="O263" s="9">
        <f>O262/30</f>
        <v>40.033333333333331</v>
      </c>
      <c r="P263" s="9">
        <f>P262/31</f>
        <v>39.645161290322584</v>
      </c>
      <c r="Q263" s="9">
        <f>Q262/30</f>
        <v>35.5</v>
      </c>
      <c r="R263" s="9">
        <f>R262/31</f>
        <v>28.483870967741936</v>
      </c>
      <c r="S263" s="9">
        <f>S262/31</f>
        <v>27</v>
      </c>
      <c r="T263" s="9">
        <f>T262/28</f>
        <v>26.714285714285715</v>
      </c>
      <c r="U263" s="9">
        <f>U262/31</f>
        <v>19.096774193548388</v>
      </c>
      <c r="V263" s="5"/>
      <c r="W263" s="5"/>
      <c r="X263" s="5"/>
      <c r="Y263" s="5"/>
      <c r="Z263" s="5"/>
      <c r="AA263" s="5"/>
      <c r="AB263" s="5"/>
      <c r="AC263" s="5"/>
    </row>
    <row r="264" spans="2:29" x14ac:dyDescent="0.2">
      <c r="C264" t="s">
        <v>114</v>
      </c>
      <c r="G264" s="5">
        <v>81</v>
      </c>
      <c r="H264" s="5">
        <v>80</v>
      </c>
      <c r="I264" s="5">
        <v>79</v>
      </c>
      <c r="J264" s="5">
        <v>75</v>
      </c>
      <c r="K264" s="5">
        <v>75</v>
      </c>
      <c r="L264" s="5">
        <v>59</v>
      </c>
      <c r="M264" s="5">
        <v>59</v>
      </c>
      <c r="N264" s="5">
        <v>58</v>
      </c>
      <c r="O264" s="5">
        <v>55</v>
      </c>
      <c r="P264" s="5">
        <v>54</v>
      </c>
      <c r="Q264" s="5">
        <v>1</v>
      </c>
      <c r="R264" s="5">
        <v>0</v>
      </c>
      <c r="S264" s="5">
        <v>0</v>
      </c>
      <c r="T264" s="5">
        <v>0</v>
      </c>
      <c r="U264" s="5">
        <v>0</v>
      </c>
      <c r="V264" s="5"/>
      <c r="W264" s="5"/>
      <c r="X264" s="5"/>
      <c r="Y264" s="5"/>
      <c r="Z264" s="5"/>
      <c r="AA264" s="5"/>
      <c r="AB264" s="5"/>
      <c r="AC264" s="5"/>
    </row>
    <row r="265" spans="2:29" x14ac:dyDescent="0.2">
      <c r="C265" t="s">
        <v>3</v>
      </c>
      <c r="G265" s="4" t="s">
        <v>103</v>
      </c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spans="2:29" x14ac:dyDescent="0.2"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spans="2:29" x14ac:dyDescent="0.2">
      <c r="B267" s="3" t="s">
        <v>36</v>
      </c>
      <c r="C267" s="3" t="s">
        <v>38</v>
      </c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spans="2:29" x14ac:dyDescent="0.2"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spans="2:29" hidden="1" x14ac:dyDescent="0.2">
      <c r="C269" t="s">
        <v>119</v>
      </c>
      <c r="G269" s="7">
        <v>4805</v>
      </c>
      <c r="H269" s="7">
        <v>6151</v>
      </c>
      <c r="I269" s="7">
        <v>5549</v>
      </c>
      <c r="J269" s="7">
        <v>2520</v>
      </c>
      <c r="K269" s="7">
        <v>620</v>
      </c>
      <c r="L269" s="7">
        <v>360</v>
      </c>
      <c r="M269" s="7">
        <v>155</v>
      </c>
      <c r="N269" s="7">
        <v>155</v>
      </c>
      <c r="O269" s="7">
        <v>150</v>
      </c>
      <c r="P269" s="7">
        <v>1333</v>
      </c>
      <c r="Q269" s="7">
        <v>240</v>
      </c>
      <c r="R269" s="7">
        <v>279</v>
      </c>
      <c r="S269" s="7">
        <v>279</v>
      </c>
      <c r="T269" s="7">
        <v>252</v>
      </c>
      <c r="U269" s="7">
        <v>279</v>
      </c>
    </row>
    <row r="270" spans="2:29" s="6" customFormat="1" x14ac:dyDescent="0.2">
      <c r="C270" t="s">
        <v>119</v>
      </c>
      <c r="G270" s="8">
        <f>G269/31</f>
        <v>155</v>
      </c>
      <c r="H270" s="8">
        <f>H269/29</f>
        <v>212.10344827586206</v>
      </c>
      <c r="I270" s="8">
        <f>I269/31</f>
        <v>179</v>
      </c>
      <c r="J270" s="8">
        <f>J269/30</f>
        <v>84</v>
      </c>
      <c r="K270" s="8">
        <f>K269/31</f>
        <v>20</v>
      </c>
      <c r="L270" s="8">
        <f>L269/30</f>
        <v>12</v>
      </c>
      <c r="M270" s="8">
        <f>M269/31</f>
        <v>5</v>
      </c>
      <c r="N270" s="8">
        <f>N269/31</f>
        <v>5</v>
      </c>
      <c r="O270" s="8">
        <f>O269/30</f>
        <v>5</v>
      </c>
      <c r="P270" s="8">
        <f>P269/31</f>
        <v>43</v>
      </c>
      <c r="Q270" s="8">
        <f>Q269/30</f>
        <v>8</v>
      </c>
      <c r="R270" s="8">
        <f>R269/31</f>
        <v>9</v>
      </c>
      <c r="S270" s="8">
        <f>S269/31</f>
        <v>9</v>
      </c>
      <c r="T270" s="8">
        <f>T269/28</f>
        <v>9</v>
      </c>
      <c r="U270" s="8">
        <f>U269/31</f>
        <v>9</v>
      </c>
    </row>
    <row r="271" spans="2:29" x14ac:dyDescent="0.2">
      <c r="C271" t="s">
        <v>114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5">
        <v>0</v>
      </c>
      <c r="M271" s="5">
        <v>0</v>
      </c>
      <c r="N271" s="5">
        <v>0</v>
      </c>
      <c r="O271" s="5">
        <v>0</v>
      </c>
      <c r="P271" s="5">
        <v>0</v>
      </c>
      <c r="Q271" s="5">
        <v>0</v>
      </c>
      <c r="R271" s="5">
        <v>0</v>
      </c>
      <c r="S271" s="5">
        <v>0</v>
      </c>
      <c r="T271" s="5">
        <v>0</v>
      </c>
      <c r="U271" s="5">
        <v>0</v>
      </c>
    </row>
    <row r="272" spans="2:29" x14ac:dyDescent="0.2">
      <c r="C272" t="s">
        <v>120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>
        <v>0</v>
      </c>
      <c r="S272" s="5">
        <v>0</v>
      </c>
      <c r="T272" s="5">
        <v>0</v>
      </c>
      <c r="U272" s="5">
        <v>0</v>
      </c>
    </row>
    <row r="273" spans="2:28" x14ac:dyDescent="0.2">
      <c r="C273" t="s">
        <v>114</v>
      </c>
      <c r="G273" s="5">
        <v>211</v>
      </c>
      <c r="H273" s="5">
        <v>210</v>
      </c>
      <c r="I273" s="5">
        <v>209</v>
      </c>
      <c r="J273" s="5">
        <v>185</v>
      </c>
      <c r="K273" s="5">
        <v>185</v>
      </c>
      <c r="L273" s="5">
        <v>98</v>
      </c>
      <c r="M273" s="5">
        <v>97</v>
      </c>
      <c r="N273" s="5">
        <v>89</v>
      </c>
      <c r="O273" s="5">
        <v>66</v>
      </c>
      <c r="P273" s="5">
        <v>64</v>
      </c>
      <c r="Q273" s="5">
        <v>1</v>
      </c>
      <c r="R273" s="5">
        <v>0</v>
      </c>
      <c r="S273" s="5">
        <v>0</v>
      </c>
      <c r="T273" s="5">
        <v>0</v>
      </c>
      <c r="U273" s="5">
        <v>0</v>
      </c>
    </row>
    <row r="274" spans="2:28" x14ac:dyDescent="0.2">
      <c r="C274" t="s">
        <v>3</v>
      </c>
      <c r="G274" s="4" t="s">
        <v>104</v>
      </c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spans="2:28" x14ac:dyDescent="0.2"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spans="2:28" x14ac:dyDescent="0.2">
      <c r="B276" s="3" t="s">
        <v>36</v>
      </c>
      <c r="C276" s="3" t="s">
        <v>39</v>
      </c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spans="2:28" x14ac:dyDescent="0.2"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spans="2:28" hidden="1" x14ac:dyDescent="0.2">
      <c r="C278" t="s">
        <v>119</v>
      </c>
      <c r="G278" s="7">
        <v>3441</v>
      </c>
      <c r="H278" s="7">
        <v>3569</v>
      </c>
      <c r="I278" s="7">
        <v>2821</v>
      </c>
      <c r="J278" s="7">
        <v>3930</v>
      </c>
      <c r="K278" s="7">
        <v>3224</v>
      </c>
      <c r="L278" s="7">
        <v>1950</v>
      </c>
      <c r="M278" s="7">
        <v>1457</v>
      </c>
      <c r="N278" s="7">
        <v>1457</v>
      </c>
      <c r="O278" s="7">
        <v>1680</v>
      </c>
      <c r="P278" s="7">
        <v>2511</v>
      </c>
      <c r="Q278" s="7">
        <v>3810</v>
      </c>
      <c r="R278" s="7">
        <v>3441</v>
      </c>
      <c r="S278" s="7">
        <v>3069</v>
      </c>
      <c r="T278" s="7">
        <v>3612</v>
      </c>
      <c r="U278" s="7">
        <v>2759</v>
      </c>
    </row>
    <row r="279" spans="2:28" s="6" customFormat="1" x14ac:dyDescent="0.2">
      <c r="C279" t="s">
        <v>119</v>
      </c>
      <c r="G279" s="8">
        <v>202</v>
      </c>
      <c r="H279" s="8">
        <v>221</v>
      </c>
      <c r="I279" s="8">
        <v>151</v>
      </c>
      <c r="J279" s="8">
        <f>J278/30</f>
        <v>131</v>
      </c>
      <c r="K279" s="8">
        <f>K278/31</f>
        <v>104</v>
      </c>
      <c r="L279" s="8">
        <f>L278/30</f>
        <v>65</v>
      </c>
      <c r="M279" s="8">
        <f>M278/31</f>
        <v>47</v>
      </c>
      <c r="N279" s="8">
        <f>N278/31</f>
        <v>47</v>
      </c>
      <c r="O279" s="8">
        <f>O278/30</f>
        <v>56</v>
      </c>
      <c r="P279" s="8">
        <f>P278/31</f>
        <v>81</v>
      </c>
      <c r="Q279" s="8">
        <f>Q278/30</f>
        <v>127</v>
      </c>
      <c r="R279" s="8">
        <f>R278/31</f>
        <v>111</v>
      </c>
      <c r="S279" s="8">
        <v>91</v>
      </c>
      <c r="T279" s="8">
        <v>121</v>
      </c>
      <c r="U279" s="8">
        <v>81</v>
      </c>
    </row>
    <row r="280" spans="2:28" x14ac:dyDescent="0.2">
      <c r="C280" t="s">
        <v>114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0</v>
      </c>
      <c r="S280" s="5">
        <v>0</v>
      </c>
      <c r="T280" s="5">
        <v>0</v>
      </c>
      <c r="U280" s="5">
        <v>0</v>
      </c>
    </row>
    <row r="281" spans="2:28" x14ac:dyDescent="0.2">
      <c r="C281" t="s">
        <v>120</v>
      </c>
      <c r="G281" s="5">
        <v>0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5">
        <v>0</v>
      </c>
      <c r="S281" s="5">
        <v>0</v>
      </c>
      <c r="T281" s="5">
        <v>0</v>
      </c>
      <c r="U281" s="5">
        <v>0</v>
      </c>
    </row>
    <row r="282" spans="2:28" x14ac:dyDescent="0.2">
      <c r="C282" t="s">
        <v>114</v>
      </c>
      <c r="G282" s="5">
        <v>53</v>
      </c>
      <c r="H282" s="5">
        <v>53</v>
      </c>
      <c r="I282" s="5">
        <v>53</v>
      </c>
      <c r="J282" s="5">
        <v>48</v>
      </c>
      <c r="K282" s="5">
        <v>48</v>
      </c>
      <c r="L282" s="5">
        <v>30</v>
      </c>
      <c r="M282" s="5">
        <v>30</v>
      </c>
      <c r="N282" s="5">
        <v>28</v>
      </c>
      <c r="O282" s="5">
        <v>24</v>
      </c>
      <c r="P282" s="5">
        <v>14</v>
      </c>
      <c r="Q282" s="5">
        <v>0</v>
      </c>
      <c r="R282" s="5">
        <v>0</v>
      </c>
      <c r="S282" s="5">
        <v>0</v>
      </c>
      <c r="T282" s="5">
        <v>0</v>
      </c>
      <c r="U282" s="5">
        <v>0</v>
      </c>
    </row>
    <row r="283" spans="2:28" x14ac:dyDescent="0.2">
      <c r="C283" t="s">
        <v>3</v>
      </c>
      <c r="G283" s="4" t="s">
        <v>104</v>
      </c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spans="2:28" x14ac:dyDescent="0.2"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spans="2:28" x14ac:dyDescent="0.2">
      <c r="B285" s="3" t="s">
        <v>36</v>
      </c>
      <c r="C285" s="3" t="s">
        <v>40</v>
      </c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spans="2:28" x14ac:dyDescent="0.2"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 spans="2:28" hidden="1" x14ac:dyDescent="0.2">
      <c r="C287" t="s">
        <v>119</v>
      </c>
      <c r="G287" s="9">
        <f>50848+223839+92121+18404</f>
        <v>385212</v>
      </c>
      <c r="H287" s="9">
        <f>42304+193190+84886+18607</f>
        <v>338987</v>
      </c>
      <c r="I287" s="9">
        <f>44722+137905+85558+18416</f>
        <v>286601</v>
      </c>
      <c r="J287" s="9">
        <f>59213+184797+18416</f>
        <v>262426</v>
      </c>
      <c r="K287" s="9">
        <f>60976+168780+17679</f>
        <v>247435</v>
      </c>
      <c r="L287" s="9">
        <f>59156+120668+17889</f>
        <v>197713</v>
      </c>
      <c r="M287" s="9">
        <f>61209+100945+16837</f>
        <v>178991</v>
      </c>
      <c r="N287" s="9">
        <f>60769+73364+13158</f>
        <v>147291</v>
      </c>
      <c r="O287" s="9">
        <f>46108+63425</f>
        <v>109533</v>
      </c>
      <c r="P287" s="9">
        <f>3498+63425</f>
        <v>66923</v>
      </c>
      <c r="Q287" s="9">
        <f>1535+55711</f>
        <v>57246</v>
      </c>
      <c r="R287" s="9">
        <f>2+3472</f>
        <v>3474</v>
      </c>
      <c r="S287" s="9">
        <f>24+4350</f>
        <v>4374</v>
      </c>
      <c r="T287" s="9">
        <v>4613</v>
      </c>
      <c r="U287" s="9">
        <v>3171</v>
      </c>
      <c r="V287" s="5"/>
      <c r="W287" s="5"/>
      <c r="X287" s="5"/>
      <c r="Y287" s="5"/>
      <c r="Z287" s="5"/>
      <c r="AA287" s="5"/>
      <c r="AB287" s="5"/>
    </row>
    <row r="288" spans="2:28" s="6" customFormat="1" x14ac:dyDescent="0.2">
      <c r="C288" t="s">
        <v>119</v>
      </c>
      <c r="G288" s="9">
        <v>11758</v>
      </c>
      <c r="H288" s="9">
        <v>14707</v>
      </c>
      <c r="I288" s="9">
        <v>12035</v>
      </c>
      <c r="J288" s="9">
        <v>9724</v>
      </c>
      <c r="K288" s="9">
        <v>8792</v>
      </c>
      <c r="L288" s="9">
        <v>7652</v>
      </c>
      <c r="M288" s="9">
        <v>6776</v>
      </c>
      <c r="N288" s="9">
        <v>5333</v>
      </c>
      <c r="O288" s="9">
        <v>4297</v>
      </c>
      <c r="P288" s="9">
        <v>2131</v>
      </c>
      <c r="Q288" s="9">
        <v>1670</v>
      </c>
      <c r="R288" s="9">
        <f>R287/31</f>
        <v>112.06451612903226</v>
      </c>
      <c r="S288" s="9">
        <f>S287/31</f>
        <v>141.09677419354838</v>
      </c>
      <c r="T288" s="9">
        <f>T287/28</f>
        <v>164.75</v>
      </c>
      <c r="U288" s="9">
        <f>U287/31</f>
        <v>102.29032258064517</v>
      </c>
      <c r="V288" s="5"/>
      <c r="W288" s="5"/>
      <c r="X288" s="5"/>
      <c r="Y288" s="5"/>
      <c r="Z288" s="5"/>
      <c r="AA288" s="5"/>
      <c r="AB288" s="5"/>
    </row>
    <row r="289" spans="2:36" x14ac:dyDescent="0.2">
      <c r="C289" t="s">
        <v>114</v>
      </c>
      <c r="G289" s="5">
        <v>0</v>
      </c>
      <c r="H289" s="5">
        <v>0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5">
        <v>0</v>
      </c>
      <c r="S289" s="5">
        <v>0</v>
      </c>
      <c r="T289" s="5">
        <v>0</v>
      </c>
      <c r="U289" s="5">
        <v>0</v>
      </c>
      <c r="V289" s="5"/>
      <c r="W289" s="5"/>
      <c r="X289" s="5"/>
      <c r="Y289" s="5"/>
      <c r="Z289" s="5"/>
      <c r="AA289" s="5"/>
      <c r="AB289" s="5"/>
    </row>
    <row r="290" spans="2:36" hidden="1" x14ac:dyDescent="0.2">
      <c r="C290" t="s">
        <v>120</v>
      </c>
      <c r="G290" s="9">
        <f>85465+25133+259314+4376+1872</f>
        <v>376160</v>
      </c>
      <c r="H290" s="9">
        <f>74765+22737+233904+4375+1864</f>
        <v>337645</v>
      </c>
      <c r="I290" s="9">
        <f>58264+23401+258202+4375+1856</f>
        <v>346098</v>
      </c>
      <c r="J290" s="9">
        <f>35827+22443+249643+4374+1849</f>
        <v>314136</v>
      </c>
      <c r="K290" s="9">
        <f>17759+22702+254347+4374+1841</f>
        <v>301023</v>
      </c>
      <c r="L290" s="9">
        <f>8841+21932+244765+136+1833</f>
        <v>277507</v>
      </c>
      <c r="M290" s="9">
        <f>8296+22602+252450+135+1825</f>
        <v>285308</v>
      </c>
      <c r="N290" s="9">
        <f>8368+22481+251181+135+1817</f>
        <v>283982</v>
      </c>
      <c r="O290" s="9">
        <f>10582+21229+241965+135+1809</f>
        <v>275720</v>
      </c>
      <c r="P290" s="9">
        <f>17506+21757+248653+134+1802</f>
        <v>289852</v>
      </c>
      <c r="Q290" s="9">
        <f>19291+21019+239539+133</f>
        <v>279982</v>
      </c>
      <c r="R290" s="9">
        <f>25997+21662+193451+133</f>
        <v>241243</v>
      </c>
      <c r="S290" s="9">
        <f>12008+19671+191568</f>
        <v>223247</v>
      </c>
      <c r="T290" s="9">
        <f>5332+16671+172192</f>
        <v>194195</v>
      </c>
      <c r="U290" s="9">
        <f>2389+17917+131976</f>
        <v>152282</v>
      </c>
      <c r="V290" s="5"/>
      <c r="W290" s="5"/>
      <c r="X290" s="5"/>
      <c r="Y290" s="5"/>
      <c r="Z290" s="5"/>
      <c r="AA290" s="5"/>
      <c r="AB290" s="5"/>
    </row>
    <row r="291" spans="2:36" s="6" customFormat="1" x14ac:dyDescent="0.2">
      <c r="C291" t="s">
        <v>120</v>
      </c>
      <c r="G291" s="9">
        <v>10418</v>
      </c>
      <c r="H291" s="9">
        <v>10253</v>
      </c>
      <c r="I291" s="9">
        <v>10133</v>
      </c>
      <c r="J291" s="9">
        <f>J290/30</f>
        <v>10471.200000000001</v>
      </c>
      <c r="K291" s="9">
        <f>K290/31</f>
        <v>9710.4193548387102</v>
      </c>
      <c r="L291" s="9">
        <f>L290/30</f>
        <v>9250.2333333333336</v>
      </c>
      <c r="M291" s="9">
        <f>M290/31</f>
        <v>9203.4838709677424</v>
      </c>
      <c r="N291" s="9">
        <f>N290/31</f>
        <v>9160.7096774193542</v>
      </c>
      <c r="O291" s="9">
        <f>O290/30</f>
        <v>9190.6666666666661</v>
      </c>
      <c r="P291" s="9">
        <f>P290/31</f>
        <v>9350.0645161290322</v>
      </c>
      <c r="Q291" s="9">
        <f>Q290/30</f>
        <v>9332.7333333333336</v>
      </c>
      <c r="R291" s="9">
        <f>R290/31</f>
        <v>7782.0322580645161</v>
      </c>
      <c r="S291" s="9">
        <f>S290/31</f>
        <v>7201.5161290322585</v>
      </c>
      <c r="T291" s="9">
        <f>T290/28</f>
        <v>6935.5357142857147</v>
      </c>
      <c r="U291" s="9">
        <f>U290/31</f>
        <v>4912.322580645161</v>
      </c>
      <c r="V291" s="5"/>
      <c r="W291" s="5"/>
      <c r="X291" s="5"/>
      <c r="Y291" s="5"/>
      <c r="Z291" s="5"/>
      <c r="AA291" s="5"/>
      <c r="AB291" s="5"/>
    </row>
    <row r="292" spans="2:36" x14ac:dyDescent="0.2">
      <c r="C292" t="s">
        <v>114</v>
      </c>
      <c r="G292" s="9">
        <v>15662</v>
      </c>
      <c r="H292" s="9">
        <v>15662</v>
      </c>
      <c r="I292" s="9">
        <v>15662</v>
      </c>
      <c r="J292" s="9">
        <v>11618</v>
      </c>
      <c r="K292" s="9">
        <v>11618</v>
      </c>
      <c r="L292" s="9">
        <v>11618</v>
      </c>
      <c r="M292" s="9">
        <v>11618</v>
      </c>
      <c r="N292" s="9">
        <v>11618</v>
      </c>
      <c r="O292" s="9">
        <v>11618</v>
      </c>
      <c r="P292" s="9">
        <v>9318</v>
      </c>
      <c r="Q292" s="9">
        <v>0</v>
      </c>
      <c r="R292" s="9">
        <v>0</v>
      </c>
      <c r="S292" s="9">
        <v>0</v>
      </c>
      <c r="T292" s="9">
        <v>0</v>
      </c>
      <c r="U292" s="9">
        <v>0</v>
      </c>
      <c r="V292" s="5"/>
      <c r="W292" s="5"/>
      <c r="X292" s="5"/>
      <c r="Y292" s="5"/>
      <c r="Z292" s="5"/>
      <c r="AA292" s="5"/>
      <c r="AB292" s="5"/>
    </row>
    <row r="293" spans="2:36" x14ac:dyDescent="0.2">
      <c r="C293" t="s">
        <v>3</v>
      </c>
      <c r="G293" s="4" t="s">
        <v>105</v>
      </c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spans="2:36" x14ac:dyDescent="0.2"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spans="2:36" x14ac:dyDescent="0.2">
      <c r="B295" s="3" t="s">
        <v>36</v>
      </c>
      <c r="C295" s="3" t="s">
        <v>41</v>
      </c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spans="2:36" x14ac:dyDescent="0.2"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</row>
    <row r="297" spans="2:36" hidden="1" x14ac:dyDescent="0.2">
      <c r="C297" t="s">
        <v>119</v>
      </c>
      <c r="G297" s="9">
        <f>74495+775</f>
        <v>75270</v>
      </c>
      <c r="H297" s="9">
        <f>56829+775</f>
        <v>57604</v>
      </c>
      <c r="I297" s="9">
        <f>51253+725</f>
        <v>51978</v>
      </c>
      <c r="J297" s="9">
        <f>37705+775</f>
        <v>38480</v>
      </c>
      <c r="K297" s="9">
        <f>3411+750</f>
        <v>4161</v>
      </c>
      <c r="L297" s="9">
        <f>14820+775</f>
        <v>15595</v>
      </c>
      <c r="M297" s="9">
        <f>5921+750</f>
        <v>6671</v>
      </c>
      <c r="N297" s="9">
        <f>5921+775</f>
        <v>6696</v>
      </c>
      <c r="O297" s="9">
        <v>2730</v>
      </c>
      <c r="P297" s="9">
        <v>2730</v>
      </c>
      <c r="Q297" s="9">
        <v>3131</v>
      </c>
      <c r="R297" s="9">
        <v>31</v>
      </c>
      <c r="S297" s="9">
        <v>31</v>
      </c>
      <c r="T297" s="9">
        <v>532</v>
      </c>
      <c r="U297" s="9">
        <v>583</v>
      </c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</row>
    <row r="298" spans="2:36" s="6" customFormat="1" x14ac:dyDescent="0.2">
      <c r="C298" t="s">
        <v>119</v>
      </c>
      <c r="G298" s="9">
        <v>2428</v>
      </c>
      <c r="H298" s="9">
        <v>595</v>
      </c>
      <c r="I298" s="9">
        <v>499</v>
      </c>
      <c r="J298" s="9">
        <v>1388</v>
      </c>
      <c r="K298" s="9">
        <v>1096</v>
      </c>
      <c r="L298" s="9">
        <v>625</v>
      </c>
      <c r="M298" s="9">
        <v>317</v>
      </c>
      <c r="N298" s="9">
        <v>318</v>
      </c>
      <c r="O298" s="9">
        <v>196</v>
      </c>
      <c r="P298" s="9">
        <v>203</v>
      </c>
      <c r="Q298" s="9">
        <v>106</v>
      </c>
      <c r="R298" s="9">
        <f>R297/31</f>
        <v>1</v>
      </c>
      <c r="S298" s="9">
        <f>S297/31</f>
        <v>1</v>
      </c>
      <c r="T298" s="9">
        <f>T297/28</f>
        <v>19</v>
      </c>
      <c r="U298" s="9">
        <f>U297/31</f>
        <v>18.806451612903224</v>
      </c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</row>
    <row r="299" spans="2:36" x14ac:dyDescent="0.2">
      <c r="C299" t="s">
        <v>114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5">
        <v>0</v>
      </c>
      <c r="S299" s="5">
        <v>0</v>
      </c>
      <c r="T299" s="5">
        <v>0</v>
      </c>
      <c r="U299" s="5">
        <v>0</v>
      </c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</row>
    <row r="300" spans="2:36" x14ac:dyDescent="0.2">
      <c r="C300" t="s">
        <v>120</v>
      </c>
      <c r="G300" s="5">
        <v>0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5">
        <v>0</v>
      </c>
      <c r="S300" s="5">
        <v>0</v>
      </c>
      <c r="T300" s="5">
        <v>0</v>
      </c>
      <c r="U300" s="5">
        <v>0</v>
      </c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</row>
    <row r="301" spans="2:36" x14ac:dyDescent="0.2">
      <c r="C301" t="s">
        <v>114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5">
        <v>0</v>
      </c>
      <c r="Q301" s="5">
        <v>0</v>
      </c>
      <c r="R301" s="5">
        <v>0</v>
      </c>
      <c r="S301" s="5">
        <v>0</v>
      </c>
      <c r="T301" s="5">
        <v>0</v>
      </c>
      <c r="U301" s="5">
        <v>0</v>
      </c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</row>
    <row r="302" spans="2:36" x14ac:dyDescent="0.2">
      <c r="C302" t="s">
        <v>3</v>
      </c>
      <c r="G302" s="4" t="s">
        <v>106</v>
      </c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spans="2:36" x14ac:dyDescent="0.2"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spans="2:36" x14ac:dyDescent="0.2">
      <c r="B304" s="3" t="s">
        <v>36</v>
      </c>
      <c r="C304" s="3" t="s">
        <v>42</v>
      </c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spans="2:21" x14ac:dyDescent="0.2"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spans="2:21" hidden="1" x14ac:dyDescent="0.2">
      <c r="C306" t="s">
        <v>119</v>
      </c>
      <c r="G306" s="7">
        <v>4403</v>
      </c>
      <c r="H306" s="7">
        <v>4341</v>
      </c>
      <c r="I306" s="7">
        <v>1758</v>
      </c>
      <c r="J306" s="7">
        <v>1535</v>
      </c>
      <c r="K306" s="7">
        <v>1235</v>
      </c>
      <c r="L306" s="7">
        <v>2081</v>
      </c>
      <c r="M306" s="7">
        <v>1049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</row>
    <row r="307" spans="2:21" s="6" customFormat="1" x14ac:dyDescent="0.2">
      <c r="C307" t="s">
        <v>119</v>
      </c>
      <c r="G307" s="8">
        <f>G306/31</f>
        <v>142.03225806451613</v>
      </c>
      <c r="H307" s="8">
        <f>H306/29</f>
        <v>149.68965517241378</v>
      </c>
      <c r="I307" s="8">
        <f>I306/31</f>
        <v>56.70967741935484</v>
      </c>
      <c r="J307" s="8">
        <f>J306/30</f>
        <v>51.166666666666664</v>
      </c>
      <c r="K307" s="8">
        <f>K306/31</f>
        <v>39.838709677419352</v>
      </c>
      <c r="L307" s="8">
        <f>L306/30</f>
        <v>69.36666666666666</v>
      </c>
      <c r="M307" s="8">
        <f>M306/31</f>
        <v>33.838709677419352</v>
      </c>
      <c r="N307" s="8">
        <f>N306/31</f>
        <v>0</v>
      </c>
      <c r="O307" s="8">
        <f>O306/30</f>
        <v>0</v>
      </c>
      <c r="P307" s="8">
        <f>P306/31</f>
        <v>0</v>
      </c>
      <c r="Q307" s="8">
        <f>Q306/30</f>
        <v>0</v>
      </c>
      <c r="R307" s="8">
        <f>R306/31</f>
        <v>0</v>
      </c>
      <c r="S307" s="8">
        <f>S306/31</f>
        <v>0</v>
      </c>
      <c r="T307" s="8">
        <f>T306/28</f>
        <v>0</v>
      </c>
      <c r="U307" s="8">
        <f>U306/31</f>
        <v>0</v>
      </c>
    </row>
    <row r="308" spans="2:21" x14ac:dyDescent="0.2">
      <c r="C308" t="s">
        <v>114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5">
        <v>0</v>
      </c>
      <c r="R308" s="5">
        <v>0</v>
      </c>
      <c r="S308" s="5">
        <v>0</v>
      </c>
      <c r="T308" s="5">
        <v>0</v>
      </c>
      <c r="U308" s="5">
        <v>0</v>
      </c>
    </row>
    <row r="309" spans="2:21" hidden="1" x14ac:dyDescent="0.2">
      <c r="C309" t="s">
        <v>120</v>
      </c>
      <c r="G309" s="7">
        <f>518+3200+1260+63</f>
        <v>5041</v>
      </c>
      <c r="H309" s="7">
        <f>469+2887+1260+63</f>
        <v>4679</v>
      </c>
      <c r="I309" s="7">
        <f>482+3187+1260+63</f>
        <v>4992</v>
      </c>
      <c r="J309" s="7">
        <f>463+3081+1260+62</f>
        <v>4866</v>
      </c>
      <c r="K309" s="7">
        <f>468+3139+1259+62</f>
        <v>4928</v>
      </c>
      <c r="L309" s="7">
        <f>452+3021+39+62</f>
        <v>3574</v>
      </c>
      <c r="M309" s="7">
        <f>466+3116+39+61</f>
        <v>3682</v>
      </c>
      <c r="N309" s="7">
        <f>464+3100+39+61</f>
        <v>3664</v>
      </c>
      <c r="O309" s="7">
        <f>438+2986+39+61</f>
        <v>3524</v>
      </c>
      <c r="P309" s="7">
        <f>449+3069+39+61</f>
        <v>3618</v>
      </c>
      <c r="Q309" s="7">
        <f>433+2956+38</f>
        <v>3427</v>
      </c>
      <c r="R309" s="7">
        <f>447+2387+38</f>
        <v>2872</v>
      </c>
      <c r="S309" s="7">
        <f>406+2364</f>
        <v>2770</v>
      </c>
      <c r="T309" s="7">
        <f>344+2125</f>
        <v>2469</v>
      </c>
      <c r="U309" s="7">
        <f>369+1629</f>
        <v>1998</v>
      </c>
    </row>
    <row r="310" spans="2:21" s="6" customFormat="1" x14ac:dyDescent="0.2">
      <c r="C310" t="s">
        <v>120</v>
      </c>
      <c r="G310" s="8">
        <f>G309/31</f>
        <v>162.61290322580646</v>
      </c>
      <c r="H310" s="8">
        <v>166</v>
      </c>
      <c r="I310" s="8">
        <f>I309/31</f>
        <v>161.03225806451613</v>
      </c>
      <c r="J310" s="8">
        <f>J309/30</f>
        <v>162.19999999999999</v>
      </c>
      <c r="K310" s="8">
        <f>K309/31</f>
        <v>158.96774193548387</v>
      </c>
      <c r="L310" s="8">
        <f>L309/30</f>
        <v>119.13333333333334</v>
      </c>
      <c r="M310" s="8">
        <f>M309/31</f>
        <v>118.7741935483871</v>
      </c>
      <c r="N310" s="8">
        <f>N309/31</f>
        <v>118.19354838709677</v>
      </c>
      <c r="O310" s="8">
        <f>O309/30</f>
        <v>117.46666666666667</v>
      </c>
      <c r="P310" s="8">
        <f>P309/31</f>
        <v>116.70967741935483</v>
      </c>
      <c r="Q310" s="8">
        <f>Q309/30</f>
        <v>114.23333333333333</v>
      </c>
      <c r="R310" s="8">
        <f>R309/31</f>
        <v>92.645161290322577</v>
      </c>
      <c r="S310" s="8">
        <f>S309/31</f>
        <v>89.354838709677423</v>
      </c>
      <c r="T310" s="8">
        <f>T309/28</f>
        <v>88.178571428571431</v>
      </c>
      <c r="U310" s="8">
        <f>U309/31</f>
        <v>64.451612903225808</v>
      </c>
    </row>
    <row r="311" spans="2:21" x14ac:dyDescent="0.2">
      <c r="C311" t="s">
        <v>114</v>
      </c>
      <c r="G311" s="5">
        <v>123</v>
      </c>
      <c r="H311" s="5">
        <v>123</v>
      </c>
      <c r="I311" s="5">
        <v>123</v>
      </c>
      <c r="J311" s="5">
        <v>123</v>
      </c>
      <c r="K311" s="5">
        <v>123</v>
      </c>
      <c r="L311" s="5">
        <v>123</v>
      </c>
      <c r="M311" s="5">
        <v>123</v>
      </c>
      <c r="N311" s="5">
        <v>123</v>
      </c>
      <c r="O311" s="5">
        <v>123</v>
      </c>
      <c r="P311" s="5">
        <v>123</v>
      </c>
      <c r="Q311" s="5">
        <v>0</v>
      </c>
      <c r="R311" s="5">
        <v>0</v>
      </c>
      <c r="S311" s="5">
        <v>0</v>
      </c>
      <c r="T311" s="5">
        <v>0</v>
      </c>
      <c r="U311" s="5">
        <v>0</v>
      </c>
    </row>
    <row r="312" spans="2:21" x14ac:dyDescent="0.2">
      <c r="C312" t="s">
        <v>3</v>
      </c>
      <c r="G312" s="4" t="s">
        <v>107</v>
      </c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spans="2:21" x14ac:dyDescent="0.2"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spans="2:21" x14ac:dyDescent="0.2">
      <c r="B314" s="3" t="s">
        <v>36</v>
      </c>
      <c r="C314" s="3" t="s">
        <v>43</v>
      </c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spans="2:21" x14ac:dyDescent="0.2"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spans="2:21" hidden="1" x14ac:dyDescent="0.2">
      <c r="C316" t="s">
        <v>119</v>
      </c>
      <c r="G316" s="7">
        <v>11071</v>
      </c>
      <c r="H316" s="7">
        <v>10456</v>
      </c>
      <c r="I316" s="7">
        <v>5570</v>
      </c>
      <c r="J316" s="7">
        <v>10029</v>
      </c>
      <c r="K316" s="7">
        <v>7961</v>
      </c>
      <c r="L316" s="7">
        <v>7265</v>
      </c>
      <c r="M316" s="7">
        <v>7224</v>
      </c>
      <c r="N316" s="7">
        <v>8552</v>
      </c>
      <c r="O316" s="7">
        <v>8172</v>
      </c>
      <c r="P316" s="7">
        <v>8172</v>
      </c>
      <c r="Q316" s="7">
        <v>8415</v>
      </c>
      <c r="R316" s="7">
        <v>8675</v>
      </c>
      <c r="S316" s="7">
        <v>8625</v>
      </c>
      <c r="T316" s="7">
        <v>7774</v>
      </c>
      <c r="U316" s="7">
        <v>8675</v>
      </c>
    </row>
    <row r="317" spans="2:21" s="6" customFormat="1" x14ac:dyDescent="0.2">
      <c r="C317" t="s">
        <v>119</v>
      </c>
      <c r="G317" s="8">
        <f>G316/31</f>
        <v>357.12903225806451</v>
      </c>
      <c r="H317" s="8">
        <v>654</v>
      </c>
      <c r="I317" s="8">
        <v>454</v>
      </c>
      <c r="J317" s="8">
        <v>418</v>
      </c>
      <c r="K317" s="8">
        <v>337</v>
      </c>
      <c r="L317" s="8">
        <v>326</v>
      </c>
      <c r="M317" s="8">
        <v>314</v>
      </c>
      <c r="N317" s="8">
        <v>357</v>
      </c>
      <c r="O317" s="8">
        <v>356</v>
      </c>
      <c r="P317" s="8">
        <v>344</v>
      </c>
      <c r="Q317" s="8">
        <v>364</v>
      </c>
      <c r="R317" s="8">
        <f>R316/31</f>
        <v>279.83870967741933</v>
      </c>
      <c r="S317" s="8">
        <f>S316/31</f>
        <v>278.22580645161293</v>
      </c>
      <c r="T317" s="8">
        <f>T316/28</f>
        <v>277.64285714285717</v>
      </c>
      <c r="U317" s="8">
        <f>U316/31</f>
        <v>279.83870967741933</v>
      </c>
    </row>
    <row r="318" spans="2:21" x14ac:dyDescent="0.2">
      <c r="C318" t="s">
        <v>114</v>
      </c>
      <c r="G318" s="5">
        <v>0</v>
      </c>
      <c r="H318" s="5">
        <v>0</v>
      </c>
      <c r="I318" s="5">
        <v>0</v>
      </c>
      <c r="J318" s="5">
        <v>0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5">
        <v>0</v>
      </c>
      <c r="R318" s="5">
        <v>0</v>
      </c>
      <c r="S318" s="5">
        <v>0</v>
      </c>
      <c r="T318" s="5">
        <v>0</v>
      </c>
      <c r="U318" s="5">
        <v>0</v>
      </c>
    </row>
    <row r="319" spans="2:21" hidden="1" x14ac:dyDescent="0.2">
      <c r="C319" t="s">
        <v>120</v>
      </c>
      <c r="G319" s="7">
        <f>1719+327+3929</f>
        <v>5975</v>
      </c>
      <c r="H319" s="7">
        <f>1505+295+3538</f>
        <v>5338</v>
      </c>
      <c r="I319" s="7">
        <f>1173+303+3906</f>
        <v>5382</v>
      </c>
      <c r="J319" s="7">
        <f>721+291+3776</f>
        <v>4788</v>
      </c>
      <c r="K319" s="7">
        <f>357+294+3848</f>
        <v>4499</v>
      </c>
      <c r="L319" s="7">
        <f>179+284+3703</f>
        <v>4166</v>
      </c>
      <c r="M319" s="7">
        <f>167+293+3819</f>
        <v>4279</v>
      </c>
      <c r="N319" s="7">
        <f>168+291+3800</f>
        <v>4259</v>
      </c>
      <c r="O319" s="7">
        <f>213+275+3660</f>
        <v>4148</v>
      </c>
      <c r="P319" s="7">
        <f>353+282+3761</f>
        <v>4396</v>
      </c>
      <c r="Q319" s="7">
        <f>391+272+3624</f>
        <v>4287</v>
      </c>
      <c r="R319" s="7">
        <f>527+281+2926</f>
        <v>3734</v>
      </c>
      <c r="S319" s="7">
        <f>249+255+2898</f>
        <v>3402</v>
      </c>
      <c r="T319" s="7">
        <f>113+216+2605</f>
        <v>2934</v>
      </c>
      <c r="U319" s="7">
        <f>52+232+1996</f>
        <v>2280</v>
      </c>
    </row>
    <row r="320" spans="2:21" s="6" customFormat="1" x14ac:dyDescent="0.2">
      <c r="C320" t="s">
        <v>120</v>
      </c>
      <c r="G320" s="8">
        <v>158</v>
      </c>
      <c r="H320" s="8">
        <v>156</v>
      </c>
      <c r="I320" s="8">
        <v>152</v>
      </c>
      <c r="J320" s="8">
        <f>J319/30</f>
        <v>159.6</v>
      </c>
      <c r="K320" s="8">
        <f>K319/31</f>
        <v>145.12903225806451</v>
      </c>
      <c r="L320" s="8">
        <f>L319/30</f>
        <v>138.86666666666667</v>
      </c>
      <c r="M320" s="8">
        <f>M319/31</f>
        <v>138.03225806451613</v>
      </c>
      <c r="N320" s="8">
        <f>N319/31</f>
        <v>137.38709677419354</v>
      </c>
      <c r="O320" s="8">
        <f>O319/30</f>
        <v>138.26666666666668</v>
      </c>
      <c r="P320" s="8">
        <f>P319/31</f>
        <v>141.80645161290323</v>
      </c>
      <c r="Q320" s="8">
        <f>Q319/30</f>
        <v>142.9</v>
      </c>
      <c r="R320" s="8">
        <f>R319/31</f>
        <v>120.45161290322581</v>
      </c>
      <c r="S320" s="8">
        <f>S319/31</f>
        <v>109.74193548387096</v>
      </c>
      <c r="T320" s="8">
        <f>T319/28</f>
        <v>104.78571428571429</v>
      </c>
      <c r="U320" s="8">
        <f>U319/31</f>
        <v>73.548387096774192</v>
      </c>
    </row>
    <row r="321" spans="2:25" x14ac:dyDescent="0.2">
      <c r="C321" t="s">
        <v>114</v>
      </c>
      <c r="G321" s="5">
        <v>218</v>
      </c>
      <c r="H321" s="5">
        <v>218</v>
      </c>
      <c r="I321" s="5">
        <v>218</v>
      </c>
      <c r="J321" s="5">
        <v>138</v>
      </c>
      <c r="K321" s="5">
        <v>138</v>
      </c>
      <c r="L321" s="5">
        <v>138</v>
      </c>
      <c r="M321" s="5">
        <v>138</v>
      </c>
      <c r="N321" s="5">
        <v>138</v>
      </c>
      <c r="O321" s="5">
        <v>138</v>
      </c>
      <c r="P321" s="5">
        <v>138</v>
      </c>
      <c r="Q321" s="5">
        <v>0</v>
      </c>
      <c r="R321" s="5">
        <v>0</v>
      </c>
      <c r="S321" s="5">
        <v>0</v>
      </c>
      <c r="T321" s="5">
        <v>0</v>
      </c>
      <c r="U321" s="5">
        <v>0</v>
      </c>
    </row>
    <row r="322" spans="2:25" x14ac:dyDescent="0.2">
      <c r="C322" t="s">
        <v>3</v>
      </c>
      <c r="G322" s="4" t="s">
        <v>108</v>
      </c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spans="2:25" x14ac:dyDescent="0.2"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spans="2:25" x14ac:dyDescent="0.2">
      <c r="B324" s="3" t="s">
        <v>36</v>
      </c>
      <c r="C324" s="3" t="s">
        <v>44</v>
      </c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spans="2:25" x14ac:dyDescent="0.2"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spans="2:25" x14ac:dyDescent="0.2">
      <c r="C326" t="s">
        <v>119</v>
      </c>
      <c r="G326" s="5">
        <v>0</v>
      </c>
      <c r="H326" s="5">
        <v>0</v>
      </c>
      <c r="I326" s="5">
        <v>0</v>
      </c>
      <c r="J326" s="5">
        <v>0</v>
      </c>
      <c r="K326" s="5">
        <v>0</v>
      </c>
      <c r="L326" s="5">
        <v>0</v>
      </c>
      <c r="M326" s="5">
        <v>0</v>
      </c>
      <c r="N326" s="5">
        <v>0</v>
      </c>
      <c r="O326" s="5">
        <v>0</v>
      </c>
      <c r="P326" s="5">
        <v>0</v>
      </c>
      <c r="Q326" s="5">
        <v>0</v>
      </c>
      <c r="R326" s="5">
        <v>0</v>
      </c>
      <c r="S326" s="5">
        <v>0</v>
      </c>
      <c r="T326" s="5">
        <v>0</v>
      </c>
      <c r="U326" s="5">
        <v>0</v>
      </c>
    </row>
    <row r="327" spans="2:25" x14ac:dyDescent="0.2">
      <c r="C327" t="s">
        <v>114</v>
      </c>
      <c r="G327" s="5">
        <v>0</v>
      </c>
      <c r="H327" s="5">
        <v>0</v>
      </c>
      <c r="I327" s="5">
        <v>0</v>
      </c>
      <c r="J327" s="5">
        <v>0</v>
      </c>
      <c r="K327" s="5">
        <v>0</v>
      </c>
      <c r="L327" s="5">
        <v>0</v>
      </c>
      <c r="M327" s="5">
        <v>0</v>
      </c>
      <c r="N327" s="5">
        <v>0</v>
      </c>
      <c r="O327" s="5">
        <v>0</v>
      </c>
      <c r="P327" s="5">
        <v>0</v>
      </c>
      <c r="Q327" s="5">
        <v>0</v>
      </c>
      <c r="R327" s="5">
        <v>0</v>
      </c>
      <c r="S327" s="5">
        <v>0</v>
      </c>
      <c r="T327" s="5">
        <v>0</v>
      </c>
      <c r="U327" s="5">
        <v>0</v>
      </c>
    </row>
    <row r="328" spans="2:25" x14ac:dyDescent="0.2">
      <c r="C328" t="s">
        <v>120</v>
      </c>
      <c r="G328" s="5">
        <v>0</v>
      </c>
      <c r="H328" s="5">
        <v>0</v>
      </c>
      <c r="I328" s="5">
        <v>0</v>
      </c>
      <c r="J328" s="5">
        <v>0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5">
        <v>0</v>
      </c>
      <c r="R328" s="5">
        <v>0</v>
      </c>
      <c r="S328" s="5">
        <v>0</v>
      </c>
      <c r="T328" s="5">
        <v>0</v>
      </c>
      <c r="U328" s="5">
        <v>0</v>
      </c>
    </row>
    <row r="329" spans="2:25" x14ac:dyDescent="0.2">
      <c r="C329" t="s">
        <v>114</v>
      </c>
      <c r="G329" s="5">
        <v>0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5">
        <v>0</v>
      </c>
      <c r="R329" s="5">
        <v>0</v>
      </c>
      <c r="S329" s="5">
        <v>0</v>
      </c>
      <c r="T329" s="5">
        <v>0</v>
      </c>
      <c r="U329" s="5">
        <v>0</v>
      </c>
    </row>
    <row r="330" spans="2:25" x14ac:dyDescent="0.2">
      <c r="C330" t="s">
        <v>3</v>
      </c>
      <c r="G330" s="4" t="s">
        <v>109</v>
      </c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spans="2:25" x14ac:dyDescent="0.2"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spans="2:25" x14ac:dyDescent="0.2">
      <c r="B332" s="3" t="s">
        <v>45</v>
      </c>
      <c r="C332" s="3" t="s">
        <v>46</v>
      </c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spans="2:25" x14ac:dyDescent="0.2"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2:25" hidden="1" x14ac:dyDescent="0.2">
      <c r="C334" t="s">
        <v>119</v>
      </c>
      <c r="G334" s="9">
        <v>256158</v>
      </c>
      <c r="H334" s="9">
        <v>234049</v>
      </c>
      <c r="I334" s="9">
        <v>235688</v>
      </c>
      <c r="J334" s="9">
        <v>161685</v>
      </c>
      <c r="K334" s="9">
        <v>153927</v>
      </c>
      <c r="L334" s="9">
        <v>106834</v>
      </c>
      <c r="M334" s="9">
        <v>46942</v>
      </c>
      <c r="N334" s="9">
        <v>52374</v>
      </c>
      <c r="O334" s="9">
        <v>51373</v>
      </c>
      <c r="P334" s="9">
        <v>51314</v>
      </c>
      <c r="Q334" s="9">
        <v>17488</v>
      </c>
      <c r="R334" s="9">
        <v>12214</v>
      </c>
      <c r="S334" s="9">
        <v>12307</v>
      </c>
      <c r="T334" s="9">
        <v>10808</v>
      </c>
      <c r="U334" s="9">
        <v>12803</v>
      </c>
      <c r="V334" s="5"/>
      <c r="W334" s="5"/>
      <c r="X334" s="5"/>
      <c r="Y334" s="5"/>
    </row>
    <row r="335" spans="2:25" s="6" customFormat="1" x14ac:dyDescent="0.2">
      <c r="C335" t="s">
        <v>119</v>
      </c>
      <c r="G335" s="9">
        <v>7045</v>
      </c>
      <c r="H335" s="9">
        <v>7950</v>
      </c>
      <c r="I335" s="9">
        <v>7624</v>
      </c>
      <c r="J335" s="9">
        <v>5307</v>
      </c>
      <c r="K335" s="9">
        <v>5040</v>
      </c>
      <c r="L335" s="9">
        <v>3531</v>
      </c>
      <c r="M335" s="9">
        <v>1518</v>
      </c>
      <c r="N335" s="9">
        <v>1760</v>
      </c>
      <c r="O335" s="9">
        <v>1819</v>
      </c>
      <c r="P335" s="9">
        <v>1839</v>
      </c>
      <c r="Q335" s="9">
        <v>821</v>
      </c>
      <c r="R335" s="9">
        <v>478</v>
      </c>
      <c r="S335" s="9">
        <v>520</v>
      </c>
      <c r="T335" s="9">
        <v>482</v>
      </c>
      <c r="U335" s="9">
        <v>502</v>
      </c>
      <c r="V335" s="5"/>
      <c r="W335" s="5"/>
      <c r="X335" s="5"/>
      <c r="Y335" s="5"/>
    </row>
    <row r="336" spans="2:25" x14ac:dyDescent="0.2">
      <c r="C336" t="s">
        <v>114</v>
      </c>
      <c r="G336" s="5">
        <v>0</v>
      </c>
      <c r="H336" s="5">
        <v>0</v>
      </c>
      <c r="I336" s="5">
        <v>0</v>
      </c>
      <c r="J336" s="5">
        <v>0</v>
      </c>
      <c r="K336" s="5">
        <v>0</v>
      </c>
      <c r="L336" s="5">
        <v>0</v>
      </c>
      <c r="M336" s="5">
        <v>0</v>
      </c>
      <c r="N336" s="5">
        <v>0</v>
      </c>
      <c r="O336" s="5">
        <v>0</v>
      </c>
      <c r="P336" s="5">
        <v>0</v>
      </c>
      <c r="Q336" s="5">
        <v>0</v>
      </c>
      <c r="R336" s="5">
        <v>0</v>
      </c>
      <c r="S336" s="5">
        <v>0</v>
      </c>
      <c r="T336" s="5">
        <v>0</v>
      </c>
      <c r="U336" s="5">
        <v>0</v>
      </c>
      <c r="V336" s="5"/>
      <c r="W336" s="5"/>
      <c r="X336" s="5"/>
      <c r="Y336" s="5"/>
    </row>
    <row r="337" spans="2:28" hidden="1" x14ac:dyDescent="0.2">
      <c r="C337" t="s">
        <v>120</v>
      </c>
      <c r="G337" s="9">
        <v>66678</v>
      </c>
      <c r="H337" s="9">
        <v>55419</v>
      </c>
      <c r="I337" s="9">
        <v>47971</v>
      </c>
      <c r="J337" s="9">
        <v>31127</v>
      </c>
      <c r="K337" s="9">
        <v>20039</v>
      </c>
      <c r="L337" s="9">
        <v>13200</v>
      </c>
      <c r="M337" s="9">
        <v>11938</v>
      </c>
      <c r="N337" s="9">
        <v>12146</v>
      </c>
      <c r="O337" s="9">
        <v>14493</v>
      </c>
      <c r="P337" s="9">
        <v>26251</v>
      </c>
      <c r="Q337" s="9">
        <v>1103</v>
      </c>
      <c r="R337" s="9">
        <v>1533</v>
      </c>
      <c r="S337" s="9">
        <v>1743</v>
      </c>
      <c r="T337" s="9">
        <v>1481</v>
      </c>
      <c r="U337" s="9">
        <v>1260</v>
      </c>
      <c r="V337" s="5"/>
      <c r="W337" s="5"/>
      <c r="X337" s="5"/>
      <c r="Y337" s="5"/>
    </row>
    <row r="338" spans="2:28" s="6" customFormat="1" x14ac:dyDescent="0.2">
      <c r="C338" t="s">
        <v>120</v>
      </c>
      <c r="G338" s="9">
        <v>987</v>
      </c>
      <c r="H338" s="9">
        <v>1372</v>
      </c>
      <c r="I338" s="9">
        <v>964</v>
      </c>
      <c r="J338" s="9">
        <v>1005</v>
      </c>
      <c r="K338" s="9">
        <v>559</v>
      </c>
      <c r="L338" s="9">
        <v>335</v>
      </c>
      <c r="M338" s="9">
        <v>269</v>
      </c>
      <c r="N338" s="9">
        <v>268</v>
      </c>
      <c r="O338" s="9">
        <v>387</v>
      </c>
      <c r="P338" s="9">
        <v>798</v>
      </c>
      <c r="Q338" s="9">
        <v>34</v>
      </c>
      <c r="R338" s="9">
        <v>46</v>
      </c>
      <c r="S338" s="9">
        <v>52</v>
      </c>
      <c r="T338" s="9">
        <v>49</v>
      </c>
      <c r="U338" s="9">
        <v>38</v>
      </c>
      <c r="V338" s="5"/>
      <c r="W338" s="5"/>
      <c r="X338" s="5"/>
      <c r="Y338" s="5"/>
    </row>
    <row r="339" spans="2:28" x14ac:dyDescent="0.2">
      <c r="C339" t="s">
        <v>114</v>
      </c>
      <c r="G339" s="5">
        <v>5000</v>
      </c>
      <c r="H339" s="5">
        <v>5000</v>
      </c>
      <c r="I339" s="5">
        <v>5000</v>
      </c>
      <c r="J339" s="5">
        <v>5000</v>
      </c>
      <c r="K339" s="5">
        <v>5000</v>
      </c>
      <c r="L339" s="5">
        <v>5000</v>
      </c>
      <c r="M339" s="5">
        <v>5000</v>
      </c>
      <c r="N339" s="5">
        <v>5000</v>
      </c>
      <c r="O339" s="5">
        <v>5000</v>
      </c>
      <c r="P339" s="5">
        <v>5000</v>
      </c>
      <c r="Q339" s="5">
        <v>5000</v>
      </c>
      <c r="R339" s="5">
        <v>5000</v>
      </c>
      <c r="S339" s="5">
        <v>5000</v>
      </c>
      <c r="T339" s="5">
        <v>5000</v>
      </c>
      <c r="U339" s="5">
        <v>5000</v>
      </c>
      <c r="V339" s="5"/>
      <c r="W339" s="5"/>
      <c r="X339" s="5"/>
      <c r="Y339" s="5"/>
    </row>
    <row r="340" spans="2:28" x14ac:dyDescent="0.2">
      <c r="C340" t="s">
        <v>3</v>
      </c>
      <c r="G340" s="4" t="s">
        <v>110</v>
      </c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spans="2:28" x14ac:dyDescent="0.2"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spans="2:28" x14ac:dyDescent="0.2">
      <c r="B342" s="3" t="s">
        <v>45</v>
      </c>
      <c r="C342" s="3" t="s">
        <v>47</v>
      </c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spans="2:28" x14ac:dyDescent="0.2"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 spans="2:28" hidden="1" x14ac:dyDescent="0.2">
      <c r="C344" t="s">
        <v>119</v>
      </c>
      <c r="G344" s="9">
        <v>36005</v>
      </c>
      <c r="H344" s="9">
        <v>32181</v>
      </c>
      <c r="I344" s="9">
        <v>25513</v>
      </c>
      <c r="J344" s="9">
        <v>12533</v>
      </c>
      <c r="K344" s="9">
        <v>11274</v>
      </c>
      <c r="L344" s="9">
        <v>9816</v>
      </c>
      <c r="M344" s="9">
        <v>9150</v>
      </c>
      <c r="N344" s="9">
        <v>9151</v>
      </c>
      <c r="O344" s="9">
        <v>8834</v>
      </c>
      <c r="P344" s="9">
        <v>9880</v>
      </c>
      <c r="Q344" s="9">
        <v>1610</v>
      </c>
      <c r="R344" s="9">
        <v>2840</v>
      </c>
      <c r="S344" s="9">
        <v>3127</v>
      </c>
      <c r="T344" s="9">
        <v>3200</v>
      </c>
      <c r="U344" s="9">
        <v>3400</v>
      </c>
      <c r="V344" s="5"/>
      <c r="W344" s="5"/>
      <c r="X344" s="5"/>
      <c r="Y344" s="5"/>
      <c r="Z344" s="5"/>
      <c r="AA344" s="5"/>
      <c r="AB344" s="5"/>
    </row>
    <row r="345" spans="2:28" s="6" customFormat="1" x14ac:dyDescent="0.2">
      <c r="C345" t="s">
        <v>119</v>
      </c>
      <c r="G345" s="9">
        <v>22129</v>
      </c>
      <c r="H345" s="9">
        <v>18146</v>
      </c>
      <c r="I345" s="9">
        <v>17575</v>
      </c>
      <c r="J345" s="9">
        <v>482</v>
      </c>
      <c r="K345" s="9">
        <v>415</v>
      </c>
      <c r="L345" s="9">
        <v>398</v>
      </c>
      <c r="M345" s="9">
        <v>316</v>
      </c>
      <c r="N345" s="9">
        <v>334</v>
      </c>
      <c r="O345" s="9">
        <v>359</v>
      </c>
      <c r="P345" s="9">
        <v>399</v>
      </c>
      <c r="Q345" s="9">
        <v>421</v>
      </c>
      <c r="R345" s="9">
        <v>414</v>
      </c>
      <c r="S345" s="9">
        <v>423</v>
      </c>
      <c r="T345" s="9">
        <v>470</v>
      </c>
      <c r="U345" s="9">
        <v>413</v>
      </c>
      <c r="V345" s="5"/>
      <c r="W345" s="5"/>
      <c r="X345" s="5"/>
      <c r="Y345" s="5"/>
      <c r="Z345" s="5"/>
      <c r="AA345" s="5"/>
      <c r="AB345" s="5"/>
    </row>
    <row r="346" spans="2:28" x14ac:dyDescent="0.2">
      <c r="C346" t="s">
        <v>114</v>
      </c>
      <c r="G346" s="5">
        <v>0</v>
      </c>
      <c r="H346" s="5">
        <v>0</v>
      </c>
      <c r="I346" s="5">
        <v>0</v>
      </c>
      <c r="J346" s="5">
        <v>0</v>
      </c>
      <c r="K346" s="5">
        <v>0</v>
      </c>
      <c r="L346" s="5">
        <v>0</v>
      </c>
      <c r="M346" s="5">
        <v>0</v>
      </c>
      <c r="N346" s="5">
        <v>0</v>
      </c>
      <c r="O346" s="5">
        <v>0</v>
      </c>
      <c r="P346" s="5">
        <v>0</v>
      </c>
      <c r="Q346" s="5">
        <v>0</v>
      </c>
      <c r="R346" s="5">
        <v>0</v>
      </c>
      <c r="S346" s="5">
        <v>0</v>
      </c>
      <c r="T346" s="5">
        <v>0</v>
      </c>
      <c r="U346" s="5">
        <v>0</v>
      </c>
      <c r="V346" s="5"/>
      <c r="W346" s="5"/>
      <c r="X346" s="5"/>
      <c r="Y346" s="5"/>
      <c r="Z346" s="5"/>
      <c r="AA346" s="5"/>
      <c r="AB346" s="5"/>
    </row>
    <row r="347" spans="2:28" hidden="1" x14ac:dyDescent="0.2">
      <c r="C347" t="s">
        <v>120</v>
      </c>
      <c r="G347" s="9">
        <f>34861+10332+37306</f>
        <v>82499</v>
      </c>
      <c r="H347" s="9">
        <f>34360+10295+33549</f>
        <v>78204</v>
      </c>
      <c r="I347" s="9">
        <f>29790+10258+25569</f>
        <v>65617</v>
      </c>
      <c r="J347" s="9">
        <f>25328+10220+20625</f>
        <v>56173</v>
      </c>
      <c r="K347" s="9">
        <f>23319+10183+21237</f>
        <v>54739</v>
      </c>
      <c r="L347" s="9">
        <f>15437+10145+20447</f>
        <v>46029</v>
      </c>
      <c r="M347" s="9">
        <f>14732+10108+21052</f>
        <v>45892</v>
      </c>
      <c r="N347" s="9">
        <f>14614+10071+20960</f>
        <v>45645</v>
      </c>
      <c r="O347" s="9">
        <f>14496+6222+20205</f>
        <v>40923</v>
      </c>
      <c r="P347" s="9">
        <f>14378+3940+20776</f>
        <v>39094</v>
      </c>
      <c r="Q347" s="9">
        <f>14261+1976+20002</f>
        <v>36239</v>
      </c>
      <c r="R347" s="9">
        <f>13472+1084+20592</f>
        <v>35148</v>
      </c>
      <c r="S347" s="9">
        <f>13095+457+20062</f>
        <v>33614</v>
      </c>
      <c r="T347" s="9">
        <f>6766+274+17527</f>
        <v>24567</v>
      </c>
      <c r="U347" s="9">
        <f>6468+65+4754</f>
        <v>11287</v>
      </c>
      <c r="V347" s="5"/>
      <c r="W347" s="5"/>
      <c r="X347" s="5"/>
      <c r="Y347" s="5"/>
      <c r="Z347" s="5"/>
      <c r="AA347" s="5"/>
      <c r="AB347" s="5"/>
    </row>
    <row r="348" spans="2:28" s="6" customFormat="1" x14ac:dyDescent="0.2">
      <c r="C348" t="s">
        <v>120</v>
      </c>
      <c r="G348" s="9">
        <f>G347/31</f>
        <v>2661.2580645161293</v>
      </c>
      <c r="H348" s="9">
        <v>2778</v>
      </c>
      <c r="I348" s="9">
        <f>I347/31</f>
        <v>2116.6774193548385</v>
      </c>
      <c r="J348" s="9">
        <f>J347/30</f>
        <v>1872.4333333333334</v>
      </c>
      <c r="K348" s="9">
        <f>K347/31</f>
        <v>1765.7741935483871</v>
      </c>
      <c r="L348" s="9">
        <f>L347/30</f>
        <v>1534.3</v>
      </c>
      <c r="M348" s="9">
        <f>M347/31</f>
        <v>1480.3870967741937</v>
      </c>
      <c r="N348" s="9">
        <f>N347/31</f>
        <v>1472.4193548387098</v>
      </c>
      <c r="O348" s="9">
        <f>O347/30</f>
        <v>1364.1</v>
      </c>
      <c r="P348" s="9">
        <f>P347/31</f>
        <v>1261.0967741935483</v>
      </c>
      <c r="Q348" s="9">
        <f>Q347/30</f>
        <v>1207.9666666666667</v>
      </c>
      <c r="R348" s="9">
        <f>R347/31</f>
        <v>1133.8064516129032</v>
      </c>
      <c r="S348" s="9">
        <f>S347/31</f>
        <v>1084.3225806451612</v>
      </c>
      <c r="T348" s="9">
        <f>T347/28</f>
        <v>877.39285714285711</v>
      </c>
      <c r="U348" s="9">
        <f>U347/31</f>
        <v>364.09677419354841</v>
      </c>
      <c r="V348" s="5"/>
      <c r="W348" s="5"/>
      <c r="X348" s="5"/>
      <c r="Y348" s="5"/>
      <c r="Z348" s="5"/>
      <c r="AA348" s="5"/>
      <c r="AB348" s="5"/>
    </row>
    <row r="349" spans="2:28" x14ac:dyDescent="0.2">
      <c r="C349" t="s">
        <v>114</v>
      </c>
      <c r="G349" s="5">
        <v>1306</v>
      </c>
      <c r="H349" s="5">
        <v>1306</v>
      </c>
      <c r="I349" s="5">
        <v>1304</v>
      </c>
      <c r="J349" s="5">
        <v>1298</v>
      </c>
      <c r="K349" s="5">
        <v>1265</v>
      </c>
      <c r="L349" s="5">
        <v>962</v>
      </c>
      <c r="M349" s="5">
        <v>51</v>
      </c>
      <c r="N349" s="5">
        <v>0</v>
      </c>
      <c r="O349" s="5">
        <v>0</v>
      </c>
      <c r="P349" s="5">
        <v>0</v>
      </c>
      <c r="Q349" s="5">
        <v>0</v>
      </c>
      <c r="R349" s="5">
        <v>0</v>
      </c>
      <c r="S349" s="5">
        <v>0</v>
      </c>
      <c r="T349" s="5">
        <v>0</v>
      </c>
      <c r="U349" s="5">
        <v>0</v>
      </c>
      <c r="V349" s="5"/>
      <c r="W349" s="5"/>
      <c r="X349" s="5"/>
      <c r="Y349" s="5"/>
      <c r="Z349" s="5"/>
      <c r="AA349" s="5"/>
      <c r="AB349" s="5"/>
    </row>
    <row r="350" spans="2:28" x14ac:dyDescent="0.2">
      <c r="C350" t="s">
        <v>3</v>
      </c>
      <c r="G350" s="4" t="s">
        <v>111</v>
      </c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spans="2:28" x14ac:dyDescent="0.2"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spans="2:28" x14ac:dyDescent="0.2">
      <c r="B352" s="3" t="s">
        <v>45</v>
      </c>
      <c r="C352" s="3" t="s">
        <v>48</v>
      </c>
      <c r="G352" s="9"/>
      <c r="H352" s="9"/>
      <c r="I352" s="9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spans="1:25" x14ac:dyDescent="0.2"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idden="1" x14ac:dyDescent="0.2">
      <c r="C354" t="s">
        <v>119</v>
      </c>
      <c r="G354" s="9">
        <f>642740+15208</f>
        <v>657948</v>
      </c>
      <c r="H354" s="9">
        <f>601347+10926</f>
        <v>612273</v>
      </c>
      <c r="I354" s="9">
        <f>635796+13463</f>
        <v>649259</v>
      </c>
      <c r="J354" s="9">
        <f>5604+12441</f>
        <v>18045</v>
      </c>
      <c r="K354" s="9">
        <f>4203+11152</f>
        <v>15355</v>
      </c>
      <c r="L354" s="9">
        <f>3745+11187</f>
        <v>14932</v>
      </c>
      <c r="M354" s="9">
        <f>3714+10977</f>
        <v>14691</v>
      </c>
      <c r="N354" s="9">
        <f>3824+10846</f>
        <v>14670</v>
      </c>
      <c r="O354" s="9">
        <f>3700+10958</f>
        <v>14658</v>
      </c>
      <c r="P354" s="9">
        <f>3076+12079</f>
        <v>15155</v>
      </c>
      <c r="Q354" s="9">
        <f>1643+11588</f>
        <v>13231</v>
      </c>
      <c r="R354" s="9">
        <f>10740</f>
        <v>10740</v>
      </c>
      <c r="S354" s="9">
        <f>10769</f>
        <v>10769</v>
      </c>
      <c r="T354" s="9">
        <v>10713</v>
      </c>
      <c r="U354" s="9">
        <v>10432</v>
      </c>
      <c r="V354" s="5"/>
      <c r="W354" s="5"/>
      <c r="X354" s="5"/>
      <c r="Y354" s="5"/>
    </row>
    <row r="355" spans="1:25" s="6" customFormat="1" x14ac:dyDescent="0.2">
      <c r="C355" t="s">
        <v>119</v>
      </c>
      <c r="G355" s="9">
        <v>675</v>
      </c>
      <c r="H355" s="9">
        <v>675</v>
      </c>
      <c r="I355" s="9">
        <v>675</v>
      </c>
      <c r="J355" s="9">
        <v>197</v>
      </c>
      <c r="K355" s="9">
        <v>154</v>
      </c>
      <c r="L355" s="9">
        <v>29</v>
      </c>
      <c r="M355" s="9">
        <v>32</v>
      </c>
      <c r="N355" s="9">
        <v>27</v>
      </c>
      <c r="O355" s="9">
        <v>32</v>
      </c>
      <c r="P355" s="9">
        <v>67</v>
      </c>
      <c r="Q355" s="9">
        <v>53</v>
      </c>
      <c r="R355" s="9">
        <v>24</v>
      </c>
      <c r="S355" s="9">
        <v>25</v>
      </c>
      <c r="T355" s="9">
        <v>25</v>
      </c>
      <c r="U355" s="9">
        <v>14</v>
      </c>
      <c r="V355" s="5"/>
      <c r="W355" s="5"/>
      <c r="X355" s="5"/>
      <c r="Y355" s="5"/>
    </row>
    <row r="356" spans="1:25" x14ac:dyDescent="0.2">
      <c r="C356" t="s">
        <v>114</v>
      </c>
      <c r="G356" s="5">
        <v>0</v>
      </c>
      <c r="H356" s="5">
        <v>0</v>
      </c>
      <c r="I356" s="5">
        <v>0</v>
      </c>
      <c r="J356" s="5">
        <v>0</v>
      </c>
      <c r="K356" s="5">
        <v>0</v>
      </c>
      <c r="L356" s="5">
        <v>0</v>
      </c>
      <c r="M356" s="5">
        <v>0</v>
      </c>
      <c r="N356" s="5">
        <v>0</v>
      </c>
      <c r="O356" s="5">
        <v>0</v>
      </c>
      <c r="P356" s="5">
        <v>0</v>
      </c>
      <c r="Q356" s="5">
        <v>0</v>
      </c>
      <c r="R356" s="5">
        <v>0</v>
      </c>
      <c r="S356" s="5">
        <v>0</v>
      </c>
      <c r="T356" s="5">
        <v>0</v>
      </c>
      <c r="U356" s="5">
        <v>0</v>
      </c>
      <c r="V356" s="5"/>
      <c r="W356" s="5"/>
      <c r="X356" s="5"/>
      <c r="Y356" s="5"/>
    </row>
    <row r="357" spans="1:25" x14ac:dyDescent="0.2">
      <c r="C357" t="s">
        <v>120</v>
      </c>
      <c r="G357" s="5">
        <v>0</v>
      </c>
      <c r="H357" s="5">
        <v>0</v>
      </c>
      <c r="I357" s="5">
        <v>0</v>
      </c>
      <c r="J357" s="5">
        <v>0</v>
      </c>
      <c r="K357" s="5">
        <v>0</v>
      </c>
      <c r="L357" s="5">
        <v>0</v>
      </c>
      <c r="M357" s="5">
        <v>0</v>
      </c>
      <c r="N357" s="5">
        <v>0</v>
      </c>
      <c r="O357" s="5">
        <v>0</v>
      </c>
      <c r="P357" s="5">
        <v>0</v>
      </c>
      <c r="Q357" s="5">
        <v>0</v>
      </c>
      <c r="R357" s="5">
        <v>0</v>
      </c>
      <c r="S357" s="5">
        <v>0</v>
      </c>
      <c r="T357" s="5">
        <v>0</v>
      </c>
      <c r="U357" s="5">
        <v>0</v>
      </c>
      <c r="V357" s="5"/>
      <c r="W357" s="5"/>
      <c r="X357" s="5"/>
      <c r="Y357" s="5"/>
    </row>
    <row r="358" spans="1:25" x14ac:dyDescent="0.2">
      <c r="C358" t="s">
        <v>114</v>
      </c>
      <c r="G358" s="5">
        <v>0</v>
      </c>
      <c r="H358" s="5">
        <v>0</v>
      </c>
      <c r="I358" s="5">
        <v>0</v>
      </c>
      <c r="J358" s="5">
        <v>0</v>
      </c>
      <c r="K358" s="5">
        <v>0</v>
      </c>
      <c r="L358" s="5">
        <v>0</v>
      </c>
      <c r="M358" s="5">
        <v>0</v>
      </c>
      <c r="N358" s="5">
        <v>0</v>
      </c>
      <c r="O358" s="5">
        <v>0</v>
      </c>
      <c r="P358" s="5">
        <v>0</v>
      </c>
      <c r="Q358" s="5">
        <v>0</v>
      </c>
      <c r="R358" s="5">
        <v>0</v>
      </c>
      <c r="S358" s="5">
        <v>0</v>
      </c>
      <c r="T358" s="5">
        <v>0</v>
      </c>
      <c r="U358" s="5">
        <v>0</v>
      </c>
      <c r="V358" s="5"/>
      <c r="W358" s="5"/>
      <c r="X358" s="5"/>
      <c r="Y358" s="5"/>
    </row>
    <row r="359" spans="1:25" x14ac:dyDescent="0.2">
      <c r="C359" t="s">
        <v>3</v>
      </c>
      <c r="G359" s="4" t="s">
        <v>112</v>
      </c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spans="1:25" x14ac:dyDescent="0.2"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spans="1:25" x14ac:dyDescent="0.2"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spans="1:25" x14ac:dyDescent="0.2">
      <c r="A362" s="3" t="s">
        <v>49</v>
      </c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spans="1:25" x14ac:dyDescent="0.2">
      <c r="A363" s="3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spans="1:25" x14ac:dyDescent="0.2">
      <c r="A364" s="3"/>
      <c r="B364" s="3" t="s">
        <v>50</v>
      </c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spans="1:25" x14ac:dyDescent="0.2">
      <c r="A365" s="3"/>
      <c r="B365" s="3"/>
      <c r="D365" s="11" t="s">
        <v>131</v>
      </c>
      <c r="E365" s="11"/>
      <c r="G365" s="10">
        <v>9.5000000000000001E-2</v>
      </c>
      <c r="H365" s="10">
        <v>9.5000000000000001E-2</v>
      </c>
      <c r="I365" s="10">
        <v>7.4999999999999997E-2</v>
      </c>
      <c r="J365" s="10">
        <v>0.01</v>
      </c>
      <c r="K365" s="10">
        <v>7.4999999999999997E-3</v>
      </c>
      <c r="L365" s="10">
        <v>7.4999999999999997E-3</v>
      </c>
      <c r="M365" s="10">
        <v>7.4999999999999997E-3</v>
      </c>
      <c r="N365" s="10">
        <v>7.4999999999999997E-3</v>
      </c>
      <c r="O365" s="10">
        <v>7.4999999999999997E-3</v>
      </c>
      <c r="P365" s="10">
        <v>0.01</v>
      </c>
      <c r="Q365" s="10">
        <v>9.5000000000000001E-2</v>
      </c>
      <c r="R365" s="10">
        <v>0.115</v>
      </c>
      <c r="S365" s="10">
        <v>0.115</v>
      </c>
      <c r="T365" s="10">
        <v>0.115</v>
      </c>
      <c r="U365" s="10">
        <v>9.5000000000000001E-2</v>
      </c>
    </row>
    <row r="366" spans="1:25" x14ac:dyDescent="0.2">
      <c r="A366" s="3"/>
      <c r="B366" s="3"/>
      <c r="D366" s="11" t="s">
        <v>132</v>
      </c>
      <c r="E366" s="11"/>
      <c r="G366" s="19">
        <v>0.13</v>
      </c>
      <c r="H366" s="19">
        <v>0.13</v>
      </c>
      <c r="I366" s="19">
        <v>0.1</v>
      </c>
      <c r="J366" s="19">
        <v>0.06</v>
      </c>
      <c r="K366" s="19">
        <v>0.02</v>
      </c>
      <c r="L366" s="19">
        <v>0.02</v>
      </c>
      <c r="M366" s="19">
        <v>0.02</v>
      </c>
      <c r="N366" s="19">
        <v>0.02</v>
      </c>
      <c r="O366" s="19">
        <v>0.02</v>
      </c>
      <c r="P366" s="19">
        <v>0.06</v>
      </c>
      <c r="Q366" s="19">
        <v>0.1</v>
      </c>
      <c r="R366" s="19">
        <v>0.11</v>
      </c>
      <c r="S366" s="19">
        <v>0.13</v>
      </c>
      <c r="T366" s="19">
        <v>0.13</v>
      </c>
      <c r="U366" s="19">
        <v>0.1</v>
      </c>
    </row>
    <row r="367" spans="1:25" x14ac:dyDescent="0.2">
      <c r="A367" s="3"/>
      <c r="B367" s="3"/>
      <c r="D367" s="11" t="s">
        <v>135</v>
      </c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spans="1:25" x14ac:dyDescent="0.2">
      <c r="A368" s="3"/>
      <c r="B368" s="3"/>
      <c r="D368" s="11" t="s">
        <v>130</v>
      </c>
      <c r="E368" s="11"/>
      <c r="G368" s="12" t="s">
        <v>133</v>
      </c>
      <c r="H368" s="12"/>
      <c r="I368" s="12"/>
      <c r="J368" s="15" t="s">
        <v>136</v>
      </c>
      <c r="K368" s="16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spans="1:57" x14ac:dyDescent="0.2">
      <c r="A369" s="3"/>
      <c r="B369" s="3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57" hidden="1" x14ac:dyDescent="0.2">
      <c r="A370" s="3"/>
      <c r="B370" s="3"/>
      <c r="C370" t="s">
        <v>119</v>
      </c>
      <c r="G370" s="9">
        <f>1324+54449+54410</f>
        <v>110183</v>
      </c>
      <c r="H370" s="9">
        <f>1148+54561+49295</f>
        <v>105004</v>
      </c>
      <c r="I370" s="9">
        <f>1243+52973+46052</f>
        <v>100268</v>
      </c>
      <c r="J370" s="9">
        <f>1187+40496+34995</f>
        <v>76678</v>
      </c>
      <c r="K370" s="9">
        <f>775+32204+30925</f>
        <v>63904</v>
      </c>
      <c r="L370" s="9">
        <f>27189+27478</f>
        <v>54667</v>
      </c>
      <c r="M370" s="9">
        <f>26806+27319</f>
        <v>54125</v>
      </c>
      <c r="N370" s="9">
        <f>27546+27514</f>
        <v>55060</v>
      </c>
      <c r="O370" s="9">
        <f>28515+27763</f>
        <v>56278</v>
      </c>
      <c r="P370" s="9">
        <f>23907+29030</f>
        <v>52937</v>
      </c>
      <c r="Q370" s="9">
        <f>3324+6300</f>
        <v>9624</v>
      </c>
      <c r="R370" s="9">
        <f>4397+6431</f>
        <v>10828</v>
      </c>
      <c r="S370" s="9">
        <f>4390+7928</f>
        <v>12318</v>
      </c>
      <c r="T370" s="9">
        <f>3816+7448</f>
        <v>11264</v>
      </c>
      <c r="U370" s="9">
        <f>3405+7431</f>
        <v>10836</v>
      </c>
      <c r="V370" s="5"/>
      <c r="W370" s="5"/>
      <c r="X370" s="5"/>
      <c r="Y370" s="5"/>
    </row>
    <row r="371" spans="1:57" s="6" customFormat="1" x14ac:dyDescent="0.2">
      <c r="C371" t="s">
        <v>119</v>
      </c>
      <c r="G371" s="9">
        <v>3554</v>
      </c>
      <c r="H371" s="9">
        <v>3949</v>
      </c>
      <c r="I371" s="9">
        <v>3145</v>
      </c>
      <c r="J371" s="9">
        <v>2556</v>
      </c>
      <c r="K371" s="9">
        <v>2111</v>
      </c>
      <c r="L371" s="9">
        <v>1874</v>
      </c>
      <c r="M371" s="9">
        <v>1770</v>
      </c>
      <c r="N371" s="9">
        <v>1791</v>
      </c>
      <c r="O371" s="9">
        <v>1892</v>
      </c>
      <c r="P371" s="9">
        <v>1736</v>
      </c>
      <c r="Q371" s="9">
        <f>Q370/30</f>
        <v>320.8</v>
      </c>
      <c r="R371" s="9">
        <f>R370/31</f>
        <v>349.29032258064518</v>
      </c>
      <c r="S371" s="9">
        <f>S370/31</f>
        <v>397.35483870967744</v>
      </c>
      <c r="T371" s="9">
        <f>T370/28</f>
        <v>402.28571428571428</v>
      </c>
      <c r="U371" s="9">
        <f>U370/31</f>
        <v>349.54838709677421</v>
      </c>
      <c r="V371" s="5"/>
      <c r="W371" s="5"/>
      <c r="X371" s="5"/>
      <c r="Y371" s="5"/>
    </row>
    <row r="372" spans="1:57" x14ac:dyDescent="0.2">
      <c r="A372" s="3"/>
      <c r="B372" s="3"/>
      <c r="C372" t="s">
        <v>114</v>
      </c>
      <c r="G372" s="5">
        <v>197</v>
      </c>
      <c r="H372" s="5">
        <v>197</v>
      </c>
      <c r="I372" s="5">
        <v>197</v>
      </c>
      <c r="J372" s="5">
        <v>186</v>
      </c>
      <c r="K372" s="5">
        <v>186</v>
      </c>
      <c r="L372" s="5">
        <v>0</v>
      </c>
      <c r="M372" s="5">
        <v>0</v>
      </c>
      <c r="N372" s="5">
        <v>0</v>
      </c>
      <c r="O372" s="5">
        <v>0</v>
      </c>
      <c r="P372" s="5">
        <v>0</v>
      </c>
      <c r="Q372" s="5">
        <v>0</v>
      </c>
      <c r="R372" s="5">
        <v>0</v>
      </c>
      <c r="S372" s="5">
        <v>0</v>
      </c>
      <c r="T372" s="5">
        <v>0</v>
      </c>
      <c r="U372" s="5">
        <v>0</v>
      </c>
      <c r="V372" s="5"/>
      <c r="W372" s="5"/>
      <c r="X372" s="5"/>
      <c r="Y372" s="5"/>
    </row>
    <row r="373" spans="1:57" x14ac:dyDescent="0.2">
      <c r="A373" s="3"/>
      <c r="B373" s="3"/>
      <c r="C373" t="s">
        <v>3</v>
      </c>
      <c r="G373" s="4" t="s">
        <v>52</v>
      </c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spans="1:57" x14ac:dyDescent="0.2">
      <c r="A374" s="3"/>
      <c r="B374" s="3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spans="1:57" x14ac:dyDescent="0.2">
      <c r="A375" s="3"/>
      <c r="B375" s="3" t="s">
        <v>51</v>
      </c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spans="1:57" x14ac:dyDescent="0.2">
      <c r="A376" s="3"/>
      <c r="B376" s="3"/>
      <c r="D376" s="11" t="s">
        <v>131</v>
      </c>
      <c r="E376" s="11"/>
      <c r="G376" s="10">
        <v>1.4999999999999999E-2</v>
      </c>
      <c r="H376" s="10">
        <v>1.4999999999999999E-2</v>
      </c>
      <c r="I376" s="10">
        <v>1.4999999999999999E-2</v>
      </c>
      <c r="J376" s="10">
        <v>0.01</v>
      </c>
      <c r="K376" s="10">
        <v>7.4999999999999997E-3</v>
      </c>
      <c r="L376" s="10">
        <v>7.4999999999999997E-3</v>
      </c>
      <c r="M376" s="10">
        <v>7.4999999999999997E-3</v>
      </c>
      <c r="N376" s="10">
        <v>7.4999999999999997E-3</v>
      </c>
      <c r="O376" s="10">
        <v>7.4999999999999997E-3</v>
      </c>
      <c r="P376" s="10">
        <v>0.01</v>
      </c>
      <c r="Q376" s="10">
        <v>1.4999999999999999E-2</v>
      </c>
      <c r="R376" s="10">
        <v>1.4999999999999999E-2</v>
      </c>
      <c r="S376" s="10">
        <v>1.4999999999999999E-2</v>
      </c>
      <c r="T376" s="10">
        <v>1.4999999999999999E-2</v>
      </c>
      <c r="U376" s="10">
        <v>1.4999999999999999E-2</v>
      </c>
    </row>
    <row r="377" spans="1:57" x14ac:dyDescent="0.2">
      <c r="A377" s="3"/>
      <c r="B377" s="3"/>
      <c r="D377" s="11" t="s">
        <v>132</v>
      </c>
      <c r="E377" s="11"/>
      <c r="G377" s="19">
        <v>0.13</v>
      </c>
      <c r="H377" s="19">
        <v>0.13</v>
      </c>
      <c r="I377" s="19">
        <v>0.1</v>
      </c>
      <c r="J377" s="19">
        <v>0.06</v>
      </c>
      <c r="K377" s="19">
        <v>0.02</v>
      </c>
      <c r="L377" s="19">
        <v>0.02</v>
      </c>
      <c r="M377" s="19">
        <v>0.02</v>
      </c>
      <c r="N377" s="19">
        <v>0.02</v>
      </c>
      <c r="O377" s="19">
        <v>0.02</v>
      </c>
      <c r="P377" s="19">
        <v>0.06</v>
      </c>
      <c r="Q377" s="19">
        <v>0.1</v>
      </c>
      <c r="R377" s="19">
        <v>0.11</v>
      </c>
      <c r="S377" s="19">
        <v>0.13</v>
      </c>
      <c r="T377" s="19">
        <v>0.13</v>
      </c>
      <c r="U377" s="19">
        <v>0.1</v>
      </c>
    </row>
    <row r="378" spans="1:57" x14ac:dyDescent="0.2">
      <c r="A378" s="3"/>
      <c r="B378" s="3"/>
      <c r="D378" s="11" t="s">
        <v>135</v>
      </c>
      <c r="E378" s="11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spans="1:57" x14ac:dyDescent="0.2">
      <c r="A379" s="3"/>
      <c r="B379" s="3"/>
      <c r="D379" s="11" t="s">
        <v>130</v>
      </c>
      <c r="E379" s="11"/>
      <c r="G379" s="12" t="s">
        <v>133</v>
      </c>
      <c r="H379" s="12"/>
      <c r="I379" s="12"/>
      <c r="J379" s="15" t="s">
        <v>136</v>
      </c>
      <c r="K379" s="16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spans="1:57" x14ac:dyDescent="0.2">
      <c r="A380" s="3"/>
      <c r="B380" s="3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</row>
    <row r="381" spans="1:57" hidden="1" x14ac:dyDescent="0.2">
      <c r="A381" s="3"/>
      <c r="B381" s="3"/>
      <c r="C381" t="s">
        <v>119</v>
      </c>
      <c r="G381" s="9">
        <f>9497+16281+332631</f>
        <v>358409</v>
      </c>
      <c r="H381" s="9">
        <f>9482+14660+302245</f>
        <v>326387</v>
      </c>
      <c r="I381" s="9">
        <f>9497+11960+310684</f>
        <v>332141</v>
      </c>
      <c r="J381" s="9">
        <f>8080+10797+18257</f>
        <v>37134</v>
      </c>
      <c r="K381" s="9">
        <f>6693+9947+15077</f>
        <v>31717</v>
      </c>
      <c r="L381" s="9">
        <f>6788+8933+12919</f>
        <v>28640</v>
      </c>
      <c r="M381" s="9">
        <f>7004+9333+12345</f>
        <v>28682</v>
      </c>
      <c r="N381" s="9">
        <f>4136+9675+12040</f>
        <v>25851</v>
      </c>
      <c r="O381" s="9">
        <f>4178+24232+12569</f>
        <v>40979</v>
      </c>
      <c r="P381" s="9">
        <f>21804+14143</f>
        <v>35947</v>
      </c>
      <c r="Q381" s="9">
        <f>5544</f>
        <v>5544</v>
      </c>
      <c r="R381" s="9">
        <f>3728</f>
        <v>3728</v>
      </c>
      <c r="S381" s="9">
        <f>3243</f>
        <v>3243</v>
      </c>
      <c r="T381" s="9">
        <f>2690</f>
        <v>2690</v>
      </c>
      <c r="U381" s="9">
        <f>2623</f>
        <v>2623</v>
      </c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</row>
    <row r="382" spans="1:57" s="6" customFormat="1" x14ac:dyDescent="0.2">
      <c r="C382" t="s">
        <v>119</v>
      </c>
      <c r="G382" s="9">
        <v>11562</v>
      </c>
      <c r="H382" s="9">
        <v>11327</v>
      </c>
      <c r="I382" s="9">
        <v>10604</v>
      </c>
      <c r="J382" s="9">
        <v>1167</v>
      </c>
      <c r="K382" s="9">
        <v>891</v>
      </c>
      <c r="L382" s="9">
        <v>769</v>
      </c>
      <c r="M382" s="9">
        <v>704</v>
      </c>
      <c r="N382" s="9">
        <v>569</v>
      </c>
      <c r="O382" s="9">
        <v>715</v>
      </c>
      <c r="P382" s="9">
        <v>531</v>
      </c>
      <c r="Q382" s="9">
        <f>Q381/30</f>
        <v>184.8</v>
      </c>
      <c r="R382" s="9">
        <f>R381/31</f>
        <v>120.25806451612904</v>
      </c>
      <c r="S382" s="9">
        <f>S381/31</f>
        <v>104.61290322580645</v>
      </c>
      <c r="T382" s="9">
        <f>T381/28</f>
        <v>96.071428571428569</v>
      </c>
      <c r="U382" s="9">
        <f>U381/31</f>
        <v>84.612903225806448</v>
      </c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</row>
    <row r="383" spans="1:57" x14ac:dyDescent="0.2">
      <c r="A383" s="3"/>
      <c r="B383" s="3"/>
      <c r="C383" t="s">
        <v>114</v>
      </c>
      <c r="G383" s="5">
        <v>0</v>
      </c>
      <c r="H383" s="5">
        <v>0</v>
      </c>
      <c r="I383" s="5">
        <v>0</v>
      </c>
      <c r="J383" s="5">
        <v>0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5">
        <v>0</v>
      </c>
      <c r="R383" s="5">
        <v>0</v>
      </c>
      <c r="S383" s="5">
        <v>0</v>
      </c>
      <c r="T383" s="5">
        <v>0</v>
      </c>
      <c r="U383" s="5">
        <v>0</v>
      </c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</row>
    <row r="384" spans="1:57" x14ac:dyDescent="0.2">
      <c r="A384" s="3"/>
      <c r="B384" s="3"/>
      <c r="C384" t="s">
        <v>3</v>
      </c>
      <c r="G384" s="4" t="s">
        <v>53</v>
      </c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spans="1:33" x14ac:dyDescent="0.2">
      <c r="A385" s="3"/>
      <c r="B385" s="3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spans="1:33" x14ac:dyDescent="0.2">
      <c r="A386" s="3"/>
      <c r="B386" s="3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spans="1:33" x14ac:dyDescent="0.2">
      <c r="A387" s="3" t="s">
        <v>54</v>
      </c>
      <c r="B387" s="3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spans="1:33" x14ac:dyDescent="0.2">
      <c r="A388" s="3"/>
      <c r="B388" s="3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spans="1:33" x14ac:dyDescent="0.2">
      <c r="A389" s="3"/>
      <c r="B389" s="3" t="s">
        <v>55</v>
      </c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spans="1:33" x14ac:dyDescent="0.2">
      <c r="A390" s="3"/>
      <c r="B390" s="3"/>
      <c r="D390" t="s">
        <v>145</v>
      </c>
      <c r="G390" s="4">
        <v>0.06</v>
      </c>
      <c r="H390" s="4">
        <v>0.01</v>
      </c>
      <c r="I390" s="4">
        <v>0.01</v>
      </c>
      <c r="J390" s="4">
        <v>0.01</v>
      </c>
      <c r="K390" s="4">
        <v>0.01</v>
      </c>
      <c r="L390" s="4">
        <v>0.01</v>
      </c>
      <c r="M390" s="4">
        <v>0.01</v>
      </c>
      <c r="N390" s="4">
        <v>0.01</v>
      </c>
      <c r="O390" s="4">
        <v>0.01</v>
      </c>
      <c r="P390" s="4">
        <v>0.01</v>
      </c>
      <c r="Q390" s="4">
        <v>0.01</v>
      </c>
      <c r="R390" s="4">
        <v>0.01</v>
      </c>
      <c r="S390" s="4">
        <v>0.01</v>
      </c>
      <c r="T390" s="4">
        <v>0.01</v>
      </c>
      <c r="U390" s="4">
        <v>0.01</v>
      </c>
    </row>
    <row r="391" spans="1:33" x14ac:dyDescent="0.2">
      <c r="A391" s="3"/>
      <c r="B391" s="3"/>
      <c r="D391" s="11" t="s">
        <v>134</v>
      </c>
      <c r="G391" s="10">
        <v>2.5000000000000001E-2</v>
      </c>
      <c r="H391" s="10">
        <v>2.5000000000000001E-2</v>
      </c>
      <c r="I391" s="10">
        <v>2.5000000000000001E-2</v>
      </c>
      <c r="J391" s="10">
        <v>0.01</v>
      </c>
      <c r="K391" s="10">
        <v>0.01</v>
      </c>
      <c r="L391" s="10">
        <v>0.01</v>
      </c>
      <c r="M391" s="10">
        <v>0.01</v>
      </c>
      <c r="N391" s="10">
        <v>0.01</v>
      </c>
      <c r="O391" s="10">
        <v>0.01</v>
      </c>
      <c r="P391" s="10">
        <v>0.01</v>
      </c>
      <c r="Q391" s="10">
        <v>0.03</v>
      </c>
      <c r="R391" s="10">
        <v>0.03</v>
      </c>
      <c r="S391" s="10">
        <v>0.03</v>
      </c>
      <c r="T391" s="10">
        <v>0.03</v>
      </c>
      <c r="U391" s="10">
        <v>0.03</v>
      </c>
    </row>
    <row r="392" spans="1:33" x14ac:dyDescent="0.2">
      <c r="A392" s="3"/>
      <c r="B392" s="3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hidden="1" x14ac:dyDescent="0.2">
      <c r="A393" s="3"/>
      <c r="B393" s="3"/>
      <c r="C393" t="s">
        <v>119</v>
      </c>
      <c r="G393" s="9">
        <f>7087+27916+4164+47023</f>
        <v>86190</v>
      </c>
      <c r="H393" s="9">
        <f>6158+25495+4819+43765</f>
        <v>80237</v>
      </c>
      <c r="I393" s="9">
        <f>5882+24627+3288+41550</f>
        <v>75347</v>
      </c>
      <c r="J393" s="9">
        <f>4739+18344+3089+26820</f>
        <v>52992</v>
      </c>
      <c r="K393" s="9">
        <f>3956+14954+1646+22692</f>
        <v>43248</v>
      </c>
      <c r="L393" s="9">
        <f>3489+14518+610+20850</f>
        <v>39467</v>
      </c>
      <c r="M393" s="9">
        <f>3376+14445+409+19747</f>
        <v>37977</v>
      </c>
      <c r="N393" s="9">
        <f>3495+14423+403+20615</f>
        <v>38936</v>
      </c>
      <c r="O393" s="9">
        <f>1890+14607+495+22140</f>
        <v>39132</v>
      </c>
      <c r="P393" s="9">
        <f>2899+14341+1024+23932</f>
        <v>42196</v>
      </c>
      <c r="Q393" s="9">
        <f>2502+3600+1009</f>
        <v>7111</v>
      </c>
      <c r="R393" s="9">
        <f>2227+5890+1086</f>
        <v>9203</v>
      </c>
      <c r="S393" s="9">
        <f>2526+8680+272</f>
        <v>11478</v>
      </c>
      <c r="T393" s="9">
        <f>2526+6440+2089</f>
        <v>11055</v>
      </c>
      <c r="U393" s="9">
        <f>2188+6820+173</f>
        <v>9181</v>
      </c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s="6" customFormat="1" x14ac:dyDescent="0.2">
      <c r="C394" t="s">
        <v>119</v>
      </c>
      <c r="G394" s="9">
        <v>4959</v>
      </c>
      <c r="H394" s="9">
        <v>4561</v>
      </c>
      <c r="I394" s="9">
        <v>4062</v>
      </c>
      <c r="J394" s="9">
        <v>2959</v>
      </c>
      <c r="K394" s="9">
        <v>2133</v>
      </c>
      <c r="L394" s="9">
        <v>2107</v>
      </c>
      <c r="M394" s="9">
        <v>1850</v>
      </c>
      <c r="N394" s="9">
        <v>2020</v>
      </c>
      <c r="O394" s="9">
        <v>2059</v>
      </c>
      <c r="P394" s="9">
        <v>2132</v>
      </c>
      <c r="Q394" s="9">
        <v>1172</v>
      </c>
      <c r="R394" s="9">
        <v>913</v>
      </c>
      <c r="S394" s="9">
        <v>945</v>
      </c>
      <c r="T394" s="9">
        <v>1011</v>
      </c>
      <c r="U394" s="9">
        <v>833</v>
      </c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x14ac:dyDescent="0.2">
      <c r="A395" s="3"/>
      <c r="B395" s="3"/>
      <c r="C395" t="s">
        <v>114</v>
      </c>
      <c r="E395" t="s">
        <v>125</v>
      </c>
      <c r="G395" s="5">
        <v>145</v>
      </c>
      <c r="H395" s="5">
        <v>0</v>
      </c>
      <c r="I395" s="5">
        <v>0</v>
      </c>
      <c r="J395" s="5">
        <v>0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5">
        <v>0</v>
      </c>
      <c r="T395" s="5">
        <v>0</v>
      </c>
      <c r="U395" s="5">
        <v>0</v>
      </c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x14ac:dyDescent="0.2">
      <c r="A396" s="3"/>
      <c r="B396" s="3"/>
      <c r="C396" t="s">
        <v>3</v>
      </c>
      <c r="G396" s="4" t="s">
        <v>69</v>
      </c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spans="1:33" x14ac:dyDescent="0.2">
      <c r="A397" s="3"/>
      <c r="B397" s="3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spans="1:33" x14ac:dyDescent="0.2">
      <c r="A398" s="3" t="s">
        <v>56</v>
      </c>
      <c r="B398" s="3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spans="1:33" x14ac:dyDescent="0.2">
      <c r="A399" s="3"/>
      <c r="B399" s="3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spans="1:33" x14ac:dyDescent="0.2">
      <c r="A400" s="3"/>
      <c r="B400" s="3" t="s">
        <v>73</v>
      </c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spans="1:25" x14ac:dyDescent="0.2">
      <c r="A401" s="3"/>
      <c r="B401" s="3"/>
      <c r="D401" s="20" t="s">
        <v>143</v>
      </c>
      <c r="G401" s="17">
        <v>0.04</v>
      </c>
      <c r="H401" s="17">
        <v>7.4999999999999997E-3</v>
      </c>
      <c r="I401" s="17">
        <v>7.4999999999999997E-3</v>
      </c>
      <c r="J401" s="17">
        <v>7.4999999999999997E-3</v>
      </c>
      <c r="K401" s="17">
        <v>7.4999999999999997E-3</v>
      </c>
      <c r="L401" s="17">
        <v>7.4999999999999997E-3</v>
      </c>
      <c r="M401" s="17">
        <v>7.4999999999999997E-3</v>
      </c>
      <c r="N401" s="17">
        <v>7.4999999999999997E-3</v>
      </c>
      <c r="O401" s="17">
        <v>7.4999999999999997E-3</v>
      </c>
      <c r="P401" s="17">
        <v>7.4999999999999997E-3</v>
      </c>
      <c r="Q401" s="17">
        <v>7.4999999999999997E-3</v>
      </c>
      <c r="R401" s="17">
        <v>7.4999999999999997E-3</v>
      </c>
      <c r="S401" s="17">
        <v>7.4999999999999997E-3</v>
      </c>
      <c r="T401" s="17">
        <v>7.4999999999999997E-3</v>
      </c>
      <c r="U401" s="17">
        <v>7.4999999999999997E-3</v>
      </c>
    </row>
    <row r="402" spans="1:25" x14ac:dyDescent="0.2">
      <c r="A402" s="3"/>
      <c r="B402" s="3"/>
      <c r="D402" s="20" t="s">
        <v>144</v>
      </c>
      <c r="G402" s="17">
        <v>0.04</v>
      </c>
      <c r="H402" s="17">
        <v>1.7500000000000002E-2</v>
      </c>
      <c r="I402" s="17">
        <v>1.7500000000000002E-2</v>
      </c>
      <c r="J402" s="17">
        <v>1.7500000000000002E-2</v>
      </c>
      <c r="K402" s="17">
        <v>1.7500000000000002E-2</v>
      </c>
      <c r="L402" s="17">
        <v>1.7500000000000002E-2</v>
      </c>
      <c r="M402" s="17">
        <v>1.7500000000000002E-2</v>
      </c>
      <c r="N402" s="17">
        <v>1.7500000000000002E-2</v>
      </c>
      <c r="O402" s="17">
        <v>1.7500000000000002E-2</v>
      </c>
      <c r="P402" s="17">
        <v>1.7500000000000002E-2</v>
      </c>
      <c r="Q402" s="17">
        <v>1.7500000000000002E-2</v>
      </c>
      <c r="R402" s="17">
        <v>1.7500000000000002E-2</v>
      </c>
      <c r="S402" s="17">
        <v>1.7500000000000002E-2</v>
      </c>
      <c r="T402" s="17">
        <v>1.7500000000000002E-2</v>
      </c>
      <c r="U402" s="17">
        <v>1.7500000000000002E-2</v>
      </c>
    </row>
    <row r="403" spans="1:25" x14ac:dyDescent="0.2">
      <c r="A403" s="3"/>
      <c r="B403" s="3"/>
      <c r="D403" s="20" t="s">
        <v>151</v>
      </c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</row>
    <row r="404" spans="1:25" x14ac:dyDescent="0.2">
      <c r="A404" s="3"/>
      <c r="B404" s="3"/>
      <c r="D404" t="s">
        <v>152</v>
      </c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idden="1" x14ac:dyDescent="0.2">
      <c r="A405" s="3"/>
      <c r="B405" s="3"/>
      <c r="C405" t="s">
        <v>120</v>
      </c>
      <c r="G405" s="9">
        <f>499401+169611</f>
        <v>669012</v>
      </c>
      <c r="H405" s="9">
        <f>384499+177465</f>
        <v>561964</v>
      </c>
      <c r="I405" s="9">
        <f>246879+149191</f>
        <v>396070</v>
      </c>
      <c r="J405" s="9">
        <f>113692+210504</f>
        <v>324196</v>
      </c>
      <c r="K405" s="9">
        <f>51932+209903</f>
        <v>261835</v>
      </c>
      <c r="L405" s="9">
        <f>130190+36192</f>
        <v>166382</v>
      </c>
      <c r="M405" s="9">
        <f>155064+33912</f>
        <v>188976</v>
      </c>
      <c r="N405" s="9">
        <f>164241+33760</f>
        <v>198001</v>
      </c>
      <c r="O405" s="9">
        <f>163981+27690</f>
        <v>191671</v>
      </c>
      <c r="P405" s="9">
        <f>152450+37452</f>
        <v>189902</v>
      </c>
      <c r="Q405" s="9">
        <f>244778+74296</f>
        <v>319074</v>
      </c>
      <c r="R405" s="9">
        <f>132736+112577</f>
        <v>245313</v>
      </c>
      <c r="S405" s="9">
        <v>225262</v>
      </c>
      <c r="T405" s="9">
        <v>166697</v>
      </c>
      <c r="U405" s="9">
        <v>116507</v>
      </c>
      <c r="V405" s="5"/>
      <c r="W405" s="5"/>
      <c r="X405" s="5"/>
      <c r="Y405" s="5"/>
    </row>
    <row r="406" spans="1:25" x14ac:dyDescent="0.2">
      <c r="A406" s="3"/>
      <c r="B406" s="3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5"/>
      <c r="W406" s="5"/>
      <c r="X406" s="5"/>
      <c r="Y406" s="5"/>
    </row>
    <row r="407" spans="1:25" s="6" customFormat="1" x14ac:dyDescent="0.2">
      <c r="C407" t="s">
        <v>120</v>
      </c>
      <c r="G407" s="9">
        <v>9304</v>
      </c>
      <c r="H407" s="9">
        <v>10970</v>
      </c>
      <c r="I407" s="9">
        <v>11900</v>
      </c>
      <c r="J407" s="9">
        <v>10067</v>
      </c>
      <c r="K407" s="9">
        <v>5775</v>
      </c>
      <c r="L407" s="9">
        <v>4266</v>
      </c>
      <c r="M407" s="9">
        <v>3873</v>
      </c>
      <c r="N407" s="9">
        <v>3789</v>
      </c>
      <c r="O407" s="9">
        <v>3311</v>
      </c>
      <c r="P407" s="9">
        <v>3814</v>
      </c>
      <c r="Q407" s="9">
        <v>3865</v>
      </c>
      <c r="R407" s="9">
        <v>3926</v>
      </c>
      <c r="S407" s="9">
        <v>3801</v>
      </c>
      <c r="T407" s="9">
        <v>3540</v>
      </c>
      <c r="U407" s="9">
        <v>3373</v>
      </c>
      <c r="V407" s="5"/>
      <c r="W407" s="5"/>
      <c r="X407" s="5"/>
      <c r="Y407" s="5"/>
    </row>
    <row r="408" spans="1:25" x14ac:dyDescent="0.2">
      <c r="A408" s="3"/>
      <c r="B408" s="3"/>
      <c r="C408" t="s">
        <v>114</v>
      </c>
      <c r="E408" t="s">
        <v>125</v>
      </c>
      <c r="G408" s="5">
        <v>0</v>
      </c>
      <c r="H408" s="5">
        <v>0</v>
      </c>
      <c r="I408" s="5">
        <v>0</v>
      </c>
      <c r="J408" s="5">
        <v>0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5">
        <v>0</v>
      </c>
      <c r="S408" s="5">
        <v>0</v>
      </c>
      <c r="T408" s="5">
        <v>0</v>
      </c>
      <c r="U408" s="5">
        <v>0</v>
      </c>
      <c r="V408" s="5"/>
      <c r="W408" s="5"/>
      <c r="X408" s="5"/>
      <c r="Y408" s="5"/>
    </row>
    <row r="409" spans="1:25" x14ac:dyDescent="0.2">
      <c r="A409" s="3"/>
      <c r="B409" s="3"/>
      <c r="C409" t="s">
        <v>3</v>
      </c>
      <c r="G409" s="4" t="s">
        <v>77</v>
      </c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spans="1:25" x14ac:dyDescent="0.2">
      <c r="A410" s="3"/>
      <c r="B410" s="3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spans="1:25" x14ac:dyDescent="0.2">
      <c r="A411" s="3"/>
      <c r="B411" s="3" t="s">
        <v>57</v>
      </c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spans="1:25" x14ac:dyDescent="0.2">
      <c r="A412" s="3"/>
      <c r="B412" s="3"/>
      <c r="D412" s="20" t="s">
        <v>143</v>
      </c>
      <c r="G412" s="17">
        <v>0.04</v>
      </c>
      <c r="H412" s="17">
        <v>7.4999999999999997E-3</v>
      </c>
      <c r="I412" s="17">
        <v>7.4999999999999997E-3</v>
      </c>
      <c r="J412" s="17">
        <v>7.4999999999999997E-3</v>
      </c>
      <c r="K412" s="17">
        <v>7.4999999999999997E-3</v>
      </c>
      <c r="L412" s="17">
        <v>7.4999999999999997E-3</v>
      </c>
      <c r="M412" s="17">
        <v>7.4999999999999997E-3</v>
      </c>
      <c r="N412" s="17">
        <v>7.4999999999999997E-3</v>
      </c>
      <c r="O412" s="17">
        <v>7.4999999999999997E-3</v>
      </c>
      <c r="P412" s="17">
        <v>7.4999999999999997E-3</v>
      </c>
      <c r="Q412" s="17">
        <v>7.4999999999999997E-3</v>
      </c>
      <c r="R412" s="17">
        <v>7.4999999999999997E-3</v>
      </c>
      <c r="S412" s="17">
        <v>7.4999999999999997E-3</v>
      </c>
      <c r="T412" s="17">
        <v>7.4999999999999997E-3</v>
      </c>
      <c r="U412" s="17">
        <v>7.4999999999999997E-3</v>
      </c>
    </row>
    <row r="413" spans="1:25" x14ac:dyDescent="0.2">
      <c r="A413" s="3"/>
      <c r="B413" s="3"/>
      <c r="D413" s="20" t="s">
        <v>150</v>
      </c>
      <c r="G413" s="10">
        <v>-0.22</v>
      </c>
      <c r="H413" s="10">
        <v>-0.22</v>
      </c>
      <c r="I413" s="10">
        <v>-7.0000000000000007E-2</v>
      </c>
      <c r="J413" s="10">
        <v>-0.03</v>
      </c>
      <c r="K413" s="10">
        <v>-0.03</v>
      </c>
      <c r="L413" s="10">
        <v>-0.03</v>
      </c>
      <c r="M413" s="10">
        <v>-0.03</v>
      </c>
      <c r="N413" s="10">
        <v>-0.03</v>
      </c>
      <c r="O413" s="10">
        <v>-0.03</v>
      </c>
      <c r="P413" s="10">
        <v>-0.03</v>
      </c>
      <c r="Q413" s="10">
        <v>-0.06</v>
      </c>
      <c r="R413" s="10">
        <v>-0.14000000000000001</v>
      </c>
      <c r="S413" s="10">
        <v>-0.17</v>
      </c>
      <c r="T413" s="10">
        <v>-0.14000000000000001</v>
      </c>
      <c r="U413" s="10">
        <v>-0.06</v>
      </c>
    </row>
    <row r="414" spans="1:25" x14ac:dyDescent="0.2">
      <c r="A414" s="3"/>
      <c r="B414" s="3"/>
      <c r="D414" s="11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</row>
    <row r="415" spans="1:25" x14ac:dyDescent="0.2">
      <c r="A415" s="3"/>
      <c r="B415" s="3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spans="1:25" hidden="1" x14ac:dyDescent="0.2">
      <c r="A416" s="3"/>
      <c r="B416" s="3"/>
      <c r="C416" t="s">
        <v>119</v>
      </c>
      <c r="G416" s="7">
        <f>3500+4500</f>
        <v>8000</v>
      </c>
      <c r="H416" s="7">
        <f>3500+4500</f>
        <v>8000</v>
      </c>
      <c r="I416" s="7">
        <f>3500+4500</f>
        <v>8000</v>
      </c>
      <c r="J416" s="5">
        <v>0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0</v>
      </c>
      <c r="S416" s="5">
        <v>0</v>
      </c>
      <c r="T416" s="5">
        <v>0</v>
      </c>
      <c r="U416" s="5">
        <v>0</v>
      </c>
    </row>
    <row r="417" spans="1:46" s="6" customFormat="1" x14ac:dyDescent="0.2">
      <c r="C417" t="s">
        <v>119</v>
      </c>
      <c r="G417" s="8">
        <v>1258</v>
      </c>
      <c r="H417" s="8">
        <v>1138</v>
      </c>
      <c r="I417" s="8">
        <v>1065</v>
      </c>
      <c r="J417" s="8">
        <f>J416/30</f>
        <v>0</v>
      </c>
      <c r="K417" s="8">
        <f>K416/31</f>
        <v>0</v>
      </c>
      <c r="L417" s="8">
        <f>L416/30</f>
        <v>0</v>
      </c>
      <c r="M417" s="8">
        <f>M416/31</f>
        <v>0</v>
      </c>
      <c r="N417" s="8">
        <f>N416/31</f>
        <v>0</v>
      </c>
      <c r="O417" s="8">
        <f>O416/30</f>
        <v>0</v>
      </c>
      <c r="P417" s="8">
        <f>P416/31</f>
        <v>0</v>
      </c>
      <c r="Q417" s="8">
        <f>Q416/30</f>
        <v>0</v>
      </c>
      <c r="R417" s="8">
        <f>R416/31</f>
        <v>0</v>
      </c>
      <c r="S417" s="8">
        <f>S416/31</f>
        <v>0</v>
      </c>
      <c r="T417" s="8">
        <f>T416/28</f>
        <v>0</v>
      </c>
      <c r="U417" s="8">
        <f>U416/31</f>
        <v>0</v>
      </c>
    </row>
    <row r="418" spans="1:46" x14ac:dyDescent="0.2">
      <c r="A418" s="3"/>
      <c r="B418" s="3"/>
      <c r="C418" t="s">
        <v>114</v>
      </c>
      <c r="G418" s="5">
        <v>150</v>
      </c>
      <c r="H418" s="5">
        <v>150</v>
      </c>
      <c r="I418" s="5">
        <v>150</v>
      </c>
      <c r="J418" s="5">
        <v>0</v>
      </c>
      <c r="K418" s="5">
        <v>0</v>
      </c>
      <c r="L418" s="5">
        <v>0</v>
      </c>
      <c r="M418" s="5">
        <v>0</v>
      </c>
      <c r="N418" s="5">
        <v>0</v>
      </c>
      <c r="O418" s="5">
        <v>0</v>
      </c>
      <c r="P418" s="5">
        <v>0</v>
      </c>
      <c r="Q418" s="5">
        <v>0</v>
      </c>
      <c r="R418" s="5">
        <v>0</v>
      </c>
      <c r="S418" s="5">
        <v>0</v>
      </c>
      <c r="T418" s="5">
        <v>0</v>
      </c>
      <c r="U418" s="5">
        <v>0</v>
      </c>
    </row>
    <row r="419" spans="1:46" x14ac:dyDescent="0.2">
      <c r="A419" s="3"/>
      <c r="B419" s="3"/>
      <c r="C419" t="s">
        <v>3</v>
      </c>
      <c r="G419" s="4" t="s">
        <v>66</v>
      </c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spans="1:46" x14ac:dyDescent="0.2">
      <c r="A420" s="3"/>
      <c r="B420" s="3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spans="1:46" x14ac:dyDescent="0.2">
      <c r="A421" s="3"/>
      <c r="B421" s="3" t="s">
        <v>58</v>
      </c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spans="1:46" x14ac:dyDescent="0.2">
      <c r="A422" s="3"/>
      <c r="B422" s="3"/>
      <c r="D422" s="20" t="s">
        <v>143</v>
      </c>
      <c r="G422" s="17">
        <v>0.04</v>
      </c>
      <c r="H422" s="17">
        <v>7.4999999999999997E-3</v>
      </c>
      <c r="I422" s="17">
        <v>7.4999999999999997E-3</v>
      </c>
      <c r="J422" s="17">
        <v>7.4999999999999997E-3</v>
      </c>
      <c r="K422" s="17">
        <v>7.4999999999999997E-3</v>
      </c>
      <c r="L422" s="17">
        <v>7.4999999999999997E-3</v>
      </c>
      <c r="M422" s="17">
        <v>7.4999999999999997E-3</v>
      </c>
      <c r="N422" s="17">
        <v>7.4999999999999997E-3</v>
      </c>
      <c r="O422" s="17">
        <v>7.4999999999999997E-3</v>
      </c>
      <c r="P422" s="17">
        <v>7.4999999999999997E-3</v>
      </c>
      <c r="Q422" s="17">
        <v>7.4999999999999997E-3</v>
      </c>
      <c r="R422" s="17">
        <v>7.4999999999999997E-3</v>
      </c>
      <c r="S422" s="17">
        <v>7.4999999999999997E-3</v>
      </c>
      <c r="T422" s="17">
        <v>7.4999999999999997E-3</v>
      </c>
      <c r="U422" s="17">
        <v>7.4999999999999997E-3</v>
      </c>
    </row>
    <row r="423" spans="1:46" x14ac:dyDescent="0.2">
      <c r="A423" s="3"/>
      <c r="B423" s="3"/>
      <c r="D423" s="20" t="s">
        <v>150</v>
      </c>
      <c r="G423" s="10">
        <v>-0.2</v>
      </c>
      <c r="H423" s="10">
        <v>-0.2</v>
      </c>
      <c r="I423" s="10">
        <v>-0.05</v>
      </c>
      <c r="J423" s="10">
        <v>-0.01</v>
      </c>
      <c r="K423" s="10">
        <v>-0.01</v>
      </c>
      <c r="L423" s="10">
        <v>-0.01</v>
      </c>
      <c r="M423" s="10">
        <v>-0.01</v>
      </c>
      <c r="N423" s="10">
        <v>-0.01</v>
      </c>
      <c r="O423" s="10">
        <v>-0.01</v>
      </c>
      <c r="P423" s="10">
        <v>-0.01</v>
      </c>
      <c r="Q423" s="10">
        <v>-0.04</v>
      </c>
      <c r="R423" s="10">
        <v>-0.12</v>
      </c>
      <c r="S423" s="10">
        <v>-0.15</v>
      </c>
      <c r="T423" s="10">
        <v>-0.12</v>
      </c>
      <c r="U423" s="10">
        <v>-0.04</v>
      </c>
    </row>
    <row r="424" spans="1:46" x14ac:dyDescent="0.2">
      <c r="A424" s="3"/>
      <c r="B424" s="3"/>
      <c r="D424" s="11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</row>
    <row r="425" spans="1:46" x14ac:dyDescent="0.2">
      <c r="A425" s="3"/>
      <c r="B425" s="3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</row>
    <row r="426" spans="1:46" hidden="1" x14ac:dyDescent="0.2">
      <c r="A426" s="3"/>
      <c r="B426" s="3"/>
      <c r="C426" t="s">
        <v>119</v>
      </c>
      <c r="G426" s="9">
        <f>240184+363+4477</f>
        <v>245024</v>
      </c>
      <c r="H426" s="9">
        <f>189853+414+4408</f>
        <v>194675</v>
      </c>
      <c r="I426" s="9">
        <f>166813+239+3404</f>
        <v>170456</v>
      </c>
      <c r="J426" s="9">
        <f>85167+2379+2292</f>
        <v>89838</v>
      </c>
      <c r="K426" s="9">
        <f>43589+162+762</f>
        <v>44513</v>
      </c>
      <c r="L426" s="9">
        <f>23204+76+538</f>
        <v>23818</v>
      </c>
      <c r="M426" s="9">
        <f>14589+77+439</f>
        <v>15105</v>
      </c>
      <c r="N426" s="9">
        <f>11893+77+484</f>
        <v>12454</v>
      </c>
      <c r="O426" s="9">
        <f>12111+75+449</f>
        <v>12635</v>
      </c>
      <c r="P426" s="9">
        <f>20267+3+327</f>
        <v>20597</v>
      </c>
      <c r="Q426" s="9">
        <f>27297</f>
        <v>27297</v>
      </c>
      <c r="R426" s="9">
        <f>29474</f>
        <v>29474</v>
      </c>
      <c r="S426" s="9">
        <f>31418</f>
        <v>31418</v>
      </c>
      <c r="T426" s="9">
        <f>19314</f>
        <v>19314</v>
      </c>
      <c r="U426" s="9">
        <f>7119</f>
        <v>7119</v>
      </c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</row>
    <row r="427" spans="1:46" s="6" customFormat="1" x14ac:dyDescent="0.2">
      <c r="C427" t="s">
        <v>119</v>
      </c>
      <c r="G427" s="9">
        <v>8101</v>
      </c>
      <c r="H427" s="9">
        <v>6880</v>
      </c>
      <c r="I427" s="9">
        <v>5636</v>
      </c>
      <c r="J427" s="9">
        <v>3082</v>
      </c>
      <c r="K427" s="9">
        <v>1490</v>
      </c>
      <c r="L427" s="9">
        <v>839</v>
      </c>
      <c r="M427" s="9">
        <v>528</v>
      </c>
      <c r="N427" s="9">
        <v>442</v>
      </c>
      <c r="O427" s="9">
        <v>460</v>
      </c>
      <c r="P427" s="9">
        <v>713</v>
      </c>
      <c r="Q427" s="9">
        <v>972</v>
      </c>
      <c r="R427" s="9">
        <v>1017</v>
      </c>
      <c r="S427" s="9">
        <v>1075</v>
      </c>
      <c r="T427" s="9">
        <v>756</v>
      </c>
      <c r="U427" s="9">
        <v>287</v>
      </c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</row>
    <row r="428" spans="1:46" x14ac:dyDescent="0.2">
      <c r="A428" s="3"/>
      <c r="B428" s="3"/>
      <c r="C428" t="s">
        <v>114</v>
      </c>
      <c r="G428" s="5">
        <v>0</v>
      </c>
      <c r="H428" s="5">
        <v>0</v>
      </c>
      <c r="I428" s="5">
        <v>0</v>
      </c>
      <c r="J428" s="5">
        <v>0</v>
      </c>
      <c r="K428" s="5">
        <v>0</v>
      </c>
      <c r="L428" s="5">
        <v>0</v>
      </c>
      <c r="M428" s="5">
        <v>0</v>
      </c>
      <c r="N428" s="5">
        <v>0</v>
      </c>
      <c r="O428" s="5">
        <v>0</v>
      </c>
      <c r="P428" s="5">
        <v>0</v>
      </c>
      <c r="Q428" s="5">
        <v>0</v>
      </c>
      <c r="R428" s="5">
        <v>0</v>
      </c>
      <c r="S428" s="5">
        <v>0</v>
      </c>
      <c r="T428" s="5">
        <v>0</v>
      </c>
      <c r="U428" s="5">
        <v>0</v>
      </c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</row>
    <row r="429" spans="1:46" x14ac:dyDescent="0.2">
      <c r="A429" s="3"/>
      <c r="B429" s="3"/>
      <c r="C429" t="s">
        <v>3</v>
      </c>
      <c r="G429" s="4" t="s">
        <v>67</v>
      </c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spans="1:46" x14ac:dyDescent="0.2">
      <c r="A430" s="3"/>
      <c r="B430" s="3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spans="1:46" x14ac:dyDescent="0.2">
      <c r="A431" s="3"/>
      <c r="B431" s="3" t="s">
        <v>59</v>
      </c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spans="1:46" x14ac:dyDescent="0.2">
      <c r="A432" s="3"/>
      <c r="B432" s="3"/>
      <c r="D432" s="20" t="s">
        <v>143</v>
      </c>
      <c r="G432" s="17">
        <v>0.04</v>
      </c>
      <c r="H432" s="17">
        <v>7.4999999999999997E-3</v>
      </c>
      <c r="I432" s="17">
        <v>7.4999999999999997E-3</v>
      </c>
      <c r="J432" s="17">
        <v>7.4999999999999997E-3</v>
      </c>
      <c r="K432" s="17">
        <v>7.4999999999999997E-3</v>
      </c>
      <c r="L432" s="17">
        <v>7.4999999999999997E-3</v>
      </c>
      <c r="M432" s="17">
        <v>7.4999999999999997E-3</v>
      </c>
      <c r="N432" s="17">
        <v>7.4999999999999997E-3</v>
      </c>
      <c r="O432" s="17">
        <v>7.4999999999999997E-3</v>
      </c>
      <c r="P432" s="17">
        <v>7.4999999999999997E-3</v>
      </c>
      <c r="Q432" s="17">
        <v>7.4999999999999997E-3</v>
      </c>
      <c r="R432" s="17">
        <v>7.4999999999999997E-3</v>
      </c>
      <c r="S432" s="17">
        <v>7.4999999999999997E-3</v>
      </c>
      <c r="T432" s="17">
        <v>7.4999999999999997E-3</v>
      </c>
      <c r="U432" s="17">
        <v>7.4999999999999997E-3</v>
      </c>
    </row>
    <row r="433" spans="1:24" x14ac:dyDescent="0.2">
      <c r="A433" s="3"/>
      <c r="B433" s="3"/>
      <c r="D433" s="20" t="s">
        <v>150</v>
      </c>
      <c r="G433" s="10">
        <v>0.4</v>
      </c>
      <c r="H433" s="10">
        <v>0.16</v>
      </c>
      <c r="I433" s="10">
        <v>0.08</v>
      </c>
      <c r="J433" s="10">
        <v>0.01</v>
      </c>
      <c r="K433" s="10">
        <v>0.01</v>
      </c>
      <c r="L433" s="10">
        <v>0.01</v>
      </c>
      <c r="M433" s="10">
        <v>0.01</v>
      </c>
      <c r="N433" s="10">
        <v>0.01</v>
      </c>
      <c r="O433" s="10">
        <v>0.01</v>
      </c>
      <c r="P433" s="10">
        <v>0.01</v>
      </c>
      <c r="Q433" s="10">
        <v>0.04</v>
      </c>
      <c r="R433" s="10">
        <v>0.04</v>
      </c>
      <c r="S433" s="10">
        <v>0.04</v>
      </c>
      <c r="T433" s="10">
        <v>0.04</v>
      </c>
      <c r="U433" s="10">
        <v>0.04</v>
      </c>
    </row>
    <row r="434" spans="1:24" x14ac:dyDescent="0.2">
      <c r="A434" s="3"/>
      <c r="B434" s="3"/>
      <c r="D434" s="11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</row>
    <row r="435" spans="1:24" x14ac:dyDescent="0.2">
      <c r="A435" s="3"/>
      <c r="B435" s="3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 spans="1:24" hidden="1" x14ac:dyDescent="0.2">
      <c r="A436" s="3"/>
      <c r="B436" s="3"/>
      <c r="C436" t="s">
        <v>119</v>
      </c>
      <c r="G436" s="9">
        <f>5782+9028+43507</f>
        <v>58317</v>
      </c>
      <c r="H436" s="9">
        <f>5075+7482+40769</f>
        <v>53326</v>
      </c>
      <c r="I436" s="9">
        <f>3995+7174+37839</f>
        <v>49008</v>
      </c>
      <c r="J436" s="9">
        <f>791+2563+26146</f>
        <v>29500</v>
      </c>
      <c r="K436" s="9">
        <f>632+1727+16450</f>
        <v>18809</v>
      </c>
      <c r="L436" s="9">
        <f>602+1497+13439</f>
        <v>15538</v>
      </c>
      <c r="M436" s="9">
        <f>611+1402+12551</f>
        <v>14564</v>
      </c>
      <c r="N436" s="9">
        <f>611+1359+12546</f>
        <v>14516</v>
      </c>
      <c r="O436" s="9">
        <f>596+1358+11570</f>
        <v>13524</v>
      </c>
      <c r="P436" s="9">
        <f>556+996+14928</f>
        <v>16480</v>
      </c>
      <c r="Q436" s="9">
        <f>536+754+18569</f>
        <v>19859</v>
      </c>
      <c r="R436" s="9">
        <f>548+767+20604</f>
        <v>21919</v>
      </c>
      <c r="S436" s="9">
        <f>548+767+19194</f>
        <v>20509</v>
      </c>
      <c r="T436" s="9">
        <f>512+728+18612</f>
        <v>19852</v>
      </c>
      <c r="U436" s="9">
        <f>544+767+17898</f>
        <v>19209</v>
      </c>
      <c r="V436" s="5"/>
      <c r="W436" s="5"/>
      <c r="X436" s="5"/>
    </row>
    <row r="437" spans="1:24" s="6" customFormat="1" x14ac:dyDescent="0.2">
      <c r="C437" t="s">
        <v>119</v>
      </c>
      <c r="G437" s="9">
        <v>233</v>
      </c>
      <c r="H437" s="9">
        <v>272</v>
      </c>
      <c r="I437" s="9">
        <v>245</v>
      </c>
      <c r="J437" s="9">
        <v>89</v>
      </c>
      <c r="K437" s="9">
        <v>59</v>
      </c>
      <c r="L437" s="9">
        <v>54</v>
      </c>
      <c r="M437" s="9">
        <v>49</v>
      </c>
      <c r="N437" s="9">
        <v>44</v>
      </c>
      <c r="O437" s="9">
        <v>45</v>
      </c>
      <c r="P437" s="9">
        <v>32</v>
      </c>
      <c r="Q437" s="9">
        <v>25</v>
      </c>
      <c r="R437" s="9">
        <v>25</v>
      </c>
      <c r="S437" s="9">
        <v>25</v>
      </c>
      <c r="T437" s="9">
        <v>26</v>
      </c>
      <c r="U437" s="9">
        <v>25</v>
      </c>
      <c r="V437" s="5"/>
      <c r="W437" s="5"/>
      <c r="X437" s="5"/>
    </row>
    <row r="438" spans="1:24" x14ac:dyDescent="0.2">
      <c r="A438" s="3"/>
      <c r="B438" s="3"/>
      <c r="C438" t="s">
        <v>114</v>
      </c>
      <c r="G438" s="5">
        <v>572</v>
      </c>
      <c r="H438" s="5">
        <v>572</v>
      </c>
      <c r="I438" s="5">
        <v>572</v>
      </c>
      <c r="J438" s="5">
        <v>572</v>
      </c>
      <c r="K438" s="5">
        <v>572</v>
      </c>
      <c r="L438" s="5">
        <v>572</v>
      </c>
      <c r="M438" s="5">
        <v>572</v>
      </c>
      <c r="N438" s="5">
        <v>572</v>
      </c>
      <c r="O438" s="5">
        <v>572</v>
      </c>
      <c r="P438" s="5">
        <v>572</v>
      </c>
      <c r="Q438" s="5">
        <v>572</v>
      </c>
      <c r="R438" s="5">
        <v>572</v>
      </c>
      <c r="S438" s="5">
        <v>572</v>
      </c>
      <c r="T438" s="5">
        <v>572</v>
      </c>
      <c r="U438" s="5">
        <v>572</v>
      </c>
      <c r="V438" s="5"/>
      <c r="W438" s="5"/>
      <c r="X438" s="5"/>
    </row>
    <row r="439" spans="1:24" x14ac:dyDescent="0.2">
      <c r="A439" s="3"/>
      <c r="B439" s="3"/>
      <c r="C439" t="s">
        <v>3</v>
      </c>
      <c r="G439" s="4" t="s">
        <v>68</v>
      </c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spans="1:24" x14ac:dyDescent="0.2">
      <c r="A440" s="3"/>
      <c r="B440" s="3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spans="1:24" x14ac:dyDescent="0.2">
      <c r="A441" s="3" t="s">
        <v>60</v>
      </c>
      <c r="B441" s="3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spans="1:24" x14ac:dyDescent="0.2">
      <c r="A442" s="3"/>
      <c r="B442" s="3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spans="1:24" x14ac:dyDescent="0.2">
      <c r="A443" s="3"/>
      <c r="B443" s="3" t="s">
        <v>57</v>
      </c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spans="1:24" x14ac:dyDescent="0.2">
      <c r="A444" s="3"/>
      <c r="B444" s="3"/>
      <c r="D444" t="s">
        <v>142</v>
      </c>
      <c r="G444" s="4">
        <v>0.06</v>
      </c>
      <c r="H444" s="4">
        <v>0.01</v>
      </c>
      <c r="I444" s="4">
        <v>0.01</v>
      </c>
      <c r="J444" s="4">
        <v>0.01</v>
      </c>
      <c r="K444" s="4">
        <v>0.01</v>
      </c>
      <c r="L444" s="4">
        <v>0.01</v>
      </c>
      <c r="M444" s="4">
        <v>0.01</v>
      </c>
      <c r="N444" s="4">
        <v>0.01</v>
      </c>
      <c r="O444" s="4">
        <v>0.01</v>
      </c>
      <c r="P444" s="4">
        <v>0.01</v>
      </c>
      <c r="Q444" s="4">
        <v>0.01</v>
      </c>
      <c r="R444" s="4">
        <v>0.01</v>
      </c>
      <c r="S444" s="4">
        <v>0.01</v>
      </c>
      <c r="T444" s="4">
        <v>0.01</v>
      </c>
      <c r="U444" s="4">
        <v>0.01</v>
      </c>
    </row>
    <row r="445" spans="1:24" x14ac:dyDescent="0.2">
      <c r="A445" s="3"/>
      <c r="B445" s="3"/>
      <c r="D445" s="11" t="s">
        <v>134</v>
      </c>
      <c r="G445" s="10">
        <v>2.5000000000000001E-2</v>
      </c>
      <c r="H445" s="10">
        <v>2.5000000000000001E-2</v>
      </c>
      <c r="I445" s="10">
        <v>2.5000000000000001E-2</v>
      </c>
      <c r="J445" s="10">
        <v>0.01</v>
      </c>
      <c r="K445" s="10">
        <v>0.01</v>
      </c>
      <c r="L445" s="10">
        <v>0.01</v>
      </c>
      <c r="M445" s="10">
        <v>0.01</v>
      </c>
      <c r="N445" s="10">
        <v>0.01</v>
      </c>
      <c r="O445" s="10">
        <v>0.01</v>
      </c>
      <c r="P445" s="10">
        <v>0.01</v>
      </c>
      <c r="Q445" s="10">
        <v>0.03</v>
      </c>
      <c r="R445" s="10">
        <v>0.03</v>
      </c>
      <c r="S445" s="10">
        <v>0.03</v>
      </c>
      <c r="T445" s="10">
        <v>0.03</v>
      </c>
      <c r="U445" s="10">
        <v>0.03</v>
      </c>
    </row>
    <row r="446" spans="1:24" x14ac:dyDescent="0.2">
      <c r="A446" s="3"/>
      <c r="B446" s="3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spans="1:24" x14ac:dyDescent="0.2">
      <c r="A447" s="3"/>
      <c r="B447" s="3"/>
      <c r="C447" t="s">
        <v>119</v>
      </c>
      <c r="G447" s="5">
        <v>0</v>
      </c>
      <c r="H447" s="5">
        <v>0</v>
      </c>
      <c r="I447" s="5">
        <v>0</v>
      </c>
      <c r="J447" s="5">
        <v>0</v>
      </c>
      <c r="K447" s="5">
        <v>0</v>
      </c>
      <c r="L447" s="5">
        <v>0</v>
      </c>
      <c r="M447" s="5">
        <v>0</v>
      </c>
      <c r="N447" s="5">
        <v>0</v>
      </c>
      <c r="O447" s="5">
        <v>0</v>
      </c>
      <c r="P447" s="5">
        <v>0</v>
      </c>
      <c r="Q447" s="5">
        <v>0</v>
      </c>
      <c r="R447" s="5">
        <v>0</v>
      </c>
      <c r="S447" s="5">
        <v>0</v>
      </c>
      <c r="T447" s="5">
        <v>0</v>
      </c>
      <c r="U447" s="5">
        <v>0</v>
      </c>
    </row>
    <row r="448" spans="1:24" x14ac:dyDescent="0.2">
      <c r="A448" s="3"/>
      <c r="B448" s="3"/>
      <c r="C448" t="s">
        <v>114</v>
      </c>
      <c r="G448" s="5">
        <v>479</v>
      </c>
      <c r="H448" s="5">
        <v>479</v>
      </c>
      <c r="I448" s="5">
        <v>479</v>
      </c>
      <c r="J448" s="5">
        <v>479</v>
      </c>
      <c r="K448" s="5">
        <v>479</v>
      </c>
      <c r="L448" s="5">
        <v>0</v>
      </c>
      <c r="M448" s="5">
        <v>0</v>
      </c>
      <c r="N448" s="5">
        <v>0</v>
      </c>
      <c r="O448" s="5">
        <v>0</v>
      </c>
      <c r="P448" s="5">
        <v>0</v>
      </c>
      <c r="Q448" s="5">
        <v>0</v>
      </c>
      <c r="R448" s="5">
        <v>0</v>
      </c>
      <c r="S448" s="5">
        <v>0</v>
      </c>
      <c r="T448" s="5">
        <v>0</v>
      </c>
      <c r="U448" s="5">
        <v>0</v>
      </c>
    </row>
    <row r="449" spans="1:51" x14ac:dyDescent="0.2">
      <c r="A449" s="3"/>
      <c r="B449" s="3"/>
      <c r="C449" t="s">
        <v>3</v>
      </c>
      <c r="G449" s="4" t="s">
        <v>65</v>
      </c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spans="1:51" x14ac:dyDescent="0.2">
      <c r="A450" s="3"/>
      <c r="B450" s="3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spans="1:51" x14ac:dyDescent="0.2">
      <c r="A451" s="3"/>
      <c r="B451" s="3" t="s">
        <v>61</v>
      </c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spans="1:51" x14ac:dyDescent="0.2">
      <c r="A452" s="3"/>
      <c r="B452" s="3"/>
      <c r="D452" t="s">
        <v>142</v>
      </c>
      <c r="G452" s="4">
        <v>0.06</v>
      </c>
      <c r="H452" s="4">
        <v>0.01</v>
      </c>
      <c r="I452" s="4">
        <v>0.01</v>
      </c>
      <c r="J452" s="4">
        <v>0.01</v>
      </c>
      <c r="K452" s="4">
        <v>0.01</v>
      </c>
      <c r="L452" s="4">
        <v>0.01</v>
      </c>
      <c r="M452" s="4">
        <v>0.01</v>
      </c>
      <c r="N452" s="4">
        <v>0.01</v>
      </c>
      <c r="O452" s="4">
        <v>0.01</v>
      </c>
      <c r="P452" s="4">
        <v>0.01</v>
      </c>
      <c r="Q452" s="4">
        <v>0.01</v>
      </c>
      <c r="R452" s="4">
        <v>0.01</v>
      </c>
      <c r="S452" s="4">
        <v>0.01</v>
      </c>
      <c r="T452" s="4">
        <v>0.01</v>
      </c>
      <c r="U452" s="4">
        <v>0.01</v>
      </c>
    </row>
    <row r="453" spans="1:51" x14ac:dyDescent="0.2">
      <c r="A453" s="3"/>
      <c r="B453" s="3"/>
      <c r="D453" s="11" t="s">
        <v>134</v>
      </c>
      <c r="G453" s="10">
        <v>0.2</v>
      </c>
      <c r="H453" s="10">
        <v>0.2</v>
      </c>
      <c r="I453" s="10">
        <v>0.2</v>
      </c>
      <c r="J453" s="10">
        <v>0.1</v>
      </c>
      <c r="K453" s="10">
        <v>0.1</v>
      </c>
      <c r="L453" s="10">
        <v>0.1</v>
      </c>
      <c r="M453" s="10">
        <v>0.1</v>
      </c>
      <c r="N453" s="10">
        <v>0.1</v>
      </c>
      <c r="O453" s="10">
        <v>0.1</v>
      </c>
      <c r="P453" s="10">
        <v>0.1</v>
      </c>
      <c r="Q453" s="10">
        <v>0.25</v>
      </c>
      <c r="R453" s="10">
        <v>0.25</v>
      </c>
      <c r="S453" s="10">
        <v>0.25</v>
      </c>
      <c r="T453" s="10">
        <v>0.25</v>
      </c>
      <c r="U453" s="10">
        <v>0.25</v>
      </c>
    </row>
    <row r="454" spans="1:51" x14ac:dyDescent="0.2">
      <c r="A454" s="3"/>
      <c r="B454" s="3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</row>
    <row r="455" spans="1:51" hidden="1" x14ac:dyDescent="0.2">
      <c r="A455" s="3"/>
      <c r="B455" s="3"/>
      <c r="C455" t="s">
        <v>113</v>
      </c>
      <c r="G455" s="9">
        <f>997+1560+605+9069+620+688+38419+10075+1856+1000</f>
        <v>64889</v>
      </c>
      <c r="H455" s="9">
        <f>949+1435+605+8556+600+700+38361+1758+565</f>
        <v>53529</v>
      </c>
      <c r="I455" s="9">
        <f>817+1300+500+610+400+29526+2507+588</f>
        <v>36248</v>
      </c>
      <c r="J455" s="9">
        <f>280+400+600+26346+2829+588</f>
        <v>31043</v>
      </c>
      <c r="K455" s="9">
        <f>96+300+580+24552+2930+567</f>
        <v>29025</v>
      </c>
      <c r="L455" s="9">
        <f>53+200+400+24487+1201+536</f>
        <v>26877</v>
      </c>
      <c r="M455" s="9">
        <f>51+100+350+22943+984+652</f>
        <v>25080</v>
      </c>
      <c r="N455" s="9">
        <f>49+100+350+24562+1131+621</f>
        <v>26813</v>
      </c>
      <c r="O455" s="9">
        <f>56+120+300+24633+1183+450</f>
        <v>26742</v>
      </c>
      <c r="P455" s="9">
        <f>64+300+400+27441+3060+465</f>
        <v>31730</v>
      </c>
      <c r="Q455" s="9">
        <f>350+450+6203+480</f>
        <v>7483</v>
      </c>
      <c r="R455" s="9">
        <f>605+600+7503+550</f>
        <v>9258</v>
      </c>
      <c r="S455" s="9">
        <f>605+620+8433</f>
        <v>9658</v>
      </c>
      <c r="T455" s="9">
        <f>605+580+5925</f>
        <v>7110</v>
      </c>
      <c r="U455" s="9">
        <f>500+4579</f>
        <v>5079</v>
      </c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</row>
    <row r="456" spans="1:51" s="6" customFormat="1" x14ac:dyDescent="0.2">
      <c r="C456" t="s">
        <v>119</v>
      </c>
      <c r="G456" s="9">
        <v>1991</v>
      </c>
      <c r="H456" s="9">
        <v>2054</v>
      </c>
      <c r="I456" s="9">
        <f>I455/31</f>
        <v>1169.2903225806451</v>
      </c>
      <c r="J456" s="9">
        <f>J455/30</f>
        <v>1034.7666666666667</v>
      </c>
      <c r="K456" s="9">
        <f>K455/31</f>
        <v>936.29032258064512</v>
      </c>
      <c r="L456" s="9">
        <f>L455/30</f>
        <v>895.9</v>
      </c>
      <c r="M456" s="9">
        <f>M455/31</f>
        <v>809.0322580645161</v>
      </c>
      <c r="N456" s="9">
        <f>N455/31</f>
        <v>864.93548387096769</v>
      </c>
      <c r="O456" s="9">
        <f>O455/30</f>
        <v>891.4</v>
      </c>
      <c r="P456" s="9">
        <f>P455/31</f>
        <v>1023.5483870967741</v>
      </c>
      <c r="Q456" s="9">
        <f>Q455/30</f>
        <v>249.43333333333334</v>
      </c>
      <c r="R456" s="9">
        <f>R455/31</f>
        <v>298.64516129032256</v>
      </c>
      <c r="S456" s="9">
        <f>S455/31</f>
        <v>311.54838709677421</v>
      </c>
      <c r="T456" s="9">
        <f>T455/28</f>
        <v>253.92857142857142</v>
      </c>
      <c r="U456" s="9">
        <f>U455/31</f>
        <v>163.83870967741936</v>
      </c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</row>
    <row r="457" spans="1:51" x14ac:dyDescent="0.2">
      <c r="A457" s="3"/>
      <c r="B457" s="3"/>
      <c r="C457" t="s">
        <v>114</v>
      </c>
      <c r="E457" t="s">
        <v>125</v>
      </c>
      <c r="G457" s="18">
        <v>0</v>
      </c>
      <c r="H457" s="18">
        <v>0</v>
      </c>
      <c r="I457" s="18">
        <v>0</v>
      </c>
      <c r="J457" s="18">
        <v>0</v>
      </c>
      <c r="K457" s="18">
        <v>0</v>
      </c>
      <c r="L457" s="18">
        <v>0</v>
      </c>
      <c r="M457" s="18">
        <v>0</v>
      </c>
      <c r="N457" s="18">
        <v>0</v>
      </c>
      <c r="O457" s="18">
        <v>0</v>
      </c>
      <c r="P457" s="18">
        <v>0</v>
      </c>
      <c r="Q457" s="18">
        <v>0</v>
      </c>
      <c r="R457" s="18">
        <v>0</v>
      </c>
      <c r="S457" s="18">
        <v>0</v>
      </c>
      <c r="T457" s="18">
        <v>0</v>
      </c>
      <c r="U457" s="18">
        <v>0</v>
      </c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</row>
    <row r="458" spans="1:51" x14ac:dyDescent="0.2">
      <c r="A458" s="3"/>
      <c r="B458" s="3"/>
      <c r="C458" t="s">
        <v>3</v>
      </c>
      <c r="G458" s="4" t="s">
        <v>64</v>
      </c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spans="1:51" x14ac:dyDescent="0.2">
      <c r="A459" s="3"/>
      <c r="B459" s="3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spans="1:51" x14ac:dyDescent="0.2">
      <c r="A460" s="3"/>
      <c r="B460" s="3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spans="1:51" x14ac:dyDescent="0.2">
      <c r="A461" s="3" t="s">
        <v>122</v>
      </c>
      <c r="B461" s="3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spans="1:51" x14ac:dyDescent="0.2">
      <c r="A462" s="3"/>
      <c r="B462" s="3"/>
      <c r="D462" t="s">
        <v>142</v>
      </c>
      <c r="G462" s="4">
        <v>0.06</v>
      </c>
      <c r="H462" s="4">
        <v>0.01</v>
      </c>
      <c r="I462" s="4">
        <v>0.01</v>
      </c>
      <c r="J462" s="4">
        <v>0.01</v>
      </c>
      <c r="K462" s="4">
        <v>0.01</v>
      </c>
      <c r="L462" s="4">
        <v>0.01</v>
      </c>
      <c r="M462" s="4">
        <v>0.01</v>
      </c>
      <c r="N462" s="4">
        <v>0.01</v>
      </c>
      <c r="O462" s="4">
        <v>0.01</v>
      </c>
      <c r="P462" s="4">
        <v>0.01</v>
      </c>
      <c r="Q462" s="4">
        <v>0.01</v>
      </c>
      <c r="R462" s="4">
        <v>0.01</v>
      </c>
      <c r="S462" s="4">
        <v>0.01</v>
      </c>
      <c r="T462" s="4">
        <v>0.01</v>
      </c>
      <c r="U462" s="4">
        <v>0.01</v>
      </c>
    </row>
    <row r="463" spans="1:51" x14ac:dyDescent="0.2">
      <c r="A463" s="3"/>
      <c r="B463" s="3"/>
      <c r="E463" s="21"/>
      <c r="F463" s="21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</row>
    <row r="464" spans="1:51" hidden="1" x14ac:dyDescent="0.2">
      <c r="A464" s="3"/>
      <c r="B464" s="3"/>
      <c r="C464" t="s">
        <v>113</v>
      </c>
      <c r="G464" s="9">
        <v>0</v>
      </c>
      <c r="H464" s="9">
        <v>0</v>
      </c>
      <c r="I464" s="9">
        <v>0</v>
      </c>
      <c r="J464" s="9">
        <v>0</v>
      </c>
      <c r="K464" s="9">
        <v>0</v>
      </c>
      <c r="L464" s="9">
        <v>0</v>
      </c>
      <c r="M464" s="9">
        <v>0</v>
      </c>
      <c r="N464" s="9">
        <v>0</v>
      </c>
      <c r="O464" s="9">
        <v>0</v>
      </c>
      <c r="P464" s="9">
        <v>0</v>
      </c>
      <c r="Q464" s="9">
        <v>0</v>
      </c>
      <c r="R464" s="9">
        <v>0</v>
      </c>
      <c r="S464" s="9">
        <v>0</v>
      </c>
      <c r="T464" s="9">
        <v>0</v>
      </c>
      <c r="U464" s="9">
        <v>0</v>
      </c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</row>
    <row r="465" spans="1:51" s="6" customFormat="1" x14ac:dyDescent="0.2">
      <c r="C465" t="s">
        <v>120</v>
      </c>
      <c r="G465" s="9">
        <v>1910</v>
      </c>
      <c r="H465" s="9">
        <v>1970</v>
      </c>
      <c r="I465" s="9">
        <v>2020</v>
      </c>
      <c r="J465" s="9">
        <v>2617</v>
      </c>
      <c r="K465" s="9">
        <f>K464/31</f>
        <v>0</v>
      </c>
      <c r="L465" s="9">
        <f>L464/30</f>
        <v>0</v>
      </c>
      <c r="M465" s="9">
        <f>M464/31</f>
        <v>0</v>
      </c>
      <c r="N465" s="9">
        <f>N464/31</f>
        <v>0</v>
      </c>
      <c r="O465" s="9">
        <f>O464/30</f>
        <v>0</v>
      </c>
      <c r="P465" s="9">
        <v>1016</v>
      </c>
      <c r="Q465" s="9">
        <v>1183</v>
      </c>
      <c r="R465" s="9">
        <v>1155</v>
      </c>
      <c r="S465" s="9">
        <v>1112</v>
      </c>
      <c r="T465" s="9">
        <v>1041</v>
      </c>
      <c r="U465" s="9">
        <v>1037</v>
      </c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</row>
    <row r="466" spans="1:51" x14ac:dyDescent="0.2">
      <c r="A466" s="3"/>
      <c r="B466" s="3"/>
      <c r="C466" t="s">
        <v>114</v>
      </c>
      <c r="E466" t="s">
        <v>125</v>
      </c>
      <c r="G466" s="5">
        <v>0</v>
      </c>
      <c r="H466" s="5">
        <v>0</v>
      </c>
      <c r="I466" s="5">
        <v>0</v>
      </c>
      <c r="J466" s="5">
        <v>0</v>
      </c>
      <c r="K466" s="5">
        <v>0</v>
      </c>
      <c r="L466" s="5">
        <v>0</v>
      </c>
      <c r="M466" s="5">
        <v>0</v>
      </c>
      <c r="N466" s="5">
        <v>0</v>
      </c>
      <c r="O466" s="5">
        <v>0</v>
      </c>
      <c r="P466" s="5">
        <v>0</v>
      </c>
      <c r="Q466" s="5">
        <v>0</v>
      </c>
      <c r="R466" s="5">
        <v>0</v>
      </c>
      <c r="S466" s="5">
        <v>0</v>
      </c>
      <c r="T466" s="5">
        <v>0</v>
      </c>
      <c r="U466" s="5">
        <v>0</v>
      </c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</row>
    <row r="467" spans="1:51" x14ac:dyDescent="0.2">
      <c r="A467" s="3"/>
      <c r="B467" s="3"/>
      <c r="C467" t="s">
        <v>3</v>
      </c>
      <c r="G467" s="4" t="s">
        <v>77</v>
      </c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spans="1:51" x14ac:dyDescent="0.2">
      <c r="A468" s="3"/>
      <c r="B468" s="3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spans="1:51" x14ac:dyDescent="0.2">
      <c r="A469" s="3" t="s">
        <v>62</v>
      </c>
      <c r="B469" s="3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spans="1:51" x14ac:dyDescent="0.2">
      <c r="A470" s="3"/>
      <c r="B470" s="3"/>
      <c r="D470" s="13" t="s">
        <v>148</v>
      </c>
      <c r="G470" t="s">
        <v>149</v>
      </c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spans="1:51" x14ac:dyDescent="0.2">
      <c r="A471" s="3"/>
      <c r="B471" s="3"/>
      <c r="D471" s="11" t="s">
        <v>134</v>
      </c>
      <c r="G471" s="17">
        <v>0.2165</v>
      </c>
      <c r="H471" s="17">
        <v>0.2165</v>
      </c>
      <c r="I471" s="10">
        <v>0.2</v>
      </c>
      <c r="J471" s="10">
        <v>0.1</v>
      </c>
      <c r="K471" s="10">
        <v>0.1</v>
      </c>
      <c r="L471" s="10">
        <v>0.1</v>
      </c>
      <c r="M471" s="10">
        <v>0.1</v>
      </c>
      <c r="N471" s="10">
        <v>0.1</v>
      </c>
      <c r="O471" s="10">
        <v>0.1</v>
      </c>
      <c r="P471" s="10">
        <v>0.1</v>
      </c>
      <c r="Q471" s="10">
        <v>0.25</v>
      </c>
      <c r="R471" s="10">
        <v>0.25</v>
      </c>
      <c r="S471" s="10">
        <v>0.2165</v>
      </c>
      <c r="T471" s="10">
        <v>0.2165</v>
      </c>
      <c r="U471" s="10">
        <v>0.25</v>
      </c>
    </row>
    <row r="472" spans="1:51" x14ac:dyDescent="0.2">
      <c r="A472" s="3"/>
      <c r="B472" s="3"/>
      <c r="G472" s="5" t="s">
        <v>147</v>
      </c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</row>
    <row r="473" spans="1:51" hidden="1" x14ac:dyDescent="0.2">
      <c r="A473" s="3"/>
      <c r="B473" s="3"/>
      <c r="C473" t="s">
        <v>113</v>
      </c>
      <c r="G473" s="9">
        <f>90+56267+3102+650+8600+72</f>
        <v>68781</v>
      </c>
      <c r="H473" s="9">
        <f>10+52659+1219+650+8000+68</f>
        <v>62606</v>
      </c>
      <c r="I473" s="9">
        <f>6+4291+1143+650+7500+67</f>
        <v>13657</v>
      </c>
      <c r="J473" s="9">
        <f>4+4792+1226+650+7000+76</f>
        <v>13748</v>
      </c>
      <c r="K473" s="9">
        <f>16+5486+10350+650+7000+68</f>
        <v>23570</v>
      </c>
      <c r="L473" s="9">
        <f>32+8205+3726+650+7020+71</f>
        <v>19704</v>
      </c>
      <c r="M473" s="9">
        <f>8377+3555+650+8000</f>
        <v>20582</v>
      </c>
      <c r="N473" s="9">
        <f>13012+5085+650+8000</f>
        <v>26747</v>
      </c>
      <c r="O473" s="9">
        <f>11510+6478+650+8500</f>
        <v>27138</v>
      </c>
      <c r="P473" s="9">
        <f>9140+5779+650+8500</f>
        <v>24069</v>
      </c>
      <c r="Q473" s="9">
        <f>3718+650+7000</f>
        <v>11368</v>
      </c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</row>
    <row r="474" spans="1:51" s="6" customFormat="1" x14ac:dyDescent="0.2">
      <c r="C474" t="s">
        <v>119</v>
      </c>
      <c r="G474" s="9">
        <f>G473/31</f>
        <v>2218.7419354838707</v>
      </c>
      <c r="H474" s="9">
        <f>H473/29</f>
        <v>2158.8275862068967</v>
      </c>
      <c r="I474" s="9">
        <f>I473/31</f>
        <v>440.54838709677421</v>
      </c>
      <c r="J474" s="9">
        <f>J473/30</f>
        <v>458.26666666666665</v>
      </c>
      <c r="K474" s="9">
        <f>K473/31</f>
        <v>760.32258064516134</v>
      </c>
      <c r="L474" s="9">
        <f>L473/30</f>
        <v>656.8</v>
      </c>
      <c r="M474" s="9">
        <f>M473/31</f>
        <v>663.93548387096769</v>
      </c>
      <c r="N474" s="9">
        <f>N473/31</f>
        <v>862.80645161290317</v>
      </c>
      <c r="O474" s="9">
        <f>O473/30</f>
        <v>904.6</v>
      </c>
      <c r="P474" s="9">
        <f>P473/31</f>
        <v>776.41935483870964</v>
      </c>
      <c r="Q474" s="9">
        <f>Q473/30</f>
        <v>378.93333333333334</v>
      </c>
      <c r="R474" s="9">
        <f>R473/31</f>
        <v>0</v>
      </c>
      <c r="S474" s="9">
        <f>S473/31</f>
        <v>0</v>
      </c>
      <c r="T474" s="9">
        <f>T473/28</f>
        <v>0</v>
      </c>
      <c r="U474" s="9">
        <f>U473/31</f>
        <v>0</v>
      </c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</row>
    <row r="475" spans="1:51" x14ac:dyDescent="0.2">
      <c r="A475" s="3"/>
      <c r="B475" s="3"/>
      <c r="C475" t="s">
        <v>114</v>
      </c>
      <c r="F475" s="6"/>
      <c r="G475" s="5">
        <v>844</v>
      </c>
      <c r="H475" s="5">
        <v>844</v>
      </c>
      <c r="I475" s="5">
        <v>844</v>
      </c>
      <c r="J475" s="5">
        <v>844</v>
      </c>
      <c r="K475" s="5">
        <v>844</v>
      </c>
      <c r="L475" s="5">
        <v>775</v>
      </c>
      <c r="M475" s="5">
        <v>775</v>
      </c>
      <c r="N475" s="5">
        <v>775</v>
      </c>
      <c r="O475" s="5">
        <v>775</v>
      </c>
      <c r="P475" s="5">
        <v>775</v>
      </c>
      <c r="Q475" s="5">
        <v>672</v>
      </c>
      <c r="R475" s="5">
        <v>672</v>
      </c>
      <c r="S475" s="5">
        <v>672</v>
      </c>
      <c r="T475" s="5">
        <v>672</v>
      </c>
      <c r="U475" s="5">
        <v>672</v>
      </c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</row>
    <row r="476" spans="1:51" x14ac:dyDescent="0.2">
      <c r="A476" s="3"/>
      <c r="B476" s="3"/>
      <c r="C476" t="s">
        <v>3</v>
      </c>
      <c r="G476" s="4" t="s">
        <v>124</v>
      </c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spans="1:51" x14ac:dyDescent="0.2">
      <c r="A477" s="3"/>
      <c r="B477" s="3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spans="1:51" x14ac:dyDescent="0.2">
      <c r="A478" s="3"/>
      <c r="B478" s="3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spans="1:51" x14ac:dyDescent="0.2">
      <c r="A479" s="3" t="s">
        <v>63</v>
      </c>
      <c r="B479" s="3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spans="1:51" x14ac:dyDescent="0.2">
      <c r="A480" s="3"/>
      <c r="B480" s="3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spans="1:21" x14ac:dyDescent="0.2">
      <c r="A481" s="3"/>
      <c r="B481" s="3"/>
      <c r="G481" s="4" t="s">
        <v>138</v>
      </c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spans="1:21" x14ac:dyDescent="0.2">
      <c r="A482" s="3"/>
      <c r="B482" s="3"/>
      <c r="G482" s="4" t="s">
        <v>139</v>
      </c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spans="1:21" x14ac:dyDescent="0.2">
      <c r="A483" s="3"/>
      <c r="B483" s="3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spans="1:21" x14ac:dyDescent="0.2">
      <c r="A484" s="3"/>
      <c r="B484" s="3"/>
      <c r="C484" t="s">
        <v>113</v>
      </c>
      <c r="G484" s="7">
        <v>4500</v>
      </c>
      <c r="H484" s="7">
        <v>4500</v>
      </c>
      <c r="I484" s="7">
        <v>4500</v>
      </c>
      <c r="J484" s="7">
        <v>4200</v>
      </c>
      <c r="K484" s="7">
        <v>4200</v>
      </c>
      <c r="L484" s="7">
        <v>4200</v>
      </c>
      <c r="M484" s="7">
        <v>4200</v>
      </c>
      <c r="N484" s="7">
        <v>4200</v>
      </c>
      <c r="O484" s="7">
        <v>4200</v>
      </c>
      <c r="P484" s="7">
        <v>4200</v>
      </c>
      <c r="Q484" s="5">
        <v>0</v>
      </c>
      <c r="R484" s="5">
        <v>0</v>
      </c>
      <c r="S484" s="5">
        <v>0</v>
      </c>
      <c r="T484" s="5">
        <v>0</v>
      </c>
      <c r="U484" s="5">
        <v>0</v>
      </c>
    </row>
    <row r="485" spans="1:21" x14ac:dyDescent="0.2">
      <c r="A485" s="3"/>
      <c r="B485" s="3"/>
      <c r="C485" t="s">
        <v>114</v>
      </c>
      <c r="G485" s="5">
        <v>0</v>
      </c>
      <c r="H485" s="5">
        <v>0</v>
      </c>
      <c r="I485" s="5">
        <v>0</v>
      </c>
      <c r="J485" s="5">
        <v>0</v>
      </c>
      <c r="K485" s="5">
        <v>0</v>
      </c>
      <c r="L485" s="5">
        <v>0</v>
      </c>
      <c r="M485" s="5">
        <v>0</v>
      </c>
      <c r="N485" s="5">
        <v>0</v>
      </c>
      <c r="O485" s="5">
        <v>0</v>
      </c>
      <c r="P485" s="5">
        <v>0</v>
      </c>
      <c r="Q485" s="5">
        <v>0</v>
      </c>
      <c r="R485" s="5">
        <v>0</v>
      </c>
      <c r="S485" s="5">
        <v>0</v>
      </c>
      <c r="T485" s="5">
        <v>0</v>
      </c>
      <c r="U485" s="5">
        <v>0</v>
      </c>
    </row>
    <row r="486" spans="1:21" x14ac:dyDescent="0.2">
      <c r="A486" s="3"/>
      <c r="B486" s="3"/>
      <c r="C486" t="s">
        <v>3</v>
      </c>
      <c r="G486" s="17" t="s">
        <v>137</v>
      </c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spans="1:21" x14ac:dyDescent="0.2">
      <c r="A487" s="3"/>
      <c r="B487" s="3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spans="1:21" x14ac:dyDescent="0.2">
      <c r="A488" s="3"/>
      <c r="B488" s="3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spans="1:21" x14ac:dyDescent="0.2">
      <c r="A489" s="3" t="s">
        <v>70</v>
      </c>
      <c r="B489" s="3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spans="1:21" x14ac:dyDescent="0.2">
      <c r="A490" s="3"/>
      <c r="B490" s="3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spans="1:21" x14ac:dyDescent="0.2">
      <c r="A491" s="3"/>
      <c r="B491" s="3"/>
      <c r="D491" s="13" t="s">
        <v>146</v>
      </c>
      <c r="G491" s="4">
        <v>6.5000000000000002E-2</v>
      </c>
      <c r="H491" s="4">
        <v>6.5000000000000002E-2</v>
      </c>
      <c r="I491" s="4">
        <v>6.5000000000000002E-2</v>
      </c>
      <c r="J491" s="4">
        <v>0.03</v>
      </c>
      <c r="K491" s="4">
        <v>2.75E-2</v>
      </c>
      <c r="L491" s="4">
        <v>2.75E-2</v>
      </c>
      <c r="M491" s="4">
        <v>2.75E-2</v>
      </c>
      <c r="N491" s="4">
        <v>2.75E-2</v>
      </c>
      <c r="O491" s="4">
        <v>2.75E-2</v>
      </c>
      <c r="P491" s="4">
        <v>0.03</v>
      </c>
      <c r="Q491" s="4">
        <v>6.5000000000000002E-2</v>
      </c>
      <c r="R491" s="4">
        <v>6.5000000000000002E-2</v>
      </c>
      <c r="S491" s="4">
        <v>6.5000000000000002E-2</v>
      </c>
      <c r="T491" s="4">
        <v>6.5000000000000002E-2</v>
      </c>
      <c r="U491" s="4">
        <v>6.5000000000000002E-2</v>
      </c>
    </row>
    <row r="492" spans="1:21" x14ac:dyDescent="0.2">
      <c r="A492" s="3"/>
      <c r="B492" s="3"/>
      <c r="G492" s="4" t="s">
        <v>140</v>
      </c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spans="1:21" hidden="1" x14ac:dyDescent="0.2">
      <c r="A493" s="3"/>
      <c r="B493" s="3"/>
      <c r="C493" t="s">
        <v>113</v>
      </c>
      <c r="G493" s="7">
        <v>9127</v>
      </c>
      <c r="H493" s="7">
        <v>6543</v>
      </c>
      <c r="I493" s="7">
        <v>4501</v>
      </c>
      <c r="J493" s="7">
        <v>4045</v>
      </c>
      <c r="K493" s="7">
        <v>6366</v>
      </c>
      <c r="L493" s="7">
        <v>6428</v>
      </c>
      <c r="M493" s="7">
        <v>2499</v>
      </c>
      <c r="N493" s="7">
        <v>2447</v>
      </c>
      <c r="O493" s="7">
        <v>2570</v>
      </c>
      <c r="P493" s="7">
        <v>895</v>
      </c>
      <c r="Q493" s="7">
        <v>37</v>
      </c>
      <c r="R493" s="7">
        <v>53</v>
      </c>
      <c r="S493" s="7">
        <v>99</v>
      </c>
      <c r="T493" s="7">
        <v>68</v>
      </c>
      <c r="U493" s="7">
        <v>38</v>
      </c>
    </row>
    <row r="494" spans="1:21" s="6" customFormat="1" x14ac:dyDescent="0.2">
      <c r="C494" t="s">
        <v>119</v>
      </c>
      <c r="G494" s="8">
        <v>2190</v>
      </c>
      <c r="H494" s="8">
        <v>2329</v>
      </c>
      <c r="I494" s="8">
        <v>2224</v>
      </c>
      <c r="J494" s="8">
        <v>2109</v>
      </c>
      <c r="K494" s="8">
        <v>1762</v>
      </c>
      <c r="L494" s="8">
        <v>1135</v>
      </c>
      <c r="M494" s="8">
        <v>781</v>
      </c>
      <c r="N494" s="8">
        <v>683</v>
      </c>
      <c r="O494" s="8">
        <v>435</v>
      </c>
      <c r="P494" s="8">
        <v>402</v>
      </c>
      <c r="Q494" s="8">
        <v>456</v>
      </c>
      <c r="R494" s="8">
        <v>2</v>
      </c>
      <c r="S494" s="8">
        <v>3</v>
      </c>
      <c r="T494" s="8">
        <v>2</v>
      </c>
      <c r="U494" s="8">
        <v>1</v>
      </c>
    </row>
    <row r="495" spans="1:21" x14ac:dyDescent="0.2">
      <c r="A495" s="3"/>
      <c r="B495" s="3"/>
      <c r="C495" t="s">
        <v>114</v>
      </c>
      <c r="G495" s="5">
        <v>0</v>
      </c>
      <c r="H495" s="5">
        <v>0</v>
      </c>
      <c r="I495" s="5">
        <v>0</v>
      </c>
      <c r="J495" s="5">
        <v>0</v>
      </c>
      <c r="K495" s="5">
        <v>0</v>
      </c>
      <c r="L495" s="5">
        <v>0</v>
      </c>
      <c r="M495" s="5">
        <v>0</v>
      </c>
      <c r="N495" s="5">
        <v>0</v>
      </c>
      <c r="O495" s="5">
        <v>0</v>
      </c>
      <c r="P495" s="5">
        <v>0</v>
      </c>
      <c r="Q495" s="5">
        <v>0</v>
      </c>
      <c r="R495" s="5">
        <v>0</v>
      </c>
      <c r="S495" s="5">
        <v>0</v>
      </c>
      <c r="T495" s="5">
        <v>0</v>
      </c>
      <c r="U495" s="5">
        <v>0</v>
      </c>
    </row>
    <row r="496" spans="1:21" x14ac:dyDescent="0.2">
      <c r="A496" s="3"/>
      <c r="B496" s="3"/>
      <c r="C496" t="s">
        <v>3</v>
      </c>
      <c r="G496" s="4" t="s">
        <v>71</v>
      </c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spans="1:25" x14ac:dyDescent="0.2">
      <c r="A497" s="3"/>
      <c r="B497" s="3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spans="1:25" x14ac:dyDescent="0.2">
      <c r="A498" s="3"/>
      <c r="B498" s="3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spans="1:25" x14ac:dyDescent="0.2">
      <c r="A499" s="3" t="s">
        <v>72</v>
      </c>
      <c r="B499" s="3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spans="1:25" x14ac:dyDescent="0.2">
      <c r="A500" s="3"/>
      <c r="B500" s="3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spans="1:25" x14ac:dyDescent="0.2">
      <c r="A501" s="3"/>
      <c r="B501" s="3" t="s">
        <v>73</v>
      </c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spans="1:25" x14ac:dyDescent="0.2">
      <c r="A502" s="3"/>
      <c r="B502" s="3"/>
      <c r="D502" s="13" t="s">
        <v>146</v>
      </c>
      <c r="G502" s="4">
        <v>0</v>
      </c>
      <c r="H502" s="4">
        <v>0</v>
      </c>
      <c r="I502" s="4">
        <v>0</v>
      </c>
      <c r="J502" s="4">
        <v>0</v>
      </c>
      <c r="K502" s="4">
        <v>0</v>
      </c>
      <c r="L502" s="4">
        <v>0</v>
      </c>
      <c r="M502" s="4">
        <v>0</v>
      </c>
      <c r="N502" s="4">
        <v>0</v>
      </c>
      <c r="O502" s="4">
        <v>0</v>
      </c>
      <c r="P502" s="4">
        <v>0</v>
      </c>
      <c r="Q502" s="4">
        <v>0</v>
      </c>
      <c r="R502" s="4">
        <v>0</v>
      </c>
      <c r="S502" s="4">
        <v>0</v>
      </c>
      <c r="T502" s="4">
        <v>0</v>
      </c>
      <c r="U502" s="4">
        <v>0</v>
      </c>
    </row>
    <row r="503" spans="1:25" x14ac:dyDescent="0.2">
      <c r="A503" s="3"/>
      <c r="B503" s="3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idden="1" x14ac:dyDescent="0.2">
      <c r="A504" s="3"/>
      <c r="B504" s="3"/>
      <c r="C504" t="s">
        <v>113</v>
      </c>
      <c r="G504" s="5">
        <f>102+36400</f>
        <v>36502</v>
      </c>
      <c r="H504" s="5">
        <f>102+34400</f>
        <v>34502</v>
      </c>
      <c r="I504" s="5">
        <f>102+34400</f>
        <v>34502</v>
      </c>
      <c r="J504" s="5">
        <f>102+23000</f>
        <v>23102</v>
      </c>
      <c r="K504" s="5">
        <f>102+21000</f>
        <v>21102</v>
      </c>
      <c r="L504" s="5">
        <v>102</v>
      </c>
      <c r="M504" s="5">
        <v>102</v>
      </c>
      <c r="N504" s="5">
        <v>102</v>
      </c>
      <c r="O504" s="5">
        <v>102</v>
      </c>
      <c r="P504" s="5">
        <v>102</v>
      </c>
      <c r="Q504" s="5">
        <v>102</v>
      </c>
      <c r="R504" s="5">
        <v>102</v>
      </c>
      <c r="S504" s="5">
        <v>102</v>
      </c>
      <c r="T504" s="5">
        <v>102</v>
      </c>
      <c r="U504" s="5">
        <v>102</v>
      </c>
      <c r="V504" s="5"/>
      <c r="W504" s="5"/>
      <c r="X504" s="5"/>
      <c r="Y504" s="5"/>
    </row>
    <row r="505" spans="1:25" s="6" customFormat="1" x14ac:dyDescent="0.2">
      <c r="C505" t="s">
        <v>119</v>
      </c>
      <c r="G505" s="9">
        <v>2918</v>
      </c>
      <c r="H505" s="9">
        <v>2751</v>
      </c>
      <c r="I505" s="9">
        <v>2372</v>
      </c>
      <c r="J505" s="9">
        <v>1481</v>
      </c>
      <c r="K505" s="9">
        <v>1228</v>
      </c>
      <c r="L505" s="9">
        <v>429</v>
      </c>
      <c r="M505" s="9">
        <v>427</v>
      </c>
      <c r="N505" s="9">
        <v>428</v>
      </c>
      <c r="O505" s="9">
        <v>440</v>
      </c>
      <c r="P505" s="9">
        <v>526</v>
      </c>
      <c r="Q505" s="9">
        <v>280</v>
      </c>
      <c r="R505" s="9">
        <v>55</v>
      </c>
      <c r="S505" s="9">
        <v>78</v>
      </c>
      <c r="T505" s="9">
        <v>54</v>
      </c>
      <c r="U505" s="9">
        <v>51</v>
      </c>
      <c r="V505" s="5"/>
      <c r="W505" s="5"/>
      <c r="X505" s="5"/>
      <c r="Y505" s="5"/>
    </row>
    <row r="506" spans="1:25" x14ac:dyDescent="0.2">
      <c r="A506" s="3"/>
      <c r="B506" s="3"/>
      <c r="C506" t="s">
        <v>114</v>
      </c>
      <c r="G506" s="18">
        <v>0</v>
      </c>
      <c r="H506" s="18">
        <v>0</v>
      </c>
      <c r="I506" s="18">
        <v>0</v>
      </c>
      <c r="J506" s="18">
        <v>0</v>
      </c>
      <c r="K506" s="18">
        <v>0</v>
      </c>
      <c r="L506" s="18">
        <v>0</v>
      </c>
      <c r="M506" s="18">
        <v>0</v>
      </c>
      <c r="N506" s="18">
        <v>0</v>
      </c>
      <c r="O506" s="18">
        <v>0</v>
      </c>
      <c r="P506" s="18">
        <v>0</v>
      </c>
      <c r="Q506" s="18">
        <v>0</v>
      </c>
      <c r="R506" s="18">
        <v>0</v>
      </c>
      <c r="S506" s="18">
        <v>0</v>
      </c>
      <c r="T506" s="18">
        <v>0</v>
      </c>
      <c r="U506" s="18">
        <v>0</v>
      </c>
      <c r="V506" s="5"/>
      <c r="W506" s="5"/>
      <c r="X506" s="5"/>
      <c r="Y506" s="5"/>
    </row>
    <row r="507" spans="1:25" x14ac:dyDescent="0.2">
      <c r="A507" s="3"/>
      <c r="B507" s="3"/>
      <c r="C507" t="s">
        <v>3</v>
      </c>
      <c r="G507" s="4" t="s">
        <v>74</v>
      </c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spans="1:25" x14ac:dyDescent="0.2">
      <c r="A508" s="3"/>
      <c r="B508" s="3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spans="1:25" x14ac:dyDescent="0.2">
      <c r="A509" s="3" t="s">
        <v>75</v>
      </c>
      <c r="B509" s="3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spans="1:25" x14ac:dyDescent="0.2">
      <c r="A510" s="3"/>
      <c r="B510" s="3" t="s">
        <v>76</v>
      </c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spans="1:25" x14ac:dyDescent="0.2">
      <c r="A511" s="3"/>
      <c r="B511" s="3"/>
      <c r="D511" s="20" t="s">
        <v>141</v>
      </c>
      <c r="G511" s="4">
        <v>7.0000000000000007E-2</v>
      </c>
      <c r="H511" s="4">
        <v>7.4999999999999997E-3</v>
      </c>
      <c r="I511" s="4">
        <v>7.4999999999999997E-3</v>
      </c>
      <c r="J511" s="4">
        <v>7.4999999999999997E-3</v>
      </c>
      <c r="K511" s="4">
        <v>7.4999999999999997E-3</v>
      </c>
      <c r="L511" s="4">
        <v>7.4999999999999997E-3</v>
      </c>
      <c r="M511" s="4">
        <v>7.4999999999999997E-3</v>
      </c>
      <c r="N511" s="4">
        <v>7.4999999999999997E-3</v>
      </c>
      <c r="O511" s="4">
        <v>7.4999999999999997E-3</v>
      </c>
      <c r="P511" s="4">
        <v>7.4999999999999997E-3</v>
      </c>
      <c r="Q511" s="4">
        <v>7.4999999999999997E-3</v>
      </c>
      <c r="R511" s="4">
        <v>7.4999999999999997E-3</v>
      </c>
      <c r="S511" s="4">
        <v>7.4999999999999997E-3</v>
      </c>
      <c r="T511" s="4">
        <v>7.4999999999999997E-3</v>
      </c>
      <c r="U511" s="4">
        <v>7.4999999999999997E-3</v>
      </c>
    </row>
    <row r="512" spans="1:25" x14ac:dyDescent="0.2">
      <c r="A512" s="3"/>
      <c r="B512" s="3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35" hidden="1" x14ac:dyDescent="0.2">
      <c r="A513" s="3"/>
      <c r="B513" s="3"/>
      <c r="C513" t="s">
        <v>113</v>
      </c>
      <c r="G513" s="9">
        <f>868976+295129</f>
        <v>1164105</v>
      </c>
      <c r="H513" s="9">
        <f>683580+315505</f>
        <v>999085</v>
      </c>
      <c r="I513" s="9">
        <f>422148+255108</f>
        <v>677256</v>
      </c>
      <c r="J513" s="9">
        <f>193676+358596</f>
        <v>552272</v>
      </c>
      <c r="K513" s="9">
        <f>91498+369826</f>
        <v>461324</v>
      </c>
      <c r="L513" s="9">
        <f>68345+245852</f>
        <v>314197</v>
      </c>
      <c r="M513" s="9">
        <f>64349+294239</f>
        <v>358588</v>
      </c>
      <c r="N513" s="9">
        <f>61857+300931</f>
        <v>362788</v>
      </c>
      <c r="O513" s="9">
        <f>53919+319316</f>
        <v>373235</v>
      </c>
      <c r="P513" s="9">
        <f>73483+299110</f>
        <v>372593</v>
      </c>
      <c r="Q513" s="9">
        <f>131968+434789</f>
        <v>566757</v>
      </c>
      <c r="R513" s="9">
        <f>207117+244206</f>
        <v>451323</v>
      </c>
      <c r="S513" s="9">
        <v>225262</v>
      </c>
      <c r="T513" s="9">
        <v>166697</v>
      </c>
      <c r="U513" s="9">
        <v>116507</v>
      </c>
      <c r="V513" s="5"/>
      <c r="W513" s="5"/>
      <c r="X513" s="5"/>
      <c r="Y513" s="5"/>
    </row>
    <row r="514" spans="1:35" s="6" customFormat="1" x14ac:dyDescent="0.2">
      <c r="C514" t="s">
        <v>123</v>
      </c>
      <c r="G514" s="9">
        <v>12215</v>
      </c>
      <c r="H514" s="9">
        <v>16340</v>
      </c>
      <c r="I514" s="9">
        <v>6730</v>
      </c>
      <c r="J514" s="9">
        <v>3495</v>
      </c>
      <c r="K514" s="9">
        <v>1591</v>
      </c>
      <c r="L514" s="9">
        <v>1175</v>
      </c>
      <c r="M514" s="9">
        <v>1067</v>
      </c>
      <c r="N514" s="9">
        <v>1044</v>
      </c>
      <c r="O514" s="9">
        <v>912</v>
      </c>
      <c r="P514" s="9">
        <v>1331</v>
      </c>
      <c r="Q514" s="9">
        <v>6485</v>
      </c>
      <c r="R514" s="9">
        <v>9148</v>
      </c>
      <c r="S514" s="9">
        <v>9205</v>
      </c>
      <c r="T514" s="9">
        <v>8243</v>
      </c>
      <c r="U514" s="9">
        <v>5267</v>
      </c>
      <c r="V514" s="5"/>
      <c r="W514" s="5"/>
      <c r="X514" s="5"/>
      <c r="Y514" s="5"/>
    </row>
    <row r="515" spans="1:35" x14ac:dyDescent="0.2">
      <c r="A515" s="3"/>
      <c r="B515" s="3"/>
      <c r="C515" t="s">
        <v>114</v>
      </c>
      <c r="E515" t="s">
        <v>125</v>
      </c>
      <c r="G515" s="5">
        <v>39226</v>
      </c>
      <c r="H515" s="5">
        <v>0</v>
      </c>
      <c r="I515" s="5">
        <v>0</v>
      </c>
      <c r="J515" s="5">
        <v>0</v>
      </c>
      <c r="K515" s="5">
        <v>0</v>
      </c>
      <c r="L515" s="5">
        <v>0</v>
      </c>
      <c r="M515" s="5">
        <v>0</v>
      </c>
      <c r="N515" s="5">
        <v>0</v>
      </c>
      <c r="O515" s="5">
        <v>0</v>
      </c>
      <c r="P515" s="5">
        <v>0</v>
      </c>
      <c r="Q515" s="5">
        <v>0</v>
      </c>
      <c r="R515" s="5">
        <v>0</v>
      </c>
      <c r="S515" s="5">
        <v>0</v>
      </c>
      <c r="T515" s="5">
        <v>0</v>
      </c>
      <c r="U515" s="5">
        <v>0</v>
      </c>
      <c r="V515" s="5"/>
      <c r="W515" s="5"/>
      <c r="X515" s="5"/>
      <c r="Y515" s="5"/>
    </row>
    <row r="516" spans="1:35" x14ac:dyDescent="0.2">
      <c r="A516" s="3"/>
      <c r="B516" s="3"/>
      <c r="C516" t="s">
        <v>3</v>
      </c>
      <c r="G516" s="4" t="s">
        <v>77</v>
      </c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spans="1:35" x14ac:dyDescent="0.2">
      <c r="A517" s="3"/>
      <c r="B517" s="3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spans="1:35" x14ac:dyDescent="0.2">
      <c r="A518" s="3" t="s">
        <v>115</v>
      </c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spans="1:35" x14ac:dyDescent="0.2">
      <c r="A519" s="3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spans="1:35" x14ac:dyDescent="0.2">
      <c r="A520" s="3"/>
      <c r="D520" s="13" t="s">
        <v>118</v>
      </c>
      <c r="G520" s="4">
        <v>1.4999999999999999E-2</v>
      </c>
      <c r="H520" s="4">
        <v>1.4999999999999999E-2</v>
      </c>
      <c r="I520" s="4">
        <v>1.4999999999999999E-2</v>
      </c>
      <c r="J520" s="4">
        <v>0.01</v>
      </c>
      <c r="K520" s="4">
        <v>0.01</v>
      </c>
      <c r="L520" s="4">
        <v>0.01</v>
      </c>
      <c r="M520" s="4">
        <v>0.01</v>
      </c>
      <c r="N520" s="4">
        <v>0.01</v>
      </c>
      <c r="O520" s="4">
        <v>0.01</v>
      </c>
      <c r="P520" s="4">
        <v>0.01</v>
      </c>
      <c r="Q520" s="4">
        <v>2.5000000000000001E-2</v>
      </c>
      <c r="R520" s="4">
        <v>2.5000000000000001E-2</v>
      </c>
      <c r="S520" s="4">
        <v>2.5000000000000001E-2</v>
      </c>
      <c r="T520" s="4">
        <v>2.5000000000000001E-2</v>
      </c>
      <c r="U520" s="4">
        <v>2.5000000000000001E-2</v>
      </c>
    </row>
    <row r="521" spans="1:35" x14ac:dyDescent="0.2">
      <c r="A521" s="3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</row>
    <row r="522" spans="1:35" hidden="1" x14ac:dyDescent="0.2">
      <c r="A522" s="3"/>
      <c r="C522" t="s">
        <v>113</v>
      </c>
      <c r="G522" s="9">
        <v>406573</v>
      </c>
      <c r="H522" s="9">
        <v>359126</v>
      </c>
      <c r="I522" s="9">
        <v>305826</v>
      </c>
      <c r="J522" s="9">
        <v>162419</v>
      </c>
      <c r="K522" s="9">
        <v>97390</v>
      </c>
      <c r="L522" s="9">
        <v>54734</v>
      </c>
      <c r="M522" s="9">
        <v>43817</v>
      </c>
      <c r="N522" s="9">
        <v>46682</v>
      </c>
      <c r="O522" s="9">
        <v>73242</v>
      </c>
      <c r="P522" s="9">
        <v>139437</v>
      </c>
      <c r="Q522" s="9">
        <v>202820</v>
      </c>
      <c r="R522" s="9">
        <v>281221</v>
      </c>
      <c r="S522" s="9">
        <v>313615</v>
      </c>
      <c r="T522" s="9">
        <v>276994</v>
      </c>
      <c r="U522" s="9">
        <v>235879</v>
      </c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</row>
    <row r="523" spans="1:35" s="6" customFormat="1" x14ac:dyDescent="0.2">
      <c r="C523" t="s">
        <v>120</v>
      </c>
      <c r="G523" s="9">
        <v>10000</v>
      </c>
      <c r="H523" s="9">
        <v>10000</v>
      </c>
      <c r="I523" s="9">
        <v>9646</v>
      </c>
      <c r="J523" s="9">
        <v>5090</v>
      </c>
      <c r="K523" s="9">
        <v>3051</v>
      </c>
      <c r="L523" s="9">
        <v>1713</v>
      </c>
      <c r="M523" s="9">
        <v>1371</v>
      </c>
      <c r="N523" s="9">
        <v>1461</v>
      </c>
      <c r="O523" s="9">
        <v>2294</v>
      </c>
      <c r="P523" s="9">
        <v>4369</v>
      </c>
      <c r="Q523" s="9">
        <v>6356</v>
      </c>
      <c r="R523" s="9">
        <v>8814</v>
      </c>
      <c r="S523" s="9">
        <v>9830</v>
      </c>
      <c r="T523" s="9">
        <v>8682</v>
      </c>
      <c r="U523" s="9">
        <v>7393</v>
      </c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</row>
    <row r="524" spans="1:35" x14ac:dyDescent="0.2">
      <c r="A524" s="3"/>
      <c r="C524" t="s">
        <v>114</v>
      </c>
      <c r="G524" s="5">
        <v>0</v>
      </c>
      <c r="H524" s="5">
        <v>0</v>
      </c>
      <c r="I524" s="5">
        <v>0</v>
      </c>
      <c r="J524" s="5">
        <v>0</v>
      </c>
      <c r="K524" s="5">
        <v>0</v>
      </c>
      <c r="L524" s="5">
        <v>0</v>
      </c>
      <c r="M524" s="5">
        <v>0</v>
      </c>
      <c r="N524" s="5">
        <v>0</v>
      </c>
      <c r="O524" s="5">
        <v>0</v>
      </c>
      <c r="P524" s="5">
        <v>0</v>
      </c>
      <c r="Q524" s="5">
        <v>0</v>
      </c>
      <c r="R524" s="5">
        <v>0</v>
      </c>
      <c r="S524" s="5">
        <v>0</v>
      </c>
      <c r="T524" s="5">
        <v>0</v>
      </c>
      <c r="U524" s="5">
        <v>0</v>
      </c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</row>
    <row r="525" spans="1:35" x14ac:dyDescent="0.2">
      <c r="A525" s="3"/>
      <c r="C525" t="s">
        <v>3</v>
      </c>
      <c r="G525" s="4" t="s">
        <v>115</v>
      </c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spans="1:35" x14ac:dyDescent="0.2">
      <c r="A526" s="3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spans="1:35" x14ac:dyDescent="0.2">
      <c r="A527" s="3" t="s">
        <v>121</v>
      </c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spans="1:35" x14ac:dyDescent="0.2">
      <c r="A528" s="3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spans="1:70" x14ac:dyDescent="0.2">
      <c r="A529" s="3"/>
      <c r="D529" s="13" t="s">
        <v>117</v>
      </c>
      <c r="G529" s="4">
        <v>0.1</v>
      </c>
      <c r="H529" s="4">
        <v>0.05</v>
      </c>
      <c r="I529" s="4">
        <v>0.05</v>
      </c>
      <c r="J529" s="4">
        <v>3.5000000000000003E-2</v>
      </c>
      <c r="K529" s="4">
        <v>3.5000000000000003E-2</v>
      </c>
      <c r="L529" s="4">
        <v>3.5000000000000003E-2</v>
      </c>
      <c r="M529" s="4">
        <v>3.5000000000000003E-2</v>
      </c>
      <c r="N529" s="4">
        <v>3.5000000000000003E-2</v>
      </c>
      <c r="O529" s="4">
        <v>3.5000000000000003E-2</v>
      </c>
      <c r="P529" s="4">
        <v>3.5000000000000003E-2</v>
      </c>
      <c r="Q529" s="4">
        <v>3.5000000000000003E-2</v>
      </c>
      <c r="R529" s="4">
        <v>3.5000000000000003E-2</v>
      </c>
      <c r="S529" s="4">
        <v>3.5000000000000003E-2</v>
      </c>
      <c r="T529" s="4">
        <v>3.5000000000000003E-2</v>
      </c>
      <c r="U529" s="4">
        <v>3.5000000000000003E-2</v>
      </c>
    </row>
    <row r="530" spans="1:70" x14ac:dyDescent="0.2">
      <c r="A530" s="3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</row>
    <row r="531" spans="1:70" hidden="1" x14ac:dyDescent="0.2">
      <c r="A531" s="3"/>
      <c r="C531" t="s">
        <v>119</v>
      </c>
      <c r="G531" s="5">
        <v>131</v>
      </c>
      <c r="H531" s="5">
        <v>129</v>
      </c>
      <c r="I531" s="5">
        <v>98</v>
      </c>
      <c r="J531" s="5">
        <v>0</v>
      </c>
      <c r="K531" s="5">
        <v>0</v>
      </c>
      <c r="L531" s="5">
        <v>0</v>
      </c>
      <c r="M531" s="5">
        <v>0</v>
      </c>
      <c r="N531" s="5">
        <v>0</v>
      </c>
      <c r="O531" s="5">
        <v>0</v>
      </c>
      <c r="P531" s="5">
        <v>0</v>
      </c>
      <c r="Q531" s="5">
        <v>0</v>
      </c>
      <c r="R531" s="5">
        <v>0</v>
      </c>
      <c r="S531" s="5">
        <v>0</v>
      </c>
      <c r="T531" s="5">
        <v>0</v>
      </c>
      <c r="U531" s="5">
        <v>0</v>
      </c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</row>
    <row r="532" spans="1:70" s="6" customFormat="1" x14ac:dyDescent="0.2">
      <c r="C532" t="s">
        <v>119</v>
      </c>
      <c r="G532" s="9">
        <f>G531/31</f>
        <v>4.225806451612903</v>
      </c>
      <c r="H532" s="9">
        <f>H531/29</f>
        <v>4.4482758620689653</v>
      </c>
      <c r="I532" s="9">
        <f>I531/31</f>
        <v>3.161290322580645</v>
      </c>
      <c r="J532" s="9">
        <f>J531/30</f>
        <v>0</v>
      </c>
      <c r="K532" s="9">
        <f>K531/31</f>
        <v>0</v>
      </c>
      <c r="L532" s="9">
        <f>L531/30</f>
        <v>0</v>
      </c>
      <c r="M532" s="9">
        <f>M531/31</f>
        <v>0</v>
      </c>
      <c r="N532" s="9">
        <f>N531/31</f>
        <v>0</v>
      </c>
      <c r="O532" s="9">
        <f>O531/30</f>
        <v>0</v>
      </c>
      <c r="P532" s="9">
        <f>P531/31</f>
        <v>0</v>
      </c>
      <c r="Q532" s="9">
        <f>Q531/30</f>
        <v>0</v>
      </c>
      <c r="R532" s="9">
        <f>R531/31</f>
        <v>0</v>
      </c>
      <c r="S532" s="9">
        <f>S531/31</f>
        <v>0</v>
      </c>
      <c r="T532" s="9">
        <f>T531/28</f>
        <v>0</v>
      </c>
      <c r="U532" s="9">
        <f>U531/31</f>
        <v>0</v>
      </c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</row>
    <row r="533" spans="1:70" x14ac:dyDescent="0.2">
      <c r="A533" s="3"/>
      <c r="C533" t="s">
        <v>114</v>
      </c>
      <c r="G533" s="5">
        <v>0</v>
      </c>
      <c r="H533" s="5">
        <v>0</v>
      </c>
      <c r="I533" s="5">
        <v>0</v>
      </c>
      <c r="J533" s="5">
        <v>0</v>
      </c>
      <c r="K533" s="5">
        <v>0</v>
      </c>
      <c r="L533" s="5">
        <v>0</v>
      </c>
      <c r="M533" s="5">
        <v>0</v>
      </c>
      <c r="N533" s="5">
        <v>0</v>
      </c>
      <c r="O533" s="5">
        <v>0</v>
      </c>
      <c r="P533" s="5">
        <v>0</v>
      </c>
      <c r="Q533" s="5">
        <v>0</v>
      </c>
      <c r="R533" s="5">
        <v>0</v>
      </c>
      <c r="S533" s="5">
        <v>0</v>
      </c>
      <c r="T533" s="5">
        <v>0</v>
      </c>
      <c r="U533" s="5">
        <v>0</v>
      </c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</row>
    <row r="534" spans="1:70" hidden="1" x14ac:dyDescent="0.2">
      <c r="A534" s="3"/>
      <c r="C534" t="s">
        <v>120</v>
      </c>
      <c r="G534" s="9">
        <v>33136</v>
      </c>
      <c r="H534" s="9">
        <v>26999</v>
      </c>
      <c r="I534" s="9">
        <v>22807</v>
      </c>
      <c r="J534" s="9">
        <v>13872</v>
      </c>
      <c r="K534" s="9">
        <v>11531</v>
      </c>
      <c r="L534" s="9">
        <v>383</v>
      </c>
      <c r="M534" s="9">
        <v>317</v>
      </c>
      <c r="N534" s="9">
        <v>316</v>
      </c>
      <c r="O534" s="9">
        <v>378</v>
      </c>
      <c r="P534" s="5">
        <v>0</v>
      </c>
      <c r="Q534" s="5">
        <v>0</v>
      </c>
      <c r="R534" s="5">
        <v>0</v>
      </c>
      <c r="S534" s="5">
        <v>0</v>
      </c>
      <c r="T534" s="5">
        <v>0</v>
      </c>
      <c r="U534" s="5">
        <v>0</v>
      </c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</row>
    <row r="535" spans="1:70" s="6" customFormat="1" x14ac:dyDescent="0.2">
      <c r="C535" t="s">
        <v>120</v>
      </c>
      <c r="G535" s="9">
        <v>721</v>
      </c>
      <c r="H535" s="9">
        <v>959</v>
      </c>
      <c r="I535" s="9">
        <v>507</v>
      </c>
      <c r="J535" s="9">
        <f>J534/30</f>
        <v>462.4</v>
      </c>
      <c r="K535" s="9">
        <f>K534/31</f>
        <v>371.96774193548384</v>
      </c>
      <c r="L535" s="9">
        <f>L534/30</f>
        <v>12.766666666666667</v>
      </c>
      <c r="M535" s="9">
        <f>M534/31</f>
        <v>10.225806451612904</v>
      </c>
      <c r="N535" s="9">
        <f>N534/31</f>
        <v>10.193548387096774</v>
      </c>
      <c r="O535" s="9">
        <f>O534/30</f>
        <v>12.6</v>
      </c>
      <c r="P535" s="9">
        <f>P534/31</f>
        <v>0</v>
      </c>
      <c r="Q535" s="9">
        <f>Q534/30</f>
        <v>0</v>
      </c>
      <c r="R535" s="9">
        <f>R534/31</f>
        <v>0</v>
      </c>
      <c r="S535" s="9">
        <f>S534/31</f>
        <v>0</v>
      </c>
      <c r="T535" s="9">
        <f>T534/28</f>
        <v>0</v>
      </c>
      <c r="U535" s="9">
        <f>U534/31</f>
        <v>0</v>
      </c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</row>
    <row r="536" spans="1:70" x14ac:dyDescent="0.2">
      <c r="A536" s="3"/>
      <c r="C536" t="s">
        <v>114</v>
      </c>
      <c r="E536" t="s">
        <v>125</v>
      </c>
      <c r="G536" s="5">
        <v>0</v>
      </c>
      <c r="H536" s="5">
        <v>0</v>
      </c>
      <c r="I536" s="5">
        <v>0</v>
      </c>
      <c r="J536" s="5">
        <v>0</v>
      </c>
      <c r="K536" s="5">
        <v>0</v>
      </c>
      <c r="L536" s="5">
        <v>0</v>
      </c>
      <c r="M536" s="5">
        <v>0</v>
      </c>
      <c r="N536" s="5">
        <v>0</v>
      </c>
      <c r="O536" s="5">
        <v>0</v>
      </c>
      <c r="P536" s="5">
        <v>0</v>
      </c>
      <c r="Q536" s="5">
        <v>0</v>
      </c>
      <c r="R536" s="5">
        <v>0</v>
      </c>
      <c r="S536" s="5">
        <v>0</v>
      </c>
      <c r="T536" s="5">
        <v>0</v>
      </c>
      <c r="U536" s="5">
        <v>0</v>
      </c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</row>
    <row r="537" spans="1:70" x14ac:dyDescent="0.2">
      <c r="A537" s="3"/>
      <c r="C537" t="s">
        <v>3</v>
      </c>
      <c r="G537" s="4" t="s">
        <v>116</v>
      </c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spans="1:70" x14ac:dyDescent="0.2">
      <c r="A538" s="3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spans="1:70" x14ac:dyDescent="0.2">
      <c r="A539" s="3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spans="1:70" x14ac:dyDescent="0.2">
      <c r="A540" s="3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spans="1:70" x14ac:dyDescent="0.2">
      <c r="A541" s="3"/>
      <c r="B541" t="s">
        <v>128</v>
      </c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spans="1:70" x14ac:dyDescent="0.2">
      <c r="A542" s="3"/>
      <c r="B542">
        <v>1</v>
      </c>
      <c r="C542" t="s">
        <v>129</v>
      </c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spans="1:70" x14ac:dyDescent="0.2">
      <c r="A543" s="3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spans="1:70" x14ac:dyDescent="0.2">
      <c r="A544" s="3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spans="1:21" x14ac:dyDescent="0.2">
      <c r="A545" s="3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spans="1:21" x14ac:dyDescent="0.2">
      <c r="A546" s="3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spans="1:21" x14ac:dyDescent="0.2">
      <c r="A547" s="3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spans="1:21" x14ac:dyDescent="0.2">
      <c r="A548" s="3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spans="1:21" x14ac:dyDescent="0.2">
      <c r="A549" s="3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spans="1:21" x14ac:dyDescent="0.2">
      <c r="A550" s="3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spans="1:21" x14ac:dyDescent="0.2">
      <c r="A551" s="3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spans="1:21" x14ac:dyDescent="0.2">
      <c r="A552" s="3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spans="1:21" x14ac:dyDescent="0.2">
      <c r="A553" s="3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spans="1:21" x14ac:dyDescent="0.2">
      <c r="A554" s="3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spans="1:21" x14ac:dyDescent="0.2">
      <c r="A555" s="3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spans="1:21" x14ac:dyDescent="0.2">
      <c r="A556" s="3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spans="1:21" x14ac:dyDescent="0.2">
      <c r="A557" s="3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spans="1:21" x14ac:dyDescent="0.2">
      <c r="A558" s="3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spans="1:21" x14ac:dyDescent="0.2">
      <c r="A559" s="3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spans="1:21" x14ac:dyDescent="0.2">
      <c r="A560" s="3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spans="1:21" x14ac:dyDescent="0.2">
      <c r="A561" s="3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spans="1:21" x14ac:dyDescent="0.2">
      <c r="A562" s="3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spans="1:21" x14ac:dyDescent="0.2">
      <c r="A563" s="3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spans="1:21" x14ac:dyDescent="0.2">
      <c r="A564" s="3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spans="1:21" x14ac:dyDescent="0.2">
      <c r="A565" s="3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spans="1:21" x14ac:dyDescent="0.2">
      <c r="A566" s="3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spans="1:21" x14ac:dyDescent="0.2">
      <c r="A567" s="3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spans="1:21" x14ac:dyDescent="0.2">
      <c r="A568" s="3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spans="1:21" x14ac:dyDescent="0.2">
      <c r="A569" s="3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spans="1:21" x14ac:dyDescent="0.2">
      <c r="A570" s="3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spans="1:21" x14ac:dyDescent="0.2">
      <c r="A571" s="3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spans="1:21" x14ac:dyDescent="0.2">
      <c r="A572" s="3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spans="1:21" x14ac:dyDescent="0.2">
      <c r="A573" s="3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spans="1:21" x14ac:dyDescent="0.2">
      <c r="A574" s="3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spans="1:21" x14ac:dyDescent="0.2">
      <c r="A575" s="3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spans="1:21" x14ac:dyDescent="0.2">
      <c r="A576" s="3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spans="1:21" x14ac:dyDescent="0.2">
      <c r="A577" s="3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spans="1:21" x14ac:dyDescent="0.2">
      <c r="A578" s="3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spans="1:21" x14ac:dyDescent="0.2">
      <c r="A579" s="3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spans="1:21" x14ac:dyDescent="0.2">
      <c r="A580" s="3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spans="1:21" x14ac:dyDescent="0.2">
      <c r="A581" s="3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spans="1:21" x14ac:dyDescent="0.2">
      <c r="A582" s="3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spans="1:21" x14ac:dyDescent="0.2">
      <c r="A583" s="3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spans="1:21" x14ac:dyDescent="0.2">
      <c r="A584" s="3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spans="1:21" x14ac:dyDescent="0.2">
      <c r="A585" s="3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spans="1:21" x14ac:dyDescent="0.2">
      <c r="A586" s="3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spans="1:21" x14ac:dyDescent="0.2">
      <c r="A587" s="3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spans="1:21" x14ac:dyDescent="0.2">
      <c r="A588" s="3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spans="1:21" x14ac:dyDescent="0.2">
      <c r="A589" s="3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spans="1:21" x14ac:dyDescent="0.2">
      <c r="A590" s="3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spans="1:21" x14ac:dyDescent="0.2">
      <c r="A591" s="3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spans="1:21" x14ac:dyDescent="0.2">
      <c r="A592" s="3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spans="1:21" x14ac:dyDescent="0.2">
      <c r="A593" s="3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spans="1:21" x14ac:dyDescent="0.2">
      <c r="A594" s="3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spans="1:21" x14ac:dyDescent="0.2">
      <c r="A595" s="3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spans="1:21" x14ac:dyDescent="0.2">
      <c r="A596" s="3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spans="1:21" x14ac:dyDescent="0.2">
      <c r="A597" s="3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spans="1:21" x14ac:dyDescent="0.2">
      <c r="A598" s="3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spans="1:21" x14ac:dyDescent="0.2">
      <c r="A599" s="3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spans="1:21" x14ac:dyDescent="0.2">
      <c r="A600" s="3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spans="1:21" x14ac:dyDescent="0.2">
      <c r="A601" s="3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spans="1:21" x14ac:dyDescent="0.2">
      <c r="A602" s="3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spans="1:21" x14ac:dyDescent="0.2">
      <c r="A603" s="3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spans="1:21" x14ac:dyDescent="0.2">
      <c r="A604" s="3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spans="1:21" x14ac:dyDescent="0.2">
      <c r="A605" s="3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spans="1:21" x14ac:dyDescent="0.2">
      <c r="A606" s="3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spans="1:21" x14ac:dyDescent="0.2">
      <c r="A607" s="3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spans="1:21" x14ac:dyDescent="0.2">
      <c r="A608" s="3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spans="1:21" x14ac:dyDescent="0.2">
      <c r="A609" s="3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spans="1:21" x14ac:dyDescent="0.2">
      <c r="A610" s="3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spans="1:21" x14ac:dyDescent="0.2">
      <c r="A611" s="3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spans="1:21" x14ac:dyDescent="0.2">
      <c r="A612" s="3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spans="1:21" x14ac:dyDescent="0.2">
      <c r="A613" s="3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spans="1:21" x14ac:dyDescent="0.2">
      <c r="A614" s="3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spans="1:21" x14ac:dyDescent="0.2">
      <c r="A615" s="3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spans="1:21" x14ac:dyDescent="0.2">
      <c r="A616" s="3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spans="1:21" x14ac:dyDescent="0.2">
      <c r="A617" s="3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spans="1:21" x14ac:dyDescent="0.2">
      <c r="A618" s="3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spans="1:21" x14ac:dyDescent="0.2">
      <c r="A619" s="3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spans="1:21" x14ac:dyDescent="0.2">
      <c r="A620" s="3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spans="1:21" x14ac:dyDescent="0.2">
      <c r="A621" s="3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spans="1:21" x14ac:dyDescent="0.2">
      <c r="A622" s="3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spans="1:21" x14ac:dyDescent="0.2">
      <c r="A623" s="3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spans="1:21" x14ac:dyDescent="0.2">
      <c r="A624" s="3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spans="1:21" x14ac:dyDescent="0.2">
      <c r="A625" s="3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spans="1:21" x14ac:dyDescent="0.2">
      <c r="A626" s="3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spans="1:21" x14ac:dyDescent="0.2">
      <c r="A627" s="3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spans="1:21" x14ac:dyDescent="0.2">
      <c r="A628" s="3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spans="1:21" x14ac:dyDescent="0.2">
      <c r="A629" s="3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spans="1:21" x14ac:dyDescent="0.2">
      <c r="A630" s="3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spans="1:21" x14ac:dyDescent="0.2">
      <c r="A631" s="3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spans="1:21" x14ac:dyDescent="0.2">
      <c r="A632" s="3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spans="1:21" x14ac:dyDescent="0.2">
      <c r="A633" s="3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spans="1:21" x14ac:dyDescent="0.2">
      <c r="A634" s="3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spans="1:21" x14ac:dyDescent="0.2">
      <c r="A635" s="3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spans="1:21" x14ac:dyDescent="0.2">
      <c r="A636" s="3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spans="1:21" x14ac:dyDescent="0.2">
      <c r="A637" s="3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spans="1:21" x14ac:dyDescent="0.2">
      <c r="A638" s="3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spans="1:21" x14ac:dyDescent="0.2">
      <c r="A639" s="3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spans="1:21" x14ac:dyDescent="0.2"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spans="7:21" x14ac:dyDescent="0.2"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spans="7:21" x14ac:dyDescent="0.2"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spans="7:21" x14ac:dyDescent="0.2"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spans="7:21" x14ac:dyDescent="0.2"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spans="7:21" x14ac:dyDescent="0.2"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spans="7:21" x14ac:dyDescent="0.2"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spans="7:21" x14ac:dyDescent="0.2"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spans="7:21" x14ac:dyDescent="0.2"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spans="7:21" x14ac:dyDescent="0.2"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spans="7:21" x14ac:dyDescent="0.2"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spans="7:21" x14ac:dyDescent="0.2"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spans="7:21" x14ac:dyDescent="0.2"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spans="7:21" x14ac:dyDescent="0.2"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spans="7:21" x14ac:dyDescent="0.2"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spans="7:21" x14ac:dyDescent="0.2"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spans="7:21" x14ac:dyDescent="0.2"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7:21" x14ac:dyDescent="0.2"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7:21" x14ac:dyDescent="0.2"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7:21" x14ac:dyDescent="0.2"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7:21" x14ac:dyDescent="0.2"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</sheetData>
  <pageMargins left="0.34" right="0.26" top="0.17" bottom="0.21" header="0.5" footer="0.5"/>
  <pageSetup paperSize="5" scale="60" fitToWidth="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F715"/>
  <sheetViews>
    <sheetView tabSelected="1" topLeftCell="B1" workbookViewId="0">
      <pane ySplit="4" topLeftCell="A248" activePane="bottomLeft" state="frozen"/>
      <selection pane="bottomLeft" activeCell="K276" sqref="K276"/>
    </sheetView>
  </sheetViews>
  <sheetFormatPr defaultRowHeight="12.75" x14ac:dyDescent="0.2"/>
  <cols>
    <col min="1" max="1" width="4" style="23" customWidth="1"/>
    <col min="2" max="2" width="12.28515625" style="23" customWidth="1"/>
    <col min="3" max="3" width="3" style="23" customWidth="1"/>
    <col min="4" max="4" width="7.5703125" style="23" customWidth="1"/>
    <col min="5" max="5" width="16.140625" style="23" customWidth="1"/>
    <col min="6" max="6" width="24.85546875" style="23" customWidth="1"/>
    <col min="7" max="7" width="14.5703125" style="37" bestFit="1" customWidth="1"/>
    <col min="8" max="8" width="13.140625" style="23" customWidth="1"/>
    <col min="9" max="9" width="16.5703125" style="23" bestFit="1" customWidth="1"/>
    <col min="10" max="10" width="2.7109375" style="23" customWidth="1"/>
    <col min="11" max="12" width="11.7109375" style="5" customWidth="1"/>
    <col min="13" max="13" width="2.7109375" style="5" customWidth="1"/>
    <col min="14" max="15" width="10.7109375" style="5" customWidth="1"/>
    <col min="16" max="16" width="2.5703125" style="5" customWidth="1"/>
    <col min="17" max="18" width="10.7109375" style="5" customWidth="1"/>
    <col min="19" max="19" width="2.7109375" style="5" customWidth="1"/>
    <col min="20" max="21" width="10.7109375" style="5" customWidth="1"/>
    <col min="22" max="22" width="2.7109375" style="5" customWidth="1"/>
    <col min="23" max="24" width="10.7109375" style="5" customWidth="1"/>
    <col min="25" max="25" width="2.7109375" style="5" customWidth="1"/>
    <col min="26" max="27" width="10.7109375" style="5" customWidth="1"/>
    <col min="28" max="28" width="2.7109375" style="5" customWidth="1"/>
    <col min="29" max="30" width="10.7109375" style="5" customWidth="1"/>
    <col min="31" max="31" width="2.7109375" style="5" customWidth="1"/>
    <col min="32" max="33" width="11.7109375" style="5" customWidth="1"/>
    <col min="34" max="34" width="2.7109375" style="5" customWidth="1"/>
    <col min="35" max="36" width="10.7109375" style="5" customWidth="1"/>
    <col min="37" max="37" width="2.7109375" style="5" customWidth="1"/>
    <col min="38" max="39" width="10.7109375" style="5" customWidth="1"/>
    <col min="40" max="40" width="2.7109375" style="5" customWidth="1"/>
    <col min="41" max="42" width="10.7109375" style="5" customWidth="1"/>
    <col min="43" max="43" width="2.7109375" style="5" customWidth="1"/>
    <col min="44" max="45" width="10.7109375" style="5" customWidth="1"/>
    <col min="46" max="46" width="2.7109375" style="5" customWidth="1"/>
    <col min="47" max="48" width="10.7109375" style="5" customWidth="1"/>
    <col min="49" max="49" width="2.7109375" style="5" customWidth="1"/>
    <col min="50" max="51" width="10.7109375" style="5" customWidth="1"/>
    <col min="52" max="52" width="2.7109375" style="5" customWidth="1"/>
    <col min="53" max="54" width="11.7109375" style="5" customWidth="1"/>
    <col min="55" max="55" width="2.7109375" style="5" customWidth="1"/>
    <col min="56" max="57" width="10.7109375" style="5" customWidth="1"/>
    <col min="58" max="58" width="2.7109375" style="5" customWidth="1"/>
    <col min="59" max="60" width="10.7109375" style="5" customWidth="1"/>
    <col min="61" max="61" width="2.7109375" style="5" customWidth="1"/>
    <col min="62" max="63" width="10.7109375" style="5" customWidth="1"/>
    <col min="64" max="64" width="2.7109375" style="5" customWidth="1"/>
    <col min="65" max="66" width="10.7109375" style="5" customWidth="1"/>
    <col min="67" max="67" width="2.7109375" style="5" customWidth="1"/>
    <col min="68" max="69" width="10.7109375" style="5" customWidth="1"/>
    <col min="70" max="70" width="2.7109375" style="5" customWidth="1"/>
    <col min="71" max="72" width="10.7109375" style="5" customWidth="1"/>
    <col min="73" max="73" width="2.7109375" style="5" customWidth="1"/>
    <col min="74" max="75" width="11.7109375" style="5" customWidth="1"/>
    <col min="76" max="76" width="2.7109375" style="5" customWidth="1"/>
    <col min="77" max="78" width="10.7109375" style="5" customWidth="1"/>
    <col min="79" max="79" width="2.7109375" style="5" customWidth="1"/>
    <col min="80" max="81" width="10.7109375" style="5" customWidth="1"/>
    <col min="82" max="82" width="2.7109375" style="5" customWidth="1"/>
    <col min="83" max="84" width="10.7109375" style="5" customWidth="1"/>
    <col min="85" max="85" width="2.7109375" style="5" customWidth="1"/>
    <col min="86" max="87" width="10.7109375" style="5" customWidth="1"/>
    <col min="88" max="88" width="2.7109375" style="5" customWidth="1"/>
    <col min="89" max="90" width="10.7109375" style="5" customWidth="1"/>
    <col min="91" max="91" width="2.7109375" style="5" customWidth="1"/>
    <col min="92" max="93" width="10.7109375" style="5" customWidth="1"/>
    <col min="94" max="94" width="2.7109375" style="5" customWidth="1"/>
    <col min="95" max="96" width="11.7109375" style="5" customWidth="1"/>
    <col min="97" max="97" width="2.7109375" style="5" customWidth="1"/>
    <col min="98" max="99" width="10.7109375" style="5" customWidth="1"/>
    <col min="100" max="100" width="2.7109375" style="5" customWidth="1"/>
    <col min="101" max="102" width="10.7109375" style="5" customWidth="1"/>
    <col min="103" max="103" width="2.7109375" style="5" customWidth="1"/>
    <col min="104" max="113" width="10.7109375" style="5" customWidth="1"/>
    <col min="114" max="16384" width="9.140625" style="5"/>
  </cols>
  <sheetData>
    <row r="1" spans="1:105" x14ac:dyDescent="0.2">
      <c r="E1" s="35" t="s">
        <v>385</v>
      </c>
      <c r="H1" s="5"/>
      <c r="K1" s="36">
        <v>36586</v>
      </c>
      <c r="L1" s="36">
        <v>36586</v>
      </c>
      <c r="M1" s="36"/>
      <c r="N1" s="36">
        <v>36587</v>
      </c>
      <c r="O1" s="36">
        <f>+N1</f>
        <v>36587</v>
      </c>
      <c r="P1" s="36"/>
      <c r="Q1" s="36">
        <v>36588</v>
      </c>
      <c r="R1" s="36">
        <f>+Q1</f>
        <v>36588</v>
      </c>
      <c r="S1" s="36"/>
      <c r="T1" s="36">
        <v>36589</v>
      </c>
      <c r="U1" s="36">
        <f>+T1</f>
        <v>36589</v>
      </c>
      <c r="V1" s="36"/>
      <c r="W1" s="36">
        <v>36590</v>
      </c>
      <c r="X1" s="36">
        <f>+W1</f>
        <v>36590</v>
      </c>
      <c r="Y1" s="36"/>
      <c r="Z1" s="36">
        <v>36591</v>
      </c>
      <c r="AA1" s="36">
        <f>+Z1</f>
        <v>36591</v>
      </c>
      <c r="AB1" s="36"/>
      <c r="AC1" s="36">
        <v>36592</v>
      </c>
      <c r="AD1" s="36">
        <f>+AC1</f>
        <v>36592</v>
      </c>
      <c r="AE1" s="36"/>
      <c r="AF1" s="36">
        <v>36593</v>
      </c>
      <c r="AG1" s="36">
        <f>+AF1</f>
        <v>36593</v>
      </c>
      <c r="AH1" s="36"/>
      <c r="AI1" s="36">
        <v>36594</v>
      </c>
      <c r="AJ1" s="36">
        <f>+AI1</f>
        <v>36594</v>
      </c>
      <c r="AK1" s="36"/>
      <c r="AL1" s="36">
        <v>36595</v>
      </c>
      <c r="AM1" s="36">
        <f>+AL1</f>
        <v>36595</v>
      </c>
      <c r="AN1" s="36"/>
      <c r="AO1" s="36">
        <v>36596</v>
      </c>
      <c r="AP1" s="36">
        <f>+AO1</f>
        <v>36596</v>
      </c>
      <c r="AQ1" s="36"/>
      <c r="AR1" s="36">
        <v>36597</v>
      </c>
      <c r="AS1" s="36">
        <f>+AR1</f>
        <v>36597</v>
      </c>
      <c r="AT1" s="36"/>
      <c r="AU1" s="36">
        <v>36598</v>
      </c>
      <c r="AV1" s="36">
        <f>+AU1</f>
        <v>36598</v>
      </c>
      <c r="AW1" s="36"/>
      <c r="AX1" s="36">
        <v>36599</v>
      </c>
      <c r="AY1" s="36">
        <f>+AX1</f>
        <v>36599</v>
      </c>
      <c r="AZ1" s="36"/>
      <c r="BA1" s="36">
        <v>36600</v>
      </c>
      <c r="BB1" s="36">
        <f>+BA1</f>
        <v>36600</v>
      </c>
      <c r="BC1" s="36"/>
      <c r="BD1" s="36">
        <v>36601</v>
      </c>
      <c r="BE1" s="36">
        <f>+BD1</f>
        <v>36601</v>
      </c>
      <c r="BF1" s="36"/>
      <c r="BG1" s="36">
        <v>36602</v>
      </c>
      <c r="BH1" s="36">
        <f>+BG1</f>
        <v>36602</v>
      </c>
      <c r="BI1" s="36"/>
      <c r="BJ1" s="36">
        <v>36603</v>
      </c>
      <c r="BK1" s="36">
        <f>+BJ1</f>
        <v>36603</v>
      </c>
      <c r="BL1" s="36"/>
      <c r="BM1" s="36">
        <v>36604</v>
      </c>
      <c r="BN1" s="36">
        <f>+BM1</f>
        <v>36604</v>
      </c>
      <c r="BO1" s="36"/>
      <c r="BP1" s="36">
        <v>36605</v>
      </c>
      <c r="BQ1" s="36">
        <f>+BP1</f>
        <v>36605</v>
      </c>
      <c r="BR1" s="36"/>
      <c r="BS1" s="36">
        <v>36606</v>
      </c>
      <c r="BT1" s="36">
        <f>+BS1</f>
        <v>36606</v>
      </c>
      <c r="BU1" s="36"/>
      <c r="BV1" s="36">
        <v>36607</v>
      </c>
      <c r="BW1" s="36">
        <f>+BV1</f>
        <v>36607</v>
      </c>
      <c r="BX1" s="36"/>
      <c r="BY1" s="36">
        <v>36608</v>
      </c>
      <c r="BZ1" s="36">
        <f>+BY1</f>
        <v>36608</v>
      </c>
      <c r="CA1" s="36"/>
      <c r="CB1" s="36">
        <v>36609</v>
      </c>
      <c r="CC1" s="36">
        <f>+CB1</f>
        <v>36609</v>
      </c>
      <c r="CD1" s="36"/>
      <c r="CE1" s="36">
        <v>36610</v>
      </c>
      <c r="CF1" s="36">
        <f>+CE1</f>
        <v>36610</v>
      </c>
      <c r="CG1" s="36"/>
      <c r="CH1" s="36">
        <v>36611</v>
      </c>
      <c r="CI1" s="36">
        <f>+CH1</f>
        <v>36611</v>
      </c>
      <c r="CJ1" s="36"/>
      <c r="CK1" s="36">
        <v>36612</v>
      </c>
      <c r="CL1" s="36">
        <f>+CK1</f>
        <v>36612</v>
      </c>
      <c r="CM1" s="36"/>
      <c r="CN1" s="36">
        <v>36613</v>
      </c>
      <c r="CO1" s="36">
        <f>+CN1</f>
        <v>36613</v>
      </c>
      <c r="CP1" s="36"/>
      <c r="CQ1" s="36">
        <v>36614</v>
      </c>
      <c r="CR1" s="36">
        <f>+CQ1</f>
        <v>36614</v>
      </c>
      <c r="CS1" s="36"/>
      <c r="CT1" s="36">
        <v>36615</v>
      </c>
      <c r="CU1" s="36">
        <f>+CT1</f>
        <v>36615</v>
      </c>
      <c r="CV1" s="36"/>
      <c r="CW1" s="36">
        <v>36616</v>
      </c>
      <c r="CX1" s="36">
        <f>+CW1</f>
        <v>36616</v>
      </c>
    </row>
    <row r="2" spans="1:105" x14ac:dyDescent="0.2">
      <c r="E2" s="35"/>
      <c r="H2" s="23" t="s">
        <v>155</v>
      </c>
      <c r="K2" s="41">
        <v>36586</v>
      </c>
      <c r="L2" s="41">
        <v>36586</v>
      </c>
      <c r="M2" s="41"/>
      <c r="N2" s="41">
        <v>36587</v>
      </c>
      <c r="O2" s="41">
        <f>+N2</f>
        <v>36587</v>
      </c>
      <c r="P2" s="41"/>
      <c r="Q2" s="41">
        <v>36588</v>
      </c>
      <c r="R2" s="41">
        <f>+Q2</f>
        <v>36588</v>
      </c>
      <c r="S2" s="41"/>
      <c r="T2" s="41">
        <v>36589</v>
      </c>
      <c r="U2" s="41">
        <f>+T2</f>
        <v>36589</v>
      </c>
      <c r="V2" s="41"/>
      <c r="W2" s="41">
        <v>36590</v>
      </c>
      <c r="X2" s="41">
        <f>+W2</f>
        <v>36590</v>
      </c>
      <c r="Y2" s="41"/>
      <c r="Z2" s="41">
        <v>36591</v>
      </c>
      <c r="AA2" s="41">
        <f>+Z2</f>
        <v>36591</v>
      </c>
      <c r="AB2" s="41"/>
      <c r="AC2" s="41">
        <v>36592</v>
      </c>
      <c r="AD2" s="41">
        <f>+AC2</f>
        <v>36592</v>
      </c>
      <c r="AE2" s="41"/>
      <c r="AF2" s="41">
        <v>36593</v>
      </c>
      <c r="AG2" s="41">
        <f>+AF2</f>
        <v>36593</v>
      </c>
      <c r="AH2" s="41"/>
      <c r="AI2" s="41">
        <v>36594</v>
      </c>
      <c r="AJ2" s="41">
        <f>+AI2</f>
        <v>36594</v>
      </c>
      <c r="AK2" s="41"/>
      <c r="AL2" s="41">
        <v>36595</v>
      </c>
      <c r="AM2" s="41">
        <f>+AL2</f>
        <v>36595</v>
      </c>
      <c r="AN2" s="41"/>
      <c r="AO2" s="41">
        <v>36596</v>
      </c>
      <c r="AP2" s="41">
        <f>+AO2</f>
        <v>36596</v>
      </c>
      <c r="AQ2" s="41"/>
      <c r="AR2" s="41">
        <v>36597</v>
      </c>
      <c r="AS2" s="41">
        <f>+AR2</f>
        <v>36597</v>
      </c>
      <c r="AT2" s="41"/>
      <c r="AU2" s="41">
        <v>36598</v>
      </c>
      <c r="AV2" s="41">
        <f>+AU2</f>
        <v>36598</v>
      </c>
      <c r="AW2" s="41"/>
      <c r="AX2" s="41">
        <v>36599</v>
      </c>
      <c r="AY2" s="41">
        <f>+AX2</f>
        <v>36599</v>
      </c>
      <c r="AZ2" s="41"/>
      <c r="BA2" s="41">
        <v>36600</v>
      </c>
      <c r="BB2" s="41">
        <f>+BA2</f>
        <v>36600</v>
      </c>
      <c r="BC2" s="41"/>
      <c r="BD2" s="41">
        <v>36601</v>
      </c>
      <c r="BE2" s="41">
        <f>+BD2</f>
        <v>36601</v>
      </c>
      <c r="BF2" s="41"/>
      <c r="BG2" s="41">
        <v>36602</v>
      </c>
      <c r="BH2" s="41">
        <f>+BG2</f>
        <v>36602</v>
      </c>
      <c r="BI2" s="41"/>
      <c r="BJ2" s="41">
        <v>36603</v>
      </c>
      <c r="BK2" s="41">
        <f>+BJ2</f>
        <v>36603</v>
      </c>
      <c r="BL2" s="41"/>
      <c r="BM2" s="41">
        <v>36604</v>
      </c>
      <c r="BN2" s="41">
        <f>+BM2</f>
        <v>36604</v>
      </c>
      <c r="BO2" s="41"/>
      <c r="BP2" s="41">
        <v>36605</v>
      </c>
      <c r="BQ2" s="41">
        <f>+BP2</f>
        <v>36605</v>
      </c>
      <c r="BR2" s="41"/>
      <c r="BS2" s="41">
        <v>36606</v>
      </c>
      <c r="BT2" s="41">
        <f>+BS2</f>
        <v>36606</v>
      </c>
      <c r="BU2" s="41"/>
      <c r="BV2" s="41">
        <v>36607</v>
      </c>
      <c r="BW2" s="41">
        <f>+BV2</f>
        <v>36607</v>
      </c>
      <c r="BX2" s="41"/>
      <c r="BY2" s="41">
        <v>36608</v>
      </c>
      <c r="BZ2" s="41">
        <f>+BY2</f>
        <v>36608</v>
      </c>
      <c r="CA2" s="41"/>
      <c r="CB2" s="41">
        <v>36609</v>
      </c>
      <c r="CC2" s="41">
        <f>+CB2</f>
        <v>36609</v>
      </c>
      <c r="CD2" s="41"/>
      <c r="CE2" s="41">
        <v>36610</v>
      </c>
      <c r="CF2" s="41">
        <f>+CE2</f>
        <v>36610</v>
      </c>
      <c r="CG2" s="41"/>
      <c r="CH2" s="41">
        <v>36611</v>
      </c>
      <c r="CI2" s="41">
        <f>+CH2</f>
        <v>36611</v>
      </c>
      <c r="CJ2" s="41"/>
      <c r="CK2" s="41">
        <v>36612</v>
      </c>
      <c r="CL2" s="41">
        <f>+CK2</f>
        <v>36612</v>
      </c>
      <c r="CM2" s="41"/>
      <c r="CN2" s="41">
        <v>36613</v>
      </c>
      <c r="CO2" s="41">
        <f>+CN2</f>
        <v>36613</v>
      </c>
      <c r="CP2" s="41"/>
      <c r="CQ2" s="41">
        <v>36614</v>
      </c>
      <c r="CR2" s="41">
        <f>+CQ2</f>
        <v>36614</v>
      </c>
      <c r="CS2" s="41"/>
      <c r="CT2" s="41">
        <v>36615</v>
      </c>
      <c r="CU2" s="41">
        <f>+CT2</f>
        <v>36615</v>
      </c>
      <c r="CV2" s="41"/>
      <c r="CW2" s="41">
        <v>36616</v>
      </c>
      <c r="CX2" s="41">
        <f>+CW2</f>
        <v>36616</v>
      </c>
      <c r="CY2" s="42"/>
    </row>
    <row r="3" spans="1:105" x14ac:dyDescent="0.2">
      <c r="H3" s="23" t="s">
        <v>156</v>
      </c>
      <c r="K3" s="24" t="s">
        <v>261</v>
      </c>
      <c r="L3" s="24" t="s">
        <v>262</v>
      </c>
      <c r="N3" s="24" t="s">
        <v>261</v>
      </c>
      <c r="O3" s="24" t="s">
        <v>262</v>
      </c>
      <c r="Q3" s="24" t="s">
        <v>261</v>
      </c>
      <c r="R3" s="24" t="s">
        <v>262</v>
      </c>
      <c r="T3" s="24" t="s">
        <v>261</v>
      </c>
      <c r="U3" s="24" t="s">
        <v>262</v>
      </c>
      <c r="W3" s="24" t="s">
        <v>261</v>
      </c>
      <c r="X3" s="24" t="s">
        <v>262</v>
      </c>
      <c r="Z3" s="24" t="s">
        <v>261</v>
      </c>
      <c r="AA3" s="24" t="s">
        <v>262</v>
      </c>
      <c r="AC3" s="24" t="s">
        <v>261</v>
      </c>
      <c r="AD3" s="24" t="s">
        <v>262</v>
      </c>
      <c r="AF3" s="24" t="s">
        <v>261</v>
      </c>
      <c r="AG3" s="24" t="s">
        <v>262</v>
      </c>
      <c r="AI3" s="24" t="s">
        <v>261</v>
      </c>
      <c r="AJ3" s="24" t="s">
        <v>262</v>
      </c>
      <c r="AL3" s="24" t="s">
        <v>261</v>
      </c>
      <c r="AM3" s="24" t="s">
        <v>262</v>
      </c>
      <c r="AO3" s="24" t="s">
        <v>261</v>
      </c>
      <c r="AP3" s="24" t="s">
        <v>262</v>
      </c>
      <c r="AR3" s="24" t="s">
        <v>261</v>
      </c>
      <c r="AS3" s="24" t="s">
        <v>262</v>
      </c>
      <c r="AU3" s="24" t="s">
        <v>261</v>
      </c>
      <c r="AV3" s="24" t="s">
        <v>262</v>
      </c>
      <c r="AX3" s="24" t="s">
        <v>261</v>
      </c>
      <c r="AY3" s="24" t="s">
        <v>262</v>
      </c>
      <c r="BA3" s="24" t="s">
        <v>261</v>
      </c>
      <c r="BB3" s="24" t="s">
        <v>262</v>
      </c>
      <c r="BD3" s="24" t="s">
        <v>261</v>
      </c>
      <c r="BE3" s="24" t="s">
        <v>262</v>
      </c>
      <c r="BG3" s="24" t="s">
        <v>261</v>
      </c>
      <c r="BH3" s="24" t="s">
        <v>262</v>
      </c>
      <c r="BJ3" s="24" t="s">
        <v>261</v>
      </c>
      <c r="BK3" s="24" t="s">
        <v>262</v>
      </c>
      <c r="BM3" s="24" t="s">
        <v>261</v>
      </c>
      <c r="BN3" s="24" t="s">
        <v>262</v>
      </c>
      <c r="BP3" s="24" t="s">
        <v>261</v>
      </c>
      <c r="BQ3" s="24" t="s">
        <v>262</v>
      </c>
      <c r="BS3" s="24" t="s">
        <v>261</v>
      </c>
      <c r="BT3" s="24" t="s">
        <v>262</v>
      </c>
      <c r="BV3" s="24" t="s">
        <v>261</v>
      </c>
      <c r="BW3" s="24" t="s">
        <v>262</v>
      </c>
      <c r="BY3" s="24" t="s">
        <v>261</v>
      </c>
      <c r="BZ3" s="24" t="s">
        <v>262</v>
      </c>
      <c r="CB3" s="24" t="s">
        <v>261</v>
      </c>
      <c r="CC3" s="24" t="s">
        <v>262</v>
      </c>
      <c r="CE3" s="24" t="s">
        <v>261</v>
      </c>
      <c r="CF3" s="24" t="s">
        <v>262</v>
      </c>
      <c r="CH3" s="24" t="s">
        <v>261</v>
      </c>
      <c r="CI3" s="24" t="s">
        <v>262</v>
      </c>
      <c r="CK3" s="24" t="s">
        <v>261</v>
      </c>
      <c r="CL3" s="24" t="s">
        <v>262</v>
      </c>
      <c r="CN3" s="24" t="s">
        <v>261</v>
      </c>
      <c r="CO3" s="24" t="s">
        <v>262</v>
      </c>
      <c r="CQ3" s="24" t="s">
        <v>261</v>
      </c>
      <c r="CR3" s="24" t="s">
        <v>262</v>
      </c>
      <c r="CT3" s="24" t="s">
        <v>261</v>
      </c>
      <c r="CU3" s="24" t="s">
        <v>262</v>
      </c>
      <c r="CW3" s="24" t="s">
        <v>261</v>
      </c>
      <c r="CX3" s="24" t="s">
        <v>262</v>
      </c>
      <c r="CZ3" s="24" t="s">
        <v>263</v>
      </c>
      <c r="DA3" s="24" t="s">
        <v>263</v>
      </c>
    </row>
    <row r="4" spans="1:105" x14ac:dyDescent="0.2">
      <c r="B4" s="23" t="s">
        <v>245</v>
      </c>
      <c r="F4" s="23" t="s">
        <v>153</v>
      </c>
      <c r="G4" s="37" t="s">
        <v>154</v>
      </c>
      <c r="H4" s="23" t="s">
        <v>157</v>
      </c>
      <c r="I4" s="23" t="s">
        <v>288</v>
      </c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Z4" s="24" t="s">
        <v>261</v>
      </c>
      <c r="DA4" s="24" t="s">
        <v>262</v>
      </c>
    </row>
    <row r="6" spans="1:105" x14ac:dyDescent="0.2">
      <c r="K6" s="27">
        <v>1</v>
      </c>
      <c r="L6" s="27">
        <v>2</v>
      </c>
      <c r="M6" s="27"/>
      <c r="N6" s="27">
        <v>1</v>
      </c>
      <c r="O6" s="27">
        <v>2</v>
      </c>
      <c r="P6" s="27"/>
      <c r="Q6" s="27">
        <v>1</v>
      </c>
      <c r="R6" s="27">
        <v>2</v>
      </c>
      <c r="S6" s="27"/>
      <c r="T6" s="27">
        <v>1</v>
      </c>
      <c r="U6" s="27">
        <v>2</v>
      </c>
      <c r="V6" s="27"/>
      <c r="W6" s="27">
        <v>1</v>
      </c>
      <c r="X6" s="27">
        <v>2</v>
      </c>
      <c r="Y6" s="27"/>
      <c r="Z6" s="27">
        <v>1</v>
      </c>
      <c r="AA6" s="27">
        <v>2</v>
      </c>
      <c r="AB6" s="27"/>
      <c r="AC6" s="27">
        <v>1</v>
      </c>
      <c r="AD6" s="27">
        <v>2</v>
      </c>
      <c r="AE6" s="27"/>
      <c r="AF6" s="27">
        <v>1</v>
      </c>
      <c r="AG6" s="27">
        <v>2</v>
      </c>
      <c r="AH6" s="27"/>
      <c r="AI6" s="27">
        <v>1</v>
      </c>
      <c r="AJ6" s="27">
        <v>2</v>
      </c>
      <c r="AK6" s="27"/>
      <c r="AL6" s="27">
        <v>1</v>
      </c>
      <c r="AM6" s="27">
        <v>2</v>
      </c>
      <c r="AN6" s="27"/>
      <c r="AO6" s="27">
        <v>1</v>
      </c>
      <c r="AP6" s="27">
        <v>2</v>
      </c>
      <c r="AQ6" s="27"/>
      <c r="AR6" s="27">
        <v>1</v>
      </c>
      <c r="AS6" s="27">
        <v>2</v>
      </c>
      <c r="AT6" s="27"/>
      <c r="AU6" s="27">
        <v>1</v>
      </c>
      <c r="AV6" s="27">
        <v>2</v>
      </c>
      <c r="AW6" s="27"/>
      <c r="AX6" s="27">
        <v>1</v>
      </c>
      <c r="AY6" s="27">
        <v>2</v>
      </c>
      <c r="AZ6" s="27"/>
      <c r="BA6" s="27">
        <v>1</v>
      </c>
      <c r="BB6" s="27">
        <v>2</v>
      </c>
      <c r="BC6" s="27"/>
      <c r="BD6" s="27">
        <v>1</v>
      </c>
      <c r="BE6" s="27">
        <v>2</v>
      </c>
      <c r="BF6" s="27"/>
      <c r="BG6" s="27">
        <v>1</v>
      </c>
      <c r="BH6" s="27">
        <v>2</v>
      </c>
      <c r="BI6" s="27"/>
      <c r="BJ6" s="27">
        <v>1</v>
      </c>
      <c r="BK6" s="27">
        <v>2</v>
      </c>
      <c r="BL6" s="27"/>
      <c r="BM6" s="27">
        <v>1</v>
      </c>
      <c r="BN6" s="27">
        <v>2</v>
      </c>
      <c r="BO6" s="27"/>
      <c r="BP6" s="27">
        <v>1</v>
      </c>
      <c r="BQ6" s="27">
        <v>2</v>
      </c>
      <c r="BR6" s="27"/>
      <c r="BS6" s="27">
        <v>1</v>
      </c>
      <c r="BT6" s="27">
        <v>2</v>
      </c>
      <c r="BU6" s="27"/>
      <c r="BV6" s="27">
        <v>1</v>
      </c>
      <c r="BW6" s="27">
        <v>2</v>
      </c>
      <c r="BX6" s="27"/>
      <c r="BY6" s="27">
        <v>1</v>
      </c>
      <c r="BZ6" s="27">
        <v>2</v>
      </c>
      <c r="CA6" s="27"/>
      <c r="CB6" s="27">
        <v>1</v>
      </c>
      <c r="CC6" s="27">
        <v>2</v>
      </c>
      <c r="CD6" s="27"/>
      <c r="CE6" s="27">
        <v>1</v>
      </c>
      <c r="CF6" s="27">
        <v>2</v>
      </c>
      <c r="CG6" s="27"/>
      <c r="CH6" s="27">
        <v>1</v>
      </c>
      <c r="CI6" s="27">
        <v>2</v>
      </c>
      <c r="CJ6" s="27"/>
      <c r="CK6" s="27">
        <v>1</v>
      </c>
      <c r="CL6" s="27">
        <v>2</v>
      </c>
      <c r="CM6" s="27"/>
      <c r="CN6" s="27">
        <v>1</v>
      </c>
      <c r="CO6" s="27">
        <v>2</v>
      </c>
      <c r="CP6" s="27"/>
      <c r="CQ6" s="27">
        <v>1</v>
      </c>
      <c r="CR6" s="27">
        <v>2</v>
      </c>
      <c r="CS6" s="27"/>
      <c r="CT6" s="27">
        <v>1</v>
      </c>
      <c r="CU6" s="27">
        <v>2</v>
      </c>
      <c r="CV6" s="27"/>
      <c r="CW6" s="27">
        <v>1</v>
      </c>
      <c r="CX6" s="27">
        <v>2</v>
      </c>
      <c r="CZ6" s="5">
        <f>K6+N6+Q6+T6+W6+Z6+AC6+AF6+AI6+AL6+AO6+AR6+AU6+AX6+BA6+BD6+BG6+BJ6+BM6+BP6+BS6+BV6+BY6+CB6+CE6+CH6+CK6+CN6+CQ6</f>
        <v>29</v>
      </c>
      <c r="DA6" s="5">
        <f>L6+O6+R6+U6+X6+AA6+AD6+AG6+AJ6+AM6+AP6+AS6+AV6+AY6+BB6+BE6+BH6+BK6+BN6+BQ6+BT6+BW6+BZ6+CC6+CF6+CI6+CL6+CO6+CR6</f>
        <v>58</v>
      </c>
    </row>
    <row r="8" spans="1:105" x14ac:dyDescent="0.2">
      <c r="A8" s="23" t="s">
        <v>349</v>
      </c>
    </row>
    <row r="11" spans="1:105" x14ac:dyDescent="0.2">
      <c r="B11" s="23" t="s">
        <v>244</v>
      </c>
      <c r="C11" s="23">
        <v>1</v>
      </c>
      <c r="D11" s="23">
        <v>33</v>
      </c>
      <c r="E11" s="23" t="s">
        <v>362</v>
      </c>
      <c r="F11" s="23" t="s">
        <v>264</v>
      </c>
      <c r="G11" s="37" t="s">
        <v>287</v>
      </c>
      <c r="H11" s="23" t="s">
        <v>235</v>
      </c>
      <c r="I11" s="23" t="s">
        <v>370</v>
      </c>
      <c r="L11" s="5">
        <f>+K11</f>
        <v>0</v>
      </c>
      <c r="N11" s="5">
        <f>+K11</f>
        <v>0</v>
      </c>
      <c r="O11" s="5">
        <f>+N11</f>
        <v>0</v>
      </c>
      <c r="Q11" s="5">
        <f>+N11</f>
        <v>0</v>
      </c>
      <c r="R11" s="5">
        <f>+Q11</f>
        <v>0</v>
      </c>
      <c r="T11" s="5">
        <f>+Q11</f>
        <v>0</v>
      </c>
      <c r="U11" s="5">
        <f>+T11</f>
        <v>0</v>
      </c>
      <c r="W11" s="5">
        <f>+T11</f>
        <v>0</v>
      </c>
      <c r="X11" s="5">
        <f>+W11</f>
        <v>0</v>
      </c>
      <c r="Z11" s="5">
        <f>+W11</f>
        <v>0</v>
      </c>
      <c r="AA11" s="5">
        <f>+Z11</f>
        <v>0</v>
      </c>
      <c r="AC11" s="5">
        <f>+Z11</f>
        <v>0</v>
      </c>
      <c r="AD11" s="5">
        <f>+AC11</f>
        <v>0</v>
      </c>
      <c r="AF11" s="5">
        <f>+AC11</f>
        <v>0</v>
      </c>
      <c r="AG11" s="5">
        <f>+AF11</f>
        <v>0</v>
      </c>
      <c r="AI11" s="5">
        <f>+AF11</f>
        <v>0</v>
      </c>
      <c r="AJ11" s="5">
        <f>+AI11</f>
        <v>0</v>
      </c>
      <c r="AL11" s="5">
        <f>+AI11</f>
        <v>0</v>
      </c>
      <c r="AM11" s="5">
        <f>+AL11</f>
        <v>0</v>
      </c>
      <c r="AO11" s="5">
        <f>+AL11</f>
        <v>0</v>
      </c>
      <c r="AP11" s="5">
        <f>+AO11</f>
        <v>0</v>
      </c>
      <c r="AR11" s="5">
        <f>+AO11</f>
        <v>0</v>
      </c>
      <c r="AS11" s="5">
        <f>+AR11</f>
        <v>0</v>
      </c>
      <c r="AU11" s="5">
        <f>+AR11</f>
        <v>0</v>
      </c>
      <c r="AV11" s="5">
        <f>+AU11</f>
        <v>0</v>
      </c>
      <c r="AX11" s="5">
        <f>+AU11</f>
        <v>0</v>
      </c>
      <c r="AY11" s="5">
        <f>+AX11</f>
        <v>0</v>
      </c>
      <c r="BA11" s="5">
        <f>+AX11</f>
        <v>0</v>
      </c>
      <c r="BB11" s="5">
        <f>+BA11</f>
        <v>0</v>
      </c>
      <c r="BD11" s="5">
        <f>+BA11</f>
        <v>0</v>
      </c>
      <c r="BE11" s="5">
        <f>+BD11</f>
        <v>0</v>
      </c>
      <c r="BG11" s="5">
        <f>+BD11</f>
        <v>0</v>
      </c>
      <c r="BH11" s="5">
        <f>+BG11</f>
        <v>0</v>
      </c>
      <c r="BJ11" s="5">
        <f>+BG11</f>
        <v>0</v>
      </c>
      <c r="BK11" s="5">
        <f>+BJ11</f>
        <v>0</v>
      </c>
      <c r="BM11" s="5">
        <f>+BJ11</f>
        <v>0</v>
      </c>
      <c r="BN11" s="5">
        <f>+BM11</f>
        <v>0</v>
      </c>
      <c r="BP11" s="5">
        <f>+BM11</f>
        <v>0</v>
      </c>
      <c r="BQ11" s="5">
        <f>+BP11</f>
        <v>0</v>
      </c>
      <c r="BS11" s="5">
        <f>+BP11</f>
        <v>0</v>
      </c>
      <c r="BT11" s="5">
        <f>+BS11</f>
        <v>0</v>
      </c>
      <c r="BV11" s="5">
        <f>+BS11</f>
        <v>0</v>
      </c>
      <c r="BW11" s="5">
        <f>+BV11</f>
        <v>0</v>
      </c>
      <c r="BY11" s="5">
        <f>+BV11</f>
        <v>0</v>
      </c>
      <c r="BZ11" s="5">
        <f>+BY11</f>
        <v>0</v>
      </c>
      <c r="CB11" s="5">
        <f>+BY11</f>
        <v>0</v>
      </c>
      <c r="CC11" s="5">
        <f>+CB11</f>
        <v>0</v>
      </c>
      <c r="CE11" s="5">
        <f>+CB11</f>
        <v>0</v>
      </c>
      <c r="CF11" s="5">
        <f>+CE11</f>
        <v>0</v>
      </c>
      <c r="CH11" s="5">
        <f>+CE11</f>
        <v>0</v>
      </c>
      <c r="CI11" s="5">
        <f>+CH11</f>
        <v>0</v>
      </c>
      <c r="CK11" s="5">
        <f>+CH11</f>
        <v>0</v>
      </c>
      <c r="CL11" s="5">
        <f>+CK11</f>
        <v>0</v>
      </c>
      <c r="CN11" s="5">
        <f>+CK11</f>
        <v>0</v>
      </c>
      <c r="CO11" s="5">
        <f>+CN11</f>
        <v>0</v>
      </c>
      <c r="CQ11" s="5">
        <f>+CN11</f>
        <v>0</v>
      </c>
      <c r="CR11" s="5">
        <f>+CQ11</f>
        <v>0</v>
      </c>
      <c r="CT11" s="5">
        <f>+CQ11</f>
        <v>0</v>
      </c>
      <c r="CU11" s="5">
        <f>+CT11</f>
        <v>0</v>
      </c>
      <c r="CW11" s="5">
        <f>+CT11</f>
        <v>0</v>
      </c>
      <c r="CX11" s="5">
        <f>+CW11</f>
        <v>0</v>
      </c>
      <c r="CZ11" s="5">
        <f>K11+N11+Q11+T11+W11+Z11+AC11+AF11+AI11+AL11+AO11+AR11+AU11+AX11+BA11+BD11+BG11+BJ11+BM11+BP11+BS11+BV11+BY11+CB11+CE11+CH11+CK11+CN11+CQ11</f>
        <v>0</v>
      </c>
      <c r="DA11" s="5">
        <f>L11+O11+R11+U11+X11+AA11+AD11+AG11+AJ11+AM11+AP11+AS11+AV11+AY11+BB11+BE11+BH11+BK11+BN11+BQ11+BT11+BW11+BZ11+CC11+CF11+CI11+CL11+CO11+CR11</f>
        <v>0</v>
      </c>
    </row>
    <row r="12" spans="1:105" x14ac:dyDescent="0.2">
      <c r="B12" s="23" t="s">
        <v>244</v>
      </c>
      <c r="C12" s="23">
        <v>1</v>
      </c>
      <c r="D12" s="23">
        <v>33</v>
      </c>
      <c r="E12" s="23" t="s">
        <v>362</v>
      </c>
      <c r="F12" s="23" t="s">
        <v>264</v>
      </c>
      <c r="G12" s="37" t="s">
        <v>287</v>
      </c>
      <c r="H12" s="23" t="s">
        <v>236</v>
      </c>
      <c r="I12" s="23" t="s">
        <v>370</v>
      </c>
      <c r="K12" s="5">
        <v>30</v>
      </c>
      <c r="L12" s="5">
        <f t="shared" ref="L12:L86" si="0">+K12</f>
        <v>30</v>
      </c>
      <c r="N12" s="5">
        <f>+K12</f>
        <v>30</v>
      </c>
      <c r="O12" s="5">
        <f t="shared" ref="O12:O86" si="1">+N12</f>
        <v>30</v>
      </c>
      <c r="Q12" s="5">
        <f>+N12</f>
        <v>30</v>
      </c>
      <c r="R12" s="5">
        <f t="shared" ref="R12:R86" si="2">+Q12</f>
        <v>30</v>
      </c>
      <c r="T12" s="5">
        <f>+Q12</f>
        <v>30</v>
      </c>
      <c r="U12" s="5">
        <f t="shared" ref="U12:U86" si="3">+T12</f>
        <v>30</v>
      </c>
      <c r="W12" s="5">
        <f>+T12</f>
        <v>30</v>
      </c>
      <c r="X12" s="5">
        <f t="shared" ref="X12:X86" si="4">+W12</f>
        <v>30</v>
      </c>
      <c r="Z12" s="5">
        <f>+W12</f>
        <v>30</v>
      </c>
      <c r="AA12" s="5">
        <f t="shared" ref="AA12:AA86" si="5">+Z12</f>
        <v>30</v>
      </c>
      <c r="AC12" s="5">
        <f>+Z12</f>
        <v>30</v>
      </c>
      <c r="AD12" s="5">
        <f t="shared" ref="AD12:AD86" si="6">+AC12</f>
        <v>30</v>
      </c>
      <c r="AF12" s="5">
        <f>+AC12</f>
        <v>30</v>
      </c>
      <c r="AG12" s="5">
        <f t="shared" ref="AG12:AG86" si="7">+AF12</f>
        <v>30</v>
      </c>
      <c r="AI12" s="5">
        <f>+AF12</f>
        <v>30</v>
      </c>
      <c r="AJ12" s="5">
        <f t="shared" ref="AJ12:AJ86" si="8">+AI12</f>
        <v>30</v>
      </c>
      <c r="AL12" s="5">
        <f>+AI12</f>
        <v>30</v>
      </c>
      <c r="AM12" s="5">
        <f t="shared" ref="AM12:AM86" si="9">+AL12</f>
        <v>30</v>
      </c>
      <c r="AO12" s="5">
        <f>+AL12</f>
        <v>30</v>
      </c>
      <c r="AP12" s="5">
        <f t="shared" ref="AP12:AP86" si="10">+AO12</f>
        <v>30</v>
      </c>
      <c r="AR12" s="5">
        <f>+AO12</f>
        <v>30</v>
      </c>
      <c r="AS12" s="5">
        <f t="shared" ref="AS12:AS86" si="11">+AR12</f>
        <v>30</v>
      </c>
      <c r="AU12" s="5">
        <f>+AR12</f>
        <v>30</v>
      </c>
      <c r="AV12" s="5">
        <f t="shared" ref="AV12:AV86" si="12">+AU12</f>
        <v>30</v>
      </c>
      <c r="AX12" s="5">
        <f>+AU12</f>
        <v>30</v>
      </c>
      <c r="AY12" s="5">
        <f t="shared" ref="AY12:AY86" si="13">+AX12</f>
        <v>30</v>
      </c>
      <c r="BA12" s="5">
        <f>+AX12</f>
        <v>30</v>
      </c>
      <c r="BB12" s="5">
        <f t="shared" ref="BB12:BB86" si="14">+BA12</f>
        <v>30</v>
      </c>
      <c r="BD12" s="5">
        <f>+BA12</f>
        <v>30</v>
      </c>
      <c r="BE12" s="5">
        <f t="shared" ref="BE12:BE86" si="15">+BD12</f>
        <v>30</v>
      </c>
      <c r="BG12" s="5">
        <f>+BD12</f>
        <v>30</v>
      </c>
      <c r="BH12" s="5">
        <f t="shared" ref="BH12:BH86" si="16">+BG12</f>
        <v>30</v>
      </c>
      <c r="BJ12" s="5">
        <f>+BG12</f>
        <v>30</v>
      </c>
      <c r="BK12" s="5">
        <f t="shared" ref="BK12:BK86" si="17">+BJ12</f>
        <v>30</v>
      </c>
      <c r="BM12" s="5">
        <f>+BJ12</f>
        <v>30</v>
      </c>
      <c r="BN12" s="5">
        <f t="shared" ref="BN12:BN86" si="18">+BM12</f>
        <v>30</v>
      </c>
      <c r="BP12" s="5">
        <f>+BM12</f>
        <v>30</v>
      </c>
      <c r="BQ12" s="5">
        <f t="shared" ref="BQ12:BQ86" si="19">+BP12</f>
        <v>30</v>
      </c>
      <c r="BS12" s="5">
        <f>+BP12</f>
        <v>30</v>
      </c>
      <c r="BT12" s="5">
        <f t="shared" ref="BT12:BT86" si="20">+BS12</f>
        <v>30</v>
      </c>
      <c r="BV12" s="5">
        <f>+BS12</f>
        <v>30</v>
      </c>
      <c r="BW12" s="5">
        <f t="shared" ref="BW12:BW86" si="21">+BV12</f>
        <v>30</v>
      </c>
      <c r="BY12" s="5">
        <f>+BV12</f>
        <v>30</v>
      </c>
      <c r="BZ12" s="5">
        <f t="shared" ref="BZ12:BZ86" si="22">+BY12</f>
        <v>30</v>
      </c>
      <c r="CB12" s="5">
        <f>+BY12</f>
        <v>30</v>
      </c>
      <c r="CC12" s="5">
        <f t="shared" ref="CC12:CC86" si="23">+CB12</f>
        <v>30</v>
      </c>
      <c r="CE12" s="5">
        <f>+CB12</f>
        <v>30</v>
      </c>
      <c r="CF12" s="5">
        <f t="shared" ref="CF12:CF86" si="24">+CE12</f>
        <v>30</v>
      </c>
      <c r="CH12" s="5">
        <f>+CE12</f>
        <v>30</v>
      </c>
      <c r="CI12" s="5">
        <f t="shared" ref="CI12:CI86" si="25">+CH12</f>
        <v>30</v>
      </c>
      <c r="CK12" s="5">
        <f>+CH12</f>
        <v>30</v>
      </c>
      <c r="CL12" s="5">
        <f t="shared" ref="CL12:CL86" si="26">+CK12</f>
        <v>30</v>
      </c>
      <c r="CN12" s="5">
        <f>+CK12</f>
        <v>30</v>
      </c>
      <c r="CO12" s="5">
        <f t="shared" ref="CO12:CO86" si="27">+CN12</f>
        <v>30</v>
      </c>
      <c r="CQ12" s="5">
        <f>+CN12</f>
        <v>30</v>
      </c>
      <c r="CR12" s="5">
        <f t="shared" ref="CR12:CR86" si="28">+CQ12</f>
        <v>30</v>
      </c>
      <c r="CT12" s="5">
        <f>+CQ12</f>
        <v>30</v>
      </c>
      <c r="CU12" s="5">
        <f t="shared" ref="CU12:CU86" si="29">+CT12</f>
        <v>30</v>
      </c>
      <c r="CW12" s="5">
        <f>+CT12</f>
        <v>30</v>
      </c>
      <c r="CX12" s="5">
        <f t="shared" ref="CX12:CX86" si="30">+CW12</f>
        <v>30</v>
      </c>
      <c r="CZ12" s="5">
        <f>K12+N12+Q12+T12+W12+Z12+AC12+AF12+AI12+AL12+AO12+AR12+AU12+AX12+BA12+BD12+BG12+BJ12+BM12+BP12+BS12+BV12+BY12+CB12+CE12+CH12+CK12+CN12+CQ12</f>
        <v>870</v>
      </c>
      <c r="DA12" s="5">
        <f>L12+O12+R12+U12+X12+AA12+AD12+AG12+AJ12+AM12+AP12+AS12+AV12+AY12+BB12+BE12+BH12+BK12+BN12+BQ12+BT12+BW12+BZ12+CC12+CF12+CI12+CL12+CO12+CR12</f>
        <v>870</v>
      </c>
    </row>
    <row r="14" spans="1:105" x14ac:dyDescent="0.2">
      <c r="B14" s="23" t="s">
        <v>244</v>
      </c>
      <c r="C14" s="23">
        <v>1</v>
      </c>
      <c r="D14" s="23">
        <v>34</v>
      </c>
      <c r="E14" s="23" t="s">
        <v>362</v>
      </c>
      <c r="F14" s="23" t="s">
        <v>264</v>
      </c>
      <c r="G14" s="37" t="s">
        <v>265</v>
      </c>
      <c r="H14" s="23" t="s">
        <v>235</v>
      </c>
      <c r="I14" s="23" t="s">
        <v>370</v>
      </c>
      <c r="L14" s="5">
        <f t="shared" si="0"/>
        <v>0</v>
      </c>
      <c r="N14" s="5">
        <f>+K14</f>
        <v>0</v>
      </c>
      <c r="O14" s="5">
        <f t="shared" si="1"/>
        <v>0</v>
      </c>
      <c r="Q14" s="5">
        <f>+N14</f>
        <v>0</v>
      </c>
      <c r="R14" s="5">
        <f t="shared" si="2"/>
        <v>0</v>
      </c>
      <c r="T14" s="5">
        <f>+Q14</f>
        <v>0</v>
      </c>
      <c r="U14" s="5">
        <f t="shared" si="3"/>
        <v>0</v>
      </c>
      <c r="W14" s="5">
        <f>+T14</f>
        <v>0</v>
      </c>
      <c r="X14" s="5">
        <f t="shared" si="4"/>
        <v>0</v>
      </c>
      <c r="Z14" s="5">
        <f>+W14</f>
        <v>0</v>
      </c>
      <c r="AA14" s="5">
        <f t="shared" si="5"/>
        <v>0</v>
      </c>
      <c r="AC14" s="5">
        <f>+Z14</f>
        <v>0</v>
      </c>
      <c r="AD14" s="5">
        <f t="shared" si="6"/>
        <v>0</v>
      </c>
      <c r="AF14" s="5">
        <f>+AC14</f>
        <v>0</v>
      </c>
      <c r="AG14" s="5">
        <f t="shared" si="7"/>
        <v>0</v>
      </c>
      <c r="AI14" s="5">
        <f>+AF14</f>
        <v>0</v>
      </c>
      <c r="AJ14" s="5">
        <f t="shared" si="8"/>
        <v>0</v>
      </c>
      <c r="AL14" s="5">
        <f>+AI14</f>
        <v>0</v>
      </c>
      <c r="AM14" s="5">
        <f t="shared" si="9"/>
        <v>0</v>
      </c>
      <c r="AO14" s="5">
        <f>+AL14</f>
        <v>0</v>
      </c>
      <c r="AP14" s="5">
        <f t="shared" si="10"/>
        <v>0</v>
      </c>
      <c r="AR14" s="5">
        <f>+AO14</f>
        <v>0</v>
      </c>
      <c r="AS14" s="5">
        <f t="shared" si="11"/>
        <v>0</v>
      </c>
      <c r="AU14" s="5">
        <f>+AR14</f>
        <v>0</v>
      </c>
      <c r="AV14" s="5">
        <f t="shared" si="12"/>
        <v>0</v>
      </c>
      <c r="AX14" s="5">
        <f>+AU14</f>
        <v>0</v>
      </c>
      <c r="AY14" s="5">
        <f t="shared" si="13"/>
        <v>0</v>
      </c>
      <c r="BA14" s="5">
        <f>+AX14</f>
        <v>0</v>
      </c>
      <c r="BB14" s="5">
        <f t="shared" si="14"/>
        <v>0</v>
      </c>
      <c r="BD14" s="5">
        <f>+BA14</f>
        <v>0</v>
      </c>
      <c r="BE14" s="5">
        <f t="shared" si="15"/>
        <v>0</v>
      </c>
      <c r="BG14" s="5">
        <f>+BD14</f>
        <v>0</v>
      </c>
      <c r="BH14" s="5">
        <f t="shared" si="16"/>
        <v>0</v>
      </c>
      <c r="BJ14" s="5">
        <f>+BG14</f>
        <v>0</v>
      </c>
      <c r="BK14" s="5">
        <f t="shared" si="17"/>
        <v>0</v>
      </c>
      <c r="BM14" s="5">
        <f>+BJ14</f>
        <v>0</v>
      </c>
      <c r="BN14" s="5">
        <f t="shared" si="18"/>
        <v>0</v>
      </c>
      <c r="BP14" s="5">
        <f>+BM14</f>
        <v>0</v>
      </c>
      <c r="BQ14" s="5">
        <f t="shared" si="19"/>
        <v>0</v>
      </c>
      <c r="BS14" s="5">
        <f>+BP14</f>
        <v>0</v>
      </c>
      <c r="BT14" s="5">
        <f t="shared" si="20"/>
        <v>0</v>
      </c>
      <c r="BV14" s="5">
        <f>+BS14</f>
        <v>0</v>
      </c>
      <c r="BW14" s="5">
        <f t="shared" si="21"/>
        <v>0</v>
      </c>
      <c r="BY14" s="5">
        <f>+BV14</f>
        <v>0</v>
      </c>
      <c r="BZ14" s="5">
        <f t="shared" si="22"/>
        <v>0</v>
      </c>
      <c r="CB14" s="5">
        <f>+BY14</f>
        <v>0</v>
      </c>
      <c r="CC14" s="5">
        <f t="shared" si="23"/>
        <v>0</v>
      </c>
      <c r="CE14" s="5">
        <f>+CB14</f>
        <v>0</v>
      </c>
      <c r="CF14" s="5">
        <f t="shared" si="24"/>
        <v>0</v>
      </c>
      <c r="CH14" s="5">
        <f>+CE14</f>
        <v>0</v>
      </c>
      <c r="CI14" s="5">
        <f t="shared" si="25"/>
        <v>0</v>
      </c>
      <c r="CK14" s="5">
        <f>+CH14</f>
        <v>0</v>
      </c>
      <c r="CL14" s="5">
        <f t="shared" si="26"/>
        <v>0</v>
      </c>
      <c r="CN14" s="5">
        <f>+CK14</f>
        <v>0</v>
      </c>
      <c r="CO14" s="5">
        <f t="shared" si="27"/>
        <v>0</v>
      </c>
      <c r="CQ14" s="5">
        <f>+CN14</f>
        <v>0</v>
      </c>
      <c r="CR14" s="5">
        <f t="shared" si="28"/>
        <v>0</v>
      </c>
      <c r="CT14" s="5">
        <f>+CQ14</f>
        <v>0</v>
      </c>
      <c r="CU14" s="5">
        <f t="shared" si="29"/>
        <v>0</v>
      </c>
      <c r="CW14" s="5">
        <f>+CT14</f>
        <v>0</v>
      </c>
      <c r="CX14" s="5">
        <f t="shared" si="30"/>
        <v>0</v>
      </c>
      <c r="CZ14" s="5">
        <f>K14+N14+Q14+T14+W14+Z14+AC14+AF14+AI14+AL14+AO14+AR14+AU14+AX14+BA14+BD14+BG14+BJ14+BM14+BP14+BS14+BV14+BY14+CB14+CE14+CH14+CK14+CN14+CQ14</f>
        <v>0</v>
      </c>
      <c r="DA14" s="5">
        <f>L14+O14+R14+U14+X14+AA14+AD14+AG14+AJ14+AM14+AP14+AS14+AV14+AY14+BB14+BE14+BH14+BK14+BN14+BQ14+BT14+BW14+BZ14+CC14+CF14+CI14+CL14+CO14+CR14</f>
        <v>0</v>
      </c>
    </row>
    <row r="15" spans="1:105" x14ac:dyDescent="0.2">
      <c r="B15" s="23" t="s">
        <v>244</v>
      </c>
      <c r="C15" s="23">
        <v>1</v>
      </c>
      <c r="D15" s="23">
        <v>34</v>
      </c>
      <c r="E15" s="23" t="s">
        <v>362</v>
      </c>
      <c r="F15" s="23" t="s">
        <v>264</v>
      </c>
      <c r="G15" s="37" t="s">
        <v>265</v>
      </c>
      <c r="H15" s="23" t="s">
        <v>236</v>
      </c>
      <c r="I15" s="23" t="s">
        <v>370</v>
      </c>
      <c r="K15" s="5">
        <v>146</v>
      </c>
      <c r="L15" s="5">
        <f t="shared" si="0"/>
        <v>146</v>
      </c>
      <c r="N15" s="5">
        <f>+K15</f>
        <v>146</v>
      </c>
      <c r="O15" s="5">
        <f t="shared" si="1"/>
        <v>146</v>
      </c>
      <c r="Q15" s="5">
        <f>+N15</f>
        <v>146</v>
      </c>
      <c r="R15" s="5">
        <f t="shared" si="2"/>
        <v>146</v>
      </c>
      <c r="T15" s="5">
        <f>+Q15</f>
        <v>146</v>
      </c>
      <c r="U15" s="5">
        <f t="shared" si="3"/>
        <v>146</v>
      </c>
      <c r="W15" s="5">
        <f>+T15</f>
        <v>146</v>
      </c>
      <c r="X15" s="5">
        <f t="shared" si="4"/>
        <v>146</v>
      </c>
      <c r="Z15" s="5">
        <f>+W15</f>
        <v>146</v>
      </c>
      <c r="AA15" s="5">
        <f t="shared" si="5"/>
        <v>146</v>
      </c>
      <c r="AC15" s="5">
        <f>+Z15</f>
        <v>146</v>
      </c>
      <c r="AD15" s="5">
        <f t="shared" si="6"/>
        <v>146</v>
      </c>
      <c r="AF15" s="5">
        <f>+AC15</f>
        <v>146</v>
      </c>
      <c r="AG15" s="5">
        <f t="shared" si="7"/>
        <v>146</v>
      </c>
      <c r="AI15" s="5">
        <f>+AF15</f>
        <v>146</v>
      </c>
      <c r="AJ15" s="5">
        <f t="shared" si="8"/>
        <v>146</v>
      </c>
      <c r="AL15" s="5">
        <f>+AI15</f>
        <v>146</v>
      </c>
      <c r="AM15" s="5">
        <f t="shared" si="9"/>
        <v>146</v>
      </c>
      <c r="AO15" s="5">
        <f>+AL15</f>
        <v>146</v>
      </c>
      <c r="AP15" s="5">
        <f t="shared" si="10"/>
        <v>146</v>
      </c>
      <c r="AR15" s="5">
        <f>+AO15</f>
        <v>146</v>
      </c>
      <c r="AS15" s="5">
        <f t="shared" si="11"/>
        <v>146</v>
      </c>
      <c r="AU15" s="5">
        <f>+AR15</f>
        <v>146</v>
      </c>
      <c r="AV15" s="5">
        <f t="shared" si="12"/>
        <v>146</v>
      </c>
      <c r="AX15" s="5">
        <f>+AU15</f>
        <v>146</v>
      </c>
      <c r="AY15" s="5">
        <f t="shared" si="13"/>
        <v>146</v>
      </c>
      <c r="BA15" s="5">
        <f>+AX15</f>
        <v>146</v>
      </c>
      <c r="BB15" s="5">
        <f t="shared" si="14"/>
        <v>146</v>
      </c>
      <c r="BD15" s="5">
        <f>+BA15</f>
        <v>146</v>
      </c>
      <c r="BE15" s="5">
        <f t="shared" si="15"/>
        <v>146</v>
      </c>
      <c r="BG15" s="5">
        <f>+BD15</f>
        <v>146</v>
      </c>
      <c r="BH15" s="5">
        <f t="shared" si="16"/>
        <v>146</v>
      </c>
      <c r="BJ15" s="5">
        <f>+BG15</f>
        <v>146</v>
      </c>
      <c r="BK15" s="5">
        <f t="shared" si="17"/>
        <v>146</v>
      </c>
      <c r="BM15" s="5">
        <f>+BJ15</f>
        <v>146</v>
      </c>
      <c r="BN15" s="5">
        <f t="shared" si="18"/>
        <v>146</v>
      </c>
      <c r="BP15" s="5">
        <f>+BM15</f>
        <v>146</v>
      </c>
      <c r="BQ15" s="5">
        <f t="shared" si="19"/>
        <v>146</v>
      </c>
      <c r="BS15" s="5">
        <f>+BP15</f>
        <v>146</v>
      </c>
      <c r="BT15" s="5">
        <f t="shared" si="20"/>
        <v>146</v>
      </c>
      <c r="BV15" s="5">
        <f>+BS15</f>
        <v>146</v>
      </c>
      <c r="BW15" s="5">
        <f t="shared" si="21"/>
        <v>146</v>
      </c>
      <c r="BY15" s="5">
        <f>+BV15</f>
        <v>146</v>
      </c>
      <c r="BZ15" s="5">
        <f t="shared" si="22"/>
        <v>146</v>
      </c>
      <c r="CB15" s="5">
        <f>+BY15</f>
        <v>146</v>
      </c>
      <c r="CC15" s="5">
        <f t="shared" si="23"/>
        <v>146</v>
      </c>
      <c r="CE15" s="5">
        <f>+CB15</f>
        <v>146</v>
      </c>
      <c r="CF15" s="5">
        <f t="shared" si="24"/>
        <v>146</v>
      </c>
      <c r="CH15" s="5">
        <f>+CE15</f>
        <v>146</v>
      </c>
      <c r="CI15" s="5">
        <f t="shared" si="25"/>
        <v>146</v>
      </c>
      <c r="CK15" s="5">
        <f>+CH15</f>
        <v>146</v>
      </c>
      <c r="CL15" s="5">
        <f t="shared" si="26"/>
        <v>146</v>
      </c>
      <c r="CN15" s="5">
        <f>+CK15</f>
        <v>146</v>
      </c>
      <c r="CO15" s="5">
        <f t="shared" si="27"/>
        <v>146</v>
      </c>
      <c r="CQ15" s="5">
        <f>+CN15</f>
        <v>146</v>
      </c>
      <c r="CR15" s="5">
        <f t="shared" si="28"/>
        <v>146</v>
      </c>
      <c r="CT15" s="5">
        <f>+CQ15</f>
        <v>146</v>
      </c>
      <c r="CU15" s="5">
        <f t="shared" si="29"/>
        <v>146</v>
      </c>
      <c r="CW15" s="5">
        <f>+CT15</f>
        <v>146</v>
      </c>
      <c r="CX15" s="5">
        <f t="shared" si="30"/>
        <v>146</v>
      </c>
      <c r="CZ15" s="5">
        <f>K15+N15+Q15+T15+W15+Z15+AC15+AF15+AI15+AL15+AO15+AR15+AU15+AX15+BA15+BD15+BG15+BJ15+BM15+BP15+BS15+BV15+BY15+CB15+CE15+CH15+CK15+CN15+CQ15</f>
        <v>4234</v>
      </c>
      <c r="DA15" s="5">
        <f>L15+O15+R15+U15+X15+AA15+AD15+AG15+AJ15+AM15+AP15+AS15+AV15+AY15+BB15+BE15+BH15+BK15+BN15+BQ15+BT15+BW15+BZ15+CC15+CF15+CI15+CL15+CO15+CR15</f>
        <v>4234</v>
      </c>
    </row>
    <row r="16" spans="1:105" x14ac:dyDescent="0.2">
      <c r="F16" s="5"/>
    </row>
    <row r="17" spans="2:105" x14ac:dyDescent="0.2">
      <c r="B17" s="23" t="s">
        <v>244</v>
      </c>
      <c r="C17" s="23">
        <v>2</v>
      </c>
      <c r="D17" s="23">
        <v>20</v>
      </c>
      <c r="E17" s="23" t="s">
        <v>362</v>
      </c>
      <c r="F17" s="23" t="s">
        <v>80</v>
      </c>
      <c r="G17" s="37">
        <v>21</v>
      </c>
      <c r="H17" s="23" t="s">
        <v>235</v>
      </c>
      <c r="K17" s="5">
        <v>0</v>
      </c>
      <c r="L17" s="5">
        <f t="shared" si="0"/>
        <v>0</v>
      </c>
      <c r="N17" s="5">
        <f>+K17</f>
        <v>0</v>
      </c>
      <c r="O17" s="5">
        <f t="shared" si="1"/>
        <v>0</v>
      </c>
      <c r="Q17" s="5">
        <f>+N17</f>
        <v>0</v>
      </c>
      <c r="R17" s="5">
        <f t="shared" si="2"/>
        <v>0</v>
      </c>
      <c r="T17" s="5">
        <f>+Q17</f>
        <v>0</v>
      </c>
      <c r="U17" s="5">
        <f t="shared" si="3"/>
        <v>0</v>
      </c>
      <c r="W17" s="5">
        <f>+T17</f>
        <v>0</v>
      </c>
      <c r="X17" s="5">
        <f t="shared" si="4"/>
        <v>0</v>
      </c>
      <c r="Z17" s="5">
        <f>+W17</f>
        <v>0</v>
      </c>
      <c r="AA17" s="5">
        <f t="shared" si="5"/>
        <v>0</v>
      </c>
      <c r="AC17" s="5">
        <f>+Z17</f>
        <v>0</v>
      </c>
      <c r="AD17" s="5">
        <f t="shared" si="6"/>
        <v>0</v>
      </c>
      <c r="AF17" s="5">
        <f>+AC17</f>
        <v>0</v>
      </c>
      <c r="AG17" s="5">
        <f t="shared" si="7"/>
        <v>0</v>
      </c>
      <c r="AI17" s="5">
        <f>+AF17</f>
        <v>0</v>
      </c>
      <c r="AJ17" s="5">
        <f t="shared" si="8"/>
        <v>0</v>
      </c>
      <c r="AL17" s="5">
        <f>+AI17</f>
        <v>0</v>
      </c>
      <c r="AM17" s="5">
        <f t="shared" si="9"/>
        <v>0</v>
      </c>
      <c r="AO17" s="5">
        <f>+AL17</f>
        <v>0</v>
      </c>
      <c r="AP17" s="5">
        <f t="shared" si="10"/>
        <v>0</v>
      </c>
      <c r="AR17" s="5">
        <f>+AO17</f>
        <v>0</v>
      </c>
      <c r="AS17" s="5">
        <f t="shared" si="11"/>
        <v>0</v>
      </c>
      <c r="AU17" s="5">
        <f>+AR17</f>
        <v>0</v>
      </c>
      <c r="AV17" s="5">
        <f t="shared" si="12"/>
        <v>0</v>
      </c>
      <c r="AX17" s="5">
        <f>+AU17</f>
        <v>0</v>
      </c>
      <c r="AY17" s="5">
        <f t="shared" si="13"/>
        <v>0</v>
      </c>
      <c r="BA17" s="5">
        <f>+AX17</f>
        <v>0</v>
      </c>
      <c r="BB17" s="5">
        <f t="shared" si="14"/>
        <v>0</v>
      </c>
      <c r="BD17" s="5">
        <f>+BA17</f>
        <v>0</v>
      </c>
      <c r="BE17" s="5">
        <f t="shared" si="15"/>
        <v>0</v>
      </c>
      <c r="BG17" s="5">
        <f>+BD17</f>
        <v>0</v>
      </c>
      <c r="BH17" s="5">
        <f t="shared" si="16"/>
        <v>0</v>
      </c>
      <c r="BJ17" s="5">
        <f>+BG17</f>
        <v>0</v>
      </c>
      <c r="BK17" s="5">
        <f t="shared" si="17"/>
        <v>0</v>
      </c>
      <c r="BM17" s="5">
        <f>+BJ17</f>
        <v>0</v>
      </c>
      <c r="BN17" s="5">
        <f t="shared" si="18"/>
        <v>0</v>
      </c>
      <c r="BP17" s="5">
        <f>+BM17</f>
        <v>0</v>
      </c>
      <c r="BQ17" s="5">
        <f t="shared" si="19"/>
        <v>0</v>
      </c>
      <c r="BS17" s="5">
        <f>+BP17</f>
        <v>0</v>
      </c>
      <c r="BT17" s="5">
        <f t="shared" si="20"/>
        <v>0</v>
      </c>
      <c r="BV17" s="5">
        <f>+BS17</f>
        <v>0</v>
      </c>
      <c r="BW17" s="5">
        <f t="shared" si="21"/>
        <v>0</v>
      </c>
      <c r="BY17" s="5">
        <f>+BV17</f>
        <v>0</v>
      </c>
      <c r="BZ17" s="5">
        <f t="shared" si="22"/>
        <v>0</v>
      </c>
      <c r="CB17" s="5">
        <f>+BY17</f>
        <v>0</v>
      </c>
      <c r="CC17" s="5">
        <f t="shared" si="23"/>
        <v>0</v>
      </c>
      <c r="CE17" s="5">
        <f>+CB17</f>
        <v>0</v>
      </c>
      <c r="CF17" s="5">
        <f t="shared" si="24"/>
        <v>0</v>
      </c>
      <c r="CH17" s="5">
        <f>+CE17</f>
        <v>0</v>
      </c>
      <c r="CI17" s="5">
        <f t="shared" si="25"/>
        <v>0</v>
      </c>
      <c r="CK17" s="5">
        <f>+CH17</f>
        <v>0</v>
      </c>
      <c r="CL17" s="5">
        <f t="shared" si="26"/>
        <v>0</v>
      </c>
      <c r="CN17" s="5">
        <f>+CK17</f>
        <v>0</v>
      </c>
      <c r="CO17" s="5">
        <f t="shared" si="27"/>
        <v>0</v>
      </c>
      <c r="CQ17" s="5">
        <f>+CN17</f>
        <v>0</v>
      </c>
      <c r="CR17" s="5">
        <f t="shared" si="28"/>
        <v>0</v>
      </c>
      <c r="CT17" s="5">
        <f>+CQ17</f>
        <v>0</v>
      </c>
      <c r="CU17" s="5">
        <f t="shared" si="29"/>
        <v>0</v>
      </c>
      <c r="CW17" s="5">
        <f>+CT17</f>
        <v>0</v>
      </c>
      <c r="CX17" s="5">
        <f t="shared" si="30"/>
        <v>0</v>
      </c>
      <c r="CZ17" s="5">
        <f>K17+N17+Q17+T17+W17+Z17+AC17+AF17+AI17+AL17+AO17+AR17+AU17+AX17+BA17+BD17+BG17+BJ17+BM17+BP17+BS17+BV17+BY17+CB17+CE17+CH17+CK17+CN17+CQ17</f>
        <v>0</v>
      </c>
      <c r="DA17" s="5">
        <f>L17+O17+R17+U17+X17+AA17+AD17+AG17+AJ17+AM17+AP17+AS17+AV17+AY17+BB17+BE17+BH17+BK17+BN17+BQ17+BT17+BW17+BZ17+CC17+CF17+CI17+CL17+CO17+CR17</f>
        <v>0</v>
      </c>
    </row>
    <row r="18" spans="2:105" x14ac:dyDescent="0.2">
      <c r="B18" s="23" t="s">
        <v>244</v>
      </c>
      <c r="C18" s="23">
        <v>2</v>
      </c>
      <c r="D18" s="23">
        <v>20</v>
      </c>
      <c r="E18" s="23" t="s">
        <v>362</v>
      </c>
      <c r="F18" s="23" t="s">
        <v>80</v>
      </c>
      <c r="G18" s="37">
        <v>21</v>
      </c>
      <c r="H18" s="23" t="s">
        <v>236</v>
      </c>
      <c r="L18" s="5">
        <f t="shared" si="0"/>
        <v>0</v>
      </c>
      <c r="N18" s="5">
        <f>+K18</f>
        <v>0</v>
      </c>
      <c r="O18" s="5">
        <f t="shared" si="1"/>
        <v>0</v>
      </c>
      <c r="Q18" s="5">
        <f>+N18</f>
        <v>0</v>
      </c>
      <c r="R18" s="5">
        <f t="shared" si="2"/>
        <v>0</v>
      </c>
      <c r="T18" s="5">
        <f>+Q18</f>
        <v>0</v>
      </c>
      <c r="U18" s="5">
        <f t="shared" si="3"/>
        <v>0</v>
      </c>
      <c r="W18" s="5">
        <f>+T18</f>
        <v>0</v>
      </c>
      <c r="X18" s="5">
        <f t="shared" si="4"/>
        <v>0</v>
      </c>
      <c r="Z18" s="5">
        <f>+W18</f>
        <v>0</v>
      </c>
      <c r="AA18" s="5">
        <f t="shared" si="5"/>
        <v>0</v>
      </c>
      <c r="AC18" s="5">
        <f>+Z18</f>
        <v>0</v>
      </c>
      <c r="AD18" s="5">
        <f t="shared" si="6"/>
        <v>0</v>
      </c>
      <c r="AF18" s="5">
        <f>+AC18</f>
        <v>0</v>
      </c>
      <c r="AG18" s="5">
        <f t="shared" si="7"/>
        <v>0</v>
      </c>
      <c r="AI18" s="5">
        <f>+AF18</f>
        <v>0</v>
      </c>
      <c r="AJ18" s="5">
        <f t="shared" si="8"/>
        <v>0</v>
      </c>
      <c r="AL18" s="5">
        <f>+AI18</f>
        <v>0</v>
      </c>
      <c r="AM18" s="5">
        <f t="shared" si="9"/>
        <v>0</v>
      </c>
      <c r="AO18" s="5">
        <f>+AL18</f>
        <v>0</v>
      </c>
      <c r="AP18" s="5">
        <f t="shared" si="10"/>
        <v>0</v>
      </c>
      <c r="AR18" s="5">
        <f>+AO18</f>
        <v>0</v>
      </c>
      <c r="AS18" s="5">
        <f t="shared" si="11"/>
        <v>0</v>
      </c>
      <c r="AU18" s="5">
        <f>+AR18</f>
        <v>0</v>
      </c>
      <c r="AV18" s="5">
        <f t="shared" si="12"/>
        <v>0</v>
      </c>
      <c r="AX18" s="5">
        <f>+AU18</f>
        <v>0</v>
      </c>
      <c r="AY18" s="5">
        <f t="shared" si="13"/>
        <v>0</v>
      </c>
      <c r="BA18" s="5">
        <f>+AX18</f>
        <v>0</v>
      </c>
      <c r="BB18" s="5">
        <f t="shared" si="14"/>
        <v>0</v>
      </c>
      <c r="BD18" s="5">
        <f>+BA18</f>
        <v>0</v>
      </c>
      <c r="BE18" s="5">
        <f t="shared" si="15"/>
        <v>0</v>
      </c>
      <c r="BG18" s="5">
        <f>+BD18</f>
        <v>0</v>
      </c>
      <c r="BH18" s="5">
        <f t="shared" si="16"/>
        <v>0</v>
      </c>
      <c r="BJ18" s="5">
        <f>+BG18</f>
        <v>0</v>
      </c>
      <c r="BK18" s="5">
        <f t="shared" si="17"/>
        <v>0</v>
      </c>
      <c r="BM18" s="5">
        <f>+BJ18</f>
        <v>0</v>
      </c>
      <c r="BN18" s="5">
        <f t="shared" si="18"/>
        <v>0</v>
      </c>
      <c r="BP18" s="5">
        <f>+BM18</f>
        <v>0</v>
      </c>
      <c r="BQ18" s="5">
        <f t="shared" si="19"/>
        <v>0</v>
      </c>
      <c r="BS18" s="5">
        <f>+BP18</f>
        <v>0</v>
      </c>
      <c r="BT18" s="5">
        <f t="shared" si="20"/>
        <v>0</v>
      </c>
      <c r="BV18" s="5">
        <f>+BS18</f>
        <v>0</v>
      </c>
      <c r="BW18" s="5">
        <f t="shared" si="21"/>
        <v>0</v>
      </c>
      <c r="BY18" s="5">
        <f>+BV18</f>
        <v>0</v>
      </c>
      <c r="BZ18" s="5">
        <f t="shared" si="22"/>
        <v>0</v>
      </c>
      <c r="CB18" s="5">
        <f>+BY18</f>
        <v>0</v>
      </c>
      <c r="CC18" s="5">
        <f t="shared" si="23"/>
        <v>0</v>
      </c>
      <c r="CE18" s="5">
        <f>+CB18</f>
        <v>0</v>
      </c>
      <c r="CF18" s="5">
        <f t="shared" si="24"/>
        <v>0</v>
      </c>
      <c r="CH18" s="5">
        <f>+CE18</f>
        <v>0</v>
      </c>
      <c r="CI18" s="5">
        <f t="shared" si="25"/>
        <v>0</v>
      </c>
      <c r="CK18" s="5">
        <f>+CH18</f>
        <v>0</v>
      </c>
      <c r="CL18" s="5">
        <f t="shared" si="26"/>
        <v>0</v>
      </c>
      <c r="CN18" s="5">
        <f>+CK18</f>
        <v>0</v>
      </c>
      <c r="CO18" s="5">
        <f t="shared" si="27"/>
        <v>0</v>
      </c>
      <c r="CQ18" s="5">
        <f>+CN18</f>
        <v>0</v>
      </c>
      <c r="CR18" s="5">
        <f t="shared" si="28"/>
        <v>0</v>
      </c>
      <c r="CT18" s="5">
        <f>+CQ18</f>
        <v>0</v>
      </c>
      <c r="CU18" s="5">
        <f t="shared" si="29"/>
        <v>0</v>
      </c>
      <c r="CW18" s="5">
        <f>+CT18</f>
        <v>0</v>
      </c>
      <c r="CX18" s="5">
        <f t="shared" si="30"/>
        <v>0</v>
      </c>
      <c r="CZ18" s="5">
        <f>K18+N18+Q18+T18+W18+Z18+AC18+AF18+AI18+AL18+AO18+AR18+AU18+AX18+BA18+BD18+BG18+BJ18+BM18+BP18+BS18+BV18+BY18+CB18+CE18+CH18+CK18+CN18+CQ18</f>
        <v>0</v>
      </c>
      <c r="DA18" s="5">
        <f>L18+O18+R18+U18+X18+AA18+AD18+AG18+AJ18+AM18+AP18+AS18+AV18+AY18+BB18+BE18+BH18+BK18+BN18+BQ18+BT18+BW18+BZ18+CC18+CF18+CI18+CL18+CO18+CR18</f>
        <v>0</v>
      </c>
    </row>
    <row r="21" spans="2:105" x14ac:dyDescent="0.2">
      <c r="B21" s="23" t="s">
        <v>244</v>
      </c>
      <c r="C21" s="23">
        <v>3</v>
      </c>
      <c r="D21" s="23">
        <v>15</v>
      </c>
      <c r="E21" s="23" t="s">
        <v>362</v>
      </c>
      <c r="F21" s="23" t="s">
        <v>173</v>
      </c>
      <c r="G21" s="37" t="s">
        <v>174</v>
      </c>
      <c r="H21" s="23" t="s">
        <v>235</v>
      </c>
      <c r="I21" s="23" t="s">
        <v>368</v>
      </c>
      <c r="K21" s="5">
        <v>0</v>
      </c>
      <c r="L21" s="5">
        <f t="shared" si="0"/>
        <v>0</v>
      </c>
      <c r="N21" s="5">
        <f>+K21</f>
        <v>0</v>
      </c>
      <c r="O21" s="5">
        <f t="shared" si="1"/>
        <v>0</v>
      </c>
      <c r="Q21" s="5">
        <f>+N21</f>
        <v>0</v>
      </c>
      <c r="R21" s="5">
        <f t="shared" si="2"/>
        <v>0</v>
      </c>
      <c r="T21" s="5">
        <f>+Q21</f>
        <v>0</v>
      </c>
      <c r="U21" s="5">
        <f t="shared" si="3"/>
        <v>0</v>
      </c>
      <c r="W21" s="5">
        <f>+T21</f>
        <v>0</v>
      </c>
      <c r="X21" s="5">
        <f t="shared" si="4"/>
        <v>0</v>
      </c>
      <c r="Z21" s="5">
        <f>+W21</f>
        <v>0</v>
      </c>
      <c r="AA21" s="5">
        <f t="shared" si="5"/>
        <v>0</v>
      </c>
      <c r="AC21" s="5">
        <f>+Z21</f>
        <v>0</v>
      </c>
      <c r="AD21" s="5">
        <f t="shared" si="6"/>
        <v>0</v>
      </c>
      <c r="AF21" s="5">
        <f>+AC21</f>
        <v>0</v>
      </c>
      <c r="AG21" s="5">
        <f t="shared" si="7"/>
        <v>0</v>
      </c>
      <c r="AI21" s="5">
        <f>+AF21</f>
        <v>0</v>
      </c>
      <c r="AJ21" s="5">
        <f t="shared" si="8"/>
        <v>0</v>
      </c>
      <c r="AL21" s="5">
        <f>+AI21</f>
        <v>0</v>
      </c>
      <c r="AM21" s="5">
        <f t="shared" si="9"/>
        <v>0</v>
      </c>
      <c r="AO21" s="5">
        <f>+AL21</f>
        <v>0</v>
      </c>
      <c r="AP21" s="5">
        <f t="shared" si="10"/>
        <v>0</v>
      </c>
      <c r="AR21" s="5">
        <f>+AO21</f>
        <v>0</v>
      </c>
      <c r="AS21" s="5">
        <f t="shared" si="11"/>
        <v>0</v>
      </c>
      <c r="AU21" s="5">
        <f>+AR21</f>
        <v>0</v>
      </c>
      <c r="AV21" s="5">
        <f t="shared" si="12"/>
        <v>0</v>
      </c>
      <c r="AX21" s="5">
        <f>+AU21</f>
        <v>0</v>
      </c>
      <c r="AY21" s="5">
        <f t="shared" si="13"/>
        <v>0</v>
      </c>
      <c r="BA21" s="5">
        <f>+AX21</f>
        <v>0</v>
      </c>
      <c r="BB21" s="5">
        <f t="shared" si="14"/>
        <v>0</v>
      </c>
      <c r="BD21" s="5">
        <f>+BA21</f>
        <v>0</v>
      </c>
      <c r="BE21" s="5">
        <f t="shared" si="15"/>
        <v>0</v>
      </c>
      <c r="BG21" s="5">
        <f>+BD21</f>
        <v>0</v>
      </c>
      <c r="BH21" s="5">
        <f t="shared" si="16"/>
        <v>0</v>
      </c>
      <c r="BJ21" s="5">
        <f>+BG21</f>
        <v>0</v>
      </c>
      <c r="BK21" s="5">
        <f t="shared" si="17"/>
        <v>0</v>
      </c>
      <c r="BM21" s="5">
        <f>+BJ21</f>
        <v>0</v>
      </c>
      <c r="BN21" s="5">
        <f t="shared" si="18"/>
        <v>0</v>
      </c>
      <c r="BP21" s="5">
        <f>+BM21</f>
        <v>0</v>
      </c>
      <c r="BQ21" s="5">
        <f t="shared" si="19"/>
        <v>0</v>
      </c>
      <c r="BS21" s="5">
        <f>+BP21</f>
        <v>0</v>
      </c>
      <c r="BT21" s="5">
        <f t="shared" si="20"/>
        <v>0</v>
      </c>
      <c r="BV21" s="5">
        <f>+BS21</f>
        <v>0</v>
      </c>
      <c r="BW21" s="5">
        <f t="shared" si="21"/>
        <v>0</v>
      </c>
      <c r="BY21" s="5">
        <f>+BV21</f>
        <v>0</v>
      </c>
      <c r="BZ21" s="5">
        <f t="shared" si="22"/>
        <v>0</v>
      </c>
      <c r="CB21" s="5">
        <f>+BY21</f>
        <v>0</v>
      </c>
      <c r="CC21" s="5">
        <f t="shared" si="23"/>
        <v>0</v>
      </c>
      <c r="CE21" s="5">
        <f>+CB21</f>
        <v>0</v>
      </c>
      <c r="CF21" s="5">
        <f t="shared" si="24"/>
        <v>0</v>
      </c>
      <c r="CH21" s="5">
        <f>+CE21</f>
        <v>0</v>
      </c>
      <c r="CI21" s="5">
        <f t="shared" si="25"/>
        <v>0</v>
      </c>
      <c r="CK21" s="5">
        <f>+CH21</f>
        <v>0</v>
      </c>
      <c r="CL21" s="5">
        <f t="shared" si="26"/>
        <v>0</v>
      </c>
      <c r="CN21" s="5">
        <f>+CK21</f>
        <v>0</v>
      </c>
      <c r="CO21" s="5">
        <f t="shared" si="27"/>
        <v>0</v>
      </c>
      <c r="CQ21" s="5">
        <f>+CN21</f>
        <v>0</v>
      </c>
      <c r="CR21" s="5">
        <f t="shared" si="28"/>
        <v>0</v>
      </c>
      <c r="CT21" s="5">
        <f>+CQ21</f>
        <v>0</v>
      </c>
      <c r="CU21" s="5">
        <f t="shared" si="29"/>
        <v>0</v>
      </c>
      <c r="CW21" s="5">
        <f>+CT21</f>
        <v>0</v>
      </c>
      <c r="CX21" s="5">
        <f t="shared" si="30"/>
        <v>0</v>
      </c>
      <c r="CZ21" s="5">
        <f>K21+N21+Q21+T21+W21+Z21+AC21+AF21+AI21+AL21+AO21+AR21+AU21+AX21+BA21+BD21+BG21+BJ21+BM21+BP21+BS21+BV21+BY21+CB21+CE21+CH21+CK21+CN21+CQ21</f>
        <v>0</v>
      </c>
      <c r="DA21" s="5">
        <f>L21+O21+R21+U21+X21+AA21+AD21+AG21+AJ21+AM21+AP21+AS21+AV21+AY21+BB21+BE21+BH21+BK21+BN21+BQ21+BT21+BW21+BZ21+CC21+CF21+CI21+CL21+CO21+CR21</f>
        <v>0</v>
      </c>
    </row>
    <row r="22" spans="2:105" x14ac:dyDescent="0.2">
      <c r="B22" s="23" t="s">
        <v>244</v>
      </c>
      <c r="C22" s="23">
        <v>3</v>
      </c>
      <c r="D22" s="23">
        <v>15</v>
      </c>
      <c r="E22" s="23" t="s">
        <v>362</v>
      </c>
      <c r="F22" s="23" t="s">
        <v>173</v>
      </c>
      <c r="G22" s="37" t="s">
        <v>174</v>
      </c>
      <c r="H22" s="23" t="s">
        <v>236</v>
      </c>
      <c r="I22" s="23" t="s">
        <v>368</v>
      </c>
      <c r="L22" s="5">
        <f t="shared" si="0"/>
        <v>0</v>
      </c>
      <c r="N22" s="5">
        <f>+K22</f>
        <v>0</v>
      </c>
      <c r="O22" s="5">
        <f t="shared" si="1"/>
        <v>0</v>
      </c>
      <c r="Q22" s="5">
        <f>+N22</f>
        <v>0</v>
      </c>
      <c r="R22" s="5">
        <f t="shared" si="2"/>
        <v>0</v>
      </c>
      <c r="T22" s="5">
        <f>+Q22</f>
        <v>0</v>
      </c>
      <c r="U22" s="5">
        <f t="shared" si="3"/>
        <v>0</v>
      </c>
      <c r="W22" s="5">
        <f>+T22</f>
        <v>0</v>
      </c>
      <c r="X22" s="5">
        <f t="shared" si="4"/>
        <v>0</v>
      </c>
      <c r="Z22" s="5">
        <f>+W22</f>
        <v>0</v>
      </c>
      <c r="AA22" s="5">
        <f t="shared" si="5"/>
        <v>0</v>
      </c>
      <c r="AC22" s="5">
        <f>+Z22</f>
        <v>0</v>
      </c>
      <c r="AD22" s="5">
        <f t="shared" si="6"/>
        <v>0</v>
      </c>
      <c r="AF22" s="5">
        <f>+AC22</f>
        <v>0</v>
      </c>
      <c r="AG22" s="5">
        <f t="shared" si="7"/>
        <v>0</v>
      </c>
      <c r="AI22" s="5">
        <f>+AF22</f>
        <v>0</v>
      </c>
      <c r="AJ22" s="5">
        <f t="shared" si="8"/>
        <v>0</v>
      </c>
      <c r="AL22" s="5">
        <f>+AI22</f>
        <v>0</v>
      </c>
      <c r="AM22" s="5">
        <f t="shared" si="9"/>
        <v>0</v>
      </c>
      <c r="AO22" s="5">
        <f>+AL22</f>
        <v>0</v>
      </c>
      <c r="AP22" s="5">
        <f t="shared" si="10"/>
        <v>0</v>
      </c>
      <c r="AR22" s="5">
        <f>+AO22</f>
        <v>0</v>
      </c>
      <c r="AS22" s="5">
        <f t="shared" si="11"/>
        <v>0</v>
      </c>
      <c r="AU22" s="5">
        <f>+AR22</f>
        <v>0</v>
      </c>
      <c r="AV22" s="5">
        <f t="shared" si="12"/>
        <v>0</v>
      </c>
      <c r="AX22" s="5">
        <f>+AU22</f>
        <v>0</v>
      </c>
      <c r="AY22" s="5">
        <f t="shared" si="13"/>
        <v>0</v>
      </c>
      <c r="BA22" s="5">
        <f>+AX22</f>
        <v>0</v>
      </c>
      <c r="BB22" s="5">
        <f t="shared" si="14"/>
        <v>0</v>
      </c>
      <c r="BD22" s="5">
        <f>+BA22</f>
        <v>0</v>
      </c>
      <c r="BE22" s="5">
        <f t="shared" si="15"/>
        <v>0</v>
      </c>
      <c r="BG22" s="5">
        <f>+BD22</f>
        <v>0</v>
      </c>
      <c r="BH22" s="5">
        <f t="shared" si="16"/>
        <v>0</v>
      </c>
      <c r="BJ22" s="5">
        <f>+BG22</f>
        <v>0</v>
      </c>
      <c r="BK22" s="5">
        <f t="shared" si="17"/>
        <v>0</v>
      </c>
      <c r="BM22" s="5">
        <f>+BJ22</f>
        <v>0</v>
      </c>
      <c r="BN22" s="5">
        <f t="shared" si="18"/>
        <v>0</v>
      </c>
      <c r="BP22" s="5">
        <f>+BM22</f>
        <v>0</v>
      </c>
      <c r="BQ22" s="5">
        <f t="shared" si="19"/>
        <v>0</v>
      </c>
      <c r="BS22" s="5">
        <f>+BP22</f>
        <v>0</v>
      </c>
      <c r="BT22" s="5">
        <f t="shared" si="20"/>
        <v>0</v>
      </c>
      <c r="BV22" s="5">
        <f>+BS22</f>
        <v>0</v>
      </c>
      <c r="BW22" s="5">
        <f t="shared" si="21"/>
        <v>0</v>
      </c>
      <c r="BY22" s="5">
        <f>+BV22</f>
        <v>0</v>
      </c>
      <c r="BZ22" s="5">
        <f t="shared" si="22"/>
        <v>0</v>
      </c>
      <c r="CB22" s="5">
        <f>+BY22</f>
        <v>0</v>
      </c>
      <c r="CC22" s="5">
        <f t="shared" si="23"/>
        <v>0</v>
      </c>
      <c r="CE22" s="5">
        <f>+CB22</f>
        <v>0</v>
      </c>
      <c r="CF22" s="5">
        <f t="shared" si="24"/>
        <v>0</v>
      </c>
      <c r="CH22" s="5">
        <f>+CE22</f>
        <v>0</v>
      </c>
      <c r="CI22" s="5">
        <f t="shared" si="25"/>
        <v>0</v>
      </c>
      <c r="CK22" s="5">
        <f>+CH22</f>
        <v>0</v>
      </c>
      <c r="CL22" s="5">
        <f t="shared" si="26"/>
        <v>0</v>
      </c>
      <c r="CN22" s="5">
        <f>+CK22</f>
        <v>0</v>
      </c>
      <c r="CO22" s="5">
        <f t="shared" si="27"/>
        <v>0</v>
      </c>
      <c r="CQ22" s="5">
        <f>+CN22</f>
        <v>0</v>
      </c>
      <c r="CR22" s="5">
        <f t="shared" si="28"/>
        <v>0</v>
      </c>
      <c r="CT22" s="5">
        <f>+CQ22</f>
        <v>0</v>
      </c>
      <c r="CU22" s="5">
        <f t="shared" si="29"/>
        <v>0</v>
      </c>
      <c r="CW22" s="5">
        <f>+CT22</f>
        <v>0</v>
      </c>
      <c r="CX22" s="5">
        <f t="shared" si="30"/>
        <v>0</v>
      </c>
      <c r="CZ22" s="5">
        <f>K22+N22+Q22+T22+W22+Z22+AC22+AF22+AI22+AL22+AO22+AR22+AU22+AX22+BA22+BD22+BG22+BJ22+BM22+BP22+BS22+BV22+BY22+CB22+CE22+CH22+CK22+CN22+CQ22</f>
        <v>0</v>
      </c>
      <c r="DA22" s="5">
        <f>L22+O22+R22+U22+X22+AA22+AD22+AG22+AJ22+AM22+AP22+AS22+AV22+AY22+BB22+BE22+BH22+BK22+BN22+BQ22+BT22+BW22+BZ22+CC22+CF22+CI22+CL22+CO22+CR22</f>
        <v>0</v>
      </c>
    </row>
    <row r="24" spans="2:105" x14ac:dyDescent="0.2">
      <c r="B24" s="23" t="s">
        <v>244</v>
      </c>
      <c r="C24" s="23">
        <v>3</v>
      </c>
      <c r="D24" s="23">
        <v>15</v>
      </c>
      <c r="E24" s="23" t="s">
        <v>361</v>
      </c>
      <c r="F24" s="23" t="s">
        <v>217</v>
      </c>
      <c r="G24" s="37" t="s">
        <v>218</v>
      </c>
      <c r="H24" s="23" t="s">
        <v>235</v>
      </c>
      <c r="I24" s="23" t="s">
        <v>383</v>
      </c>
      <c r="K24" s="5">
        <f>855-K26</f>
        <v>391</v>
      </c>
      <c r="L24" s="5">
        <f t="shared" si="0"/>
        <v>391</v>
      </c>
      <c r="N24" s="5">
        <f>+K24</f>
        <v>391</v>
      </c>
      <c r="O24" s="5">
        <f t="shared" si="1"/>
        <v>391</v>
      </c>
      <c r="Q24" s="5">
        <f>+N24</f>
        <v>391</v>
      </c>
      <c r="R24" s="5">
        <f t="shared" si="2"/>
        <v>391</v>
      </c>
      <c r="T24" s="5">
        <f>+Q24</f>
        <v>391</v>
      </c>
      <c r="U24" s="5">
        <f t="shared" si="3"/>
        <v>391</v>
      </c>
      <c r="W24" s="5">
        <f>+T24</f>
        <v>391</v>
      </c>
      <c r="X24" s="5">
        <f t="shared" si="4"/>
        <v>391</v>
      </c>
      <c r="Z24" s="5">
        <f>+W24</f>
        <v>391</v>
      </c>
      <c r="AA24" s="5">
        <f t="shared" si="5"/>
        <v>391</v>
      </c>
      <c r="AC24" s="5">
        <f>+Z24</f>
        <v>391</v>
      </c>
      <c r="AD24" s="5">
        <f t="shared" si="6"/>
        <v>391</v>
      </c>
      <c r="AF24" s="5">
        <f>+AC24</f>
        <v>391</v>
      </c>
      <c r="AG24" s="5">
        <f t="shared" si="7"/>
        <v>391</v>
      </c>
      <c r="AI24" s="5">
        <f>+AF24</f>
        <v>391</v>
      </c>
      <c r="AJ24" s="5">
        <f t="shared" si="8"/>
        <v>391</v>
      </c>
      <c r="AL24" s="5">
        <f>+AI24</f>
        <v>391</v>
      </c>
      <c r="AM24" s="5">
        <f t="shared" si="9"/>
        <v>391</v>
      </c>
      <c r="AO24" s="5">
        <f>+AL24</f>
        <v>391</v>
      </c>
      <c r="AP24" s="5">
        <f t="shared" si="10"/>
        <v>391</v>
      </c>
      <c r="AR24" s="5">
        <f>+AO24</f>
        <v>391</v>
      </c>
      <c r="AS24" s="5">
        <f t="shared" si="11"/>
        <v>391</v>
      </c>
      <c r="AU24" s="5">
        <f>+AR24</f>
        <v>391</v>
      </c>
      <c r="AV24" s="5">
        <f t="shared" si="12"/>
        <v>391</v>
      </c>
      <c r="AX24" s="5">
        <f>+AU24</f>
        <v>391</v>
      </c>
      <c r="AY24" s="5">
        <f t="shared" si="13"/>
        <v>391</v>
      </c>
      <c r="BA24" s="5">
        <f>+AX24</f>
        <v>391</v>
      </c>
      <c r="BB24" s="5">
        <f t="shared" si="14"/>
        <v>391</v>
      </c>
      <c r="BD24" s="5">
        <f>+BA24</f>
        <v>391</v>
      </c>
      <c r="BE24" s="5">
        <f t="shared" si="15"/>
        <v>391</v>
      </c>
      <c r="BG24" s="5">
        <f>+BD24</f>
        <v>391</v>
      </c>
      <c r="BH24" s="5">
        <f t="shared" si="16"/>
        <v>391</v>
      </c>
      <c r="BJ24" s="5">
        <f>+BG24</f>
        <v>391</v>
      </c>
      <c r="BK24" s="5">
        <f t="shared" si="17"/>
        <v>391</v>
      </c>
      <c r="BM24" s="5">
        <f>+BJ24</f>
        <v>391</v>
      </c>
      <c r="BN24" s="5">
        <f t="shared" si="18"/>
        <v>391</v>
      </c>
      <c r="BP24" s="5">
        <f>+BM24</f>
        <v>391</v>
      </c>
      <c r="BQ24" s="5">
        <f t="shared" si="19"/>
        <v>391</v>
      </c>
      <c r="BS24" s="5">
        <f>+BP24</f>
        <v>391</v>
      </c>
      <c r="BT24" s="5">
        <f t="shared" si="20"/>
        <v>391</v>
      </c>
      <c r="BV24" s="5">
        <f>+BS24</f>
        <v>391</v>
      </c>
      <c r="BW24" s="5">
        <f t="shared" si="21"/>
        <v>391</v>
      </c>
      <c r="BY24" s="5">
        <f>+BV24</f>
        <v>391</v>
      </c>
      <c r="BZ24" s="5">
        <f t="shared" si="22"/>
        <v>391</v>
      </c>
      <c r="CB24" s="5">
        <f>+BY24</f>
        <v>391</v>
      </c>
      <c r="CC24" s="5">
        <f t="shared" si="23"/>
        <v>391</v>
      </c>
      <c r="CE24" s="5">
        <f>+CB24</f>
        <v>391</v>
      </c>
      <c r="CF24" s="5">
        <f t="shared" si="24"/>
        <v>391</v>
      </c>
      <c r="CH24" s="5">
        <f>+CE24</f>
        <v>391</v>
      </c>
      <c r="CI24" s="5">
        <f t="shared" si="25"/>
        <v>391</v>
      </c>
      <c r="CK24" s="5">
        <f>+CH24</f>
        <v>391</v>
      </c>
      <c r="CL24" s="5">
        <f t="shared" si="26"/>
        <v>391</v>
      </c>
      <c r="CN24" s="5">
        <f>+CK24</f>
        <v>391</v>
      </c>
      <c r="CO24" s="5">
        <f t="shared" si="27"/>
        <v>391</v>
      </c>
      <c r="CQ24" s="5">
        <f>+CN24</f>
        <v>391</v>
      </c>
      <c r="CR24" s="5">
        <f t="shared" si="28"/>
        <v>391</v>
      </c>
      <c r="CT24" s="5">
        <f>+CQ24</f>
        <v>391</v>
      </c>
      <c r="CU24" s="5">
        <f t="shared" si="29"/>
        <v>391</v>
      </c>
      <c r="CW24" s="5">
        <f>+CT24</f>
        <v>391</v>
      </c>
      <c r="CX24" s="5">
        <f t="shared" si="30"/>
        <v>391</v>
      </c>
      <c r="CZ24" s="5">
        <f t="shared" ref="CZ24:DA26" si="31">K24+N24+Q24+T24+W24+Z24+AC24+AF24+AI24+AL24+AO24+AR24+AU24+AX24+BA24+BD24+BG24+BJ24+BM24+BP24+BS24+BV24+BY24+CB24+CE24+CH24+CK24+CN24+CQ24</f>
        <v>11339</v>
      </c>
      <c r="DA24" s="5">
        <f t="shared" si="31"/>
        <v>11339</v>
      </c>
    </row>
    <row r="25" spans="2:105" x14ac:dyDescent="0.2">
      <c r="B25" s="23" t="s">
        <v>244</v>
      </c>
      <c r="C25" s="23">
        <v>3</v>
      </c>
      <c r="D25" s="23">
        <v>15</v>
      </c>
      <c r="E25" s="23" t="s">
        <v>361</v>
      </c>
      <c r="F25" s="23" t="s">
        <v>217</v>
      </c>
      <c r="G25" s="37" t="s">
        <v>218</v>
      </c>
      <c r="H25" s="23" t="s">
        <v>236</v>
      </c>
      <c r="I25" s="23" t="s">
        <v>383</v>
      </c>
      <c r="K25" s="9"/>
      <c r="L25" s="5">
        <f t="shared" si="0"/>
        <v>0</v>
      </c>
      <c r="M25" s="9"/>
      <c r="N25" s="5">
        <f>+K25</f>
        <v>0</v>
      </c>
      <c r="O25" s="5">
        <f t="shared" si="1"/>
        <v>0</v>
      </c>
      <c r="P25" s="9"/>
      <c r="Q25" s="5">
        <f>+N25</f>
        <v>0</v>
      </c>
      <c r="R25" s="5">
        <f t="shared" si="2"/>
        <v>0</v>
      </c>
      <c r="S25" s="9"/>
      <c r="T25" s="5">
        <f>+Q25</f>
        <v>0</v>
      </c>
      <c r="U25" s="5">
        <f t="shared" si="3"/>
        <v>0</v>
      </c>
      <c r="V25" s="9"/>
      <c r="W25" s="5">
        <f>+T25</f>
        <v>0</v>
      </c>
      <c r="X25" s="5">
        <f t="shared" si="4"/>
        <v>0</v>
      </c>
      <c r="Y25" s="9"/>
      <c r="Z25" s="5">
        <f>+W25</f>
        <v>0</v>
      </c>
      <c r="AA25" s="5">
        <f t="shared" si="5"/>
        <v>0</v>
      </c>
      <c r="AB25" s="9"/>
      <c r="AC25" s="5">
        <f>+Z25</f>
        <v>0</v>
      </c>
      <c r="AD25" s="5">
        <f t="shared" si="6"/>
        <v>0</v>
      </c>
      <c r="AE25" s="9"/>
      <c r="AF25" s="5">
        <f>+AC25</f>
        <v>0</v>
      </c>
      <c r="AG25" s="5">
        <f t="shared" si="7"/>
        <v>0</v>
      </c>
      <c r="AH25" s="9"/>
      <c r="AI25" s="5">
        <f>+AF25</f>
        <v>0</v>
      </c>
      <c r="AJ25" s="5">
        <f t="shared" si="8"/>
        <v>0</v>
      </c>
      <c r="AK25" s="9"/>
      <c r="AL25" s="5">
        <f>+AI25</f>
        <v>0</v>
      </c>
      <c r="AM25" s="5">
        <f t="shared" si="9"/>
        <v>0</v>
      </c>
      <c r="AN25" s="9"/>
      <c r="AO25" s="5">
        <f>+AL25</f>
        <v>0</v>
      </c>
      <c r="AP25" s="5">
        <f t="shared" si="10"/>
        <v>0</v>
      </c>
      <c r="AQ25" s="9"/>
      <c r="AR25" s="5">
        <f>+AO25</f>
        <v>0</v>
      </c>
      <c r="AS25" s="5">
        <f t="shared" si="11"/>
        <v>0</v>
      </c>
      <c r="AT25" s="9"/>
      <c r="AU25" s="5">
        <f>+AR25</f>
        <v>0</v>
      </c>
      <c r="AV25" s="5">
        <f t="shared" si="12"/>
        <v>0</v>
      </c>
      <c r="AW25" s="9"/>
      <c r="AX25" s="5">
        <f>+AU25</f>
        <v>0</v>
      </c>
      <c r="AY25" s="5">
        <f t="shared" si="13"/>
        <v>0</v>
      </c>
      <c r="AZ25" s="9"/>
      <c r="BA25" s="5">
        <f>+AX25</f>
        <v>0</v>
      </c>
      <c r="BB25" s="5">
        <f t="shared" si="14"/>
        <v>0</v>
      </c>
      <c r="BC25" s="9"/>
      <c r="BD25" s="5">
        <f>+BA25</f>
        <v>0</v>
      </c>
      <c r="BE25" s="5">
        <f t="shared" si="15"/>
        <v>0</v>
      </c>
      <c r="BG25" s="5">
        <f>+BD25</f>
        <v>0</v>
      </c>
      <c r="BH25" s="5">
        <f t="shared" si="16"/>
        <v>0</v>
      </c>
      <c r="BJ25" s="5">
        <f>+BG25</f>
        <v>0</v>
      </c>
      <c r="BK25" s="5">
        <f t="shared" si="17"/>
        <v>0</v>
      </c>
      <c r="BM25" s="5">
        <f>+BJ25</f>
        <v>0</v>
      </c>
      <c r="BN25" s="5">
        <f t="shared" si="18"/>
        <v>0</v>
      </c>
      <c r="BP25" s="5">
        <f>+BM25</f>
        <v>0</v>
      </c>
      <c r="BQ25" s="5">
        <f t="shared" si="19"/>
        <v>0</v>
      </c>
      <c r="BS25" s="5">
        <f>+BP25</f>
        <v>0</v>
      </c>
      <c r="BT25" s="5">
        <f t="shared" si="20"/>
        <v>0</v>
      </c>
      <c r="BV25" s="5">
        <f>+BS25</f>
        <v>0</v>
      </c>
      <c r="BW25" s="5">
        <f t="shared" si="21"/>
        <v>0</v>
      </c>
      <c r="BY25" s="5">
        <f>+BV25</f>
        <v>0</v>
      </c>
      <c r="BZ25" s="5">
        <f t="shared" si="22"/>
        <v>0</v>
      </c>
      <c r="CB25" s="5">
        <f>+BY25</f>
        <v>0</v>
      </c>
      <c r="CC25" s="5">
        <f t="shared" si="23"/>
        <v>0</v>
      </c>
      <c r="CE25" s="5">
        <f>+CB25</f>
        <v>0</v>
      </c>
      <c r="CF25" s="5">
        <f t="shared" si="24"/>
        <v>0</v>
      </c>
      <c r="CH25" s="5">
        <f>+CE25</f>
        <v>0</v>
      </c>
      <c r="CI25" s="5">
        <f t="shared" si="25"/>
        <v>0</v>
      </c>
      <c r="CK25" s="5">
        <f>+CH25</f>
        <v>0</v>
      </c>
      <c r="CL25" s="5">
        <f t="shared" si="26"/>
        <v>0</v>
      </c>
      <c r="CN25" s="5">
        <f>+CK25</f>
        <v>0</v>
      </c>
      <c r="CO25" s="5">
        <f t="shared" si="27"/>
        <v>0</v>
      </c>
      <c r="CQ25" s="5">
        <f>+CN25</f>
        <v>0</v>
      </c>
      <c r="CR25" s="5">
        <f t="shared" si="28"/>
        <v>0</v>
      </c>
      <c r="CT25" s="5">
        <f>+CQ25</f>
        <v>0</v>
      </c>
      <c r="CU25" s="5">
        <f t="shared" si="29"/>
        <v>0</v>
      </c>
      <c r="CW25" s="5">
        <f>+CT25</f>
        <v>0</v>
      </c>
      <c r="CX25" s="5">
        <f t="shared" si="30"/>
        <v>0</v>
      </c>
      <c r="CZ25" s="5">
        <f t="shared" si="31"/>
        <v>0</v>
      </c>
      <c r="DA25" s="5">
        <f t="shared" si="31"/>
        <v>0</v>
      </c>
    </row>
    <row r="26" spans="2:105" x14ac:dyDescent="0.2">
      <c r="B26" s="23" t="s">
        <v>244</v>
      </c>
      <c r="C26" s="23">
        <v>3</v>
      </c>
      <c r="D26" s="23">
        <v>15</v>
      </c>
      <c r="E26" s="23" t="s">
        <v>361</v>
      </c>
      <c r="F26" s="23" t="s">
        <v>217</v>
      </c>
      <c r="G26" s="37" t="s">
        <v>218</v>
      </c>
      <c r="H26" s="23" t="s">
        <v>237</v>
      </c>
      <c r="I26" s="23" t="s">
        <v>383</v>
      </c>
      <c r="K26" s="9">
        <v>464</v>
      </c>
      <c r="L26" s="5">
        <f t="shared" si="0"/>
        <v>464</v>
      </c>
      <c r="M26" s="9"/>
      <c r="N26" s="5">
        <f>+K26</f>
        <v>464</v>
      </c>
      <c r="O26" s="5">
        <f t="shared" si="1"/>
        <v>464</v>
      </c>
      <c r="P26" s="9"/>
      <c r="Q26" s="5">
        <f>+N26</f>
        <v>464</v>
      </c>
      <c r="R26" s="5">
        <f t="shared" si="2"/>
        <v>464</v>
      </c>
      <c r="S26" s="9"/>
      <c r="T26" s="5">
        <f>+Q26</f>
        <v>464</v>
      </c>
      <c r="U26" s="5">
        <f t="shared" si="3"/>
        <v>464</v>
      </c>
      <c r="V26" s="9"/>
      <c r="W26" s="5">
        <f>+T26</f>
        <v>464</v>
      </c>
      <c r="X26" s="5">
        <f t="shared" si="4"/>
        <v>464</v>
      </c>
      <c r="Y26" s="9"/>
      <c r="Z26" s="5">
        <f>+W26</f>
        <v>464</v>
      </c>
      <c r="AA26" s="5">
        <f t="shared" si="5"/>
        <v>464</v>
      </c>
      <c r="AB26" s="9"/>
      <c r="AC26" s="5">
        <f>+Z26</f>
        <v>464</v>
      </c>
      <c r="AD26" s="5">
        <f t="shared" si="6"/>
        <v>464</v>
      </c>
      <c r="AE26" s="9"/>
      <c r="AF26" s="5">
        <f>+AC26</f>
        <v>464</v>
      </c>
      <c r="AG26" s="5">
        <f t="shared" si="7"/>
        <v>464</v>
      </c>
      <c r="AH26" s="9"/>
      <c r="AI26" s="5">
        <f>+AF26</f>
        <v>464</v>
      </c>
      <c r="AJ26" s="5">
        <f t="shared" si="8"/>
        <v>464</v>
      </c>
      <c r="AK26" s="9"/>
      <c r="AL26" s="5">
        <f>+AI26</f>
        <v>464</v>
      </c>
      <c r="AM26" s="5">
        <f t="shared" si="9"/>
        <v>464</v>
      </c>
      <c r="AN26" s="9"/>
      <c r="AO26" s="5">
        <f>+AL26</f>
        <v>464</v>
      </c>
      <c r="AP26" s="5">
        <f t="shared" si="10"/>
        <v>464</v>
      </c>
      <c r="AQ26" s="9"/>
      <c r="AR26" s="5">
        <f>+AO26</f>
        <v>464</v>
      </c>
      <c r="AS26" s="5">
        <f t="shared" si="11"/>
        <v>464</v>
      </c>
      <c r="AT26" s="9"/>
      <c r="AU26" s="5">
        <f>+AR26</f>
        <v>464</v>
      </c>
      <c r="AV26" s="5">
        <f t="shared" si="12"/>
        <v>464</v>
      </c>
      <c r="AW26" s="9"/>
      <c r="AX26" s="5">
        <f>+AU26</f>
        <v>464</v>
      </c>
      <c r="AY26" s="5">
        <f t="shared" si="13"/>
        <v>464</v>
      </c>
      <c r="AZ26" s="9"/>
      <c r="BA26" s="5">
        <f>+AX26</f>
        <v>464</v>
      </c>
      <c r="BB26" s="5">
        <f t="shared" si="14"/>
        <v>464</v>
      </c>
      <c r="BC26" s="9"/>
      <c r="BD26" s="5">
        <f>+BA26</f>
        <v>464</v>
      </c>
      <c r="BE26" s="5">
        <f t="shared" si="15"/>
        <v>464</v>
      </c>
      <c r="BG26" s="5">
        <f>+BD26</f>
        <v>464</v>
      </c>
      <c r="BH26" s="5">
        <f t="shared" si="16"/>
        <v>464</v>
      </c>
      <c r="BJ26" s="5">
        <f>+BG26</f>
        <v>464</v>
      </c>
      <c r="BK26" s="5">
        <f t="shared" si="17"/>
        <v>464</v>
      </c>
      <c r="BM26" s="5">
        <f>+BJ26</f>
        <v>464</v>
      </c>
      <c r="BN26" s="5">
        <f t="shared" si="18"/>
        <v>464</v>
      </c>
      <c r="BP26" s="5">
        <f>+BM26</f>
        <v>464</v>
      </c>
      <c r="BQ26" s="5">
        <f t="shared" si="19"/>
        <v>464</v>
      </c>
      <c r="BS26" s="5">
        <f>+BP26</f>
        <v>464</v>
      </c>
      <c r="BT26" s="5">
        <f t="shared" si="20"/>
        <v>464</v>
      </c>
      <c r="BV26" s="5">
        <f>+BS26</f>
        <v>464</v>
      </c>
      <c r="BW26" s="5">
        <f t="shared" si="21"/>
        <v>464</v>
      </c>
      <c r="BY26" s="5">
        <f>+BV26</f>
        <v>464</v>
      </c>
      <c r="BZ26" s="5">
        <f t="shared" si="22"/>
        <v>464</v>
      </c>
      <c r="CB26" s="5">
        <f>+BY26</f>
        <v>464</v>
      </c>
      <c r="CC26" s="5">
        <f t="shared" si="23"/>
        <v>464</v>
      </c>
      <c r="CE26" s="5">
        <f>+CB26</f>
        <v>464</v>
      </c>
      <c r="CF26" s="5">
        <f t="shared" si="24"/>
        <v>464</v>
      </c>
      <c r="CH26" s="5">
        <f>+CE26</f>
        <v>464</v>
      </c>
      <c r="CI26" s="5">
        <f t="shared" si="25"/>
        <v>464</v>
      </c>
      <c r="CK26" s="5">
        <f>+CH26</f>
        <v>464</v>
      </c>
      <c r="CL26" s="5">
        <f t="shared" si="26"/>
        <v>464</v>
      </c>
      <c r="CN26" s="5">
        <f>+CK26</f>
        <v>464</v>
      </c>
      <c r="CO26" s="5">
        <f t="shared" si="27"/>
        <v>464</v>
      </c>
      <c r="CQ26" s="5">
        <f>+CN26</f>
        <v>464</v>
      </c>
      <c r="CR26" s="5">
        <f t="shared" si="28"/>
        <v>464</v>
      </c>
      <c r="CT26" s="5">
        <f>+CQ26</f>
        <v>464</v>
      </c>
      <c r="CU26" s="5">
        <f t="shared" si="29"/>
        <v>464</v>
      </c>
      <c r="CW26" s="5">
        <f>+CT26</f>
        <v>464</v>
      </c>
      <c r="CX26" s="5">
        <f t="shared" si="30"/>
        <v>464</v>
      </c>
      <c r="CZ26" s="5">
        <f t="shared" si="31"/>
        <v>13456</v>
      </c>
      <c r="DA26" s="5">
        <f t="shared" si="31"/>
        <v>13456</v>
      </c>
    </row>
    <row r="27" spans="2:105" x14ac:dyDescent="0.2">
      <c r="K27" s="9"/>
      <c r="M27" s="9"/>
      <c r="P27" s="9"/>
      <c r="S27" s="9"/>
      <c r="V27" s="9"/>
      <c r="Y27" s="9"/>
      <c r="AB27" s="9"/>
      <c r="AE27" s="9"/>
      <c r="AH27" s="9"/>
      <c r="AK27" s="9"/>
      <c r="AN27" s="9"/>
      <c r="AQ27" s="9"/>
      <c r="AT27" s="9"/>
      <c r="AW27" s="9"/>
      <c r="AZ27" s="9"/>
      <c r="BC27" s="9"/>
    </row>
    <row r="28" spans="2:105" x14ac:dyDescent="0.2">
      <c r="B28" s="23" t="s">
        <v>244</v>
      </c>
      <c r="C28" s="23">
        <v>3</v>
      </c>
      <c r="D28" s="23">
        <v>15</v>
      </c>
      <c r="E28" s="23" t="s">
        <v>362</v>
      </c>
      <c r="F28" s="23" t="s">
        <v>217</v>
      </c>
      <c r="G28" s="37" t="s">
        <v>218</v>
      </c>
      <c r="H28" s="23" t="s">
        <v>235</v>
      </c>
      <c r="I28" s="23" t="s">
        <v>383</v>
      </c>
      <c r="K28" s="5">
        <v>184</v>
      </c>
      <c r="L28" s="5">
        <f t="shared" si="0"/>
        <v>184</v>
      </c>
      <c r="N28" s="5">
        <f>+K28</f>
        <v>184</v>
      </c>
      <c r="O28" s="5">
        <f t="shared" si="1"/>
        <v>184</v>
      </c>
      <c r="Q28" s="5">
        <f>+N28</f>
        <v>184</v>
      </c>
      <c r="R28" s="5">
        <f t="shared" si="2"/>
        <v>184</v>
      </c>
      <c r="T28" s="5">
        <f>+Q28</f>
        <v>184</v>
      </c>
      <c r="U28" s="5">
        <f t="shared" si="3"/>
        <v>184</v>
      </c>
      <c r="W28" s="5">
        <f>+T28</f>
        <v>184</v>
      </c>
      <c r="X28" s="5">
        <f t="shared" si="4"/>
        <v>184</v>
      </c>
      <c r="Z28" s="5">
        <f>+W28</f>
        <v>184</v>
      </c>
      <c r="AA28" s="5">
        <f t="shared" si="5"/>
        <v>184</v>
      </c>
      <c r="AC28" s="5">
        <f>+Z28</f>
        <v>184</v>
      </c>
      <c r="AD28" s="5">
        <f t="shared" si="6"/>
        <v>184</v>
      </c>
      <c r="AF28" s="5">
        <f>+AC28</f>
        <v>184</v>
      </c>
      <c r="AG28" s="5">
        <f t="shared" si="7"/>
        <v>184</v>
      </c>
      <c r="AI28" s="5">
        <f>+AF28</f>
        <v>184</v>
      </c>
      <c r="AJ28" s="5">
        <f t="shared" si="8"/>
        <v>184</v>
      </c>
      <c r="AL28" s="5">
        <f>+AI28</f>
        <v>184</v>
      </c>
      <c r="AM28" s="5">
        <f t="shared" si="9"/>
        <v>184</v>
      </c>
      <c r="AO28" s="5">
        <f>+AL28</f>
        <v>184</v>
      </c>
      <c r="AP28" s="5">
        <f t="shared" si="10"/>
        <v>184</v>
      </c>
      <c r="AR28" s="5">
        <f>+AO28</f>
        <v>184</v>
      </c>
      <c r="AS28" s="5">
        <f t="shared" si="11"/>
        <v>184</v>
      </c>
      <c r="AU28" s="5">
        <f>+AR28</f>
        <v>184</v>
      </c>
      <c r="AV28" s="5">
        <f t="shared" si="12"/>
        <v>184</v>
      </c>
      <c r="AX28" s="5">
        <f>+AU28</f>
        <v>184</v>
      </c>
      <c r="AY28" s="5">
        <f t="shared" si="13"/>
        <v>184</v>
      </c>
      <c r="BA28" s="5">
        <f>+AX28</f>
        <v>184</v>
      </c>
      <c r="BB28" s="5">
        <f t="shared" si="14"/>
        <v>184</v>
      </c>
      <c r="BD28" s="5">
        <f>+BA28</f>
        <v>184</v>
      </c>
      <c r="BE28" s="5">
        <f t="shared" si="15"/>
        <v>184</v>
      </c>
      <c r="BG28" s="5">
        <f>+BD28</f>
        <v>184</v>
      </c>
      <c r="BH28" s="5">
        <f t="shared" si="16"/>
        <v>184</v>
      </c>
      <c r="BJ28" s="5">
        <f>+BG28</f>
        <v>184</v>
      </c>
      <c r="BK28" s="5">
        <f t="shared" si="17"/>
        <v>184</v>
      </c>
      <c r="BM28" s="5">
        <f>+BJ28</f>
        <v>184</v>
      </c>
      <c r="BN28" s="5">
        <f t="shared" si="18"/>
        <v>184</v>
      </c>
      <c r="BP28" s="5">
        <f>+BM28</f>
        <v>184</v>
      </c>
      <c r="BQ28" s="5">
        <f t="shared" si="19"/>
        <v>184</v>
      </c>
      <c r="BS28" s="5">
        <f>+BP28</f>
        <v>184</v>
      </c>
      <c r="BT28" s="5">
        <f t="shared" si="20"/>
        <v>184</v>
      </c>
      <c r="BV28" s="5">
        <f>+BS28</f>
        <v>184</v>
      </c>
      <c r="BW28" s="5">
        <f t="shared" si="21"/>
        <v>184</v>
      </c>
      <c r="BY28" s="5">
        <f>+BV28</f>
        <v>184</v>
      </c>
      <c r="BZ28" s="5">
        <f t="shared" si="22"/>
        <v>184</v>
      </c>
      <c r="CB28" s="5">
        <f>+BY28</f>
        <v>184</v>
      </c>
      <c r="CC28" s="5">
        <f t="shared" si="23"/>
        <v>184</v>
      </c>
      <c r="CE28" s="5">
        <f>+CB28</f>
        <v>184</v>
      </c>
      <c r="CF28" s="5">
        <f t="shared" si="24"/>
        <v>184</v>
      </c>
      <c r="CH28" s="5">
        <f>+CE28</f>
        <v>184</v>
      </c>
      <c r="CI28" s="5">
        <f t="shared" si="25"/>
        <v>184</v>
      </c>
      <c r="CK28" s="5">
        <f>+CH28</f>
        <v>184</v>
      </c>
      <c r="CL28" s="5">
        <f t="shared" si="26"/>
        <v>184</v>
      </c>
      <c r="CN28" s="5">
        <f>+CK28</f>
        <v>184</v>
      </c>
      <c r="CO28" s="5">
        <f t="shared" si="27"/>
        <v>184</v>
      </c>
      <c r="CQ28" s="5">
        <f>+CN28</f>
        <v>184</v>
      </c>
      <c r="CR28" s="5">
        <f t="shared" si="28"/>
        <v>184</v>
      </c>
      <c r="CT28" s="5">
        <f>+CQ28</f>
        <v>184</v>
      </c>
      <c r="CU28" s="5">
        <f t="shared" si="29"/>
        <v>184</v>
      </c>
      <c r="CW28" s="5">
        <f>+CT28</f>
        <v>184</v>
      </c>
      <c r="CX28" s="5">
        <f t="shared" si="30"/>
        <v>184</v>
      </c>
      <c r="CZ28" s="5">
        <f>K28+N28+Q28+T28+W28+Z28+AC28+AF28+AI28+AL28+AO28+AR28+AU28+AX28+BA28+BD28+BG28+BJ28+BM28+BP28+BS28+BV28+BY28+CB28+CE28+CH28+CK28+CN28+CQ28</f>
        <v>5336</v>
      </c>
      <c r="DA28" s="5">
        <f>L28+O28+R28+U28+X28+AA28+AD28+AG28+AJ28+AM28+AP28+AS28+AV28+AY28+BB28+BE28+BH28+BK28+BN28+BQ28+BT28+BW28+BZ28+CC28+CF28+CI28+CL28+CO28+CR28</f>
        <v>5336</v>
      </c>
    </row>
    <row r="29" spans="2:105" x14ac:dyDescent="0.2">
      <c r="B29" s="23" t="s">
        <v>244</v>
      </c>
      <c r="C29" s="23">
        <v>3</v>
      </c>
      <c r="D29" s="23">
        <v>15</v>
      </c>
      <c r="E29" s="23" t="s">
        <v>362</v>
      </c>
      <c r="F29" s="23" t="s">
        <v>217</v>
      </c>
      <c r="G29" s="37" t="s">
        <v>218</v>
      </c>
      <c r="H29" s="23" t="s">
        <v>236</v>
      </c>
      <c r="I29" s="23" t="s">
        <v>383</v>
      </c>
      <c r="K29" s="9"/>
      <c r="L29" s="5">
        <f t="shared" si="0"/>
        <v>0</v>
      </c>
      <c r="M29" s="9"/>
      <c r="N29" s="5">
        <f>+K29</f>
        <v>0</v>
      </c>
      <c r="O29" s="5">
        <f t="shared" si="1"/>
        <v>0</v>
      </c>
      <c r="P29" s="9"/>
      <c r="Q29" s="5">
        <f>+N29</f>
        <v>0</v>
      </c>
      <c r="R29" s="5">
        <f t="shared" si="2"/>
        <v>0</v>
      </c>
      <c r="S29" s="9"/>
      <c r="T29" s="5">
        <f>+Q29</f>
        <v>0</v>
      </c>
      <c r="U29" s="5">
        <f t="shared" si="3"/>
        <v>0</v>
      </c>
      <c r="V29" s="9"/>
      <c r="W29" s="5">
        <f>+T29</f>
        <v>0</v>
      </c>
      <c r="X29" s="5">
        <f t="shared" si="4"/>
        <v>0</v>
      </c>
      <c r="Y29" s="9"/>
      <c r="Z29" s="5">
        <f>+W29</f>
        <v>0</v>
      </c>
      <c r="AA29" s="5">
        <f t="shared" si="5"/>
        <v>0</v>
      </c>
      <c r="AB29" s="9"/>
      <c r="AC29" s="5">
        <f>+Z29</f>
        <v>0</v>
      </c>
      <c r="AD29" s="5">
        <f t="shared" si="6"/>
        <v>0</v>
      </c>
      <c r="AE29" s="9"/>
      <c r="AF29" s="5">
        <f>+AC29</f>
        <v>0</v>
      </c>
      <c r="AG29" s="5">
        <f t="shared" si="7"/>
        <v>0</v>
      </c>
      <c r="AH29" s="9"/>
      <c r="AI29" s="5">
        <f>+AF29</f>
        <v>0</v>
      </c>
      <c r="AJ29" s="5">
        <f t="shared" si="8"/>
        <v>0</v>
      </c>
      <c r="AK29" s="9"/>
      <c r="AL29" s="5">
        <f>+AI29</f>
        <v>0</v>
      </c>
      <c r="AM29" s="5">
        <f t="shared" si="9"/>
        <v>0</v>
      </c>
      <c r="AN29" s="9"/>
      <c r="AO29" s="5">
        <f>+AL29</f>
        <v>0</v>
      </c>
      <c r="AP29" s="5">
        <f t="shared" si="10"/>
        <v>0</v>
      </c>
      <c r="AQ29" s="9"/>
      <c r="AR29" s="5">
        <f>+AO29</f>
        <v>0</v>
      </c>
      <c r="AS29" s="5">
        <f t="shared" si="11"/>
        <v>0</v>
      </c>
      <c r="AT29" s="9"/>
      <c r="AU29" s="5">
        <f>+AR29</f>
        <v>0</v>
      </c>
      <c r="AV29" s="5">
        <f t="shared" si="12"/>
        <v>0</v>
      </c>
      <c r="AW29" s="9"/>
      <c r="AX29" s="5">
        <f>+AU29</f>
        <v>0</v>
      </c>
      <c r="AY29" s="5">
        <f t="shared" si="13"/>
        <v>0</v>
      </c>
      <c r="AZ29" s="9"/>
      <c r="BA29" s="5">
        <f>+AX29</f>
        <v>0</v>
      </c>
      <c r="BB29" s="5">
        <f t="shared" si="14"/>
        <v>0</v>
      </c>
      <c r="BC29" s="9"/>
      <c r="BD29" s="5">
        <f>+BA29</f>
        <v>0</v>
      </c>
      <c r="BE29" s="5">
        <f t="shared" si="15"/>
        <v>0</v>
      </c>
      <c r="BG29" s="5">
        <f>+BD29</f>
        <v>0</v>
      </c>
      <c r="BH29" s="5">
        <f t="shared" si="16"/>
        <v>0</v>
      </c>
      <c r="BJ29" s="5">
        <f>+BG29</f>
        <v>0</v>
      </c>
      <c r="BK29" s="5">
        <f t="shared" si="17"/>
        <v>0</v>
      </c>
      <c r="BM29" s="5">
        <f>+BJ29</f>
        <v>0</v>
      </c>
      <c r="BN29" s="5">
        <f t="shared" si="18"/>
        <v>0</v>
      </c>
      <c r="BP29" s="5">
        <f>+BM29</f>
        <v>0</v>
      </c>
      <c r="BQ29" s="5">
        <f t="shared" si="19"/>
        <v>0</v>
      </c>
      <c r="BS29" s="5">
        <f>+BP29</f>
        <v>0</v>
      </c>
      <c r="BT29" s="5">
        <f t="shared" si="20"/>
        <v>0</v>
      </c>
      <c r="BV29" s="5">
        <f>+BS29</f>
        <v>0</v>
      </c>
      <c r="BW29" s="5">
        <f t="shared" si="21"/>
        <v>0</v>
      </c>
      <c r="BY29" s="5">
        <f>+BV29</f>
        <v>0</v>
      </c>
      <c r="BZ29" s="5">
        <f t="shared" si="22"/>
        <v>0</v>
      </c>
      <c r="CB29" s="5">
        <f>+BY29</f>
        <v>0</v>
      </c>
      <c r="CC29" s="5">
        <f t="shared" si="23"/>
        <v>0</v>
      </c>
      <c r="CE29" s="5">
        <f>+CB29</f>
        <v>0</v>
      </c>
      <c r="CF29" s="5">
        <f t="shared" si="24"/>
        <v>0</v>
      </c>
      <c r="CH29" s="5">
        <f>+CE29</f>
        <v>0</v>
      </c>
      <c r="CI29" s="5">
        <f t="shared" si="25"/>
        <v>0</v>
      </c>
      <c r="CK29" s="5">
        <f>+CH29</f>
        <v>0</v>
      </c>
      <c r="CL29" s="5">
        <f t="shared" si="26"/>
        <v>0</v>
      </c>
      <c r="CN29" s="5">
        <f>+CK29</f>
        <v>0</v>
      </c>
      <c r="CO29" s="5">
        <f t="shared" si="27"/>
        <v>0</v>
      </c>
      <c r="CQ29" s="5">
        <f>+CN29</f>
        <v>0</v>
      </c>
      <c r="CR29" s="5">
        <f t="shared" si="28"/>
        <v>0</v>
      </c>
      <c r="CT29" s="5">
        <f>+CQ29</f>
        <v>0</v>
      </c>
      <c r="CU29" s="5">
        <f t="shared" si="29"/>
        <v>0</v>
      </c>
      <c r="CW29" s="5">
        <f>+CT29</f>
        <v>0</v>
      </c>
      <c r="CX29" s="5">
        <f t="shared" si="30"/>
        <v>0</v>
      </c>
      <c r="CZ29" s="5">
        <f>K29+N29+Q29+T29+W29+Z29+AC29+AF29+AI29+AL29+AO29+AR29+AU29+AX29+BA29+BD29+BG29+BJ29+BM29+BP29+BS29+BV29+BY29+CB29+CE29+CH29+CK29+CN29+CQ29</f>
        <v>0</v>
      </c>
      <c r="DA29" s="5">
        <f>L29+O29+R29+U29+X29+AA29+AD29+AG29+AJ29+AM29+AP29+AS29+AV29+AY29+BB29+BE29+BH29+BK29+BN29+BQ29+BT29+BW29+BZ29+CC29+CF29+CI29+CL29+CO29+CR29</f>
        <v>0</v>
      </c>
    </row>
    <row r="32" spans="2:105" x14ac:dyDescent="0.2">
      <c r="B32" s="23" t="s">
        <v>244</v>
      </c>
      <c r="C32" s="23">
        <v>3</v>
      </c>
      <c r="D32" s="23">
        <v>16</v>
      </c>
      <c r="E32" s="23" t="s">
        <v>362</v>
      </c>
      <c r="F32" s="23" t="s">
        <v>359</v>
      </c>
      <c r="G32" s="37">
        <v>27</v>
      </c>
      <c r="H32" s="23" t="s">
        <v>235</v>
      </c>
      <c r="I32" s="23" t="s">
        <v>395</v>
      </c>
      <c r="K32" s="5">
        <v>247</v>
      </c>
      <c r="L32" s="5">
        <f t="shared" si="0"/>
        <v>247</v>
      </c>
      <c r="N32" s="5">
        <f>+K32</f>
        <v>247</v>
      </c>
      <c r="O32" s="5">
        <f t="shared" si="1"/>
        <v>247</v>
      </c>
      <c r="Q32" s="5">
        <f>+N32</f>
        <v>247</v>
      </c>
      <c r="R32" s="5">
        <f t="shared" si="2"/>
        <v>247</v>
      </c>
      <c r="T32" s="5">
        <f>+Q32</f>
        <v>247</v>
      </c>
      <c r="U32" s="5">
        <f t="shared" si="3"/>
        <v>247</v>
      </c>
      <c r="W32" s="5">
        <f>+T32</f>
        <v>247</v>
      </c>
      <c r="X32" s="5">
        <f t="shared" si="4"/>
        <v>247</v>
      </c>
      <c r="Z32" s="5">
        <f>+W32</f>
        <v>247</v>
      </c>
      <c r="AA32" s="5">
        <f t="shared" si="5"/>
        <v>247</v>
      </c>
      <c r="AC32" s="5">
        <f>+Z32</f>
        <v>247</v>
      </c>
      <c r="AD32" s="5">
        <f t="shared" si="6"/>
        <v>247</v>
      </c>
      <c r="AF32" s="5">
        <f>+AC32</f>
        <v>247</v>
      </c>
      <c r="AG32" s="5">
        <f t="shared" si="7"/>
        <v>247</v>
      </c>
      <c r="AI32" s="5">
        <f>+AF32</f>
        <v>247</v>
      </c>
      <c r="AJ32" s="5">
        <f t="shared" si="8"/>
        <v>247</v>
      </c>
      <c r="AL32" s="5">
        <f>+AI32</f>
        <v>247</v>
      </c>
      <c r="AM32" s="5">
        <f t="shared" si="9"/>
        <v>247</v>
      </c>
      <c r="AO32" s="5">
        <f>+AL32</f>
        <v>247</v>
      </c>
      <c r="AP32" s="5">
        <f t="shared" si="10"/>
        <v>247</v>
      </c>
      <c r="AR32" s="5">
        <f>+AO32</f>
        <v>247</v>
      </c>
      <c r="AS32" s="5">
        <f t="shared" si="11"/>
        <v>247</v>
      </c>
      <c r="AU32" s="5">
        <f>+AR32</f>
        <v>247</v>
      </c>
      <c r="AV32" s="5">
        <f t="shared" si="12"/>
        <v>247</v>
      </c>
      <c r="AX32" s="5">
        <f>+AU32</f>
        <v>247</v>
      </c>
      <c r="AY32" s="5">
        <f t="shared" si="13"/>
        <v>247</v>
      </c>
      <c r="BA32" s="5">
        <f>+AX32</f>
        <v>247</v>
      </c>
      <c r="BB32" s="5">
        <f t="shared" si="14"/>
        <v>247</v>
      </c>
      <c r="BD32" s="5">
        <f>+BA32</f>
        <v>247</v>
      </c>
      <c r="BE32" s="5">
        <f t="shared" si="15"/>
        <v>247</v>
      </c>
      <c r="BG32" s="5">
        <f>+BD32</f>
        <v>247</v>
      </c>
      <c r="BH32" s="5">
        <f t="shared" si="16"/>
        <v>247</v>
      </c>
      <c r="BJ32" s="5">
        <f>+BG32</f>
        <v>247</v>
      </c>
      <c r="BK32" s="5">
        <f t="shared" si="17"/>
        <v>247</v>
      </c>
      <c r="BM32" s="5">
        <f>+BJ32</f>
        <v>247</v>
      </c>
      <c r="BN32" s="5">
        <f t="shared" si="18"/>
        <v>247</v>
      </c>
      <c r="BP32" s="5">
        <f>+BM32</f>
        <v>247</v>
      </c>
      <c r="BQ32" s="5">
        <f t="shared" si="19"/>
        <v>247</v>
      </c>
      <c r="BS32" s="5">
        <f>+BP32</f>
        <v>247</v>
      </c>
      <c r="BT32" s="5">
        <f t="shared" si="20"/>
        <v>247</v>
      </c>
      <c r="BV32" s="5">
        <f>+BS32</f>
        <v>247</v>
      </c>
      <c r="BW32" s="5">
        <f t="shared" si="21"/>
        <v>247</v>
      </c>
      <c r="BY32" s="5">
        <f>+BV32</f>
        <v>247</v>
      </c>
      <c r="BZ32" s="5">
        <f t="shared" si="22"/>
        <v>247</v>
      </c>
      <c r="CB32" s="5">
        <f>+BY32</f>
        <v>247</v>
      </c>
      <c r="CC32" s="5">
        <f t="shared" si="23"/>
        <v>247</v>
      </c>
      <c r="CE32" s="5">
        <f>+CB32</f>
        <v>247</v>
      </c>
      <c r="CF32" s="5">
        <f t="shared" si="24"/>
        <v>247</v>
      </c>
      <c r="CH32" s="5">
        <f>+CE32</f>
        <v>247</v>
      </c>
      <c r="CI32" s="5">
        <f t="shared" si="25"/>
        <v>247</v>
      </c>
      <c r="CK32" s="5">
        <f>+CH32</f>
        <v>247</v>
      </c>
      <c r="CL32" s="5">
        <f t="shared" si="26"/>
        <v>247</v>
      </c>
      <c r="CN32" s="5">
        <f>+CK32</f>
        <v>247</v>
      </c>
      <c r="CO32" s="5">
        <f t="shared" si="27"/>
        <v>247</v>
      </c>
      <c r="CQ32" s="5">
        <f>+CN32</f>
        <v>247</v>
      </c>
      <c r="CR32" s="5">
        <f t="shared" si="28"/>
        <v>247</v>
      </c>
      <c r="CT32" s="5">
        <f>+CQ32</f>
        <v>247</v>
      </c>
      <c r="CU32" s="5">
        <f t="shared" si="29"/>
        <v>247</v>
      </c>
      <c r="CW32" s="5">
        <f>+CT32</f>
        <v>247</v>
      </c>
      <c r="CX32" s="5">
        <f t="shared" si="30"/>
        <v>247</v>
      </c>
      <c r="CZ32" s="5">
        <f>K32+N32+Q32+T32+W32+Z32+AC32+AF32+AI32+AL32+AO32+AR32+AU32+AX32+BA32+BD32+BG32+BJ32+BM32+BP32+BS32+BV32+BY32+CB32+CE32+CH32+CK32+CN32+CQ32+CT32+CW32</f>
        <v>7657</v>
      </c>
      <c r="DA32" s="5">
        <f>L32+O32+R32+U32+X32+AA32+AD32+AG32+AJ32+AM32+AP32+AS32+AV32+AY32+BB32+BE32+BH32+BK32+BN32+BQ32+BT32+BW32+BZ32+CC32+CF32+CI32+CL32+CO32+CR32+CU32+CX32</f>
        <v>7657</v>
      </c>
    </row>
    <row r="33" spans="2:105" x14ac:dyDescent="0.2">
      <c r="B33" s="23" t="s">
        <v>244</v>
      </c>
      <c r="C33" s="23">
        <v>3</v>
      </c>
      <c r="D33" s="23">
        <v>16</v>
      </c>
      <c r="E33" s="23" t="s">
        <v>362</v>
      </c>
      <c r="F33" s="23" t="s">
        <v>359</v>
      </c>
      <c r="G33" s="37">
        <v>27</v>
      </c>
      <c r="H33" s="23" t="s">
        <v>235</v>
      </c>
      <c r="I33" s="23" t="s">
        <v>395</v>
      </c>
      <c r="K33" s="5">
        <v>3227</v>
      </c>
      <c r="L33" s="5">
        <f t="shared" si="0"/>
        <v>3227</v>
      </c>
      <c r="N33" s="5">
        <v>0</v>
      </c>
      <c r="O33" s="5">
        <f t="shared" si="1"/>
        <v>0</v>
      </c>
      <c r="Q33" s="5">
        <f>+N33</f>
        <v>0</v>
      </c>
      <c r="R33" s="5">
        <f t="shared" si="2"/>
        <v>0</v>
      </c>
      <c r="T33" s="5">
        <f>+Q33</f>
        <v>0</v>
      </c>
      <c r="U33" s="5">
        <f t="shared" si="3"/>
        <v>0</v>
      </c>
      <c r="W33" s="5">
        <f>+T33</f>
        <v>0</v>
      </c>
      <c r="X33" s="5">
        <f t="shared" si="4"/>
        <v>0</v>
      </c>
      <c r="Z33" s="5">
        <f>+W33</f>
        <v>0</v>
      </c>
      <c r="AA33" s="5">
        <f t="shared" si="5"/>
        <v>0</v>
      </c>
      <c r="AC33" s="5">
        <f>+Z33</f>
        <v>0</v>
      </c>
      <c r="AD33" s="5">
        <f t="shared" si="6"/>
        <v>0</v>
      </c>
      <c r="AF33" s="5">
        <f>+AC33</f>
        <v>0</v>
      </c>
      <c r="AG33" s="5">
        <f t="shared" si="7"/>
        <v>0</v>
      </c>
      <c r="AI33" s="5">
        <f>+AF33</f>
        <v>0</v>
      </c>
      <c r="AJ33" s="5">
        <f t="shared" si="8"/>
        <v>0</v>
      </c>
      <c r="AL33" s="5">
        <f>+AI33</f>
        <v>0</v>
      </c>
      <c r="AM33" s="5">
        <f t="shared" si="9"/>
        <v>0</v>
      </c>
      <c r="AO33" s="5">
        <f>+AL33</f>
        <v>0</v>
      </c>
      <c r="AP33" s="5">
        <f t="shared" si="10"/>
        <v>0</v>
      </c>
      <c r="AR33" s="5">
        <f>+AO33</f>
        <v>0</v>
      </c>
      <c r="AS33" s="5">
        <f t="shared" si="11"/>
        <v>0</v>
      </c>
      <c r="AU33" s="5">
        <f>+AR33</f>
        <v>0</v>
      </c>
      <c r="AV33" s="5">
        <f t="shared" si="12"/>
        <v>0</v>
      </c>
      <c r="AX33" s="5">
        <f>+AU33</f>
        <v>0</v>
      </c>
      <c r="AY33" s="5">
        <f t="shared" si="13"/>
        <v>0</v>
      </c>
      <c r="BA33" s="5">
        <f>+AX33</f>
        <v>0</v>
      </c>
      <c r="BB33" s="5">
        <f t="shared" si="14"/>
        <v>0</v>
      </c>
      <c r="BD33" s="5">
        <f>+BA33</f>
        <v>0</v>
      </c>
      <c r="BE33" s="5">
        <f t="shared" si="15"/>
        <v>0</v>
      </c>
      <c r="BG33" s="5">
        <f>+BD33</f>
        <v>0</v>
      </c>
      <c r="BH33" s="5">
        <f t="shared" si="16"/>
        <v>0</v>
      </c>
      <c r="BJ33" s="5">
        <f>+BG33</f>
        <v>0</v>
      </c>
      <c r="BK33" s="5">
        <f t="shared" si="17"/>
        <v>0</v>
      </c>
      <c r="BM33" s="5">
        <f>+BJ33</f>
        <v>0</v>
      </c>
      <c r="BN33" s="5">
        <f t="shared" si="18"/>
        <v>0</v>
      </c>
      <c r="BP33" s="5">
        <f>+BM33</f>
        <v>0</v>
      </c>
      <c r="BQ33" s="5">
        <f t="shared" si="19"/>
        <v>0</v>
      </c>
      <c r="BS33" s="5">
        <f>+BP33</f>
        <v>0</v>
      </c>
      <c r="BT33" s="5">
        <f t="shared" si="20"/>
        <v>0</v>
      </c>
      <c r="BV33" s="5">
        <f>+BS33</f>
        <v>0</v>
      </c>
      <c r="BW33" s="5">
        <f t="shared" si="21"/>
        <v>0</v>
      </c>
      <c r="BY33" s="5">
        <f>+BV33</f>
        <v>0</v>
      </c>
      <c r="BZ33" s="5">
        <f t="shared" si="22"/>
        <v>0</v>
      </c>
      <c r="CB33" s="5">
        <f>+BY33</f>
        <v>0</v>
      </c>
      <c r="CC33" s="5">
        <f t="shared" si="23"/>
        <v>0</v>
      </c>
      <c r="CE33" s="5">
        <f>+CB33</f>
        <v>0</v>
      </c>
      <c r="CF33" s="5">
        <f t="shared" si="24"/>
        <v>0</v>
      </c>
      <c r="CH33" s="5">
        <f>+CE33</f>
        <v>0</v>
      </c>
      <c r="CI33" s="5">
        <f t="shared" si="25"/>
        <v>0</v>
      </c>
      <c r="CK33" s="5">
        <f>+CH33</f>
        <v>0</v>
      </c>
      <c r="CL33" s="5">
        <f t="shared" si="26"/>
        <v>0</v>
      </c>
      <c r="CN33" s="5">
        <f>+CK33</f>
        <v>0</v>
      </c>
      <c r="CO33" s="5">
        <f t="shared" si="27"/>
        <v>0</v>
      </c>
      <c r="CQ33" s="5">
        <f>+CN33</f>
        <v>0</v>
      </c>
      <c r="CR33" s="5">
        <f t="shared" si="28"/>
        <v>0</v>
      </c>
      <c r="CT33" s="5">
        <f>+CQ33</f>
        <v>0</v>
      </c>
      <c r="CU33" s="5">
        <f t="shared" si="29"/>
        <v>0</v>
      </c>
      <c r="CW33" s="5">
        <f>+CT33</f>
        <v>0</v>
      </c>
      <c r="CX33" s="5">
        <f t="shared" si="30"/>
        <v>0</v>
      </c>
      <c r="CZ33" s="5">
        <f>K33+N33+Q33+T33+W33+Z33+AC33+AF33+AI33+AL33+AO33+AR33+AU33+AX33+BA33+BD33+BG33+BJ33+BM33+BP33+BS33+BV33+BY33+CB33+CE33+CH33+CK33+CN33+CQ33+CT33+CW33</f>
        <v>3227</v>
      </c>
      <c r="DA33" s="5">
        <f>L33+O33+R33+U33+X33+AA33+AD33+AG33+AJ33+AM33+AP33+AS33+AV33+AY33+BB33+BE33+BH33+BK33+BN33+BQ33+BT33+BW33+BZ33+CC33+CF33+CI33+CL33+CO33+CR33+CU33+CX33</f>
        <v>3227</v>
      </c>
    </row>
    <row r="34" spans="2:105" x14ac:dyDescent="0.2">
      <c r="K34" s="23" t="s">
        <v>408</v>
      </c>
    </row>
    <row r="35" spans="2:105" x14ac:dyDescent="0.2">
      <c r="B35" s="23" t="s">
        <v>244</v>
      </c>
      <c r="C35" s="23">
        <v>3</v>
      </c>
      <c r="D35" s="23">
        <v>16</v>
      </c>
      <c r="E35" s="23" t="s">
        <v>362</v>
      </c>
      <c r="F35" s="23" t="s">
        <v>359</v>
      </c>
      <c r="G35" s="37">
        <v>27</v>
      </c>
      <c r="H35" s="23" t="s">
        <v>235</v>
      </c>
      <c r="I35" s="23" t="s">
        <v>395</v>
      </c>
      <c r="K35" s="5">
        <v>206</v>
      </c>
      <c r="L35" s="5">
        <f t="shared" si="0"/>
        <v>206</v>
      </c>
      <c r="N35" s="5">
        <v>206</v>
      </c>
      <c r="O35" s="5">
        <f t="shared" si="1"/>
        <v>206</v>
      </c>
      <c r="Q35" s="5">
        <v>100</v>
      </c>
      <c r="R35" s="5">
        <f t="shared" si="2"/>
        <v>100</v>
      </c>
      <c r="T35" s="5">
        <v>52</v>
      </c>
      <c r="U35" s="5">
        <f t="shared" si="3"/>
        <v>52</v>
      </c>
      <c r="W35" s="5">
        <v>122</v>
      </c>
      <c r="X35" s="5">
        <f t="shared" si="4"/>
        <v>122</v>
      </c>
      <c r="Z35" s="5">
        <v>206</v>
      </c>
      <c r="AA35" s="5">
        <f t="shared" si="5"/>
        <v>206</v>
      </c>
      <c r="AC35" s="5">
        <f>+Z35</f>
        <v>206</v>
      </c>
      <c r="AD35" s="5">
        <f t="shared" si="6"/>
        <v>206</v>
      </c>
      <c r="AF35" s="5">
        <f>+AC35</f>
        <v>206</v>
      </c>
      <c r="AG35" s="5">
        <f t="shared" si="7"/>
        <v>206</v>
      </c>
      <c r="AI35" s="5">
        <f>+AF35</f>
        <v>206</v>
      </c>
      <c r="AJ35" s="5">
        <f t="shared" si="8"/>
        <v>206</v>
      </c>
      <c r="AL35" s="5">
        <v>100</v>
      </c>
      <c r="AM35" s="5">
        <f t="shared" si="9"/>
        <v>100</v>
      </c>
      <c r="AO35" s="5">
        <v>52</v>
      </c>
      <c r="AP35" s="5">
        <f t="shared" si="10"/>
        <v>52</v>
      </c>
      <c r="AR35" s="5">
        <v>122</v>
      </c>
      <c r="AS35" s="5">
        <f t="shared" si="11"/>
        <v>122</v>
      </c>
      <c r="AU35" s="5">
        <v>206</v>
      </c>
      <c r="AV35" s="5">
        <f t="shared" si="12"/>
        <v>206</v>
      </c>
      <c r="AX35" s="5">
        <f>+AU35</f>
        <v>206</v>
      </c>
      <c r="AY35" s="5">
        <f t="shared" si="13"/>
        <v>206</v>
      </c>
      <c r="BA35" s="5">
        <f>+AX35</f>
        <v>206</v>
      </c>
      <c r="BB35" s="5">
        <f t="shared" si="14"/>
        <v>206</v>
      </c>
      <c r="BD35" s="5">
        <f>+BA35</f>
        <v>206</v>
      </c>
      <c r="BE35" s="5">
        <f t="shared" si="15"/>
        <v>206</v>
      </c>
      <c r="BG35" s="5">
        <v>100</v>
      </c>
      <c r="BH35" s="5">
        <f t="shared" si="16"/>
        <v>100</v>
      </c>
      <c r="BJ35" s="5">
        <v>52</v>
      </c>
      <c r="BK35" s="5">
        <f t="shared" si="17"/>
        <v>52</v>
      </c>
      <c r="BM35" s="5">
        <v>122</v>
      </c>
      <c r="BN35" s="5">
        <f t="shared" si="18"/>
        <v>122</v>
      </c>
      <c r="BP35" s="5">
        <v>206</v>
      </c>
      <c r="BQ35" s="5">
        <f t="shared" si="19"/>
        <v>206</v>
      </c>
      <c r="BS35" s="5">
        <f>+BP35</f>
        <v>206</v>
      </c>
      <c r="BT35" s="5">
        <f t="shared" si="20"/>
        <v>206</v>
      </c>
      <c r="BV35" s="5">
        <f>+BS35</f>
        <v>206</v>
      </c>
      <c r="BW35" s="5">
        <f t="shared" si="21"/>
        <v>206</v>
      </c>
      <c r="BY35" s="5">
        <f>+BV35</f>
        <v>206</v>
      </c>
      <c r="BZ35" s="5">
        <f t="shared" si="22"/>
        <v>206</v>
      </c>
      <c r="CB35" s="5">
        <v>100</v>
      </c>
      <c r="CC35" s="5">
        <f t="shared" si="23"/>
        <v>100</v>
      </c>
      <c r="CE35" s="5">
        <v>52</v>
      </c>
      <c r="CF35" s="5">
        <f t="shared" si="24"/>
        <v>52</v>
      </c>
      <c r="CH35" s="5">
        <v>122</v>
      </c>
      <c r="CI35" s="5">
        <f t="shared" si="25"/>
        <v>122</v>
      </c>
      <c r="CK35" s="5">
        <v>206</v>
      </c>
      <c r="CL35" s="5">
        <f t="shared" si="26"/>
        <v>206</v>
      </c>
      <c r="CN35" s="5">
        <f>+CK35</f>
        <v>206</v>
      </c>
      <c r="CO35" s="5">
        <f t="shared" si="27"/>
        <v>206</v>
      </c>
      <c r="CQ35" s="5">
        <f>+CN35</f>
        <v>206</v>
      </c>
      <c r="CR35" s="5">
        <f t="shared" si="28"/>
        <v>206</v>
      </c>
      <c r="CT35" s="5">
        <f>+CQ35</f>
        <v>206</v>
      </c>
      <c r="CU35" s="5">
        <f t="shared" si="29"/>
        <v>206</v>
      </c>
      <c r="CW35" s="5">
        <v>100</v>
      </c>
      <c r="CX35" s="5">
        <f t="shared" si="30"/>
        <v>100</v>
      </c>
      <c r="CZ35" s="5">
        <f>K35+N35+Q35+T35+W35+Z35+AC35+AF35+AI35+AL35+AO35+AR35+AU35+AX35+BA35+BD35+BG35+BJ35+BM35+BP35+BS35+BV35+BY35+CB35+CE35+CH35+CK35+CN35+CQ35+CT35+CW35</f>
        <v>4904</v>
      </c>
      <c r="DA35" s="5">
        <f>L35+O35+R35+U35+X35+AA35+AD35+AG35+AJ35+AM35+AP35+AS35+AV35+AY35+BB35+BE35+BH35+BK35+BN35+BQ35+BT35+BW35+BZ35+CC35+CF35+CI35+CL35+CO35+CR35+CU35+CX35</f>
        <v>4904</v>
      </c>
    </row>
    <row r="36" spans="2:105" x14ac:dyDescent="0.2">
      <c r="B36" s="23" t="s">
        <v>244</v>
      </c>
      <c r="C36" s="23">
        <v>3</v>
      </c>
      <c r="D36" s="23">
        <v>16</v>
      </c>
      <c r="E36" s="23" t="s">
        <v>362</v>
      </c>
      <c r="F36" s="23" t="s">
        <v>359</v>
      </c>
      <c r="G36" s="37">
        <v>27</v>
      </c>
      <c r="H36" s="23" t="s">
        <v>236</v>
      </c>
      <c r="I36" s="23" t="s">
        <v>395</v>
      </c>
      <c r="L36" s="5">
        <f t="shared" si="0"/>
        <v>0</v>
      </c>
      <c r="N36" s="5">
        <f>+K36</f>
        <v>0</v>
      </c>
      <c r="O36" s="5">
        <f t="shared" si="1"/>
        <v>0</v>
      </c>
      <c r="Q36" s="5">
        <f>+N36</f>
        <v>0</v>
      </c>
      <c r="R36" s="5">
        <f t="shared" si="2"/>
        <v>0</v>
      </c>
      <c r="T36" s="5">
        <f>+Q36</f>
        <v>0</v>
      </c>
      <c r="U36" s="5">
        <f t="shared" si="3"/>
        <v>0</v>
      </c>
      <c r="W36" s="5">
        <f>+T36</f>
        <v>0</v>
      </c>
      <c r="X36" s="5">
        <f t="shared" si="4"/>
        <v>0</v>
      </c>
      <c r="Z36" s="5">
        <f>+W36</f>
        <v>0</v>
      </c>
      <c r="AA36" s="5">
        <f t="shared" si="5"/>
        <v>0</v>
      </c>
      <c r="AC36" s="5">
        <f>+Z36</f>
        <v>0</v>
      </c>
      <c r="AD36" s="5">
        <f t="shared" si="6"/>
        <v>0</v>
      </c>
      <c r="AF36" s="5">
        <f>+AC36</f>
        <v>0</v>
      </c>
      <c r="AG36" s="5">
        <f t="shared" si="7"/>
        <v>0</v>
      </c>
      <c r="AI36" s="5">
        <f>+AF36</f>
        <v>0</v>
      </c>
      <c r="AJ36" s="5">
        <f t="shared" si="8"/>
        <v>0</v>
      </c>
      <c r="AL36" s="5">
        <f>+AI36</f>
        <v>0</v>
      </c>
      <c r="AM36" s="5">
        <f t="shared" si="9"/>
        <v>0</v>
      </c>
      <c r="AO36" s="5">
        <f>+AL36</f>
        <v>0</v>
      </c>
      <c r="AP36" s="5">
        <f t="shared" si="10"/>
        <v>0</v>
      </c>
      <c r="AR36" s="5">
        <f>+AO36</f>
        <v>0</v>
      </c>
      <c r="AS36" s="5">
        <f t="shared" si="11"/>
        <v>0</v>
      </c>
      <c r="AU36" s="5">
        <f>+AR36</f>
        <v>0</v>
      </c>
      <c r="AV36" s="5">
        <f t="shared" si="12"/>
        <v>0</v>
      </c>
      <c r="AX36" s="5">
        <f>+AU36</f>
        <v>0</v>
      </c>
      <c r="AY36" s="5">
        <f t="shared" si="13"/>
        <v>0</v>
      </c>
      <c r="BA36" s="5">
        <f>+AX36</f>
        <v>0</v>
      </c>
      <c r="BB36" s="5">
        <f t="shared" si="14"/>
        <v>0</v>
      </c>
      <c r="BD36" s="5">
        <f>+BA36</f>
        <v>0</v>
      </c>
      <c r="BE36" s="5">
        <f t="shared" si="15"/>
        <v>0</v>
      </c>
      <c r="BG36" s="5">
        <f>+BD36</f>
        <v>0</v>
      </c>
      <c r="BH36" s="5">
        <f t="shared" si="16"/>
        <v>0</v>
      </c>
      <c r="BJ36" s="5">
        <f>+BG36</f>
        <v>0</v>
      </c>
      <c r="BK36" s="5">
        <f t="shared" si="17"/>
        <v>0</v>
      </c>
      <c r="BM36" s="5">
        <f>+BJ36</f>
        <v>0</v>
      </c>
      <c r="BN36" s="5">
        <f t="shared" si="18"/>
        <v>0</v>
      </c>
      <c r="BP36" s="5">
        <f>+BM36</f>
        <v>0</v>
      </c>
      <c r="BQ36" s="5">
        <f t="shared" si="19"/>
        <v>0</v>
      </c>
      <c r="BS36" s="5">
        <f>+BP36</f>
        <v>0</v>
      </c>
      <c r="BT36" s="5">
        <f t="shared" si="20"/>
        <v>0</v>
      </c>
      <c r="BV36" s="5">
        <f>+BS36</f>
        <v>0</v>
      </c>
      <c r="BW36" s="5">
        <f t="shared" si="21"/>
        <v>0</v>
      </c>
      <c r="BY36" s="5">
        <f>+BV36</f>
        <v>0</v>
      </c>
      <c r="BZ36" s="5">
        <f t="shared" si="22"/>
        <v>0</v>
      </c>
      <c r="CB36" s="5">
        <f>+BY36</f>
        <v>0</v>
      </c>
      <c r="CC36" s="5">
        <f t="shared" si="23"/>
        <v>0</v>
      </c>
      <c r="CE36" s="5">
        <f>+CB36</f>
        <v>0</v>
      </c>
      <c r="CF36" s="5">
        <f t="shared" si="24"/>
        <v>0</v>
      </c>
      <c r="CH36" s="5">
        <f>+CE36</f>
        <v>0</v>
      </c>
      <c r="CI36" s="5">
        <f t="shared" si="25"/>
        <v>0</v>
      </c>
      <c r="CK36" s="5">
        <f>+CH36</f>
        <v>0</v>
      </c>
      <c r="CL36" s="5">
        <f t="shared" si="26"/>
        <v>0</v>
      </c>
      <c r="CN36" s="5">
        <f>+CK36</f>
        <v>0</v>
      </c>
      <c r="CO36" s="5">
        <f t="shared" si="27"/>
        <v>0</v>
      </c>
      <c r="CQ36" s="5">
        <f>+CN36</f>
        <v>0</v>
      </c>
      <c r="CR36" s="5">
        <f t="shared" si="28"/>
        <v>0</v>
      </c>
      <c r="CT36" s="5">
        <f>+CQ36</f>
        <v>0</v>
      </c>
      <c r="CU36" s="5">
        <f t="shared" si="29"/>
        <v>0</v>
      </c>
      <c r="CW36" s="5">
        <f>+CT36</f>
        <v>0</v>
      </c>
      <c r="CX36" s="5">
        <f t="shared" si="30"/>
        <v>0</v>
      </c>
      <c r="CZ36" s="5">
        <f>K36+N36+Q36+T36+W36+Z36+AC36+AF36+AI36+AL36+AO36+AR36+AU36+AX36+BA36+BD36+BG36+BJ36+BM36+BP36+BS36+BV36+BY36+CB36+CE36+CH36+CK36+CN36+CQ36+CT36+CW36</f>
        <v>0</v>
      </c>
      <c r="DA36" s="5">
        <f>L36+O36+R36+U36+X36+AA36+AD36+AG36+AJ36+AM36+AP36+AS36+AV36+AY36+BB36+BE36+BH36+BK36+BN36+BQ36+BT36+BW36+BZ36+CC36+CF36+CI36+CL36+CO36+CR36+CU36+CX36</f>
        <v>0</v>
      </c>
    </row>
    <row r="37" spans="2:105" x14ac:dyDescent="0.2">
      <c r="K37" s="23" t="s">
        <v>407</v>
      </c>
    </row>
    <row r="38" spans="2:105" x14ac:dyDescent="0.2">
      <c r="K38" s="9"/>
      <c r="M38" s="9"/>
      <c r="P38" s="9"/>
      <c r="S38" s="9"/>
      <c r="V38" s="9"/>
      <c r="Y38" s="9"/>
      <c r="AB38" s="9"/>
      <c r="AE38" s="9"/>
      <c r="AH38" s="9"/>
      <c r="AK38" s="9"/>
    </row>
    <row r="40" spans="2:105" x14ac:dyDescent="0.2">
      <c r="B40" s="23" t="s">
        <v>244</v>
      </c>
      <c r="C40" s="23">
        <v>3</v>
      </c>
      <c r="D40" s="23">
        <v>17</v>
      </c>
      <c r="E40" s="23" t="s">
        <v>362</v>
      </c>
      <c r="F40" s="23" t="s">
        <v>359</v>
      </c>
      <c r="G40" s="37">
        <v>27</v>
      </c>
      <c r="H40" s="23" t="s">
        <v>235</v>
      </c>
      <c r="I40" s="23" t="s">
        <v>395</v>
      </c>
      <c r="K40" s="5">
        <v>148</v>
      </c>
      <c r="L40" s="5">
        <f t="shared" si="0"/>
        <v>148</v>
      </c>
      <c r="N40" s="5">
        <f>+K40</f>
        <v>148</v>
      </c>
      <c r="O40" s="5">
        <f t="shared" si="1"/>
        <v>148</v>
      </c>
      <c r="Q40" s="5">
        <f>+N40</f>
        <v>148</v>
      </c>
      <c r="R40" s="5">
        <f t="shared" si="2"/>
        <v>148</v>
      </c>
      <c r="T40" s="5">
        <f>+Q40</f>
        <v>148</v>
      </c>
      <c r="U40" s="5">
        <f t="shared" si="3"/>
        <v>148</v>
      </c>
      <c r="W40" s="5">
        <f>+T40</f>
        <v>148</v>
      </c>
      <c r="X40" s="5">
        <f t="shared" si="4"/>
        <v>148</v>
      </c>
      <c r="Z40" s="5">
        <f>+W40</f>
        <v>148</v>
      </c>
      <c r="AA40" s="5">
        <f t="shared" si="5"/>
        <v>148</v>
      </c>
      <c r="AC40" s="5">
        <f>+Z40</f>
        <v>148</v>
      </c>
      <c r="AD40" s="5">
        <f t="shared" si="6"/>
        <v>148</v>
      </c>
      <c r="AF40" s="5">
        <f>+AC40</f>
        <v>148</v>
      </c>
      <c r="AG40" s="5">
        <f t="shared" si="7"/>
        <v>148</v>
      </c>
      <c r="AI40" s="5">
        <f>+AF40</f>
        <v>148</v>
      </c>
      <c r="AJ40" s="5">
        <f t="shared" si="8"/>
        <v>148</v>
      </c>
      <c r="AL40" s="5">
        <f>+AI40</f>
        <v>148</v>
      </c>
      <c r="AM40" s="5">
        <f t="shared" si="9"/>
        <v>148</v>
      </c>
      <c r="AO40" s="5">
        <f>+AL40</f>
        <v>148</v>
      </c>
      <c r="AP40" s="5">
        <f t="shared" si="10"/>
        <v>148</v>
      </c>
      <c r="AR40" s="5">
        <f>+AO40</f>
        <v>148</v>
      </c>
      <c r="AS40" s="5">
        <f t="shared" si="11"/>
        <v>148</v>
      </c>
      <c r="AU40" s="5">
        <f>+AR40</f>
        <v>148</v>
      </c>
      <c r="AV40" s="5">
        <f t="shared" si="12"/>
        <v>148</v>
      </c>
      <c r="AX40" s="5">
        <f>+AU40</f>
        <v>148</v>
      </c>
      <c r="AY40" s="5">
        <f t="shared" si="13"/>
        <v>148</v>
      </c>
      <c r="BA40" s="5">
        <f>+AX40</f>
        <v>148</v>
      </c>
      <c r="BB40" s="5">
        <f t="shared" si="14"/>
        <v>148</v>
      </c>
      <c r="BD40" s="5">
        <f>+BA40</f>
        <v>148</v>
      </c>
      <c r="BE40" s="5">
        <f t="shared" si="15"/>
        <v>148</v>
      </c>
      <c r="BG40" s="5">
        <f>+BD40</f>
        <v>148</v>
      </c>
      <c r="BH40" s="5">
        <f t="shared" si="16"/>
        <v>148</v>
      </c>
      <c r="BJ40" s="5">
        <f>+BG40</f>
        <v>148</v>
      </c>
      <c r="BK40" s="5">
        <f t="shared" si="17"/>
        <v>148</v>
      </c>
      <c r="BM40" s="5">
        <f>+BJ40</f>
        <v>148</v>
      </c>
      <c r="BN40" s="5">
        <f t="shared" si="18"/>
        <v>148</v>
      </c>
      <c r="BP40" s="5">
        <f>+BM40</f>
        <v>148</v>
      </c>
      <c r="BQ40" s="5">
        <f t="shared" si="19"/>
        <v>148</v>
      </c>
      <c r="BS40" s="5">
        <f>+BP40</f>
        <v>148</v>
      </c>
      <c r="BT40" s="5">
        <f t="shared" si="20"/>
        <v>148</v>
      </c>
      <c r="BV40" s="5">
        <f>+BS40</f>
        <v>148</v>
      </c>
      <c r="BW40" s="5">
        <f t="shared" si="21"/>
        <v>148</v>
      </c>
      <c r="BY40" s="5">
        <f>+BV40</f>
        <v>148</v>
      </c>
      <c r="BZ40" s="5">
        <f t="shared" si="22"/>
        <v>148</v>
      </c>
      <c r="CB40" s="5">
        <f>+BY40</f>
        <v>148</v>
      </c>
      <c r="CC40" s="5">
        <f t="shared" si="23"/>
        <v>148</v>
      </c>
      <c r="CE40" s="5">
        <f>+CB40</f>
        <v>148</v>
      </c>
      <c r="CF40" s="5">
        <f t="shared" si="24"/>
        <v>148</v>
      </c>
      <c r="CH40" s="5">
        <f>+CE40</f>
        <v>148</v>
      </c>
      <c r="CI40" s="5">
        <f t="shared" si="25"/>
        <v>148</v>
      </c>
      <c r="CK40" s="5">
        <f>+CH40</f>
        <v>148</v>
      </c>
      <c r="CL40" s="5">
        <f t="shared" si="26"/>
        <v>148</v>
      </c>
      <c r="CN40" s="5">
        <f>+CK40</f>
        <v>148</v>
      </c>
      <c r="CO40" s="5">
        <f t="shared" si="27"/>
        <v>148</v>
      </c>
      <c r="CQ40" s="5">
        <f>+CN40</f>
        <v>148</v>
      </c>
      <c r="CR40" s="5">
        <f t="shared" si="28"/>
        <v>148</v>
      </c>
      <c r="CT40" s="5">
        <f>+CQ40</f>
        <v>148</v>
      </c>
      <c r="CU40" s="5">
        <f t="shared" si="29"/>
        <v>148</v>
      </c>
      <c r="CW40" s="5">
        <f>+CT40</f>
        <v>148</v>
      </c>
      <c r="CX40" s="5">
        <f t="shared" si="30"/>
        <v>148</v>
      </c>
      <c r="CZ40" s="5">
        <f>K40+N40+Q40+T40+W40+Z40+AC40+AF40+AI40+AL40+AO40+AR40+AU40+AX40+BA40+BD40+BG40+BJ40+BM40+BP40+BS40+BV40+BY40+CB40+CE40+CH40+CK40+CN40+CQ40+CT40+CW40</f>
        <v>4588</v>
      </c>
      <c r="DA40" s="5">
        <f>L40+O40+R40+U40+X40+AA40+AD40+AG40+AJ40+AM40+AP40+AS40+AV40+AY40+BB40+BE40+BH40+BK40+BN40+BQ40+BT40+BW40+BZ40+CC40+CF40+CI40+CL40+CO40+CR40+CU40+CX40</f>
        <v>4588</v>
      </c>
    </row>
    <row r="41" spans="2:105" x14ac:dyDescent="0.2">
      <c r="B41" s="23" t="s">
        <v>244</v>
      </c>
      <c r="C41" s="23">
        <v>3</v>
      </c>
      <c r="D41" s="23">
        <v>17</v>
      </c>
      <c r="E41" s="23" t="s">
        <v>362</v>
      </c>
      <c r="F41" s="23" t="s">
        <v>359</v>
      </c>
      <c r="G41" s="37">
        <v>27</v>
      </c>
      <c r="H41" s="23" t="s">
        <v>236</v>
      </c>
      <c r="I41" s="23" t="s">
        <v>395</v>
      </c>
      <c r="L41" s="5">
        <f t="shared" si="0"/>
        <v>0</v>
      </c>
      <c r="N41" s="5">
        <f>+K41</f>
        <v>0</v>
      </c>
      <c r="O41" s="5">
        <f t="shared" si="1"/>
        <v>0</v>
      </c>
      <c r="Q41" s="5">
        <f>+N41</f>
        <v>0</v>
      </c>
      <c r="R41" s="5">
        <f t="shared" si="2"/>
        <v>0</v>
      </c>
      <c r="T41" s="5">
        <f>+Q41</f>
        <v>0</v>
      </c>
      <c r="U41" s="5">
        <f t="shared" si="3"/>
        <v>0</v>
      </c>
      <c r="W41" s="5">
        <f>+T41</f>
        <v>0</v>
      </c>
      <c r="X41" s="5">
        <f t="shared" si="4"/>
        <v>0</v>
      </c>
      <c r="Z41" s="5">
        <f>+W41</f>
        <v>0</v>
      </c>
      <c r="AA41" s="5">
        <f t="shared" si="5"/>
        <v>0</v>
      </c>
      <c r="AC41" s="5">
        <f>+Z41</f>
        <v>0</v>
      </c>
      <c r="AD41" s="5">
        <f t="shared" si="6"/>
        <v>0</v>
      </c>
      <c r="AF41" s="5">
        <f>+AC41</f>
        <v>0</v>
      </c>
      <c r="AG41" s="5">
        <f t="shared" si="7"/>
        <v>0</v>
      </c>
      <c r="AI41" s="5">
        <f>+AF41</f>
        <v>0</v>
      </c>
      <c r="AJ41" s="5">
        <f t="shared" si="8"/>
        <v>0</v>
      </c>
      <c r="AL41" s="5">
        <f>+AI41</f>
        <v>0</v>
      </c>
      <c r="AM41" s="5">
        <f t="shared" si="9"/>
        <v>0</v>
      </c>
      <c r="AO41" s="5">
        <f>+AL41</f>
        <v>0</v>
      </c>
      <c r="AP41" s="5">
        <f t="shared" si="10"/>
        <v>0</v>
      </c>
      <c r="AR41" s="5">
        <f>+AO41</f>
        <v>0</v>
      </c>
      <c r="AS41" s="5">
        <f t="shared" si="11"/>
        <v>0</v>
      </c>
      <c r="AU41" s="5">
        <f>+AR41</f>
        <v>0</v>
      </c>
      <c r="AV41" s="5">
        <f t="shared" si="12"/>
        <v>0</v>
      </c>
      <c r="AX41" s="5">
        <f>+AU41</f>
        <v>0</v>
      </c>
      <c r="AY41" s="5">
        <f t="shared" si="13"/>
        <v>0</v>
      </c>
      <c r="BA41" s="5">
        <f>+AX41</f>
        <v>0</v>
      </c>
      <c r="BB41" s="5">
        <f t="shared" si="14"/>
        <v>0</v>
      </c>
      <c r="BD41" s="5">
        <f>+BA41</f>
        <v>0</v>
      </c>
      <c r="BE41" s="5">
        <f t="shared" si="15"/>
        <v>0</v>
      </c>
      <c r="BG41" s="5">
        <f>+BD41</f>
        <v>0</v>
      </c>
      <c r="BH41" s="5">
        <f t="shared" si="16"/>
        <v>0</v>
      </c>
      <c r="BJ41" s="5">
        <f>+BG41</f>
        <v>0</v>
      </c>
      <c r="BK41" s="5">
        <f t="shared" si="17"/>
        <v>0</v>
      </c>
      <c r="BM41" s="5">
        <f>+BJ41</f>
        <v>0</v>
      </c>
      <c r="BN41" s="5">
        <f t="shared" si="18"/>
        <v>0</v>
      </c>
      <c r="BP41" s="5">
        <f>+BM41</f>
        <v>0</v>
      </c>
      <c r="BQ41" s="5">
        <f t="shared" si="19"/>
        <v>0</v>
      </c>
      <c r="BS41" s="5">
        <f>+BP41</f>
        <v>0</v>
      </c>
      <c r="BT41" s="5">
        <f t="shared" si="20"/>
        <v>0</v>
      </c>
      <c r="BV41" s="5">
        <f>+BS41</f>
        <v>0</v>
      </c>
      <c r="BW41" s="5">
        <f t="shared" si="21"/>
        <v>0</v>
      </c>
      <c r="BY41" s="5">
        <f>+BV41</f>
        <v>0</v>
      </c>
      <c r="BZ41" s="5">
        <f t="shared" si="22"/>
        <v>0</v>
      </c>
      <c r="CB41" s="5">
        <f>+BY41</f>
        <v>0</v>
      </c>
      <c r="CC41" s="5">
        <f t="shared" si="23"/>
        <v>0</v>
      </c>
      <c r="CE41" s="5">
        <f>+CB41</f>
        <v>0</v>
      </c>
      <c r="CF41" s="5">
        <f t="shared" si="24"/>
        <v>0</v>
      </c>
      <c r="CH41" s="5">
        <f>+CE41</f>
        <v>0</v>
      </c>
      <c r="CI41" s="5">
        <f t="shared" si="25"/>
        <v>0</v>
      </c>
      <c r="CK41" s="5">
        <f>+CH41</f>
        <v>0</v>
      </c>
      <c r="CL41" s="5">
        <f t="shared" si="26"/>
        <v>0</v>
      </c>
      <c r="CN41" s="5">
        <f>+CK41</f>
        <v>0</v>
      </c>
      <c r="CO41" s="5">
        <f t="shared" si="27"/>
        <v>0</v>
      </c>
      <c r="CQ41" s="5">
        <f>+CN41</f>
        <v>0</v>
      </c>
      <c r="CR41" s="5">
        <f t="shared" si="28"/>
        <v>0</v>
      </c>
      <c r="CT41" s="5">
        <f>+CQ41</f>
        <v>0</v>
      </c>
      <c r="CU41" s="5">
        <f t="shared" si="29"/>
        <v>0</v>
      </c>
      <c r="CW41" s="5">
        <f>+CT41</f>
        <v>0</v>
      </c>
      <c r="CX41" s="5">
        <f t="shared" si="30"/>
        <v>0</v>
      </c>
      <c r="CZ41" s="5">
        <f>K41+N41+Q41+T41+W41+Z41+AC41+AF41+AI41+AL41+AO41+AR41+AU41+AX41+BA41+BD41+BG41+BJ41+BM41+BP41+BS41+BV41+BY41+CB41+CE41+CH41+CK41+CN41+CQ41+CT41+CW41</f>
        <v>0</v>
      </c>
      <c r="DA41" s="5">
        <f>L41+O41+R41+U41+X41+AA41+AD41+AG41+AJ41+AM41+AP41+AS41+AV41+AY41+BB41+BE41+BH41+BK41+BN41+BQ41+BT41+BW41+BZ41+CC41+CF41+CI41+CL41+CO41+CR41+CU41+CX41</f>
        <v>0</v>
      </c>
    </row>
    <row r="42" spans="2:105" x14ac:dyDescent="0.2">
      <c r="K42" s="23" t="s">
        <v>409</v>
      </c>
      <c r="M42" s="9"/>
      <c r="P42" s="9"/>
      <c r="S42" s="9"/>
      <c r="V42" s="9"/>
      <c r="Y42" s="9"/>
      <c r="AB42" s="9"/>
      <c r="AE42" s="9"/>
      <c r="AH42" s="9"/>
      <c r="AK42" s="9"/>
      <c r="AN42" s="9"/>
      <c r="AQ42" s="9"/>
      <c r="AT42" s="9"/>
    </row>
    <row r="44" spans="2:105" x14ac:dyDescent="0.2">
      <c r="B44" s="23" t="s">
        <v>244</v>
      </c>
      <c r="C44" s="23">
        <v>3</v>
      </c>
      <c r="D44" s="33"/>
      <c r="G44" s="38"/>
      <c r="L44" s="5">
        <f t="shared" si="0"/>
        <v>0</v>
      </c>
      <c r="N44" s="5">
        <f>+K44</f>
        <v>0</v>
      </c>
      <c r="O44" s="5">
        <f t="shared" si="1"/>
        <v>0</v>
      </c>
      <c r="Q44" s="5">
        <f>+N44</f>
        <v>0</v>
      </c>
      <c r="R44" s="5">
        <f t="shared" si="2"/>
        <v>0</v>
      </c>
      <c r="T44" s="5">
        <f>+Q44</f>
        <v>0</v>
      </c>
      <c r="U44" s="5">
        <f t="shared" si="3"/>
        <v>0</v>
      </c>
      <c r="W44" s="5">
        <f>+T44</f>
        <v>0</v>
      </c>
      <c r="X44" s="5">
        <f t="shared" si="4"/>
        <v>0</v>
      </c>
      <c r="Z44" s="5">
        <f>+W44</f>
        <v>0</v>
      </c>
      <c r="AA44" s="5">
        <f t="shared" si="5"/>
        <v>0</v>
      </c>
      <c r="AC44" s="5">
        <f>+Z44</f>
        <v>0</v>
      </c>
      <c r="AD44" s="5">
        <f t="shared" si="6"/>
        <v>0</v>
      </c>
      <c r="AF44" s="5">
        <f>+AC44</f>
        <v>0</v>
      </c>
      <c r="AG44" s="5">
        <f t="shared" si="7"/>
        <v>0</v>
      </c>
      <c r="AI44" s="5">
        <f>+AF44</f>
        <v>0</v>
      </c>
      <c r="AJ44" s="5">
        <f t="shared" si="8"/>
        <v>0</v>
      </c>
      <c r="AL44" s="5">
        <f>+AI44</f>
        <v>0</v>
      </c>
      <c r="AM44" s="5">
        <f t="shared" si="9"/>
        <v>0</v>
      </c>
      <c r="AO44" s="5">
        <f>+AL44</f>
        <v>0</v>
      </c>
      <c r="AP44" s="5">
        <f t="shared" si="10"/>
        <v>0</v>
      </c>
      <c r="AR44" s="5">
        <f>+AO44</f>
        <v>0</v>
      </c>
      <c r="AS44" s="5">
        <f t="shared" si="11"/>
        <v>0</v>
      </c>
      <c r="AU44" s="5">
        <f>+AR44</f>
        <v>0</v>
      </c>
      <c r="AV44" s="5">
        <f t="shared" si="12"/>
        <v>0</v>
      </c>
      <c r="AX44" s="5">
        <f>+AU44</f>
        <v>0</v>
      </c>
      <c r="AY44" s="5">
        <f t="shared" si="13"/>
        <v>0</v>
      </c>
      <c r="BA44" s="5">
        <f>+AX44</f>
        <v>0</v>
      </c>
      <c r="BB44" s="5">
        <f t="shared" si="14"/>
        <v>0</v>
      </c>
      <c r="BD44" s="5">
        <f>+BA44</f>
        <v>0</v>
      </c>
      <c r="BE44" s="5">
        <f t="shared" si="15"/>
        <v>0</v>
      </c>
      <c r="BG44" s="5">
        <f>+BD44</f>
        <v>0</v>
      </c>
      <c r="BH44" s="5">
        <f t="shared" si="16"/>
        <v>0</v>
      </c>
      <c r="BJ44" s="5">
        <f>+BG44</f>
        <v>0</v>
      </c>
      <c r="BK44" s="5">
        <f t="shared" si="17"/>
        <v>0</v>
      </c>
      <c r="BM44" s="5">
        <f>+BJ44</f>
        <v>0</v>
      </c>
      <c r="BN44" s="5">
        <f t="shared" si="18"/>
        <v>0</v>
      </c>
      <c r="BP44" s="5">
        <f>+BM44</f>
        <v>0</v>
      </c>
      <c r="BQ44" s="5">
        <f t="shared" si="19"/>
        <v>0</v>
      </c>
      <c r="BS44" s="5">
        <f>+BP44</f>
        <v>0</v>
      </c>
      <c r="BT44" s="5">
        <f t="shared" si="20"/>
        <v>0</v>
      </c>
      <c r="BV44" s="5">
        <f>+BS44</f>
        <v>0</v>
      </c>
      <c r="BW44" s="5">
        <f t="shared" si="21"/>
        <v>0</v>
      </c>
      <c r="BY44" s="5">
        <f>+BV44</f>
        <v>0</v>
      </c>
      <c r="BZ44" s="5">
        <f t="shared" si="22"/>
        <v>0</v>
      </c>
      <c r="CB44" s="5">
        <f>+BY44</f>
        <v>0</v>
      </c>
      <c r="CC44" s="5">
        <f t="shared" si="23"/>
        <v>0</v>
      </c>
      <c r="CE44" s="5">
        <f>+CB44</f>
        <v>0</v>
      </c>
      <c r="CF44" s="5">
        <f t="shared" si="24"/>
        <v>0</v>
      </c>
      <c r="CH44" s="5">
        <f>+CE44</f>
        <v>0</v>
      </c>
      <c r="CI44" s="5">
        <f t="shared" si="25"/>
        <v>0</v>
      </c>
      <c r="CK44" s="5">
        <f>+CH44</f>
        <v>0</v>
      </c>
      <c r="CL44" s="5">
        <f t="shared" si="26"/>
        <v>0</v>
      </c>
      <c r="CN44" s="5">
        <f>+CK44</f>
        <v>0</v>
      </c>
      <c r="CO44" s="5">
        <f t="shared" si="27"/>
        <v>0</v>
      </c>
      <c r="CQ44" s="5">
        <f>+CN44</f>
        <v>0</v>
      </c>
      <c r="CR44" s="5">
        <f t="shared" si="28"/>
        <v>0</v>
      </c>
      <c r="CT44" s="5">
        <f>+CQ44</f>
        <v>0</v>
      </c>
      <c r="CU44" s="5">
        <f t="shared" si="29"/>
        <v>0</v>
      </c>
      <c r="CW44" s="5">
        <f>+CT44</f>
        <v>0</v>
      </c>
      <c r="CX44" s="5">
        <f t="shared" si="30"/>
        <v>0</v>
      </c>
      <c r="CZ44" s="5">
        <f>K44+N44+Q44+T44+W44+Z44+AC44+AF44+AI44+AL44+AO44+AR44+AU44+AX44+BA44+BD44+BG44+BJ44+BM44+BP44+BS44+BV44+BY44+CB44+CE44+CH44+CK44+CN44+CQ44</f>
        <v>0</v>
      </c>
      <c r="DA44" s="5">
        <f>L44+O44+R44+U44+X44+AA44+AD44+AG44+AJ44+AM44+AP44+AS44+AV44+AY44+BB44+BE44+BH44+BK44+BN44+BQ44+BT44+BW44+BZ44+CC44+CF44+CI44+CL44+CO44+CR44</f>
        <v>0</v>
      </c>
    </row>
    <row r="47" spans="2:105" x14ac:dyDescent="0.2">
      <c r="B47" s="23" t="s">
        <v>244</v>
      </c>
      <c r="C47" s="23">
        <v>3</v>
      </c>
      <c r="D47" s="23">
        <v>19</v>
      </c>
      <c r="E47" s="23" t="s">
        <v>362</v>
      </c>
      <c r="F47" s="23" t="s">
        <v>359</v>
      </c>
      <c r="G47" s="37">
        <v>27</v>
      </c>
      <c r="H47" s="23" t="s">
        <v>235</v>
      </c>
      <c r="I47" s="23" t="s">
        <v>395</v>
      </c>
      <c r="K47" s="5">
        <v>86</v>
      </c>
      <c r="L47" s="5">
        <f t="shared" si="0"/>
        <v>86</v>
      </c>
      <c r="N47" s="5">
        <f>+K47</f>
        <v>86</v>
      </c>
      <c r="O47" s="5">
        <f t="shared" si="1"/>
        <v>86</v>
      </c>
      <c r="Q47" s="5">
        <f>+N47</f>
        <v>86</v>
      </c>
      <c r="R47" s="5">
        <f t="shared" si="2"/>
        <v>86</v>
      </c>
      <c r="T47" s="5">
        <v>30</v>
      </c>
      <c r="U47" s="5">
        <f t="shared" si="3"/>
        <v>30</v>
      </c>
      <c r="W47" s="5">
        <v>50</v>
      </c>
      <c r="X47" s="5">
        <f t="shared" si="4"/>
        <v>50</v>
      </c>
      <c r="Z47" s="5">
        <v>86</v>
      </c>
      <c r="AA47" s="5">
        <f t="shared" si="5"/>
        <v>86</v>
      </c>
      <c r="AC47" s="5">
        <f>+Z47</f>
        <v>86</v>
      </c>
      <c r="AD47" s="5">
        <f t="shared" si="6"/>
        <v>86</v>
      </c>
      <c r="AF47" s="5">
        <f>+AC47</f>
        <v>86</v>
      </c>
      <c r="AG47" s="5">
        <f t="shared" si="7"/>
        <v>86</v>
      </c>
      <c r="AI47" s="5">
        <f>+AF47</f>
        <v>86</v>
      </c>
      <c r="AJ47" s="5">
        <f t="shared" si="8"/>
        <v>86</v>
      </c>
      <c r="AL47" s="5">
        <f>+AI47</f>
        <v>86</v>
      </c>
      <c r="AM47" s="5">
        <f t="shared" si="9"/>
        <v>86</v>
      </c>
      <c r="AO47" s="5">
        <v>30</v>
      </c>
      <c r="AP47" s="5">
        <f t="shared" si="10"/>
        <v>30</v>
      </c>
      <c r="AR47" s="5">
        <v>50</v>
      </c>
      <c r="AS47" s="5">
        <f t="shared" si="11"/>
        <v>50</v>
      </c>
      <c r="AU47" s="5">
        <v>86</v>
      </c>
      <c r="AV47" s="5">
        <f t="shared" si="12"/>
        <v>86</v>
      </c>
      <c r="AX47" s="5">
        <f>+AU47</f>
        <v>86</v>
      </c>
      <c r="AY47" s="5">
        <f t="shared" si="13"/>
        <v>86</v>
      </c>
      <c r="BA47" s="5">
        <f>+AX47</f>
        <v>86</v>
      </c>
      <c r="BB47" s="5">
        <f t="shared" si="14"/>
        <v>86</v>
      </c>
      <c r="BD47" s="5">
        <f>+BA47</f>
        <v>86</v>
      </c>
      <c r="BE47" s="5">
        <f t="shared" si="15"/>
        <v>86</v>
      </c>
      <c r="BG47" s="5">
        <f>+BD47</f>
        <v>86</v>
      </c>
      <c r="BH47" s="5">
        <f t="shared" si="16"/>
        <v>86</v>
      </c>
      <c r="BJ47" s="5">
        <v>30</v>
      </c>
      <c r="BK47" s="5">
        <f t="shared" si="17"/>
        <v>30</v>
      </c>
      <c r="BM47" s="5">
        <v>50</v>
      </c>
      <c r="BN47" s="5">
        <f t="shared" si="18"/>
        <v>50</v>
      </c>
      <c r="BP47" s="5">
        <v>86</v>
      </c>
      <c r="BQ47" s="5">
        <f t="shared" si="19"/>
        <v>86</v>
      </c>
      <c r="BS47" s="5">
        <f>+BP47</f>
        <v>86</v>
      </c>
      <c r="BT47" s="5">
        <f t="shared" si="20"/>
        <v>86</v>
      </c>
      <c r="BV47" s="5">
        <f>+BS47</f>
        <v>86</v>
      </c>
      <c r="BW47" s="5">
        <f t="shared" si="21"/>
        <v>86</v>
      </c>
      <c r="BY47" s="5">
        <f>+BV47</f>
        <v>86</v>
      </c>
      <c r="BZ47" s="5">
        <f t="shared" si="22"/>
        <v>86</v>
      </c>
      <c r="CB47" s="5">
        <v>30</v>
      </c>
      <c r="CC47" s="5">
        <f t="shared" si="23"/>
        <v>30</v>
      </c>
      <c r="CE47" s="5">
        <v>50</v>
      </c>
      <c r="CF47" s="5">
        <f t="shared" si="24"/>
        <v>50</v>
      </c>
      <c r="CH47" s="5">
        <v>86</v>
      </c>
      <c r="CI47" s="5">
        <f t="shared" si="25"/>
        <v>86</v>
      </c>
      <c r="CK47" s="5">
        <f>+CH47</f>
        <v>86</v>
      </c>
      <c r="CL47" s="5">
        <f t="shared" si="26"/>
        <v>86</v>
      </c>
      <c r="CN47" s="5">
        <f>+CK47</f>
        <v>86</v>
      </c>
      <c r="CO47" s="5">
        <f t="shared" si="27"/>
        <v>86</v>
      </c>
      <c r="CQ47" s="5">
        <f>+CN47</f>
        <v>86</v>
      </c>
      <c r="CR47" s="5">
        <f t="shared" si="28"/>
        <v>86</v>
      </c>
      <c r="CT47" s="5">
        <f>+CQ47</f>
        <v>86</v>
      </c>
      <c r="CU47" s="5">
        <f t="shared" si="29"/>
        <v>86</v>
      </c>
      <c r="CW47" s="5">
        <f>+CT47</f>
        <v>86</v>
      </c>
      <c r="CX47" s="5">
        <f t="shared" si="30"/>
        <v>86</v>
      </c>
      <c r="CZ47" s="5">
        <f t="shared" ref="CZ47:DA49" si="32">K47+N47+Q47+T47+W47+Z47+AC47+AF47+AI47+AL47+AO47+AR47+AU47+AX47+BA47+BD47+BG47+BJ47+BM47+BP47+BS47+BV47+BY47+CB47+CE47+CH47+CK47+CN47+CQ47+CT47+CW47</f>
        <v>2298</v>
      </c>
      <c r="DA47" s="5">
        <f t="shared" si="32"/>
        <v>2298</v>
      </c>
    </row>
    <row r="48" spans="2:105" x14ac:dyDescent="0.2">
      <c r="B48" s="23" t="s">
        <v>244</v>
      </c>
      <c r="C48" s="23">
        <v>3</v>
      </c>
      <c r="D48" s="23">
        <v>19</v>
      </c>
      <c r="E48" s="23" t="s">
        <v>362</v>
      </c>
      <c r="F48" s="23" t="s">
        <v>359</v>
      </c>
      <c r="G48" s="37">
        <v>27</v>
      </c>
      <c r="H48" s="23" t="s">
        <v>235</v>
      </c>
      <c r="I48" s="23" t="s">
        <v>395</v>
      </c>
      <c r="K48" s="5">
        <v>854</v>
      </c>
      <c r="L48" s="5">
        <f t="shared" si="0"/>
        <v>854</v>
      </c>
      <c r="N48" s="5">
        <f>+K48</f>
        <v>854</v>
      </c>
      <c r="O48" s="5">
        <f t="shared" si="1"/>
        <v>854</v>
      </c>
      <c r="Q48" s="5">
        <f>+N48</f>
        <v>854</v>
      </c>
      <c r="R48" s="5">
        <f t="shared" si="2"/>
        <v>854</v>
      </c>
      <c r="T48" s="5">
        <f>+Q48</f>
        <v>854</v>
      </c>
      <c r="U48" s="5">
        <f t="shared" si="3"/>
        <v>854</v>
      </c>
      <c r="W48" s="5">
        <f>+T48</f>
        <v>854</v>
      </c>
      <c r="X48" s="5">
        <f t="shared" si="4"/>
        <v>854</v>
      </c>
      <c r="Z48" s="5">
        <f>+W48</f>
        <v>854</v>
      </c>
      <c r="AA48" s="5">
        <f t="shared" si="5"/>
        <v>854</v>
      </c>
      <c r="AC48" s="5">
        <f>+Z48</f>
        <v>854</v>
      </c>
      <c r="AD48" s="5">
        <f t="shared" si="6"/>
        <v>854</v>
      </c>
      <c r="AF48" s="5">
        <f>+AC48</f>
        <v>854</v>
      </c>
      <c r="AG48" s="5">
        <f t="shared" si="7"/>
        <v>854</v>
      </c>
      <c r="AI48" s="5">
        <f>+AF48</f>
        <v>854</v>
      </c>
      <c r="AJ48" s="5">
        <f t="shared" si="8"/>
        <v>854</v>
      </c>
      <c r="AL48" s="5">
        <f>+AI48</f>
        <v>854</v>
      </c>
      <c r="AM48" s="5">
        <f t="shared" si="9"/>
        <v>854</v>
      </c>
      <c r="AO48" s="5">
        <f>+AL48</f>
        <v>854</v>
      </c>
      <c r="AP48" s="5">
        <f t="shared" si="10"/>
        <v>854</v>
      </c>
      <c r="AR48" s="5">
        <f>+AO48</f>
        <v>854</v>
      </c>
      <c r="AS48" s="5">
        <f t="shared" si="11"/>
        <v>854</v>
      </c>
      <c r="AU48" s="5">
        <f>+AR48</f>
        <v>854</v>
      </c>
      <c r="AV48" s="5">
        <f t="shared" si="12"/>
        <v>854</v>
      </c>
      <c r="AX48" s="5">
        <f>+AU48</f>
        <v>854</v>
      </c>
      <c r="AY48" s="5">
        <f t="shared" si="13"/>
        <v>854</v>
      </c>
      <c r="BA48" s="5">
        <f>+AX48</f>
        <v>854</v>
      </c>
      <c r="BB48" s="5">
        <f t="shared" si="14"/>
        <v>854</v>
      </c>
      <c r="BD48" s="5">
        <f>+BA48</f>
        <v>854</v>
      </c>
      <c r="BE48" s="5">
        <f t="shared" si="15"/>
        <v>854</v>
      </c>
      <c r="BG48" s="5">
        <f>+BD48</f>
        <v>854</v>
      </c>
      <c r="BH48" s="5">
        <f t="shared" si="16"/>
        <v>854</v>
      </c>
      <c r="BJ48" s="5">
        <f>+BG48</f>
        <v>854</v>
      </c>
      <c r="BK48" s="5">
        <f t="shared" si="17"/>
        <v>854</v>
      </c>
      <c r="BM48" s="5">
        <f>+BJ48</f>
        <v>854</v>
      </c>
      <c r="BN48" s="5">
        <f t="shared" si="18"/>
        <v>854</v>
      </c>
      <c r="BP48" s="5">
        <f>+BM48</f>
        <v>854</v>
      </c>
      <c r="BQ48" s="5">
        <f t="shared" si="19"/>
        <v>854</v>
      </c>
      <c r="BS48" s="5">
        <f>+BP48</f>
        <v>854</v>
      </c>
      <c r="BT48" s="5">
        <f t="shared" si="20"/>
        <v>854</v>
      </c>
      <c r="BV48" s="5">
        <f>+BS48</f>
        <v>854</v>
      </c>
      <c r="BW48" s="5">
        <f t="shared" si="21"/>
        <v>854</v>
      </c>
      <c r="BY48" s="5">
        <f>+BV48</f>
        <v>854</v>
      </c>
      <c r="BZ48" s="5">
        <f t="shared" si="22"/>
        <v>854</v>
      </c>
      <c r="CB48" s="5">
        <f>+BY48</f>
        <v>854</v>
      </c>
      <c r="CC48" s="5">
        <f t="shared" si="23"/>
        <v>854</v>
      </c>
      <c r="CE48" s="5">
        <f>+CB48</f>
        <v>854</v>
      </c>
      <c r="CF48" s="5">
        <f t="shared" si="24"/>
        <v>854</v>
      </c>
      <c r="CH48" s="5">
        <f>+CE48</f>
        <v>854</v>
      </c>
      <c r="CI48" s="5">
        <f t="shared" si="25"/>
        <v>854</v>
      </c>
      <c r="CK48" s="5">
        <f>+CH48</f>
        <v>854</v>
      </c>
      <c r="CL48" s="5">
        <f t="shared" si="26"/>
        <v>854</v>
      </c>
      <c r="CN48" s="5">
        <f>+CK48</f>
        <v>854</v>
      </c>
      <c r="CO48" s="5">
        <f t="shared" si="27"/>
        <v>854</v>
      </c>
      <c r="CQ48" s="5">
        <f>+CN48</f>
        <v>854</v>
      </c>
      <c r="CR48" s="5">
        <f t="shared" si="28"/>
        <v>854</v>
      </c>
      <c r="CT48" s="5">
        <f>+CQ48</f>
        <v>854</v>
      </c>
      <c r="CU48" s="5">
        <f t="shared" si="29"/>
        <v>854</v>
      </c>
      <c r="CW48" s="5">
        <f>+CT48</f>
        <v>854</v>
      </c>
      <c r="CX48" s="5">
        <f t="shared" si="30"/>
        <v>854</v>
      </c>
      <c r="CZ48" s="5">
        <f t="shared" si="32"/>
        <v>26474</v>
      </c>
      <c r="DA48" s="5">
        <f t="shared" si="32"/>
        <v>26474</v>
      </c>
    </row>
    <row r="49" spans="2:105" x14ac:dyDescent="0.2">
      <c r="B49" s="23" t="s">
        <v>244</v>
      </c>
      <c r="C49" s="23">
        <v>3</v>
      </c>
      <c r="D49" s="23">
        <v>19</v>
      </c>
      <c r="E49" s="23" t="s">
        <v>362</v>
      </c>
      <c r="F49" s="23" t="s">
        <v>359</v>
      </c>
      <c r="G49" s="37">
        <v>27</v>
      </c>
      <c r="H49" s="23" t="s">
        <v>236</v>
      </c>
      <c r="I49" s="23" t="s">
        <v>395</v>
      </c>
      <c r="L49" s="5">
        <f t="shared" si="0"/>
        <v>0</v>
      </c>
      <c r="N49" s="5">
        <f>+K49</f>
        <v>0</v>
      </c>
      <c r="O49" s="5">
        <f t="shared" si="1"/>
        <v>0</v>
      </c>
      <c r="Q49" s="5">
        <f>+N49</f>
        <v>0</v>
      </c>
      <c r="R49" s="5">
        <f t="shared" si="2"/>
        <v>0</v>
      </c>
      <c r="T49" s="5">
        <f>+Q49</f>
        <v>0</v>
      </c>
      <c r="U49" s="5">
        <f t="shared" si="3"/>
        <v>0</v>
      </c>
      <c r="W49" s="5">
        <f>+T49</f>
        <v>0</v>
      </c>
      <c r="X49" s="5">
        <f t="shared" si="4"/>
        <v>0</v>
      </c>
      <c r="Z49" s="5">
        <f>+W49</f>
        <v>0</v>
      </c>
      <c r="AA49" s="5">
        <f t="shared" si="5"/>
        <v>0</v>
      </c>
      <c r="AC49" s="5">
        <f>+Z49</f>
        <v>0</v>
      </c>
      <c r="AD49" s="5">
        <f t="shared" si="6"/>
        <v>0</v>
      </c>
      <c r="AF49" s="5">
        <f>+AC49</f>
        <v>0</v>
      </c>
      <c r="AG49" s="5">
        <f t="shared" si="7"/>
        <v>0</v>
      </c>
      <c r="AI49" s="5">
        <f>+AF49</f>
        <v>0</v>
      </c>
      <c r="AJ49" s="5">
        <f t="shared" si="8"/>
        <v>0</v>
      </c>
      <c r="AL49" s="5">
        <f>+AI49</f>
        <v>0</v>
      </c>
      <c r="AM49" s="5">
        <f t="shared" si="9"/>
        <v>0</v>
      </c>
      <c r="AO49" s="5">
        <f>+AL49</f>
        <v>0</v>
      </c>
      <c r="AP49" s="5">
        <f t="shared" si="10"/>
        <v>0</v>
      </c>
      <c r="AR49" s="5">
        <f>+AO49</f>
        <v>0</v>
      </c>
      <c r="AS49" s="5">
        <f t="shared" si="11"/>
        <v>0</v>
      </c>
      <c r="AU49" s="5">
        <f>+AR49</f>
        <v>0</v>
      </c>
      <c r="AV49" s="5">
        <f t="shared" si="12"/>
        <v>0</v>
      </c>
      <c r="AX49" s="5">
        <f>+AU49</f>
        <v>0</v>
      </c>
      <c r="AY49" s="5">
        <f t="shared" si="13"/>
        <v>0</v>
      </c>
      <c r="BA49" s="5">
        <f>+AX49</f>
        <v>0</v>
      </c>
      <c r="BB49" s="5">
        <f t="shared" si="14"/>
        <v>0</v>
      </c>
      <c r="BD49" s="5">
        <f>+BA49</f>
        <v>0</v>
      </c>
      <c r="BE49" s="5">
        <f t="shared" si="15"/>
        <v>0</v>
      </c>
      <c r="BG49" s="5">
        <f>+BD49</f>
        <v>0</v>
      </c>
      <c r="BH49" s="5">
        <f t="shared" si="16"/>
        <v>0</v>
      </c>
      <c r="BJ49" s="5">
        <f>+BG49</f>
        <v>0</v>
      </c>
      <c r="BK49" s="5">
        <f t="shared" si="17"/>
        <v>0</v>
      </c>
      <c r="BM49" s="5">
        <f>+BJ49</f>
        <v>0</v>
      </c>
      <c r="BN49" s="5">
        <f t="shared" si="18"/>
        <v>0</v>
      </c>
      <c r="BP49" s="5">
        <f>+BM49</f>
        <v>0</v>
      </c>
      <c r="BQ49" s="5">
        <f t="shared" si="19"/>
        <v>0</v>
      </c>
      <c r="BS49" s="5">
        <f>+BP49</f>
        <v>0</v>
      </c>
      <c r="BT49" s="5">
        <f t="shared" si="20"/>
        <v>0</v>
      </c>
      <c r="BV49" s="5">
        <f>+BS49</f>
        <v>0</v>
      </c>
      <c r="BW49" s="5">
        <f t="shared" si="21"/>
        <v>0</v>
      </c>
      <c r="BY49" s="5">
        <f>+BV49</f>
        <v>0</v>
      </c>
      <c r="BZ49" s="5">
        <f t="shared" si="22"/>
        <v>0</v>
      </c>
      <c r="CB49" s="5">
        <f>+BY49</f>
        <v>0</v>
      </c>
      <c r="CC49" s="5">
        <f t="shared" si="23"/>
        <v>0</v>
      </c>
      <c r="CE49" s="5">
        <f>+CB49</f>
        <v>0</v>
      </c>
      <c r="CF49" s="5">
        <f t="shared" si="24"/>
        <v>0</v>
      </c>
      <c r="CH49" s="5">
        <f>+CE49</f>
        <v>0</v>
      </c>
      <c r="CI49" s="5">
        <f t="shared" si="25"/>
        <v>0</v>
      </c>
      <c r="CK49" s="5">
        <f>+CH49</f>
        <v>0</v>
      </c>
      <c r="CL49" s="5">
        <f t="shared" si="26"/>
        <v>0</v>
      </c>
      <c r="CN49" s="5">
        <f>+CK49</f>
        <v>0</v>
      </c>
      <c r="CO49" s="5">
        <f t="shared" si="27"/>
        <v>0</v>
      </c>
      <c r="CQ49" s="5">
        <f>+CN49</f>
        <v>0</v>
      </c>
      <c r="CR49" s="5">
        <f t="shared" si="28"/>
        <v>0</v>
      </c>
      <c r="CT49" s="5">
        <f>+CQ49</f>
        <v>0</v>
      </c>
      <c r="CU49" s="5">
        <f t="shared" si="29"/>
        <v>0</v>
      </c>
      <c r="CW49" s="5">
        <f>+CT49</f>
        <v>0</v>
      </c>
      <c r="CX49" s="5">
        <f t="shared" si="30"/>
        <v>0</v>
      </c>
      <c r="CZ49" s="5">
        <f t="shared" si="32"/>
        <v>0</v>
      </c>
      <c r="DA49" s="5">
        <f t="shared" si="32"/>
        <v>0</v>
      </c>
    </row>
    <row r="50" spans="2:105" x14ac:dyDescent="0.2">
      <c r="K50" s="23" t="s">
        <v>413</v>
      </c>
      <c r="M50" s="9"/>
      <c r="P50" s="9"/>
      <c r="S50" s="9"/>
      <c r="V50" s="9"/>
      <c r="Y50" s="9"/>
      <c r="AB50" s="9"/>
      <c r="AE50" s="9"/>
      <c r="AH50" s="9"/>
      <c r="AK50" s="9"/>
      <c r="AN50" s="9"/>
      <c r="AQ50" s="9"/>
      <c r="AT50" s="9"/>
      <c r="AW50" s="9"/>
      <c r="AZ50" s="9"/>
      <c r="BC50" s="9"/>
    </row>
    <row r="51" spans="2:105" x14ac:dyDescent="0.2">
      <c r="K51" s="23"/>
      <c r="M51" s="9"/>
      <c r="P51" s="9"/>
      <c r="S51" s="9"/>
      <c r="V51" s="9"/>
      <c r="Y51" s="9"/>
      <c r="AB51" s="9"/>
      <c r="AE51" s="9"/>
      <c r="AH51" s="9"/>
      <c r="AK51" s="9"/>
      <c r="AN51" s="9"/>
      <c r="AQ51" s="9"/>
      <c r="AT51" s="9"/>
      <c r="AW51" s="9"/>
      <c r="AZ51" s="9"/>
      <c r="BC51" s="9"/>
    </row>
    <row r="52" spans="2:105" x14ac:dyDescent="0.2">
      <c r="B52" s="23" t="s">
        <v>244</v>
      </c>
      <c r="C52" s="23">
        <v>3</v>
      </c>
      <c r="D52" s="23">
        <v>19</v>
      </c>
      <c r="E52" s="23" t="s">
        <v>362</v>
      </c>
      <c r="F52" s="23" t="s">
        <v>359</v>
      </c>
      <c r="G52" s="37">
        <v>27</v>
      </c>
      <c r="H52" s="23" t="s">
        <v>235</v>
      </c>
      <c r="I52" s="23" t="s">
        <v>395</v>
      </c>
      <c r="K52" s="5">
        <v>323</v>
      </c>
      <c r="L52" s="5">
        <f t="shared" si="0"/>
        <v>323</v>
      </c>
      <c r="N52" s="5">
        <f>+K52</f>
        <v>323</v>
      </c>
      <c r="O52" s="5">
        <f t="shared" si="1"/>
        <v>323</v>
      </c>
      <c r="Q52" s="5">
        <f>+N52</f>
        <v>323</v>
      </c>
      <c r="R52" s="5">
        <f t="shared" si="2"/>
        <v>323</v>
      </c>
      <c r="T52" s="5">
        <f>+Q52</f>
        <v>323</v>
      </c>
      <c r="U52" s="5">
        <f t="shared" si="3"/>
        <v>323</v>
      </c>
      <c r="W52" s="5">
        <f>+T52</f>
        <v>323</v>
      </c>
      <c r="X52" s="5">
        <f t="shared" si="4"/>
        <v>323</v>
      </c>
      <c r="Z52" s="5">
        <f>+W52</f>
        <v>323</v>
      </c>
      <c r="AA52" s="5">
        <f t="shared" si="5"/>
        <v>323</v>
      </c>
      <c r="AC52" s="5">
        <f>+Z52</f>
        <v>323</v>
      </c>
      <c r="AD52" s="5">
        <f t="shared" si="6"/>
        <v>323</v>
      </c>
      <c r="AF52" s="5">
        <f>+AC52</f>
        <v>323</v>
      </c>
      <c r="AG52" s="5">
        <f t="shared" si="7"/>
        <v>323</v>
      </c>
      <c r="AI52" s="5">
        <f>+AF52</f>
        <v>323</v>
      </c>
      <c r="AJ52" s="5">
        <f t="shared" si="8"/>
        <v>323</v>
      </c>
      <c r="AL52" s="5">
        <f>+AI52</f>
        <v>323</v>
      </c>
      <c r="AM52" s="5">
        <f t="shared" si="9"/>
        <v>323</v>
      </c>
      <c r="AO52" s="5">
        <f>+AL52</f>
        <v>323</v>
      </c>
      <c r="AP52" s="5">
        <f t="shared" si="10"/>
        <v>323</v>
      </c>
      <c r="AR52" s="5">
        <f>+AO52</f>
        <v>323</v>
      </c>
      <c r="AS52" s="5">
        <f t="shared" si="11"/>
        <v>323</v>
      </c>
      <c r="AU52" s="5">
        <f>+AR52</f>
        <v>323</v>
      </c>
      <c r="AV52" s="5">
        <f t="shared" si="12"/>
        <v>323</v>
      </c>
      <c r="AX52" s="5">
        <f>+AU52</f>
        <v>323</v>
      </c>
      <c r="AY52" s="5">
        <f t="shared" si="13"/>
        <v>323</v>
      </c>
      <c r="BA52" s="5">
        <f>+AX52</f>
        <v>323</v>
      </c>
      <c r="BB52" s="5">
        <f t="shared" si="14"/>
        <v>323</v>
      </c>
      <c r="BD52" s="5">
        <f>+BA52</f>
        <v>323</v>
      </c>
      <c r="BE52" s="5">
        <f t="shared" si="15"/>
        <v>323</v>
      </c>
      <c r="BG52" s="5">
        <f>+BD52</f>
        <v>323</v>
      </c>
      <c r="BH52" s="5">
        <f t="shared" si="16"/>
        <v>323</v>
      </c>
      <c r="BJ52" s="5">
        <f>+BG52</f>
        <v>323</v>
      </c>
      <c r="BK52" s="5">
        <f t="shared" si="17"/>
        <v>323</v>
      </c>
      <c r="BM52" s="5">
        <f>+BJ52</f>
        <v>323</v>
      </c>
      <c r="BN52" s="5">
        <f t="shared" si="18"/>
        <v>323</v>
      </c>
      <c r="BP52" s="5">
        <f>+BM52</f>
        <v>323</v>
      </c>
      <c r="BQ52" s="5">
        <f t="shared" si="19"/>
        <v>323</v>
      </c>
      <c r="BS52" s="5">
        <f>+BP52</f>
        <v>323</v>
      </c>
      <c r="BT52" s="5">
        <f t="shared" si="20"/>
        <v>323</v>
      </c>
      <c r="BV52" s="5">
        <f>+BS52</f>
        <v>323</v>
      </c>
      <c r="BW52" s="5">
        <f t="shared" si="21"/>
        <v>323</v>
      </c>
      <c r="BY52" s="5">
        <f>+BV52</f>
        <v>323</v>
      </c>
      <c r="BZ52" s="5">
        <f t="shared" si="22"/>
        <v>323</v>
      </c>
      <c r="CB52" s="5">
        <f>+BY52</f>
        <v>323</v>
      </c>
      <c r="CC52" s="5">
        <f t="shared" si="23"/>
        <v>323</v>
      </c>
      <c r="CE52" s="5">
        <f>+CB52</f>
        <v>323</v>
      </c>
      <c r="CF52" s="5">
        <f t="shared" si="24"/>
        <v>323</v>
      </c>
      <c r="CH52" s="5">
        <f>+CE52</f>
        <v>323</v>
      </c>
      <c r="CI52" s="5">
        <f t="shared" si="25"/>
        <v>323</v>
      </c>
      <c r="CK52" s="5">
        <f>+CH52</f>
        <v>323</v>
      </c>
      <c r="CL52" s="5">
        <f t="shared" si="26"/>
        <v>323</v>
      </c>
      <c r="CN52" s="5">
        <f>+CK52</f>
        <v>323</v>
      </c>
      <c r="CO52" s="5">
        <f t="shared" si="27"/>
        <v>323</v>
      </c>
      <c r="CQ52" s="5">
        <f>+CN52</f>
        <v>323</v>
      </c>
      <c r="CR52" s="5">
        <f t="shared" si="28"/>
        <v>323</v>
      </c>
      <c r="CT52" s="5">
        <f>+CQ52</f>
        <v>323</v>
      </c>
      <c r="CU52" s="5">
        <f t="shared" si="29"/>
        <v>323</v>
      </c>
      <c r="CW52" s="5">
        <f>+CT52</f>
        <v>323</v>
      </c>
      <c r="CX52" s="5">
        <f t="shared" si="30"/>
        <v>323</v>
      </c>
      <c r="CZ52" s="5">
        <f>K52+N52+Q52+T52+W52+Z52+AC52+AF52+AI52+AL52+AO52+AR52+AU52+AX52+BA52+BD52+BG52+BJ52+BM52+BP52+BS52+BV52+BY52+CB52+CE52+CH52+CK52+CN52+CQ52+CT52+CW52</f>
        <v>10013</v>
      </c>
      <c r="DA52" s="5">
        <f>L52+O52+R52+U52+X52+AA52+AD52+AG52+AJ52+AM52+AP52+AS52+AV52+AY52+BB52+BE52+BH52+BK52+BN52+BQ52+BT52+BW52+BZ52+CC52+CF52+CI52+CL52+CO52+CR52+CU52+CX52</f>
        <v>10013</v>
      </c>
    </row>
    <row r="53" spans="2:105" x14ac:dyDescent="0.2">
      <c r="K53" s="23" t="s">
        <v>410</v>
      </c>
      <c r="M53" s="9"/>
      <c r="P53" s="9"/>
      <c r="S53" s="9"/>
      <c r="V53" s="9"/>
      <c r="Y53" s="9"/>
      <c r="AB53" s="9"/>
      <c r="AE53" s="9"/>
      <c r="AH53" s="9"/>
      <c r="AK53" s="9"/>
      <c r="AN53" s="9"/>
      <c r="AQ53" s="9"/>
      <c r="AT53" s="9"/>
      <c r="AW53" s="9"/>
      <c r="AZ53" s="9"/>
      <c r="BC53" s="9"/>
    </row>
    <row r="54" spans="2:105" x14ac:dyDescent="0.2">
      <c r="K54" s="23"/>
      <c r="M54" s="9"/>
      <c r="P54" s="9"/>
      <c r="S54" s="9"/>
      <c r="V54" s="9"/>
      <c r="Y54" s="9"/>
      <c r="AB54" s="9"/>
      <c r="AE54" s="9"/>
      <c r="AH54" s="9"/>
      <c r="AK54" s="9"/>
      <c r="AN54" s="9"/>
      <c r="AQ54" s="9"/>
      <c r="AT54" s="9"/>
      <c r="AW54" s="9"/>
      <c r="AZ54" s="9"/>
      <c r="BC54" s="9"/>
    </row>
    <row r="55" spans="2:105" x14ac:dyDescent="0.2">
      <c r="B55" s="23" t="s">
        <v>244</v>
      </c>
      <c r="C55" s="23">
        <v>3</v>
      </c>
      <c r="D55" s="23">
        <v>19</v>
      </c>
      <c r="E55" s="23" t="s">
        <v>362</v>
      </c>
      <c r="F55" s="23" t="s">
        <v>359</v>
      </c>
      <c r="G55" s="37">
        <v>27</v>
      </c>
      <c r="H55" s="23" t="s">
        <v>235</v>
      </c>
      <c r="I55" s="23" t="s">
        <v>395</v>
      </c>
      <c r="K55" s="5">
        <v>194</v>
      </c>
      <c r="L55" s="5">
        <f t="shared" si="0"/>
        <v>194</v>
      </c>
      <c r="N55" s="5">
        <f>+K55</f>
        <v>194</v>
      </c>
      <c r="O55" s="5">
        <f t="shared" si="1"/>
        <v>194</v>
      </c>
      <c r="Q55" s="5">
        <f>+N55</f>
        <v>194</v>
      </c>
      <c r="R55" s="5">
        <f t="shared" si="2"/>
        <v>194</v>
      </c>
      <c r="T55" s="5">
        <f>+Q55</f>
        <v>194</v>
      </c>
      <c r="U55" s="5">
        <f t="shared" si="3"/>
        <v>194</v>
      </c>
      <c r="W55" s="5">
        <f>+T55</f>
        <v>194</v>
      </c>
      <c r="X55" s="5">
        <f t="shared" si="4"/>
        <v>194</v>
      </c>
      <c r="Z55" s="5">
        <f>+W55</f>
        <v>194</v>
      </c>
      <c r="AA55" s="5">
        <f t="shared" si="5"/>
        <v>194</v>
      </c>
      <c r="AC55" s="5">
        <f>+Z55</f>
        <v>194</v>
      </c>
      <c r="AD55" s="5">
        <f t="shared" si="6"/>
        <v>194</v>
      </c>
      <c r="AF55" s="5">
        <f>+AC55</f>
        <v>194</v>
      </c>
      <c r="AG55" s="5">
        <f t="shared" si="7"/>
        <v>194</v>
      </c>
      <c r="AI55" s="5">
        <f>+AF55</f>
        <v>194</v>
      </c>
      <c r="AJ55" s="5">
        <f t="shared" si="8"/>
        <v>194</v>
      </c>
      <c r="AL55" s="5">
        <f>+AI55</f>
        <v>194</v>
      </c>
      <c r="AM55" s="5">
        <f t="shared" si="9"/>
        <v>194</v>
      </c>
      <c r="AO55" s="5">
        <f>+AL55</f>
        <v>194</v>
      </c>
      <c r="AP55" s="5">
        <f t="shared" si="10"/>
        <v>194</v>
      </c>
      <c r="AR55" s="5">
        <f>+AO55</f>
        <v>194</v>
      </c>
      <c r="AS55" s="5">
        <f t="shared" si="11"/>
        <v>194</v>
      </c>
      <c r="AU55" s="5">
        <f>+AR55</f>
        <v>194</v>
      </c>
      <c r="AV55" s="5">
        <f t="shared" si="12"/>
        <v>194</v>
      </c>
      <c r="AX55" s="5">
        <f>+AU55</f>
        <v>194</v>
      </c>
      <c r="AY55" s="5">
        <f t="shared" si="13"/>
        <v>194</v>
      </c>
      <c r="BA55" s="5">
        <f>+AX55</f>
        <v>194</v>
      </c>
      <c r="BB55" s="5">
        <f t="shared" si="14"/>
        <v>194</v>
      </c>
      <c r="BD55" s="5">
        <f>+BA55</f>
        <v>194</v>
      </c>
      <c r="BE55" s="5">
        <f t="shared" si="15"/>
        <v>194</v>
      </c>
      <c r="BG55" s="5">
        <f>+BD55</f>
        <v>194</v>
      </c>
      <c r="BH55" s="5">
        <f t="shared" si="16"/>
        <v>194</v>
      </c>
      <c r="BJ55" s="5">
        <f>+BG55</f>
        <v>194</v>
      </c>
      <c r="BK55" s="5">
        <f t="shared" si="17"/>
        <v>194</v>
      </c>
      <c r="BM55" s="5">
        <f>+BJ55</f>
        <v>194</v>
      </c>
      <c r="BN55" s="5">
        <f t="shared" si="18"/>
        <v>194</v>
      </c>
      <c r="BP55" s="5">
        <f>+BM55</f>
        <v>194</v>
      </c>
      <c r="BQ55" s="5">
        <f t="shared" si="19"/>
        <v>194</v>
      </c>
      <c r="BS55" s="5">
        <f>+BP55</f>
        <v>194</v>
      </c>
      <c r="BT55" s="5">
        <f t="shared" si="20"/>
        <v>194</v>
      </c>
      <c r="BV55" s="5">
        <f>+BS55</f>
        <v>194</v>
      </c>
      <c r="BW55" s="5">
        <f t="shared" si="21"/>
        <v>194</v>
      </c>
      <c r="BY55" s="5">
        <f>+BV55</f>
        <v>194</v>
      </c>
      <c r="BZ55" s="5">
        <f t="shared" si="22"/>
        <v>194</v>
      </c>
      <c r="CB55" s="5">
        <f>+BY55</f>
        <v>194</v>
      </c>
      <c r="CC55" s="5">
        <f t="shared" si="23"/>
        <v>194</v>
      </c>
      <c r="CE55" s="5">
        <f>+CB55</f>
        <v>194</v>
      </c>
      <c r="CF55" s="5">
        <f t="shared" si="24"/>
        <v>194</v>
      </c>
      <c r="CH55" s="5">
        <f>+CE55</f>
        <v>194</v>
      </c>
      <c r="CI55" s="5">
        <f t="shared" si="25"/>
        <v>194</v>
      </c>
      <c r="CK55" s="5">
        <f>+CH55</f>
        <v>194</v>
      </c>
      <c r="CL55" s="5">
        <f t="shared" si="26"/>
        <v>194</v>
      </c>
      <c r="CN55" s="5">
        <f>+CK55</f>
        <v>194</v>
      </c>
      <c r="CO55" s="5">
        <f t="shared" si="27"/>
        <v>194</v>
      </c>
      <c r="CQ55" s="5">
        <f>+CN55</f>
        <v>194</v>
      </c>
      <c r="CR55" s="5">
        <f t="shared" si="28"/>
        <v>194</v>
      </c>
      <c r="CT55" s="5">
        <f>+CQ55</f>
        <v>194</v>
      </c>
      <c r="CU55" s="5">
        <f t="shared" si="29"/>
        <v>194</v>
      </c>
      <c r="CW55" s="5">
        <f>+CT55</f>
        <v>194</v>
      </c>
      <c r="CX55" s="5">
        <f t="shared" si="30"/>
        <v>194</v>
      </c>
      <c r="CZ55" s="5">
        <f>K55+N55+Q55+T55+W55+Z55+AC55+AF55+AI55+AL55+AO55+AR55+AU55+AX55+BA55+BD55+BG55+BJ55+BM55+BP55+BS55+BV55+BY55+CB55+CE55+CH55+CK55+CN55+CQ55+CT55+CW55</f>
        <v>6014</v>
      </c>
      <c r="DA55" s="5">
        <f>L55+O55+R55+U55+X55+AA55+AD55+AG55+AJ55+AM55+AP55+AS55+AV55+AY55+BB55+BE55+BH55+BK55+BN55+BQ55+BT55+BW55+BZ55+CC55+CF55+CI55+CL55+CO55+CR55+CU55+CX55</f>
        <v>6014</v>
      </c>
    </row>
    <row r="56" spans="2:105" x14ac:dyDescent="0.2">
      <c r="K56" s="23" t="s">
        <v>411</v>
      </c>
      <c r="M56" s="9"/>
      <c r="P56" s="9"/>
      <c r="S56" s="9"/>
      <c r="V56" s="9"/>
      <c r="Y56" s="9"/>
      <c r="AB56" s="9"/>
      <c r="AE56" s="9"/>
      <c r="AH56" s="9"/>
      <c r="AK56" s="9"/>
      <c r="AN56" s="9"/>
      <c r="AQ56" s="9"/>
      <c r="AT56" s="9"/>
      <c r="AW56" s="9"/>
      <c r="AZ56" s="9"/>
      <c r="BC56" s="9"/>
    </row>
    <row r="57" spans="2:105" x14ac:dyDescent="0.2">
      <c r="K57" s="23"/>
      <c r="M57" s="9"/>
      <c r="P57" s="9"/>
      <c r="S57" s="9"/>
      <c r="V57" s="9"/>
      <c r="Y57" s="9"/>
      <c r="AB57" s="9"/>
      <c r="AE57" s="9"/>
      <c r="AH57" s="9"/>
      <c r="AK57" s="9"/>
      <c r="AN57" s="9"/>
      <c r="AQ57" s="9"/>
      <c r="AT57" s="9"/>
      <c r="AW57" s="9"/>
      <c r="AZ57" s="9"/>
      <c r="BC57" s="9"/>
    </row>
    <row r="59" spans="2:105" x14ac:dyDescent="0.2">
      <c r="B59" s="23" t="s">
        <v>244</v>
      </c>
      <c r="C59" s="23">
        <v>4</v>
      </c>
      <c r="D59" s="23">
        <v>21</v>
      </c>
      <c r="E59" s="23" t="s">
        <v>362</v>
      </c>
      <c r="F59" s="23" t="s">
        <v>266</v>
      </c>
      <c r="G59" s="37" t="s">
        <v>267</v>
      </c>
      <c r="H59" s="23" t="s">
        <v>235</v>
      </c>
      <c r="I59" s="23" t="s">
        <v>370</v>
      </c>
      <c r="K59" s="5">
        <v>176</v>
      </c>
      <c r="L59" s="5">
        <f t="shared" si="0"/>
        <v>176</v>
      </c>
      <c r="N59" s="5">
        <f>+K59</f>
        <v>176</v>
      </c>
      <c r="O59" s="5">
        <f t="shared" si="1"/>
        <v>176</v>
      </c>
      <c r="Q59" s="5">
        <f>+N59</f>
        <v>176</v>
      </c>
      <c r="R59" s="5">
        <f t="shared" si="2"/>
        <v>176</v>
      </c>
      <c r="T59" s="5">
        <f>+Q59</f>
        <v>176</v>
      </c>
      <c r="U59" s="5">
        <f t="shared" si="3"/>
        <v>176</v>
      </c>
      <c r="W59" s="5">
        <f>+T59</f>
        <v>176</v>
      </c>
      <c r="X59" s="5">
        <f t="shared" si="4"/>
        <v>176</v>
      </c>
      <c r="Z59" s="5">
        <f>+W59</f>
        <v>176</v>
      </c>
      <c r="AA59" s="5">
        <f t="shared" si="5"/>
        <v>176</v>
      </c>
      <c r="AC59" s="5">
        <f>+Z59</f>
        <v>176</v>
      </c>
      <c r="AD59" s="5">
        <f t="shared" si="6"/>
        <v>176</v>
      </c>
      <c r="AF59" s="5">
        <f>+AC59</f>
        <v>176</v>
      </c>
      <c r="AG59" s="5">
        <f t="shared" si="7"/>
        <v>176</v>
      </c>
      <c r="AI59" s="5">
        <f>+AF59</f>
        <v>176</v>
      </c>
      <c r="AJ59" s="5">
        <f t="shared" si="8"/>
        <v>176</v>
      </c>
      <c r="AL59" s="5">
        <f>+AI59</f>
        <v>176</v>
      </c>
      <c r="AM59" s="5">
        <f t="shared" si="9"/>
        <v>176</v>
      </c>
      <c r="AO59" s="5">
        <f>+AL59</f>
        <v>176</v>
      </c>
      <c r="AP59" s="5">
        <f t="shared" si="10"/>
        <v>176</v>
      </c>
      <c r="AR59" s="5">
        <f>+AO59</f>
        <v>176</v>
      </c>
      <c r="AS59" s="5">
        <f t="shared" si="11"/>
        <v>176</v>
      </c>
      <c r="AU59" s="5">
        <f>+AR59</f>
        <v>176</v>
      </c>
      <c r="AV59" s="5">
        <f t="shared" si="12"/>
        <v>176</v>
      </c>
      <c r="AX59" s="5">
        <f>+AU59</f>
        <v>176</v>
      </c>
      <c r="AY59" s="5">
        <f t="shared" si="13"/>
        <v>176</v>
      </c>
      <c r="BA59" s="5">
        <f>+AX59</f>
        <v>176</v>
      </c>
      <c r="BB59" s="5">
        <f t="shared" si="14"/>
        <v>176</v>
      </c>
      <c r="BD59" s="5">
        <f>+BA59</f>
        <v>176</v>
      </c>
      <c r="BE59" s="5">
        <f t="shared" si="15"/>
        <v>176</v>
      </c>
      <c r="BG59" s="5">
        <f>+BD59</f>
        <v>176</v>
      </c>
      <c r="BH59" s="5">
        <f t="shared" si="16"/>
        <v>176</v>
      </c>
      <c r="BJ59" s="5">
        <f>+BG59</f>
        <v>176</v>
      </c>
      <c r="BK59" s="5">
        <f t="shared" si="17"/>
        <v>176</v>
      </c>
      <c r="BM59" s="5">
        <f>+BJ59</f>
        <v>176</v>
      </c>
      <c r="BN59" s="5">
        <f t="shared" si="18"/>
        <v>176</v>
      </c>
      <c r="BP59" s="5">
        <f>+BM59</f>
        <v>176</v>
      </c>
      <c r="BQ59" s="5">
        <f t="shared" si="19"/>
        <v>176</v>
      </c>
      <c r="BS59" s="5">
        <f>+BP59</f>
        <v>176</v>
      </c>
      <c r="BT59" s="5">
        <f t="shared" si="20"/>
        <v>176</v>
      </c>
      <c r="BV59" s="5">
        <f>+BS59</f>
        <v>176</v>
      </c>
      <c r="BW59" s="5">
        <f t="shared" si="21"/>
        <v>176</v>
      </c>
      <c r="BY59" s="5">
        <f>+BV59</f>
        <v>176</v>
      </c>
      <c r="BZ59" s="5">
        <f t="shared" si="22"/>
        <v>176</v>
      </c>
      <c r="CB59" s="5">
        <f>+BY59</f>
        <v>176</v>
      </c>
      <c r="CC59" s="5">
        <f t="shared" si="23"/>
        <v>176</v>
      </c>
      <c r="CE59" s="5">
        <f>+CB59</f>
        <v>176</v>
      </c>
      <c r="CF59" s="5">
        <f t="shared" si="24"/>
        <v>176</v>
      </c>
      <c r="CH59" s="5">
        <f>+CE59</f>
        <v>176</v>
      </c>
      <c r="CI59" s="5">
        <f t="shared" si="25"/>
        <v>176</v>
      </c>
      <c r="CK59" s="5">
        <f>+CH59</f>
        <v>176</v>
      </c>
      <c r="CL59" s="5">
        <f t="shared" si="26"/>
        <v>176</v>
      </c>
      <c r="CN59" s="5">
        <f>+CK59</f>
        <v>176</v>
      </c>
      <c r="CO59" s="5">
        <f t="shared" si="27"/>
        <v>176</v>
      </c>
      <c r="CQ59" s="5">
        <f>+CN59</f>
        <v>176</v>
      </c>
      <c r="CR59" s="5">
        <f t="shared" si="28"/>
        <v>176</v>
      </c>
      <c r="CT59" s="5">
        <f>+CQ59</f>
        <v>176</v>
      </c>
      <c r="CU59" s="5">
        <f t="shared" si="29"/>
        <v>176</v>
      </c>
      <c r="CW59" s="5">
        <f>+CT59</f>
        <v>176</v>
      </c>
      <c r="CX59" s="5">
        <f t="shared" si="30"/>
        <v>176</v>
      </c>
      <c r="CZ59" s="5">
        <f>K59+N59+Q59+T59+W59+Z59+AC59+AF59+AI59+AL59+AO59+AR59+AU59+AX59+BA59+BD59+BG59+BJ59+BM59+BP59+BS59+BV59+BY59+CB59+CE59+CH59+CK59+CN59+CQ59</f>
        <v>5104</v>
      </c>
      <c r="DA59" s="5">
        <f>L59+O59+R59+U59+X59+AA59+AD59+AG59+AJ59+AM59+AP59+AS59+AV59+AY59+BB59+BE59+BH59+BK59+BN59+BQ59+BT59+BW59+BZ59+CC59+CF59+CI59+CL59+CO59+CR59</f>
        <v>5104</v>
      </c>
    </row>
    <row r="60" spans="2:105" x14ac:dyDescent="0.2">
      <c r="B60" s="23" t="s">
        <v>244</v>
      </c>
      <c r="C60" s="23">
        <v>4</v>
      </c>
      <c r="D60" s="23">
        <v>21</v>
      </c>
      <c r="E60" s="23" t="s">
        <v>362</v>
      </c>
      <c r="F60" s="23" t="s">
        <v>266</v>
      </c>
      <c r="G60" s="37" t="s">
        <v>267</v>
      </c>
      <c r="H60" s="23" t="s">
        <v>236</v>
      </c>
      <c r="L60" s="5">
        <f t="shared" si="0"/>
        <v>0</v>
      </c>
      <c r="N60" s="5">
        <f>+K60</f>
        <v>0</v>
      </c>
      <c r="O60" s="5">
        <f t="shared" si="1"/>
        <v>0</v>
      </c>
      <c r="Q60" s="5">
        <f>+N60</f>
        <v>0</v>
      </c>
      <c r="R60" s="5">
        <f t="shared" si="2"/>
        <v>0</v>
      </c>
      <c r="T60" s="5">
        <f>+Q60</f>
        <v>0</v>
      </c>
      <c r="U60" s="5">
        <f t="shared" si="3"/>
        <v>0</v>
      </c>
      <c r="W60" s="5">
        <f>+T60</f>
        <v>0</v>
      </c>
      <c r="X60" s="5">
        <f t="shared" si="4"/>
        <v>0</v>
      </c>
      <c r="Z60" s="5">
        <f>+W60</f>
        <v>0</v>
      </c>
      <c r="AA60" s="5">
        <f t="shared" si="5"/>
        <v>0</v>
      </c>
      <c r="AC60" s="5">
        <f>+Z60</f>
        <v>0</v>
      </c>
      <c r="AD60" s="5">
        <f t="shared" si="6"/>
        <v>0</v>
      </c>
      <c r="AF60" s="5">
        <f>+AC60</f>
        <v>0</v>
      </c>
      <c r="AG60" s="5">
        <f t="shared" si="7"/>
        <v>0</v>
      </c>
      <c r="AI60" s="5">
        <f>+AF60</f>
        <v>0</v>
      </c>
      <c r="AJ60" s="5">
        <f t="shared" si="8"/>
        <v>0</v>
      </c>
      <c r="AL60" s="5">
        <f>+AI60</f>
        <v>0</v>
      </c>
      <c r="AM60" s="5">
        <f t="shared" si="9"/>
        <v>0</v>
      </c>
      <c r="AO60" s="5">
        <f>+AL60</f>
        <v>0</v>
      </c>
      <c r="AP60" s="5">
        <f t="shared" si="10"/>
        <v>0</v>
      </c>
      <c r="AR60" s="5">
        <f>+AO60</f>
        <v>0</v>
      </c>
      <c r="AS60" s="5">
        <f t="shared" si="11"/>
        <v>0</v>
      </c>
      <c r="AU60" s="5">
        <f>+AR60</f>
        <v>0</v>
      </c>
      <c r="AV60" s="5">
        <f t="shared" si="12"/>
        <v>0</v>
      </c>
      <c r="AX60" s="5">
        <f>+AU60</f>
        <v>0</v>
      </c>
      <c r="AY60" s="5">
        <f t="shared" si="13"/>
        <v>0</v>
      </c>
      <c r="BA60" s="5">
        <f>+AX60</f>
        <v>0</v>
      </c>
      <c r="BB60" s="5">
        <f t="shared" si="14"/>
        <v>0</v>
      </c>
      <c r="BD60" s="5">
        <f>+BA60</f>
        <v>0</v>
      </c>
      <c r="BE60" s="5">
        <f t="shared" si="15"/>
        <v>0</v>
      </c>
      <c r="BG60" s="5">
        <f>+BD60</f>
        <v>0</v>
      </c>
      <c r="BH60" s="5">
        <f t="shared" si="16"/>
        <v>0</v>
      </c>
      <c r="BJ60" s="5">
        <f>+BG60</f>
        <v>0</v>
      </c>
      <c r="BK60" s="5">
        <f t="shared" si="17"/>
        <v>0</v>
      </c>
      <c r="BM60" s="5">
        <f>+BJ60</f>
        <v>0</v>
      </c>
      <c r="BN60" s="5">
        <f t="shared" si="18"/>
        <v>0</v>
      </c>
      <c r="BP60" s="5">
        <f>+BM60</f>
        <v>0</v>
      </c>
      <c r="BQ60" s="5">
        <f t="shared" si="19"/>
        <v>0</v>
      </c>
      <c r="BS60" s="5">
        <f>+BP60</f>
        <v>0</v>
      </c>
      <c r="BT60" s="5">
        <f t="shared" si="20"/>
        <v>0</v>
      </c>
      <c r="BV60" s="5">
        <f>+BS60</f>
        <v>0</v>
      </c>
      <c r="BW60" s="5">
        <f t="shared" si="21"/>
        <v>0</v>
      </c>
      <c r="BY60" s="5">
        <f>+BV60</f>
        <v>0</v>
      </c>
      <c r="BZ60" s="5">
        <f t="shared" si="22"/>
        <v>0</v>
      </c>
      <c r="CB60" s="5">
        <f>+BY60</f>
        <v>0</v>
      </c>
      <c r="CC60" s="5">
        <f t="shared" si="23"/>
        <v>0</v>
      </c>
      <c r="CE60" s="5">
        <f>+CB60</f>
        <v>0</v>
      </c>
      <c r="CF60" s="5">
        <f t="shared" si="24"/>
        <v>0</v>
      </c>
      <c r="CH60" s="5">
        <f>+CE60</f>
        <v>0</v>
      </c>
      <c r="CI60" s="5">
        <f t="shared" si="25"/>
        <v>0</v>
      </c>
      <c r="CK60" s="5">
        <f>+CH60</f>
        <v>0</v>
      </c>
      <c r="CL60" s="5">
        <f t="shared" si="26"/>
        <v>0</v>
      </c>
      <c r="CN60" s="5">
        <f>+CK60</f>
        <v>0</v>
      </c>
      <c r="CO60" s="5">
        <f t="shared" si="27"/>
        <v>0</v>
      </c>
      <c r="CQ60" s="5">
        <f>+CN60</f>
        <v>0</v>
      </c>
      <c r="CR60" s="5">
        <f t="shared" si="28"/>
        <v>0</v>
      </c>
      <c r="CT60" s="5">
        <f>+CQ60</f>
        <v>0</v>
      </c>
      <c r="CU60" s="5">
        <f t="shared" si="29"/>
        <v>0</v>
      </c>
      <c r="CW60" s="5">
        <f>+CT60</f>
        <v>0</v>
      </c>
      <c r="CX60" s="5">
        <f t="shared" si="30"/>
        <v>0</v>
      </c>
      <c r="CZ60" s="5">
        <f>K60+N60+Q60+T60+W60+Z60+AC60+AF60+AI60+AL60+AO60+AR60+AU60+AX60+BA60+BD60+BG60+BJ60+BM60+BP60+BS60+BV60+BY60+CB60+CE60+CH60+CK60+CN60+CQ60</f>
        <v>0</v>
      </c>
      <c r="DA60" s="5">
        <f>L60+O60+R60+U60+X60+AA60+AD60+AG60+AJ60+AM60+AP60+AS60+AV60+AY60+BB60+BE60+BH60+BK60+BN60+BQ60+BT60+BW60+BZ60+CC60+CF60+CI60+CL60+CO60+CR60</f>
        <v>0</v>
      </c>
    </row>
    <row r="63" spans="2:105" x14ac:dyDescent="0.2">
      <c r="B63" s="23" t="s">
        <v>244</v>
      </c>
      <c r="C63" s="23">
        <v>4</v>
      </c>
      <c r="D63" s="23">
        <v>22</v>
      </c>
      <c r="L63" s="5">
        <f t="shared" si="0"/>
        <v>0</v>
      </c>
      <c r="N63" s="5">
        <f>+K63</f>
        <v>0</v>
      </c>
      <c r="O63" s="5">
        <f t="shared" si="1"/>
        <v>0</v>
      </c>
      <c r="Q63" s="5">
        <f>+N63</f>
        <v>0</v>
      </c>
      <c r="R63" s="5">
        <f t="shared" si="2"/>
        <v>0</v>
      </c>
      <c r="T63" s="5">
        <f>+Q63</f>
        <v>0</v>
      </c>
      <c r="U63" s="5">
        <f t="shared" si="3"/>
        <v>0</v>
      </c>
      <c r="W63" s="5">
        <f>+T63</f>
        <v>0</v>
      </c>
      <c r="X63" s="5">
        <f t="shared" si="4"/>
        <v>0</v>
      </c>
      <c r="Z63" s="5">
        <f>+W63</f>
        <v>0</v>
      </c>
      <c r="AA63" s="5">
        <f t="shared" si="5"/>
        <v>0</v>
      </c>
      <c r="AC63" s="5">
        <f>+Z63</f>
        <v>0</v>
      </c>
      <c r="AD63" s="5">
        <f t="shared" si="6"/>
        <v>0</v>
      </c>
      <c r="AF63" s="5">
        <f>+AC63</f>
        <v>0</v>
      </c>
      <c r="AG63" s="5">
        <f t="shared" si="7"/>
        <v>0</v>
      </c>
      <c r="AI63" s="5">
        <f>+AF63</f>
        <v>0</v>
      </c>
      <c r="AJ63" s="5">
        <f t="shared" si="8"/>
        <v>0</v>
      </c>
      <c r="AL63" s="5">
        <f>+AI63</f>
        <v>0</v>
      </c>
      <c r="AM63" s="5">
        <f t="shared" si="9"/>
        <v>0</v>
      </c>
      <c r="AO63" s="5">
        <f>+AL63</f>
        <v>0</v>
      </c>
      <c r="AP63" s="5">
        <f t="shared" si="10"/>
        <v>0</v>
      </c>
      <c r="AR63" s="5">
        <f>+AO63</f>
        <v>0</v>
      </c>
      <c r="AS63" s="5">
        <f t="shared" si="11"/>
        <v>0</v>
      </c>
      <c r="AU63" s="5">
        <f>+AR63</f>
        <v>0</v>
      </c>
      <c r="AV63" s="5">
        <f t="shared" si="12"/>
        <v>0</v>
      </c>
      <c r="AX63" s="5">
        <f>+AU63</f>
        <v>0</v>
      </c>
      <c r="AY63" s="5">
        <f t="shared" si="13"/>
        <v>0</v>
      </c>
      <c r="BA63" s="5">
        <f>+AX63</f>
        <v>0</v>
      </c>
      <c r="BB63" s="5">
        <f t="shared" si="14"/>
        <v>0</v>
      </c>
      <c r="BD63" s="5">
        <f>+BA63</f>
        <v>0</v>
      </c>
      <c r="BE63" s="5">
        <f t="shared" si="15"/>
        <v>0</v>
      </c>
      <c r="BG63" s="5">
        <f>+BD63</f>
        <v>0</v>
      </c>
      <c r="BH63" s="5">
        <f t="shared" si="16"/>
        <v>0</v>
      </c>
      <c r="BJ63" s="5">
        <f>+BG63</f>
        <v>0</v>
      </c>
      <c r="BK63" s="5">
        <f t="shared" si="17"/>
        <v>0</v>
      </c>
      <c r="BM63" s="5">
        <f>+BJ63</f>
        <v>0</v>
      </c>
      <c r="BN63" s="5">
        <f t="shared" si="18"/>
        <v>0</v>
      </c>
      <c r="BP63" s="5">
        <f>+BM63</f>
        <v>0</v>
      </c>
      <c r="BQ63" s="5">
        <f t="shared" si="19"/>
        <v>0</v>
      </c>
      <c r="BS63" s="5">
        <f>+BP63</f>
        <v>0</v>
      </c>
      <c r="BT63" s="5">
        <f t="shared" si="20"/>
        <v>0</v>
      </c>
      <c r="BV63" s="5">
        <f>+BS63</f>
        <v>0</v>
      </c>
      <c r="BW63" s="5">
        <f t="shared" si="21"/>
        <v>0</v>
      </c>
      <c r="BY63" s="5">
        <f>+BV63</f>
        <v>0</v>
      </c>
      <c r="BZ63" s="5">
        <f t="shared" si="22"/>
        <v>0</v>
      </c>
      <c r="CB63" s="5">
        <f>+BY63</f>
        <v>0</v>
      </c>
      <c r="CC63" s="5">
        <f t="shared" si="23"/>
        <v>0</v>
      </c>
      <c r="CE63" s="5">
        <f>+CB63</f>
        <v>0</v>
      </c>
      <c r="CF63" s="5">
        <f t="shared" si="24"/>
        <v>0</v>
      </c>
      <c r="CH63" s="5">
        <f>+CE63</f>
        <v>0</v>
      </c>
      <c r="CI63" s="5">
        <f t="shared" si="25"/>
        <v>0</v>
      </c>
      <c r="CK63" s="5">
        <f>+CH63</f>
        <v>0</v>
      </c>
      <c r="CL63" s="5">
        <f t="shared" si="26"/>
        <v>0</v>
      </c>
      <c r="CN63" s="5">
        <f>+CK63</f>
        <v>0</v>
      </c>
      <c r="CO63" s="5">
        <f t="shared" si="27"/>
        <v>0</v>
      </c>
      <c r="CQ63" s="5">
        <f>+CN63</f>
        <v>0</v>
      </c>
      <c r="CR63" s="5">
        <f t="shared" si="28"/>
        <v>0</v>
      </c>
      <c r="CT63" s="5">
        <f>+CQ63</f>
        <v>0</v>
      </c>
      <c r="CU63" s="5">
        <f t="shared" si="29"/>
        <v>0</v>
      </c>
      <c r="CW63" s="5">
        <f>+CT63</f>
        <v>0</v>
      </c>
      <c r="CX63" s="5">
        <f t="shared" si="30"/>
        <v>0</v>
      </c>
      <c r="CZ63" s="5">
        <f>K63+N63+Q63+T63+W63+Z63+AC63+AF63+AI63+AL63+AO63+AR63+AU63+AX63+BA63+BD63+BG63+BJ63+BM63+BP63+BS63+BV63+BY63+CB63+CE63+CH63+CK63+CN63+CQ63</f>
        <v>0</v>
      </c>
      <c r="DA63" s="5">
        <f>L63+O63+R63+U63+X63+AA63+AD63+AG63+AJ63+AM63+AP63+AS63+AV63+AY63+BB63+BE63+BH63+BK63+BN63+BQ63+BT63+BW63+BZ63+CC63+CF63+CI63+CL63+CO63+CR63</f>
        <v>0</v>
      </c>
    </row>
    <row r="66" spans="2:105" x14ac:dyDescent="0.2">
      <c r="B66" s="23" t="s">
        <v>244</v>
      </c>
      <c r="C66" s="23">
        <v>4</v>
      </c>
      <c r="D66" s="23">
        <v>23</v>
      </c>
      <c r="L66" s="5">
        <f t="shared" si="0"/>
        <v>0</v>
      </c>
      <c r="N66" s="5">
        <f>+K66</f>
        <v>0</v>
      </c>
      <c r="O66" s="5">
        <f t="shared" si="1"/>
        <v>0</v>
      </c>
      <c r="Q66" s="5">
        <f>+N66</f>
        <v>0</v>
      </c>
      <c r="R66" s="5">
        <f t="shared" si="2"/>
        <v>0</v>
      </c>
      <c r="T66" s="5">
        <f>+Q66</f>
        <v>0</v>
      </c>
      <c r="U66" s="5">
        <f t="shared" si="3"/>
        <v>0</v>
      </c>
      <c r="W66" s="5">
        <f>+T66</f>
        <v>0</v>
      </c>
      <c r="X66" s="5">
        <f t="shared" si="4"/>
        <v>0</v>
      </c>
      <c r="Z66" s="5">
        <f>+W66</f>
        <v>0</v>
      </c>
      <c r="AA66" s="5">
        <f t="shared" si="5"/>
        <v>0</v>
      </c>
      <c r="AC66" s="5">
        <f>+Z66</f>
        <v>0</v>
      </c>
      <c r="AD66" s="5">
        <f t="shared" si="6"/>
        <v>0</v>
      </c>
      <c r="AF66" s="5">
        <f>+AC66</f>
        <v>0</v>
      </c>
      <c r="AG66" s="5">
        <f t="shared" si="7"/>
        <v>0</v>
      </c>
      <c r="AI66" s="5">
        <f>+AF66</f>
        <v>0</v>
      </c>
      <c r="AJ66" s="5">
        <f t="shared" si="8"/>
        <v>0</v>
      </c>
      <c r="AL66" s="5">
        <f>+AI66</f>
        <v>0</v>
      </c>
      <c r="AM66" s="5">
        <f t="shared" si="9"/>
        <v>0</v>
      </c>
      <c r="AO66" s="5">
        <f>+AL66</f>
        <v>0</v>
      </c>
      <c r="AP66" s="5">
        <f t="shared" si="10"/>
        <v>0</v>
      </c>
      <c r="AR66" s="5">
        <f>+AO66</f>
        <v>0</v>
      </c>
      <c r="AS66" s="5">
        <f t="shared" si="11"/>
        <v>0</v>
      </c>
      <c r="AU66" s="5">
        <f>+AR66</f>
        <v>0</v>
      </c>
      <c r="AV66" s="5">
        <f t="shared" si="12"/>
        <v>0</v>
      </c>
      <c r="AX66" s="5">
        <f>+AU66</f>
        <v>0</v>
      </c>
      <c r="AY66" s="5">
        <f t="shared" si="13"/>
        <v>0</v>
      </c>
      <c r="BA66" s="5">
        <f>+AX66</f>
        <v>0</v>
      </c>
      <c r="BB66" s="5">
        <f t="shared" si="14"/>
        <v>0</v>
      </c>
      <c r="BD66" s="5">
        <f>+BA66</f>
        <v>0</v>
      </c>
      <c r="BE66" s="5">
        <f t="shared" si="15"/>
        <v>0</v>
      </c>
      <c r="BG66" s="5">
        <f>+BD66</f>
        <v>0</v>
      </c>
      <c r="BH66" s="5">
        <f t="shared" si="16"/>
        <v>0</v>
      </c>
      <c r="BJ66" s="5">
        <f>+BG66</f>
        <v>0</v>
      </c>
      <c r="BK66" s="5">
        <f t="shared" si="17"/>
        <v>0</v>
      </c>
      <c r="BM66" s="5">
        <f>+BJ66</f>
        <v>0</v>
      </c>
      <c r="BN66" s="5">
        <f t="shared" si="18"/>
        <v>0</v>
      </c>
      <c r="BP66" s="5">
        <f>+BM66</f>
        <v>0</v>
      </c>
      <c r="BQ66" s="5">
        <f t="shared" si="19"/>
        <v>0</v>
      </c>
      <c r="BS66" s="5">
        <f>+BP66</f>
        <v>0</v>
      </c>
      <c r="BT66" s="5">
        <f t="shared" si="20"/>
        <v>0</v>
      </c>
      <c r="BV66" s="5">
        <f>+BS66</f>
        <v>0</v>
      </c>
      <c r="BW66" s="5">
        <f t="shared" si="21"/>
        <v>0</v>
      </c>
      <c r="BY66" s="5">
        <f>+BV66</f>
        <v>0</v>
      </c>
      <c r="BZ66" s="5">
        <f t="shared" si="22"/>
        <v>0</v>
      </c>
      <c r="CB66" s="5">
        <f>+BY66</f>
        <v>0</v>
      </c>
      <c r="CC66" s="5">
        <f t="shared" si="23"/>
        <v>0</v>
      </c>
      <c r="CE66" s="5">
        <f>+CB66</f>
        <v>0</v>
      </c>
      <c r="CF66" s="5">
        <f t="shared" si="24"/>
        <v>0</v>
      </c>
      <c r="CH66" s="5">
        <f>+CE66</f>
        <v>0</v>
      </c>
      <c r="CI66" s="5">
        <f t="shared" si="25"/>
        <v>0</v>
      </c>
      <c r="CK66" s="5">
        <f>+CH66</f>
        <v>0</v>
      </c>
      <c r="CL66" s="5">
        <f t="shared" si="26"/>
        <v>0</v>
      </c>
      <c r="CN66" s="5">
        <f>+CK66</f>
        <v>0</v>
      </c>
      <c r="CO66" s="5">
        <f t="shared" si="27"/>
        <v>0</v>
      </c>
      <c r="CQ66" s="5">
        <f>+CN66</f>
        <v>0</v>
      </c>
      <c r="CR66" s="5">
        <f t="shared" si="28"/>
        <v>0</v>
      </c>
      <c r="CT66" s="5">
        <f>+CQ66</f>
        <v>0</v>
      </c>
      <c r="CU66" s="5">
        <f t="shared" si="29"/>
        <v>0</v>
      </c>
      <c r="CW66" s="5">
        <f>+CT66</f>
        <v>0</v>
      </c>
      <c r="CX66" s="5">
        <f t="shared" si="30"/>
        <v>0</v>
      </c>
      <c r="CZ66" s="5">
        <f>K66+N66+Q66+T66+W66+Z66+AC66+AF66+AI66+AL66+AO66+AR66+AU66+AX66+BA66+BD66+BG66+BJ66+BM66+BP66+BS66+BV66+BY66+CB66+CE66+CH66+CK66+CN66+CQ66</f>
        <v>0</v>
      </c>
      <c r="DA66" s="5">
        <f>L66+O66+R66+U66+X66+AA66+AD66+AG66+AJ66+AM66+AP66+AS66+AV66+AY66+BB66+BE66+BH66+BK66+BN66+BQ66+BT66+BW66+BZ66+CC66+CF66+CI66+CL66+CO66+CR66</f>
        <v>0</v>
      </c>
    </row>
    <row r="69" spans="2:105" x14ac:dyDescent="0.2">
      <c r="B69" s="23" t="s">
        <v>244</v>
      </c>
      <c r="C69" s="23">
        <v>4</v>
      </c>
      <c r="D69" s="23">
        <v>24</v>
      </c>
      <c r="L69" s="5">
        <f t="shared" si="0"/>
        <v>0</v>
      </c>
      <c r="N69" s="5">
        <f>+K69</f>
        <v>0</v>
      </c>
      <c r="O69" s="5">
        <f t="shared" si="1"/>
        <v>0</v>
      </c>
      <c r="Q69" s="5">
        <f>+N69</f>
        <v>0</v>
      </c>
      <c r="R69" s="5">
        <f t="shared" si="2"/>
        <v>0</v>
      </c>
      <c r="T69" s="5">
        <f>+Q69</f>
        <v>0</v>
      </c>
      <c r="U69" s="5">
        <f t="shared" si="3"/>
        <v>0</v>
      </c>
      <c r="W69" s="5">
        <f>+T69</f>
        <v>0</v>
      </c>
      <c r="X69" s="5">
        <f t="shared" si="4"/>
        <v>0</v>
      </c>
      <c r="Z69" s="5">
        <f>+W69</f>
        <v>0</v>
      </c>
      <c r="AA69" s="5">
        <f t="shared" si="5"/>
        <v>0</v>
      </c>
      <c r="AC69" s="5">
        <f>+Z69</f>
        <v>0</v>
      </c>
      <c r="AD69" s="5">
        <f t="shared" si="6"/>
        <v>0</v>
      </c>
      <c r="AF69" s="5">
        <f>+AC69</f>
        <v>0</v>
      </c>
      <c r="AG69" s="5">
        <f t="shared" si="7"/>
        <v>0</v>
      </c>
      <c r="AI69" s="5">
        <f>+AF69</f>
        <v>0</v>
      </c>
      <c r="AJ69" s="5">
        <f t="shared" si="8"/>
        <v>0</v>
      </c>
      <c r="AL69" s="5">
        <f>+AI69</f>
        <v>0</v>
      </c>
      <c r="AM69" s="5">
        <f t="shared" si="9"/>
        <v>0</v>
      </c>
      <c r="AO69" s="5">
        <f>+AL69</f>
        <v>0</v>
      </c>
      <c r="AP69" s="5">
        <f t="shared" si="10"/>
        <v>0</v>
      </c>
      <c r="AR69" s="5">
        <f>+AO69</f>
        <v>0</v>
      </c>
      <c r="AS69" s="5">
        <f t="shared" si="11"/>
        <v>0</v>
      </c>
      <c r="AU69" s="5">
        <f>+AR69</f>
        <v>0</v>
      </c>
      <c r="AV69" s="5">
        <f t="shared" si="12"/>
        <v>0</v>
      </c>
      <c r="AX69" s="5">
        <f>+AU69</f>
        <v>0</v>
      </c>
      <c r="AY69" s="5">
        <f t="shared" si="13"/>
        <v>0</v>
      </c>
      <c r="BA69" s="5">
        <f>+AX69</f>
        <v>0</v>
      </c>
      <c r="BB69" s="5">
        <f t="shared" si="14"/>
        <v>0</v>
      </c>
      <c r="BD69" s="5">
        <f>+BA69</f>
        <v>0</v>
      </c>
      <c r="BE69" s="5">
        <f t="shared" si="15"/>
        <v>0</v>
      </c>
      <c r="BG69" s="5">
        <f>+BD69</f>
        <v>0</v>
      </c>
      <c r="BH69" s="5">
        <f t="shared" si="16"/>
        <v>0</v>
      </c>
      <c r="BJ69" s="5">
        <f>+BG69</f>
        <v>0</v>
      </c>
      <c r="BK69" s="5">
        <f t="shared" si="17"/>
        <v>0</v>
      </c>
      <c r="BM69" s="5">
        <f>+BJ69</f>
        <v>0</v>
      </c>
      <c r="BN69" s="5">
        <f t="shared" si="18"/>
        <v>0</v>
      </c>
      <c r="BP69" s="5">
        <f>+BM69</f>
        <v>0</v>
      </c>
      <c r="BQ69" s="5">
        <f t="shared" si="19"/>
        <v>0</v>
      </c>
      <c r="BS69" s="5">
        <f>+BP69</f>
        <v>0</v>
      </c>
      <c r="BT69" s="5">
        <f t="shared" si="20"/>
        <v>0</v>
      </c>
      <c r="BV69" s="5">
        <f>+BS69</f>
        <v>0</v>
      </c>
      <c r="BW69" s="5">
        <f t="shared" si="21"/>
        <v>0</v>
      </c>
      <c r="BY69" s="5">
        <f>+BV69</f>
        <v>0</v>
      </c>
      <c r="BZ69" s="5">
        <f t="shared" si="22"/>
        <v>0</v>
      </c>
      <c r="CB69" s="5">
        <f>+BY69</f>
        <v>0</v>
      </c>
      <c r="CC69" s="5">
        <f t="shared" si="23"/>
        <v>0</v>
      </c>
      <c r="CE69" s="5">
        <f>+CB69</f>
        <v>0</v>
      </c>
      <c r="CF69" s="5">
        <f t="shared" si="24"/>
        <v>0</v>
      </c>
      <c r="CH69" s="5">
        <f>+CE69</f>
        <v>0</v>
      </c>
      <c r="CI69" s="5">
        <f t="shared" si="25"/>
        <v>0</v>
      </c>
      <c r="CK69" s="5">
        <f>+CH69</f>
        <v>0</v>
      </c>
      <c r="CL69" s="5">
        <f t="shared" si="26"/>
        <v>0</v>
      </c>
      <c r="CN69" s="5">
        <f>+CK69</f>
        <v>0</v>
      </c>
      <c r="CO69" s="5">
        <f t="shared" si="27"/>
        <v>0</v>
      </c>
      <c r="CQ69" s="5">
        <f>+CN69</f>
        <v>0</v>
      </c>
      <c r="CR69" s="5">
        <f t="shared" si="28"/>
        <v>0</v>
      </c>
      <c r="CT69" s="5">
        <f>+CQ69</f>
        <v>0</v>
      </c>
      <c r="CU69" s="5">
        <f t="shared" si="29"/>
        <v>0</v>
      </c>
      <c r="CW69" s="5">
        <f>+CT69</f>
        <v>0</v>
      </c>
      <c r="CX69" s="5">
        <f t="shared" si="30"/>
        <v>0</v>
      </c>
      <c r="CZ69" s="5">
        <f>K69+N69+Q69+T69+W69+Z69+AC69+AF69+AI69+AL69+AO69+AR69+AU69+AX69+BA69+BD69+BG69+BJ69+BM69+BP69+BS69+BV69+BY69+CB69+CE69+CH69+CK69+CN69+CQ69</f>
        <v>0</v>
      </c>
      <c r="DA69" s="5">
        <f>L69+O69+R69+U69+X69+AA69+AD69+AG69+AJ69+AM69+AP69+AS69+AV69+AY69+BB69+BE69+BH69+BK69+BN69+BQ69+BT69+BW69+BZ69+CC69+CF69+CI69+CL69+CO69+CR69</f>
        <v>0</v>
      </c>
    </row>
    <row r="72" spans="2:105" x14ac:dyDescent="0.2">
      <c r="B72" s="23" t="s">
        <v>244</v>
      </c>
      <c r="C72" s="23">
        <v>4</v>
      </c>
      <c r="D72" s="23">
        <v>25</v>
      </c>
      <c r="E72" s="23" t="s">
        <v>361</v>
      </c>
      <c r="F72" s="23" t="s">
        <v>360</v>
      </c>
      <c r="G72" s="38" t="s">
        <v>175</v>
      </c>
      <c r="H72" s="23" t="s">
        <v>235</v>
      </c>
      <c r="I72" s="23" t="s">
        <v>368</v>
      </c>
      <c r="K72" s="5">
        <f>183+3</f>
        <v>186</v>
      </c>
      <c r="L72" s="5">
        <f t="shared" si="0"/>
        <v>186</v>
      </c>
      <c r="N72" s="5">
        <f>+K72</f>
        <v>186</v>
      </c>
      <c r="O72" s="5">
        <f t="shared" si="1"/>
        <v>186</v>
      </c>
      <c r="Q72" s="5">
        <f>+N72</f>
        <v>186</v>
      </c>
      <c r="R72" s="5">
        <f t="shared" si="2"/>
        <v>186</v>
      </c>
      <c r="T72" s="5">
        <f>+Q72</f>
        <v>186</v>
      </c>
      <c r="U72" s="5">
        <f t="shared" si="3"/>
        <v>186</v>
      </c>
      <c r="W72" s="5">
        <f>+T72</f>
        <v>186</v>
      </c>
      <c r="X72" s="5">
        <f t="shared" si="4"/>
        <v>186</v>
      </c>
      <c r="Z72" s="5">
        <f>+W72</f>
        <v>186</v>
      </c>
      <c r="AA72" s="5">
        <f t="shared" si="5"/>
        <v>186</v>
      </c>
      <c r="AC72" s="5">
        <f>+Z72</f>
        <v>186</v>
      </c>
      <c r="AD72" s="5">
        <f t="shared" si="6"/>
        <v>186</v>
      </c>
      <c r="AF72" s="5">
        <f>+AC72</f>
        <v>186</v>
      </c>
      <c r="AG72" s="5">
        <f t="shared" si="7"/>
        <v>186</v>
      </c>
      <c r="AI72" s="5">
        <f>+AF72</f>
        <v>186</v>
      </c>
      <c r="AJ72" s="5">
        <f t="shared" si="8"/>
        <v>186</v>
      </c>
      <c r="AL72" s="5">
        <f>+AI72</f>
        <v>186</v>
      </c>
      <c r="AM72" s="5">
        <f t="shared" si="9"/>
        <v>186</v>
      </c>
      <c r="AO72" s="5">
        <f>+AL72</f>
        <v>186</v>
      </c>
      <c r="AP72" s="5">
        <f t="shared" si="10"/>
        <v>186</v>
      </c>
      <c r="AR72" s="5">
        <f>+AO72</f>
        <v>186</v>
      </c>
      <c r="AS72" s="5">
        <f t="shared" si="11"/>
        <v>186</v>
      </c>
      <c r="AU72" s="5">
        <f>+AR72</f>
        <v>186</v>
      </c>
      <c r="AV72" s="5">
        <f t="shared" si="12"/>
        <v>186</v>
      </c>
      <c r="AX72" s="5">
        <f>+AU72</f>
        <v>186</v>
      </c>
      <c r="AY72" s="5">
        <f t="shared" si="13"/>
        <v>186</v>
      </c>
      <c r="BA72" s="5">
        <f>+AX72</f>
        <v>186</v>
      </c>
      <c r="BB72" s="5">
        <f t="shared" si="14"/>
        <v>186</v>
      </c>
      <c r="BD72" s="5">
        <f>+BA72</f>
        <v>186</v>
      </c>
      <c r="BE72" s="5">
        <f t="shared" si="15"/>
        <v>186</v>
      </c>
      <c r="BG72" s="5">
        <f>+BD72</f>
        <v>186</v>
      </c>
      <c r="BH72" s="5">
        <f t="shared" si="16"/>
        <v>186</v>
      </c>
      <c r="BJ72" s="5">
        <f>+BG72</f>
        <v>186</v>
      </c>
      <c r="BK72" s="5">
        <f t="shared" si="17"/>
        <v>186</v>
      </c>
      <c r="BM72" s="5">
        <f>+BJ72</f>
        <v>186</v>
      </c>
      <c r="BN72" s="5">
        <f t="shared" si="18"/>
        <v>186</v>
      </c>
      <c r="BP72" s="5">
        <f>+BM72</f>
        <v>186</v>
      </c>
      <c r="BQ72" s="5">
        <f t="shared" si="19"/>
        <v>186</v>
      </c>
      <c r="BS72" s="5">
        <f>+BP72</f>
        <v>186</v>
      </c>
      <c r="BT72" s="5">
        <f t="shared" si="20"/>
        <v>186</v>
      </c>
      <c r="BV72" s="5">
        <f>+BS72</f>
        <v>186</v>
      </c>
      <c r="BW72" s="5">
        <f t="shared" si="21"/>
        <v>186</v>
      </c>
      <c r="BY72" s="5">
        <f>+BV72</f>
        <v>186</v>
      </c>
      <c r="BZ72" s="5">
        <f t="shared" si="22"/>
        <v>186</v>
      </c>
      <c r="CB72" s="5">
        <f>+BY72</f>
        <v>186</v>
      </c>
      <c r="CC72" s="5">
        <f t="shared" si="23"/>
        <v>186</v>
      </c>
      <c r="CE72" s="5">
        <f>+CB72</f>
        <v>186</v>
      </c>
      <c r="CF72" s="5">
        <f t="shared" si="24"/>
        <v>186</v>
      </c>
      <c r="CH72" s="5">
        <f>+CE72</f>
        <v>186</v>
      </c>
      <c r="CI72" s="5">
        <f t="shared" si="25"/>
        <v>186</v>
      </c>
      <c r="CK72" s="5">
        <f>+CH72</f>
        <v>186</v>
      </c>
      <c r="CL72" s="5">
        <f t="shared" si="26"/>
        <v>186</v>
      </c>
      <c r="CN72" s="5">
        <f>+CK72</f>
        <v>186</v>
      </c>
      <c r="CO72" s="5">
        <f t="shared" si="27"/>
        <v>186</v>
      </c>
      <c r="CQ72" s="5">
        <f>+CN72</f>
        <v>186</v>
      </c>
      <c r="CR72" s="5">
        <f t="shared" si="28"/>
        <v>186</v>
      </c>
      <c r="CT72" s="5">
        <f>+CQ72</f>
        <v>186</v>
      </c>
      <c r="CU72" s="5">
        <f t="shared" si="29"/>
        <v>186</v>
      </c>
      <c r="CW72" s="5">
        <f>+CT72</f>
        <v>186</v>
      </c>
      <c r="CX72" s="5">
        <f t="shared" si="30"/>
        <v>186</v>
      </c>
      <c r="CZ72" s="5">
        <f>K72+N72+Q72+T72+W72+Z72+AC72+AF72+AI72+AL72+AO72+AR72+AU72+AX72+BA72+BD72+BG72+BJ72+BM72+BP72+BS72+BV72+BY72+CB72+CE72+CH72+CK72+CN72+CQ72</f>
        <v>5394</v>
      </c>
      <c r="DA72" s="5">
        <f>L72+O72+R72+U72+X72+AA72+AD72+AG72+AJ72+AM72+AP72+AS72+AV72+AY72+BB72+BE72+BH72+BK72+BN72+BQ72+BT72+BW72+BZ72+CC72+CF72+CI72+CL72+CO72+CR72</f>
        <v>5394</v>
      </c>
    </row>
    <row r="73" spans="2:105" x14ac:dyDescent="0.2">
      <c r="B73" s="23" t="s">
        <v>244</v>
      </c>
      <c r="C73" s="23">
        <v>4</v>
      </c>
      <c r="D73" s="23">
        <v>25</v>
      </c>
      <c r="E73" s="23" t="s">
        <v>361</v>
      </c>
      <c r="F73" s="23" t="s">
        <v>360</v>
      </c>
      <c r="G73" s="38" t="s">
        <v>175</v>
      </c>
      <c r="H73" s="23" t="s">
        <v>236</v>
      </c>
      <c r="L73" s="5">
        <f t="shared" si="0"/>
        <v>0</v>
      </c>
      <c r="N73" s="5">
        <f>+K73</f>
        <v>0</v>
      </c>
      <c r="O73" s="5">
        <f t="shared" si="1"/>
        <v>0</v>
      </c>
      <c r="Q73" s="5">
        <f>+N73</f>
        <v>0</v>
      </c>
      <c r="R73" s="5">
        <f t="shared" si="2"/>
        <v>0</v>
      </c>
      <c r="T73" s="5">
        <f>+Q73</f>
        <v>0</v>
      </c>
      <c r="U73" s="5">
        <f t="shared" si="3"/>
        <v>0</v>
      </c>
      <c r="W73" s="5">
        <f>+T73</f>
        <v>0</v>
      </c>
      <c r="X73" s="5">
        <f t="shared" si="4"/>
        <v>0</v>
      </c>
      <c r="Z73" s="5">
        <f>+W73</f>
        <v>0</v>
      </c>
      <c r="AA73" s="5">
        <f t="shared" si="5"/>
        <v>0</v>
      </c>
      <c r="AC73" s="5">
        <f>+Z73</f>
        <v>0</v>
      </c>
      <c r="AD73" s="5">
        <f t="shared" si="6"/>
        <v>0</v>
      </c>
      <c r="AF73" s="5">
        <f>+AC73</f>
        <v>0</v>
      </c>
      <c r="AG73" s="5">
        <f t="shared" si="7"/>
        <v>0</v>
      </c>
      <c r="AI73" s="5">
        <f>+AF73</f>
        <v>0</v>
      </c>
      <c r="AJ73" s="5">
        <f t="shared" si="8"/>
        <v>0</v>
      </c>
      <c r="AL73" s="5">
        <f>+AI73</f>
        <v>0</v>
      </c>
      <c r="AM73" s="5">
        <f t="shared" si="9"/>
        <v>0</v>
      </c>
      <c r="AO73" s="5">
        <f>+AL73</f>
        <v>0</v>
      </c>
      <c r="AP73" s="5">
        <f t="shared" si="10"/>
        <v>0</v>
      </c>
      <c r="AR73" s="5">
        <f>+AO73</f>
        <v>0</v>
      </c>
      <c r="AS73" s="5">
        <f t="shared" si="11"/>
        <v>0</v>
      </c>
      <c r="AU73" s="5">
        <f>+AR73</f>
        <v>0</v>
      </c>
      <c r="AV73" s="5">
        <f t="shared" si="12"/>
        <v>0</v>
      </c>
      <c r="AX73" s="5">
        <f>+AU73</f>
        <v>0</v>
      </c>
      <c r="AY73" s="5">
        <f t="shared" si="13"/>
        <v>0</v>
      </c>
      <c r="BA73" s="5">
        <f>+AX73</f>
        <v>0</v>
      </c>
      <c r="BB73" s="5">
        <f t="shared" si="14"/>
        <v>0</v>
      </c>
      <c r="BD73" s="5">
        <f>+BA73</f>
        <v>0</v>
      </c>
      <c r="BE73" s="5">
        <f t="shared" si="15"/>
        <v>0</v>
      </c>
      <c r="BG73" s="5">
        <f>+BD73</f>
        <v>0</v>
      </c>
      <c r="BH73" s="5">
        <f t="shared" si="16"/>
        <v>0</v>
      </c>
      <c r="BJ73" s="5">
        <f>+BG73</f>
        <v>0</v>
      </c>
      <c r="BK73" s="5">
        <f t="shared" si="17"/>
        <v>0</v>
      </c>
      <c r="BM73" s="5">
        <f>+BJ73</f>
        <v>0</v>
      </c>
      <c r="BN73" s="5">
        <f t="shared" si="18"/>
        <v>0</v>
      </c>
      <c r="BP73" s="5">
        <f>+BM73</f>
        <v>0</v>
      </c>
      <c r="BQ73" s="5">
        <f t="shared" si="19"/>
        <v>0</v>
      </c>
      <c r="BS73" s="5">
        <f>+BP73</f>
        <v>0</v>
      </c>
      <c r="BT73" s="5">
        <f t="shared" si="20"/>
        <v>0</v>
      </c>
      <c r="BV73" s="5">
        <f>+BS73</f>
        <v>0</v>
      </c>
      <c r="BW73" s="5">
        <f t="shared" si="21"/>
        <v>0</v>
      </c>
      <c r="BY73" s="5">
        <f>+BV73</f>
        <v>0</v>
      </c>
      <c r="BZ73" s="5">
        <f t="shared" si="22"/>
        <v>0</v>
      </c>
      <c r="CB73" s="5">
        <f>+BY73</f>
        <v>0</v>
      </c>
      <c r="CC73" s="5">
        <f t="shared" si="23"/>
        <v>0</v>
      </c>
      <c r="CE73" s="5">
        <f>+CB73</f>
        <v>0</v>
      </c>
      <c r="CF73" s="5">
        <f t="shared" si="24"/>
        <v>0</v>
      </c>
      <c r="CH73" s="5">
        <f>+CE73</f>
        <v>0</v>
      </c>
      <c r="CI73" s="5">
        <f t="shared" si="25"/>
        <v>0</v>
      </c>
      <c r="CK73" s="5">
        <f>+CH73</f>
        <v>0</v>
      </c>
      <c r="CL73" s="5">
        <f t="shared" si="26"/>
        <v>0</v>
      </c>
      <c r="CN73" s="5">
        <f>+CK73</f>
        <v>0</v>
      </c>
      <c r="CO73" s="5">
        <f t="shared" si="27"/>
        <v>0</v>
      </c>
      <c r="CQ73" s="5">
        <f>+CN73</f>
        <v>0</v>
      </c>
      <c r="CR73" s="5">
        <f t="shared" si="28"/>
        <v>0</v>
      </c>
      <c r="CT73" s="5">
        <f>+CQ73</f>
        <v>0</v>
      </c>
      <c r="CU73" s="5">
        <f t="shared" si="29"/>
        <v>0</v>
      </c>
      <c r="CW73" s="5">
        <f>+CT73</f>
        <v>0</v>
      </c>
      <c r="CX73" s="5">
        <f t="shared" si="30"/>
        <v>0</v>
      </c>
      <c r="CZ73" s="5">
        <f>K73+N73+Q73+T73+W73+Z73+AC73+AF73+AI73+AL73+AO73+AR73+AU73+AX73+BA73+BD73+BG73+BJ73+BM73+BP73+BS73+BV73+BY73+CB73+CE73+CH73+CK73+CN73+CQ73</f>
        <v>0</v>
      </c>
      <c r="DA73" s="5">
        <f>L73+O73+R73+U73+X73+AA73+AD73+AG73+AJ73+AM73+AP73+AS73+AV73+AY73+BB73+BE73+BH73+BK73+BN73+BQ73+BT73+BW73+BZ73+CC73+CF73+CI73+CL73+CO73+CR73</f>
        <v>0</v>
      </c>
    </row>
    <row r="74" spans="2:105" x14ac:dyDescent="0.2">
      <c r="G74" s="38"/>
    </row>
    <row r="75" spans="2:105" x14ac:dyDescent="0.2">
      <c r="B75" s="23" t="s">
        <v>244</v>
      </c>
      <c r="C75" s="23">
        <v>4</v>
      </c>
      <c r="D75" s="23">
        <v>25</v>
      </c>
      <c r="E75" s="23" t="s">
        <v>362</v>
      </c>
      <c r="F75" s="23" t="s">
        <v>360</v>
      </c>
      <c r="G75" s="38" t="s">
        <v>175</v>
      </c>
      <c r="H75" s="23" t="s">
        <v>235</v>
      </c>
      <c r="I75" s="23" t="s">
        <v>368</v>
      </c>
      <c r="K75" s="5">
        <v>3874</v>
      </c>
      <c r="L75" s="5">
        <f t="shared" si="0"/>
        <v>3874</v>
      </c>
      <c r="N75" s="5">
        <f>+K75</f>
        <v>3874</v>
      </c>
      <c r="O75" s="5">
        <f t="shared" si="1"/>
        <v>3874</v>
      </c>
      <c r="Q75" s="5">
        <f>+N75</f>
        <v>3874</v>
      </c>
      <c r="R75" s="5">
        <f t="shared" si="2"/>
        <v>3874</v>
      </c>
      <c r="T75" s="5">
        <f>+Q75</f>
        <v>3874</v>
      </c>
      <c r="U75" s="5">
        <f t="shared" si="3"/>
        <v>3874</v>
      </c>
      <c r="W75" s="5">
        <f>+T75</f>
        <v>3874</v>
      </c>
      <c r="X75" s="5">
        <f t="shared" si="4"/>
        <v>3874</v>
      </c>
      <c r="Z75" s="5">
        <f>+W75</f>
        <v>3874</v>
      </c>
      <c r="AA75" s="5">
        <f t="shared" si="5"/>
        <v>3874</v>
      </c>
      <c r="AC75" s="5">
        <f>+Z75</f>
        <v>3874</v>
      </c>
      <c r="AD75" s="5">
        <f t="shared" si="6"/>
        <v>3874</v>
      </c>
      <c r="AF75" s="5">
        <f>+AC75</f>
        <v>3874</v>
      </c>
      <c r="AG75" s="5">
        <f t="shared" si="7"/>
        <v>3874</v>
      </c>
      <c r="AI75" s="5">
        <f>+AF75</f>
        <v>3874</v>
      </c>
      <c r="AJ75" s="5">
        <f t="shared" si="8"/>
        <v>3874</v>
      </c>
      <c r="AL75" s="5">
        <f>+AI75</f>
        <v>3874</v>
      </c>
      <c r="AM75" s="5">
        <f t="shared" si="9"/>
        <v>3874</v>
      </c>
      <c r="AO75" s="5">
        <f>+AL75</f>
        <v>3874</v>
      </c>
      <c r="AP75" s="5">
        <f t="shared" si="10"/>
        <v>3874</v>
      </c>
      <c r="AR75" s="5">
        <f>+AO75</f>
        <v>3874</v>
      </c>
      <c r="AS75" s="5">
        <f t="shared" si="11"/>
        <v>3874</v>
      </c>
      <c r="AU75" s="5">
        <f>+AR75</f>
        <v>3874</v>
      </c>
      <c r="AV75" s="5">
        <f t="shared" si="12"/>
        <v>3874</v>
      </c>
      <c r="AX75" s="5">
        <f>+AU75</f>
        <v>3874</v>
      </c>
      <c r="AY75" s="5">
        <f t="shared" si="13"/>
        <v>3874</v>
      </c>
      <c r="BA75" s="5">
        <f>+AX75</f>
        <v>3874</v>
      </c>
      <c r="BB75" s="5">
        <f t="shared" si="14"/>
        <v>3874</v>
      </c>
      <c r="BD75" s="5">
        <f>+BA75</f>
        <v>3874</v>
      </c>
      <c r="BE75" s="5">
        <f t="shared" si="15"/>
        <v>3874</v>
      </c>
      <c r="BG75" s="5">
        <f>+BD75</f>
        <v>3874</v>
      </c>
      <c r="BH75" s="5">
        <f t="shared" si="16"/>
        <v>3874</v>
      </c>
      <c r="BJ75" s="5">
        <f>+BG75</f>
        <v>3874</v>
      </c>
      <c r="BK75" s="5">
        <f t="shared" si="17"/>
        <v>3874</v>
      </c>
      <c r="BM75" s="5">
        <f>+BJ75</f>
        <v>3874</v>
      </c>
      <c r="BN75" s="5">
        <f t="shared" si="18"/>
        <v>3874</v>
      </c>
      <c r="BP75" s="5">
        <f>+BM75</f>
        <v>3874</v>
      </c>
      <c r="BQ75" s="5">
        <f t="shared" si="19"/>
        <v>3874</v>
      </c>
      <c r="BS75" s="5">
        <f>+BP75</f>
        <v>3874</v>
      </c>
      <c r="BT75" s="5">
        <f t="shared" si="20"/>
        <v>3874</v>
      </c>
      <c r="BV75" s="5">
        <f>+BS75</f>
        <v>3874</v>
      </c>
      <c r="BW75" s="5">
        <f t="shared" si="21"/>
        <v>3874</v>
      </c>
      <c r="BY75" s="5">
        <f>+BV75</f>
        <v>3874</v>
      </c>
      <c r="BZ75" s="5">
        <f t="shared" si="22"/>
        <v>3874</v>
      </c>
      <c r="CB75" s="5">
        <f>+BY75</f>
        <v>3874</v>
      </c>
      <c r="CC75" s="5">
        <f t="shared" si="23"/>
        <v>3874</v>
      </c>
      <c r="CE75" s="5">
        <f>+CB75</f>
        <v>3874</v>
      </c>
      <c r="CF75" s="5">
        <f t="shared" si="24"/>
        <v>3874</v>
      </c>
      <c r="CH75" s="5">
        <f>+CE75</f>
        <v>3874</v>
      </c>
      <c r="CI75" s="5">
        <f t="shared" si="25"/>
        <v>3874</v>
      </c>
      <c r="CK75" s="5">
        <f>+CH75</f>
        <v>3874</v>
      </c>
      <c r="CL75" s="5">
        <f t="shared" si="26"/>
        <v>3874</v>
      </c>
      <c r="CN75" s="5">
        <f>+CK75</f>
        <v>3874</v>
      </c>
      <c r="CO75" s="5">
        <f t="shared" si="27"/>
        <v>3874</v>
      </c>
      <c r="CQ75" s="5">
        <f>+CN75</f>
        <v>3874</v>
      </c>
      <c r="CR75" s="5">
        <f t="shared" si="28"/>
        <v>3874</v>
      </c>
      <c r="CT75" s="5">
        <f>+CQ75</f>
        <v>3874</v>
      </c>
      <c r="CU75" s="5">
        <f t="shared" si="29"/>
        <v>3874</v>
      </c>
      <c r="CW75" s="5">
        <f>+CT75</f>
        <v>3874</v>
      </c>
      <c r="CX75" s="5">
        <f t="shared" si="30"/>
        <v>3874</v>
      </c>
      <c r="CZ75" s="5">
        <f>K75+N75+Q75+T75+W75+Z75+AC75+AF75+AI75+AL75+AO75+AR75+AU75+AX75+BA75+BD75+BG75+BJ75+BM75+BP75+BS75+BV75+BY75+CB75+CE75+CH75+CK75+CN75+CQ75</f>
        <v>112346</v>
      </c>
      <c r="DA75" s="5">
        <f>L75+O75+R75+U75+X75+AA75+AD75+AG75+AJ75+AM75+AP75+AS75+AV75+AY75+BB75+BE75+BH75+BK75+BN75+BQ75+BT75+BW75+BZ75+CC75+CF75+CI75+CL75+CO75+CR75</f>
        <v>112346</v>
      </c>
    </row>
    <row r="76" spans="2:105" x14ac:dyDescent="0.2">
      <c r="B76" s="23" t="s">
        <v>244</v>
      </c>
      <c r="C76" s="23">
        <v>4</v>
      </c>
      <c r="D76" s="23">
        <v>25</v>
      </c>
      <c r="E76" s="23" t="s">
        <v>362</v>
      </c>
      <c r="F76" s="23" t="s">
        <v>360</v>
      </c>
      <c r="G76" s="38" t="s">
        <v>175</v>
      </c>
      <c r="H76" s="23" t="s">
        <v>236</v>
      </c>
      <c r="L76" s="5">
        <f t="shared" si="0"/>
        <v>0</v>
      </c>
      <c r="N76" s="5">
        <f>+K76</f>
        <v>0</v>
      </c>
      <c r="O76" s="5">
        <f t="shared" si="1"/>
        <v>0</v>
      </c>
      <c r="Q76" s="5">
        <f>+N76</f>
        <v>0</v>
      </c>
      <c r="R76" s="5">
        <f t="shared" si="2"/>
        <v>0</v>
      </c>
      <c r="T76" s="5">
        <f>+Q76</f>
        <v>0</v>
      </c>
      <c r="U76" s="5">
        <f t="shared" si="3"/>
        <v>0</v>
      </c>
      <c r="W76" s="5">
        <f>+T76</f>
        <v>0</v>
      </c>
      <c r="X76" s="5">
        <f t="shared" si="4"/>
        <v>0</v>
      </c>
      <c r="Z76" s="5">
        <f>+W76</f>
        <v>0</v>
      </c>
      <c r="AA76" s="5">
        <f t="shared" si="5"/>
        <v>0</v>
      </c>
      <c r="AC76" s="5">
        <f>+Z76</f>
        <v>0</v>
      </c>
      <c r="AD76" s="5">
        <f t="shared" si="6"/>
        <v>0</v>
      </c>
      <c r="AF76" s="5">
        <f>+AC76</f>
        <v>0</v>
      </c>
      <c r="AG76" s="5">
        <f t="shared" si="7"/>
        <v>0</v>
      </c>
      <c r="AI76" s="5">
        <f>+AF76</f>
        <v>0</v>
      </c>
      <c r="AJ76" s="5">
        <f t="shared" si="8"/>
        <v>0</v>
      </c>
      <c r="AL76" s="5">
        <f>+AI76</f>
        <v>0</v>
      </c>
      <c r="AM76" s="5">
        <f t="shared" si="9"/>
        <v>0</v>
      </c>
      <c r="AO76" s="5">
        <f>+AL76</f>
        <v>0</v>
      </c>
      <c r="AP76" s="5">
        <f t="shared" si="10"/>
        <v>0</v>
      </c>
      <c r="AR76" s="5">
        <f>+AO76</f>
        <v>0</v>
      </c>
      <c r="AS76" s="5">
        <f t="shared" si="11"/>
        <v>0</v>
      </c>
      <c r="AU76" s="5">
        <f>+AR76</f>
        <v>0</v>
      </c>
      <c r="AV76" s="5">
        <f t="shared" si="12"/>
        <v>0</v>
      </c>
      <c r="AX76" s="5">
        <f>+AU76</f>
        <v>0</v>
      </c>
      <c r="AY76" s="5">
        <f t="shared" si="13"/>
        <v>0</v>
      </c>
      <c r="BA76" s="5">
        <f>+AX76</f>
        <v>0</v>
      </c>
      <c r="BB76" s="5">
        <f t="shared" si="14"/>
        <v>0</v>
      </c>
      <c r="BD76" s="5">
        <f>+BA76</f>
        <v>0</v>
      </c>
      <c r="BE76" s="5">
        <f t="shared" si="15"/>
        <v>0</v>
      </c>
      <c r="BG76" s="5">
        <f>+BD76</f>
        <v>0</v>
      </c>
      <c r="BH76" s="5">
        <f t="shared" si="16"/>
        <v>0</v>
      </c>
      <c r="BJ76" s="5">
        <f>+BG76</f>
        <v>0</v>
      </c>
      <c r="BK76" s="5">
        <f t="shared" si="17"/>
        <v>0</v>
      </c>
      <c r="BM76" s="5">
        <f>+BJ76</f>
        <v>0</v>
      </c>
      <c r="BN76" s="5">
        <f t="shared" si="18"/>
        <v>0</v>
      </c>
      <c r="BP76" s="5">
        <f>+BM76</f>
        <v>0</v>
      </c>
      <c r="BQ76" s="5">
        <f t="shared" si="19"/>
        <v>0</v>
      </c>
      <c r="BS76" s="5">
        <f>+BP76</f>
        <v>0</v>
      </c>
      <c r="BT76" s="5">
        <f t="shared" si="20"/>
        <v>0</v>
      </c>
      <c r="BV76" s="5">
        <f>+BS76</f>
        <v>0</v>
      </c>
      <c r="BW76" s="5">
        <f t="shared" si="21"/>
        <v>0</v>
      </c>
      <c r="BY76" s="5">
        <f>+BV76</f>
        <v>0</v>
      </c>
      <c r="BZ76" s="5">
        <f t="shared" si="22"/>
        <v>0</v>
      </c>
      <c r="CB76" s="5">
        <f>+BY76</f>
        <v>0</v>
      </c>
      <c r="CC76" s="5">
        <f t="shared" si="23"/>
        <v>0</v>
      </c>
      <c r="CE76" s="5">
        <f>+CB76</f>
        <v>0</v>
      </c>
      <c r="CF76" s="5">
        <f t="shared" si="24"/>
        <v>0</v>
      </c>
      <c r="CH76" s="5">
        <f>+CE76</f>
        <v>0</v>
      </c>
      <c r="CI76" s="5">
        <f t="shared" si="25"/>
        <v>0</v>
      </c>
      <c r="CK76" s="5">
        <f>+CH76</f>
        <v>0</v>
      </c>
      <c r="CL76" s="5">
        <f t="shared" si="26"/>
        <v>0</v>
      </c>
      <c r="CN76" s="5">
        <f>+CK76</f>
        <v>0</v>
      </c>
      <c r="CO76" s="5">
        <f t="shared" si="27"/>
        <v>0</v>
      </c>
      <c r="CQ76" s="5">
        <f>+CN76</f>
        <v>0</v>
      </c>
      <c r="CR76" s="5">
        <f t="shared" si="28"/>
        <v>0</v>
      </c>
      <c r="CT76" s="5">
        <f>+CQ76</f>
        <v>0</v>
      </c>
      <c r="CU76" s="5">
        <f t="shared" si="29"/>
        <v>0</v>
      </c>
      <c r="CW76" s="5">
        <f>+CT76</f>
        <v>0</v>
      </c>
      <c r="CX76" s="5">
        <f t="shared" si="30"/>
        <v>0</v>
      </c>
      <c r="CZ76" s="5">
        <f>K76+N76+Q76+T76+W76+Z76+AC76+AF76+AI76+AL76+AO76+AR76+AU76+AX76+BA76+BD76+BG76+BJ76+BM76+BP76+BS76+BV76+BY76+CB76+CE76+CH76+CK76+CN76+CQ76</f>
        <v>0</v>
      </c>
      <c r="DA76" s="5">
        <f>L76+O76+R76+U76+X76+AA76+AD76+AG76+AJ76+AM76+AP76+AS76+AV76+AY76+BB76+BE76+BH76+BK76+BN76+BQ76+BT76+BW76+BZ76+CC76+CF76+CI76+CL76+CO76+CR76</f>
        <v>0</v>
      </c>
    </row>
    <row r="77" spans="2:105" x14ac:dyDescent="0.2">
      <c r="G77" s="38"/>
    </row>
    <row r="78" spans="2:105" x14ac:dyDescent="0.2">
      <c r="B78" s="23" t="s">
        <v>244</v>
      </c>
      <c r="C78" s="23">
        <v>4</v>
      </c>
      <c r="D78" s="23">
        <v>25</v>
      </c>
      <c r="E78" s="23" t="s">
        <v>361</v>
      </c>
      <c r="F78" s="23" t="s">
        <v>269</v>
      </c>
      <c r="G78" s="39" t="s">
        <v>268</v>
      </c>
      <c r="H78" s="23" t="s">
        <v>235</v>
      </c>
      <c r="I78" s="23" t="s">
        <v>370</v>
      </c>
      <c r="K78" s="9">
        <v>4327</v>
      </c>
      <c r="L78" s="5">
        <f t="shared" si="0"/>
        <v>4327</v>
      </c>
      <c r="M78" s="9"/>
      <c r="N78" s="5">
        <f>+K78</f>
        <v>4327</v>
      </c>
      <c r="O78" s="5">
        <f t="shared" si="1"/>
        <v>4327</v>
      </c>
      <c r="P78" s="9"/>
      <c r="Q78" s="5">
        <f>+N78</f>
        <v>4327</v>
      </c>
      <c r="R78" s="5">
        <f t="shared" si="2"/>
        <v>4327</v>
      </c>
      <c r="S78" s="9"/>
      <c r="T78" s="5">
        <f>+Q78</f>
        <v>4327</v>
      </c>
      <c r="U78" s="5">
        <f t="shared" si="3"/>
        <v>4327</v>
      </c>
      <c r="V78" s="9"/>
      <c r="W78" s="5">
        <f>+T78</f>
        <v>4327</v>
      </c>
      <c r="X78" s="5">
        <f t="shared" si="4"/>
        <v>4327</v>
      </c>
      <c r="Y78" s="9"/>
      <c r="Z78" s="5">
        <f>+W78</f>
        <v>4327</v>
      </c>
      <c r="AA78" s="5">
        <f t="shared" si="5"/>
        <v>4327</v>
      </c>
      <c r="AB78" s="9"/>
      <c r="AC78" s="5">
        <f>+Z78</f>
        <v>4327</v>
      </c>
      <c r="AD78" s="5">
        <f t="shared" si="6"/>
        <v>4327</v>
      </c>
      <c r="AE78" s="9"/>
      <c r="AF78" s="5">
        <f>+AC78</f>
        <v>4327</v>
      </c>
      <c r="AG78" s="5">
        <f t="shared" si="7"/>
        <v>4327</v>
      </c>
      <c r="AH78" s="9"/>
      <c r="AI78" s="5">
        <f>+AF78</f>
        <v>4327</v>
      </c>
      <c r="AJ78" s="5">
        <f t="shared" si="8"/>
        <v>4327</v>
      </c>
      <c r="AK78" s="9"/>
      <c r="AL78" s="5">
        <f>+AI78</f>
        <v>4327</v>
      </c>
      <c r="AM78" s="5">
        <f t="shared" si="9"/>
        <v>4327</v>
      </c>
      <c r="AN78" s="9"/>
      <c r="AO78" s="5">
        <f>+AL78</f>
        <v>4327</v>
      </c>
      <c r="AP78" s="5">
        <f t="shared" si="10"/>
        <v>4327</v>
      </c>
      <c r="AQ78" s="9"/>
      <c r="AR78" s="5">
        <f>+AO78</f>
        <v>4327</v>
      </c>
      <c r="AS78" s="5">
        <f t="shared" si="11"/>
        <v>4327</v>
      </c>
      <c r="AT78" s="9"/>
      <c r="AU78" s="5">
        <f>+AR78</f>
        <v>4327</v>
      </c>
      <c r="AV78" s="5">
        <f t="shared" si="12"/>
        <v>4327</v>
      </c>
      <c r="AW78" s="9"/>
      <c r="AX78" s="5">
        <f>+AU78</f>
        <v>4327</v>
      </c>
      <c r="AY78" s="5">
        <f t="shared" si="13"/>
        <v>4327</v>
      </c>
      <c r="AZ78" s="9"/>
      <c r="BA78" s="5">
        <f>+AX78</f>
        <v>4327</v>
      </c>
      <c r="BB78" s="5">
        <f t="shared" si="14"/>
        <v>4327</v>
      </c>
      <c r="BC78" s="9"/>
      <c r="BD78" s="5">
        <f>+BA78</f>
        <v>4327</v>
      </c>
      <c r="BE78" s="5">
        <f t="shared" si="15"/>
        <v>4327</v>
      </c>
      <c r="BG78" s="5">
        <f>+BD78</f>
        <v>4327</v>
      </c>
      <c r="BH78" s="5">
        <f t="shared" si="16"/>
        <v>4327</v>
      </c>
      <c r="BJ78" s="5">
        <f>+BG78</f>
        <v>4327</v>
      </c>
      <c r="BK78" s="5">
        <f t="shared" si="17"/>
        <v>4327</v>
      </c>
      <c r="BM78" s="5">
        <f>+BJ78</f>
        <v>4327</v>
      </c>
      <c r="BN78" s="5">
        <f t="shared" si="18"/>
        <v>4327</v>
      </c>
      <c r="BP78" s="5">
        <f>+BM78</f>
        <v>4327</v>
      </c>
      <c r="BQ78" s="5">
        <f t="shared" si="19"/>
        <v>4327</v>
      </c>
      <c r="BS78" s="5">
        <f>+BP78</f>
        <v>4327</v>
      </c>
      <c r="BT78" s="5">
        <f t="shared" si="20"/>
        <v>4327</v>
      </c>
      <c r="BV78" s="5">
        <f>+BS78</f>
        <v>4327</v>
      </c>
      <c r="BW78" s="5">
        <f t="shared" si="21"/>
        <v>4327</v>
      </c>
      <c r="BY78" s="5">
        <f>+BV78</f>
        <v>4327</v>
      </c>
      <c r="BZ78" s="5">
        <f t="shared" si="22"/>
        <v>4327</v>
      </c>
      <c r="CB78" s="5">
        <f>+BY78</f>
        <v>4327</v>
      </c>
      <c r="CC78" s="5">
        <f t="shared" si="23"/>
        <v>4327</v>
      </c>
      <c r="CE78" s="5">
        <f>+CB78</f>
        <v>4327</v>
      </c>
      <c r="CF78" s="5">
        <f t="shared" si="24"/>
        <v>4327</v>
      </c>
      <c r="CH78" s="5">
        <f>+CE78</f>
        <v>4327</v>
      </c>
      <c r="CI78" s="5">
        <f t="shared" si="25"/>
        <v>4327</v>
      </c>
      <c r="CK78" s="5">
        <f>+CH78</f>
        <v>4327</v>
      </c>
      <c r="CL78" s="5">
        <f t="shared" si="26"/>
        <v>4327</v>
      </c>
      <c r="CN78" s="5">
        <f>+CK78</f>
        <v>4327</v>
      </c>
      <c r="CO78" s="5">
        <f t="shared" si="27"/>
        <v>4327</v>
      </c>
      <c r="CQ78" s="5">
        <f>+CN78</f>
        <v>4327</v>
      </c>
      <c r="CR78" s="5">
        <f t="shared" si="28"/>
        <v>4327</v>
      </c>
      <c r="CT78" s="5">
        <f>+CQ78</f>
        <v>4327</v>
      </c>
      <c r="CU78" s="5">
        <f t="shared" si="29"/>
        <v>4327</v>
      </c>
      <c r="CW78" s="5">
        <f>+CT78</f>
        <v>4327</v>
      </c>
      <c r="CX78" s="5">
        <f t="shared" si="30"/>
        <v>4327</v>
      </c>
      <c r="CZ78" s="5">
        <f>K78+N78+Q78+T78+W78+Z78+AC78+AF78+AI78+AL78+AO78+AR78+AU78+AX78+BA78+BD78+BG78+BJ78+BM78+BP78+BS78+BV78+BY78+CB78+CE78+CH78+CK78+CN78+CQ78</f>
        <v>125483</v>
      </c>
      <c r="DA78" s="5">
        <f>L78+O78+R78+U78+X78+AA78+AD78+AG78+AJ78+AM78+AP78+AS78+AV78+AY78+BB78+BE78+BH78+BK78+BN78+BQ78+BT78+BW78+BZ78+CC78+CF78+CI78+CL78+CO78+CR78</f>
        <v>125483</v>
      </c>
    </row>
    <row r="79" spans="2:105" x14ac:dyDescent="0.2">
      <c r="B79" s="23" t="s">
        <v>244</v>
      </c>
      <c r="C79" s="23">
        <v>4</v>
      </c>
      <c r="D79" s="23">
        <v>25</v>
      </c>
      <c r="E79" s="23" t="s">
        <v>361</v>
      </c>
      <c r="F79" s="23" t="s">
        <v>269</v>
      </c>
      <c r="G79" s="39" t="s">
        <v>268</v>
      </c>
      <c r="H79" s="23" t="s">
        <v>236</v>
      </c>
      <c r="K79" s="9"/>
      <c r="L79" s="5">
        <f t="shared" si="0"/>
        <v>0</v>
      </c>
      <c r="M79" s="9"/>
      <c r="N79" s="5">
        <f>+K79</f>
        <v>0</v>
      </c>
      <c r="O79" s="5">
        <f t="shared" si="1"/>
        <v>0</v>
      </c>
      <c r="P79" s="9"/>
      <c r="Q79" s="5">
        <f>+N79</f>
        <v>0</v>
      </c>
      <c r="R79" s="5">
        <f t="shared" si="2"/>
        <v>0</v>
      </c>
      <c r="S79" s="9"/>
      <c r="T79" s="5">
        <f>+Q79</f>
        <v>0</v>
      </c>
      <c r="U79" s="5">
        <f t="shared" si="3"/>
        <v>0</v>
      </c>
      <c r="V79" s="9"/>
      <c r="W79" s="5">
        <f>+T79</f>
        <v>0</v>
      </c>
      <c r="X79" s="5">
        <f t="shared" si="4"/>
        <v>0</v>
      </c>
      <c r="Y79" s="9"/>
      <c r="Z79" s="5">
        <f>+W79</f>
        <v>0</v>
      </c>
      <c r="AA79" s="5">
        <f t="shared" si="5"/>
        <v>0</v>
      </c>
      <c r="AB79" s="9"/>
      <c r="AC79" s="5">
        <f>+Z79</f>
        <v>0</v>
      </c>
      <c r="AD79" s="5">
        <f t="shared" si="6"/>
        <v>0</v>
      </c>
      <c r="AE79" s="9"/>
      <c r="AF79" s="5">
        <f>+AC79</f>
        <v>0</v>
      </c>
      <c r="AG79" s="5">
        <f t="shared" si="7"/>
        <v>0</v>
      </c>
      <c r="AH79" s="9"/>
      <c r="AI79" s="5">
        <f>+AF79</f>
        <v>0</v>
      </c>
      <c r="AJ79" s="5">
        <f t="shared" si="8"/>
        <v>0</v>
      </c>
      <c r="AK79" s="9"/>
      <c r="AL79" s="5">
        <f>+AI79</f>
        <v>0</v>
      </c>
      <c r="AM79" s="5">
        <f t="shared" si="9"/>
        <v>0</v>
      </c>
      <c r="AN79" s="9"/>
      <c r="AO79" s="5">
        <f>+AL79</f>
        <v>0</v>
      </c>
      <c r="AP79" s="5">
        <f t="shared" si="10"/>
        <v>0</v>
      </c>
      <c r="AQ79" s="9"/>
      <c r="AR79" s="5">
        <f>+AO79</f>
        <v>0</v>
      </c>
      <c r="AS79" s="5">
        <f t="shared" si="11"/>
        <v>0</v>
      </c>
      <c r="AT79" s="9"/>
      <c r="AU79" s="5">
        <f>+AR79</f>
        <v>0</v>
      </c>
      <c r="AV79" s="5">
        <f t="shared" si="12"/>
        <v>0</v>
      </c>
      <c r="AW79" s="9"/>
      <c r="AX79" s="5">
        <f>+AU79</f>
        <v>0</v>
      </c>
      <c r="AY79" s="5">
        <f t="shared" si="13"/>
        <v>0</v>
      </c>
      <c r="AZ79" s="9"/>
      <c r="BA79" s="5">
        <f>+AX79</f>
        <v>0</v>
      </c>
      <c r="BB79" s="5">
        <f t="shared" si="14"/>
        <v>0</v>
      </c>
      <c r="BC79" s="9"/>
      <c r="BD79" s="5">
        <f>+BA79</f>
        <v>0</v>
      </c>
      <c r="BE79" s="5">
        <f t="shared" si="15"/>
        <v>0</v>
      </c>
      <c r="BG79" s="5">
        <f>+BD79</f>
        <v>0</v>
      </c>
      <c r="BH79" s="5">
        <f t="shared" si="16"/>
        <v>0</v>
      </c>
      <c r="BJ79" s="5">
        <f>+BG79</f>
        <v>0</v>
      </c>
      <c r="BK79" s="5">
        <f t="shared" si="17"/>
        <v>0</v>
      </c>
      <c r="BM79" s="5">
        <f>+BJ79</f>
        <v>0</v>
      </c>
      <c r="BN79" s="5">
        <f t="shared" si="18"/>
        <v>0</v>
      </c>
      <c r="BP79" s="5">
        <f>+BM79</f>
        <v>0</v>
      </c>
      <c r="BQ79" s="5">
        <f t="shared" si="19"/>
        <v>0</v>
      </c>
      <c r="BS79" s="5">
        <f>+BP79</f>
        <v>0</v>
      </c>
      <c r="BT79" s="5">
        <f t="shared" si="20"/>
        <v>0</v>
      </c>
      <c r="BV79" s="5">
        <f>+BS79</f>
        <v>0</v>
      </c>
      <c r="BW79" s="5">
        <f t="shared" si="21"/>
        <v>0</v>
      </c>
      <c r="BY79" s="5">
        <f>+BV79</f>
        <v>0</v>
      </c>
      <c r="BZ79" s="5">
        <f t="shared" si="22"/>
        <v>0</v>
      </c>
      <c r="CB79" s="5">
        <f>+BY79</f>
        <v>0</v>
      </c>
      <c r="CC79" s="5">
        <f t="shared" si="23"/>
        <v>0</v>
      </c>
      <c r="CE79" s="5">
        <f>+CB79</f>
        <v>0</v>
      </c>
      <c r="CF79" s="5">
        <f t="shared" si="24"/>
        <v>0</v>
      </c>
      <c r="CH79" s="5">
        <f>+CE79</f>
        <v>0</v>
      </c>
      <c r="CI79" s="5">
        <f t="shared" si="25"/>
        <v>0</v>
      </c>
      <c r="CK79" s="5">
        <f>+CH79</f>
        <v>0</v>
      </c>
      <c r="CL79" s="5">
        <f t="shared" si="26"/>
        <v>0</v>
      </c>
      <c r="CN79" s="5">
        <f>+CK79</f>
        <v>0</v>
      </c>
      <c r="CO79" s="5">
        <f t="shared" si="27"/>
        <v>0</v>
      </c>
      <c r="CQ79" s="5">
        <f>+CN79</f>
        <v>0</v>
      </c>
      <c r="CR79" s="5">
        <f t="shared" si="28"/>
        <v>0</v>
      </c>
      <c r="CT79" s="5">
        <f>+CQ79</f>
        <v>0</v>
      </c>
      <c r="CU79" s="5">
        <f t="shared" si="29"/>
        <v>0</v>
      </c>
      <c r="CW79" s="5">
        <f>+CT79</f>
        <v>0</v>
      </c>
      <c r="CX79" s="5">
        <f t="shared" si="30"/>
        <v>0</v>
      </c>
      <c r="CZ79" s="5">
        <f>K79+N79+Q79+T79+W79+Z79+AC79+AF79+AI79+AL79+AO79+AR79+AU79+AX79+BA79+BD79+BG79+BJ79+BM79+BP79+BS79+BV79+BY79+CB79+CE79+CH79+CK79+CN79+CQ79</f>
        <v>0</v>
      </c>
      <c r="DA79" s="5">
        <f>L79+O79+R79+U79+X79+AA79+AD79+AG79+AJ79+AM79+AP79+AS79+AV79+AY79+BB79+BE79+BH79+BK79+BN79+BQ79+BT79+BW79+BZ79+CC79+CF79+CI79+CL79+CO79+CR79</f>
        <v>0</v>
      </c>
    </row>
    <row r="80" spans="2:105" x14ac:dyDescent="0.2">
      <c r="G80" s="39"/>
      <c r="K80" s="9"/>
      <c r="M80" s="9"/>
      <c r="P80" s="9"/>
      <c r="S80" s="9"/>
      <c r="V80" s="9"/>
      <c r="Y80" s="9"/>
      <c r="AB80" s="9"/>
      <c r="AE80" s="9"/>
      <c r="AH80" s="9"/>
      <c r="AK80" s="9"/>
      <c r="AN80" s="9"/>
      <c r="AQ80" s="9"/>
      <c r="AT80" s="9"/>
      <c r="AW80" s="9"/>
      <c r="AZ80" s="9"/>
      <c r="BC80" s="9"/>
    </row>
    <row r="81" spans="2:105" x14ac:dyDescent="0.2">
      <c r="B81" s="23" t="s">
        <v>244</v>
      </c>
      <c r="C81" s="23">
        <v>4</v>
      </c>
      <c r="D81" s="23">
        <v>25</v>
      </c>
      <c r="E81" s="23" t="s">
        <v>362</v>
      </c>
      <c r="F81" s="23" t="s">
        <v>269</v>
      </c>
      <c r="G81" s="39" t="s">
        <v>268</v>
      </c>
      <c r="H81" s="23" t="s">
        <v>235</v>
      </c>
      <c r="K81" s="9"/>
      <c r="L81" s="5">
        <f t="shared" si="0"/>
        <v>0</v>
      </c>
      <c r="M81" s="9"/>
      <c r="N81" s="5">
        <f>+K81</f>
        <v>0</v>
      </c>
      <c r="O81" s="5">
        <f t="shared" si="1"/>
        <v>0</v>
      </c>
      <c r="P81" s="9"/>
      <c r="Q81" s="5">
        <f>+N81</f>
        <v>0</v>
      </c>
      <c r="R81" s="5">
        <f t="shared" si="2"/>
        <v>0</v>
      </c>
      <c r="S81" s="9"/>
      <c r="T81" s="5">
        <f>+Q81</f>
        <v>0</v>
      </c>
      <c r="U81" s="5">
        <f t="shared" si="3"/>
        <v>0</v>
      </c>
      <c r="V81" s="9"/>
      <c r="W81" s="5">
        <f>+T81</f>
        <v>0</v>
      </c>
      <c r="X81" s="5">
        <f t="shared" si="4"/>
        <v>0</v>
      </c>
      <c r="Y81" s="9"/>
      <c r="Z81" s="5">
        <f>+W81</f>
        <v>0</v>
      </c>
      <c r="AA81" s="5">
        <f t="shared" si="5"/>
        <v>0</v>
      </c>
      <c r="AB81" s="9"/>
      <c r="AC81" s="5">
        <f>+Z81</f>
        <v>0</v>
      </c>
      <c r="AD81" s="5">
        <f t="shared" si="6"/>
        <v>0</v>
      </c>
      <c r="AE81" s="9"/>
      <c r="AF81" s="5">
        <f>+AC81</f>
        <v>0</v>
      </c>
      <c r="AG81" s="5">
        <f t="shared" si="7"/>
        <v>0</v>
      </c>
      <c r="AH81" s="9"/>
      <c r="AI81" s="5">
        <f>+AF81</f>
        <v>0</v>
      </c>
      <c r="AJ81" s="5">
        <f t="shared" si="8"/>
        <v>0</v>
      </c>
      <c r="AK81" s="9"/>
      <c r="AL81" s="5">
        <f>+AI81</f>
        <v>0</v>
      </c>
      <c r="AM81" s="5">
        <f t="shared" si="9"/>
        <v>0</v>
      </c>
      <c r="AN81" s="9"/>
      <c r="AO81" s="5">
        <f>+AL81</f>
        <v>0</v>
      </c>
      <c r="AP81" s="5">
        <f t="shared" si="10"/>
        <v>0</v>
      </c>
      <c r="AQ81" s="9"/>
      <c r="AR81" s="5">
        <f>+AO81</f>
        <v>0</v>
      </c>
      <c r="AS81" s="5">
        <f t="shared" si="11"/>
        <v>0</v>
      </c>
      <c r="AT81" s="9"/>
      <c r="AU81" s="5">
        <f>+AR81</f>
        <v>0</v>
      </c>
      <c r="AV81" s="5">
        <f t="shared" si="12"/>
        <v>0</v>
      </c>
      <c r="AW81" s="9"/>
      <c r="AX81" s="5">
        <f>+AU81</f>
        <v>0</v>
      </c>
      <c r="AY81" s="5">
        <f t="shared" si="13"/>
        <v>0</v>
      </c>
      <c r="AZ81" s="9"/>
      <c r="BA81" s="5">
        <f>+AX81</f>
        <v>0</v>
      </c>
      <c r="BB81" s="5">
        <f t="shared" si="14"/>
        <v>0</v>
      </c>
      <c r="BC81" s="9"/>
      <c r="BD81" s="5">
        <f>+BA81</f>
        <v>0</v>
      </c>
      <c r="BE81" s="5">
        <f t="shared" si="15"/>
        <v>0</v>
      </c>
      <c r="BG81" s="5">
        <f>+BD81</f>
        <v>0</v>
      </c>
      <c r="BH81" s="5">
        <f t="shared" si="16"/>
        <v>0</v>
      </c>
      <c r="BJ81" s="5">
        <f>+BG81</f>
        <v>0</v>
      </c>
      <c r="BK81" s="5">
        <f t="shared" si="17"/>
        <v>0</v>
      </c>
      <c r="BM81" s="5">
        <f>+BJ81</f>
        <v>0</v>
      </c>
      <c r="BN81" s="5">
        <f t="shared" si="18"/>
        <v>0</v>
      </c>
      <c r="BP81" s="5">
        <f>+BM81</f>
        <v>0</v>
      </c>
      <c r="BQ81" s="5">
        <f t="shared" si="19"/>
        <v>0</v>
      </c>
      <c r="BS81" s="5">
        <f>+BP81</f>
        <v>0</v>
      </c>
      <c r="BT81" s="5">
        <f t="shared" si="20"/>
        <v>0</v>
      </c>
      <c r="BV81" s="5">
        <f>+BS81</f>
        <v>0</v>
      </c>
      <c r="BW81" s="5">
        <f t="shared" si="21"/>
        <v>0</v>
      </c>
      <c r="BY81" s="5">
        <f>+BV81</f>
        <v>0</v>
      </c>
      <c r="BZ81" s="5">
        <f t="shared" si="22"/>
        <v>0</v>
      </c>
      <c r="CB81" s="5">
        <f>+BY81</f>
        <v>0</v>
      </c>
      <c r="CC81" s="5">
        <f t="shared" si="23"/>
        <v>0</v>
      </c>
      <c r="CE81" s="5">
        <f>+CB81</f>
        <v>0</v>
      </c>
      <c r="CF81" s="5">
        <f t="shared" si="24"/>
        <v>0</v>
      </c>
      <c r="CH81" s="5">
        <f>+CE81</f>
        <v>0</v>
      </c>
      <c r="CI81" s="5">
        <f t="shared" si="25"/>
        <v>0</v>
      </c>
      <c r="CK81" s="5">
        <f>+CH81</f>
        <v>0</v>
      </c>
      <c r="CL81" s="5">
        <f t="shared" si="26"/>
        <v>0</v>
      </c>
      <c r="CN81" s="5">
        <f>+CK81</f>
        <v>0</v>
      </c>
      <c r="CO81" s="5">
        <f t="shared" si="27"/>
        <v>0</v>
      </c>
      <c r="CQ81" s="5">
        <f>+CN81</f>
        <v>0</v>
      </c>
      <c r="CR81" s="5">
        <f t="shared" si="28"/>
        <v>0</v>
      </c>
      <c r="CT81" s="5">
        <f>+CQ81</f>
        <v>0</v>
      </c>
      <c r="CU81" s="5">
        <f t="shared" si="29"/>
        <v>0</v>
      </c>
      <c r="CW81" s="5">
        <f>+CT81</f>
        <v>0</v>
      </c>
      <c r="CX81" s="5">
        <f t="shared" si="30"/>
        <v>0</v>
      </c>
      <c r="CZ81" s="5">
        <f t="shared" ref="CZ81:DA83" si="33">K81+N81+Q81+T81+W81+Z81+AC81+AF81+AI81+AL81+AO81+AR81+AU81+AX81+BA81+BD81+BG81+BJ81+BM81+BP81+BS81+BV81+BY81+CB81+CE81+CH81+CK81+CN81+CQ81</f>
        <v>0</v>
      </c>
      <c r="DA81" s="5">
        <f t="shared" si="33"/>
        <v>0</v>
      </c>
    </row>
    <row r="82" spans="2:105" x14ac:dyDescent="0.2">
      <c r="B82" s="23" t="s">
        <v>244</v>
      </c>
      <c r="C82" s="23">
        <v>4</v>
      </c>
      <c r="D82" s="23">
        <v>25</v>
      </c>
      <c r="E82" s="23" t="s">
        <v>362</v>
      </c>
      <c r="F82" s="23" t="s">
        <v>269</v>
      </c>
      <c r="G82" s="39" t="s">
        <v>268</v>
      </c>
      <c r="H82" s="23" t="s">
        <v>236</v>
      </c>
      <c r="I82" s="23" t="s">
        <v>370</v>
      </c>
      <c r="K82" s="9">
        <v>13177</v>
      </c>
      <c r="L82" s="5">
        <f t="shared" si="0"/>
        <v>13177</v>
      </c>
      <c r="M82" s="9"/>
      <c r="N82" s="5">
        <f>+K82</f>
        <v>13177</v>
      </c>
      <c r="O82" s="5">
        <f t="shared" si="1"/>
        <v>13177</v>
      </c>
      <c r="P82" s="9"/>
      <c r="Q82" s="5">
        <f>+N82</f>
        <v>13177</v>
      </c>
      <c r="R82" s="5">
        <f t="shared" si="2"/>
        <v>13177</v>
      </c>
      <c r="S82" s="9"/>
      <c r="T82" s="5">
        <f>+Q82</f>
        <v>13177</v>
      </c>
      <c r="U82" s="5">
        <f t="shared" si="3"/>
        <v>13177</v>
      </c>
      <c r="V82" s="9"/>
      <c r="W82" s="5">
        <f>+T82</f>
        <v>13177</v>
      </c>
      <c r="X82" s="5">
        <f t="shared" si="4"/>
        <v>13177</v>
      </c>
      <c r="Y82" s="9"/>
      <c r="Z82" s="5">
        <f>+W82</f>
        <v>13177</v>
      </c>
      <c r="AA82" s="5">
        <f t="shared" si="5"/>
        <v>13177</v>
      </c>
      <c r="AB82" s="9"/>
      <c r="AC82" s="5">
        <f>+Z82</f>
        <v>13177</v>
      </c>
      <c r="AD82" s="5">
        <f t="shared" si="6"/>
        <v>13177</v>
      </c>
      <c r="AE82" s="9"/>
      <c r="AF82" s="5">
        <f>+AC82</f>
        <v>13177</v>
      </c>
      <c r="AG82" s="5">
        <f t="shared" si="7"/>
        <v>13177</v>
      </c>
      <c r="AH82" s="9"/>
      <c r="AI82" s="5">
        <f>+AF82</f>
        <v>13177</v>
      </c>
      <c r="AJ82" s="5">
        <f t="shared" si="8"/>
        <v>13177</v>
      </c>
      <c r="AK82" s="9"/>
      <c r="AL82" s="5">
        <f>+AI82</f>
        <v>13177</v>
      </c>
      <c r="AM82" s="5">
        <f t="shared" si="9"/>
        <v>13177</v>
      </c>
      <c r="AN82" s="9"/>
      <c r="AO82" s="5">
        <f>+AL82</f>
        <v>13177</v>
      </c>
      <c r="AP82" s="5">
        <f t="shared" si="10"/>
        <v>13177</v>
      </c>
      <c r="AQ82" s="9"/>
      <c r="AR82" s="5">
        <f>+AO82</f>
        <v>13177</v>
      </c>
      <c r="AS82" s="5">
        <f t="shared" si="11"/>
        <v>13177</v>
      </c>
      <c r="AT82" s="9"/>
      <c r="AU82" s="5">
        <f>+AR82</f>
        <v>13177</v>
      </c>
      <c r="AV82" s="5">
        <f t="shared" si="12"/>
        <v>13177</v>
      </c>
      <c r="AW82" s="9"/>
      <c r="AX82" s="5">
        <f>+AU82</f>
        <v>13177</v>
      </c>
      <c r="AY82" s="5">
        <f t="shared" si="13"/>
        <v>13177</v>
      </c>
      <c r="AZ82" s="9"/>
      <c r="BA82" s="5">
        <f>+AX82</f>
        <v>13177</v>
      </c>
      <c r="BB82" s="5">
        <f t="shared" si="14"/>
        <v>13177</v>
      </c>
      <c r="BC82" s="9"/>
      <c r="BD82" s="5">
        <f>+BA82</f>
        <v>13177</v>
      </c>
      <c r="BE82" s="5">
        <f t="shared" si="15"/>
        <v>13177</v>
      </c>
      <c r="BG82" s="5">
        <f>+BD82</f>
        <v>13177</v>
      </c>
      <c r="BH82" s="5">
        <f t="shared" si="16"/>
        <v>13177</v>
      </c>
      <c r="BJ82" s="5">
        <f>+BG82</f>
        <v>13177</v>
      </c>
      <c r="BK82" s="5">
        <f t="shared" si="17"/>
        <v>13177</v>
      </c>
      <c r="BM82" s="5">
        <f>+BJ82</f>
        <v>13177</v>
      </c>
      <c r="BN82" s="5">
        <f t="shared" si="18"/>
        <v>13177</v>
      </c>
      <c r="BP82" s="5">
        <f>+BM82</f>
        <v>13177</v>
      </c>
      <c r="BQ82" s="5">
        <f t="shared" si="19"/>
        <v>13177</v>
      </c>
      <c r="BS82" s="5">
        <f>+BP82</f>
        <v>13177</v>
      </c>
      <c r="BT82" s="5">
        <f t="shared" si="20"/>
        <v>13177</v>
      </c>
      <c r="BV82" s="5">
        <f>+BS82</f>
        <v>13177</v>
      </c>
      <c r="BW82" s="5">
        <f t="shared" si="21"/>
        <v>13177</v>
      </c>
      <c r="BY82" s="5">
        <f>+BV82</f>
        <v>13177</v>
      </c>
      <c r="BZ82" s="5">
        <f t="shared" si="22"/>
        <v>13177</v>
      </c>
      <c r="CB82" s="5">
        <f>+BY82</f>
        <v>13177</v>
      </c>
      <c r="CC82" s="5">
        <f t="shared" si="23"/>
        <v>13177</v>
      </c>
      <c r="CE82" s="5">
        <f>+CB82</f>
        <v>13177</v>
      </c>
      <c r="CF82" s="5">
        <f t="shared" si="24"/>
        <v>13177</v>
      </c>
      <c r="CH82" s="5">
        <f>+CE82</f>
        <v>13177</v>
      </c>
      <c r="CI82" s="5">
        <f t="shared" si="25"/>
        <v>13177</v>
      </c>
      <c r="CK82" s="5">
        <f>+CH82</f>
        <v>13177</v>
      </c>
      <c r="CL82" s="5">
        <f t="shared" si="26"/>
        <v>13177</v>
      </c>
      <c r="CN82" s="5">
        <f>+CK82</f>
        <v>13177</v>
      </c>
      <c r="CO82" s="5">
        <f t="shared" si="27"/>
        <v>13177</v>
      </c>
      <c r="CQ82" s="5">
        <f>+CN82</f>
        <v>13177</v>
      </c>
      <c r="CR82" s="5">
        <f t="shared" si="28"/>
        <v>13177</v>
      </c>
      <c r="CT82" s="5">
        <f>+CQ82</f>
        <v>13177</v>
      </c>
      <c r="CU82" s="5">
        <f t="shared" si="29"/>
        <v>13177</v>
      </c>
      <c r="CW82" s="5">
        <f>+CT82</f>
        <v>13177</v>
      </c>
      <c r="CX82" s="5">
        <f t="shared" si="30"/>
        <v>13177</v>
      </c>
      <c r="CZ82" s="5">
        <f t="shared" si="33"/>
        <v>382133</v>
      </c>
      <c r="DA82" s="5">
        <f t="shared" si="33"/>
        <v>382133</v>
      </c>
    </row>
    <row r="83" spans="2:105" x14ac:dyDescent="0.2">
      <c r="B83" s="23" t="s">
        <v>244</v>
      </c>
      <c r="C83" s="23">
        <v>4</v>
      </c>
      <c r="D83" s="23">
        <v>25</v>
      </c>
      <c r="E83" s="23" t="s">
        <v>387</v>
      </c>
      <c r="F83" s="23" t="s">
        <v>269</v>
      </c>
      <c r="G83" s="39" t="s">
        <v>268</v>
      </c>
      <c r="H83" s="23" t="s">
        <v>236</v>
      </c>
      <c r="I83" s="23" t="s">
        <v>370</v>
      </c>
      <c r="K83" s="9">
        <v>400</v>
      </c>
      <c r="L83" s="5">
        <f t="shared" si="0"/>
        <v>400</v>
      </c>
      <c r="M83" s="9"/>
      <c r="N83" s="5">
        <f>+K83</f>
        <v>400</v>
      </c>
      <c r="O83" s="5">
        <f t="shared" si="1"/>
        <v>400</v>
      </c>
      <c r="P83" s="9"/>
      <c r="Q83" s="5">
        <f>+N83</f>
        <v>400</v>
      </c>
      <c r="R83" s="5">
        <f t="shared" si="2"/>
        <v>400</v>
      </c>
      <c r="S83" s="9"/>
      <c r="T83" s="5">
        <f>+Q83</f>
        <v>400</v>
      </c>
      <c r="U83" s="5">
        <f t="shared" si="3"/>
        <v>400</v>
      </c>
      <c r="V83" s="9"/>
      <c r="W83" s="5">
        <f>+T83</f>
        <v>400</v>
      </c>
      <c r="X83" s="5">
        <f t="shared" si="4"/>
        <v>400</v>
      </c>
      <c r="Y83" s="9"/>
      <c r="Z83" s="5">
        <f>+W83</f>
        <v>400</v>
      </c>
      <c r="AA83" s="5">
        <f t="shared" si="5"/>
        <v>400</v>
      </c>
      <c r="AB83" s="9"/>
      <c r="AC83" s="5">
        <f>+Z83</f>
        <v>400</v>
      </c>
      <c r="AD83" s="5">
        <f t="shared" si="6"/>
        <v>400</v>
      </c>
      <c r="AE83" s="9"/>
      <c r="AF83" s="5">
        <f>+AC83</f>
        <v>400</v>
      </c>
      <c r="AG83" s="5">
        <f t="shared" si="7"/>
        <v>400</v>
      </c>
      <c r="AH83" s="9"/>
      <c r="AI83" s="5">
        <f>+AF83</f>
        <v>400</v>
      </c>
      <c r="AJ83" s="5">
        <f t="shared" si="8"/>
        <v>400</v>
      </c>
      <c r="AK83" s="9"/>
      <c r="AL83" s="5">
        <f>+AI83</f>
        <v>400</v>
      </c>
      <c r="AM83" s="5">
        <f t="shared" si="9"/>
        <v>400</v>
      </c>
      <c r="AN83" s="9"/>
      <c r="AO83" s="5">
        <f>+AL83</f>
        <v>400</v>
      </c>
      <c r="AP83" s="5">
        <f t="shared" si="10"/>
        <v>400</v>
      </c>
      <c r="AQ83" s="9"/>
      <c r="AR83" s="5">
        <f>+AO83</f>
        <v>400</v>
      </c>
      <c r="AS83" s="5">
        <f t="shared" si="11"/>
        <v>400</v>
      </c>
      <c r="AT83" s="9"/>
      <c r="AU83" s="5">
        <f>+AR83</f>
        <v>400</v>
      </c>
      <c r="AV83" s="5">
        <f t="shared" si="12"/>
        <v>400</v>
      </c>
      <c r="AW83" s="9"/>
      <c r="AX83" s="5">
        <f>+AU83</f>
        <v>400</v>
      </c>
      <c r="AY83" s="5">
        <f t="shared" si="13"/>
        <v>400</v>
      </c>
      <c r="AZ83" s="9"/>
      <c r="BA83" s="5">
        <f>+AX83</f>
        <v>400</v>
      </c>
      <c r="BB83" s="5">
        <f t="shared" si="14"/>
        <v>400</v>
      </c>
      <c r="BC83" s="9"/>
      <c r="BD83" s="5">
        <f>+BA83</f>
        <v>400</v>
      </c>
      <c r="BE83" s="5">
        <f t="shared" si="15"/>
        <v>400</v>
      </c>
      <c r="BG83" s="5">
        <f>+BD83</f>
        <v>400</v>
      </c>
      <c r="BH83" s="5">
        <f t="shared" si="16"/>
        <v>400</v>
      </c>
      <c r="BJ83" s="5">
        <f>+BG83</f>
        <v>400</v>
      </c>
      <c r="BK83" s="5">
        <f t="shared" si="17"/>
        <v>400</v>
      </c>
      <c r="BM83" s="5">
        <f>+BJ83</f>
        <v>400</v>
      </c>
      <c r="BN83" s="5">
        <f t="shared" si="18"/>
        <v>400</v>
      </c>
      <c r="BP83" s="5">
        <f>+BM83</f>
        <v>400</v>
      </c>
      <c r="BQ83" s="5">
        <f t="shared" si="19"/>
        <v>400</v>
      </c>
      <c r="BS83" s="5">
        <f>+BP83</f>
        <v>400</v>
      </c>
      <c r="BT83" s="5">
        <f t="shared" si="20"/>
        <v>400</v>
      </c>
      <c r="BV83" s="5">
        <f>+BS83</f>
        <v>400</v>
      </c>
      <c r="BW83" s="5">
        <f t="shared" si="21"/>
        <v>400</v>
      </c>
      <c r="BY83" s="5">
        <f>+BV83</f>
        <v>400</v>
      </c>
      <c r="BZ83" s="5">
        <f t="shared" si="22"/>
        <v>400</v>
      </c>
      <c r="CB83" s="5">
        <f>+BY83</f>
        <v>400</v>
      </c>
      <c r="CC83" s="5">
        <f t="shared" si="23"/>
        <v>400</v>
      </c>
      <c r="CE83" s="5">
        <f>+CB83</f>
        <v>400</v>
      </c>
      <c r="CF83" s="5">
        <f t="shared" si="24"/>
        <v>400</v>
      </c>
      <c r="CH83" s="5">
        <f>+CE83</f>
        <v>400</v>
      </c>
      <c r="CI83" s="5">
        <f t="shared" si="25"/>
        <v>400</v>
      </c>
      <c r="CK83" s="5">
        <f>+CH83</f>
        <v>400</v>
      </c>
      <c r="CL83" s="5">
        <f t="shared" si="26"/>
        <v>400</v>
      </c>
      <c r="CN83" s="5">
        <f>+CK83</f>
        <v>400</v>
      </c>
      <c r="CO83" s="5">
        <f t="shared" si="27"/>
        <v>400</v>
      </c>
      <c r="CQ83" s="5">
        <f>+CN83</f>
        <v>400</v>
      </c>
      <c r="CR83" s="5">
        <f t="shared" si="28"/>
        <v>400</v>
      </c>
      <c r="CT83" s="5">
        <f>+CQ83</f>
        <v>400</v>
      </c>
      <c r="CU83" s="5">
        <f t="shared" si="29"/>
        <v>400</v>
      </c>
      <c r="CW83" s="5">
        <f>+CT83</f>
        <v>400</v>
      </c>
      <c r="CX83" s="5">
        <f t="shared" si="30"/>
        <v>400</v>
      </c>
      <c r="CZ83" s="5">
        <f t="shared" si="33"/>
        <v>11600</v>
      </c>
      <c r="DA83" s="5">
        <f t="shared" si="33"/>
        <v>11600</v>
      </c>
    </row>
    <row r="84" spans="2:105" x14ac:dyDescent="0.2">
      <c r="G84" s="39"/>
      <c r="K84" s="9"/>
      <c r="M84" s="9"/>
      <c r="P84" s="9"/>
      <c r="S84" s="9"/>
      <c r="V84" s="9"/>
      <c r="Y84" s="9"/>
      <c r="AB84" s="9"/>
      <c r="AE84" s="9"/>
      <c r="AH84" s="9"/>
      <c r="AK84" s="9"/>
      <c r="AN84" s="9"/>
      <c r="AQ84" s="9"/>
      <c r="AT84" s="9"/>
      <c r="AW84" s="9"/>
      <c r="AZ84" s="9"/>
      <c r="BC84" s="9"/>
    </row>
    <row r="86" spans="2:105" x14ac:dyDescent="0.2">
      <c r="B86" s="23" t="s">
        <v>244</v>
      </c>
      <c r="C86" s="23">
        <v>4</v>
      </c>
      <c r="D86" s="23">
        <v>29</v>
      </c>
      <c r="L86" s="5">
        <f t="shared" si="0"/>
        <v>0</v>
      </c>
      <c r="N86" s="5">
        <f>+K86</f>
        <v>0</v>
      </c>
      <c r="O86" s="5">
        <f t="shared" si="1"/>
        <v>0</v>
      </c>
      <c r="Q86" s="5">
        <f>+N86</f>
        <v>0</v>
      </c>
      <c r="R86" s="5">
        <f t="shared" si="2"/>
        <v>0</v>
      </c>
      <c r="T86" s="5">
        <f>+Q86</f>
        <v>0</v>
      </c>
      <c r="U86" s="5">
        <f t="shared" si="3"/>
        <v>0</v>
      </c>
      <c r="W86" s="5">
        <f>+T86</f>
        <v>0</v>
      </c>
      <c r="X86" s="5">
        <f t="shared" si="4"/>
        <v>0</v>
      </c>
      <c r="Z86" s="5">
        <f>+W86</f>
        <v>0</v>
      </c>
      <c r="AA86" s="5">
        <f t="shared" si="5"/>
        <v>0</v>
      </c>
      <c r="AC86" s="5">
        <f>+Z86</f>
        <v>0</v>
      </c>
      <c r="AD86" s="5">
        <f t="shared" si="6"/>
        <v>0</v>
      </c>
      <c r="AF86" s="5">
        <f>+AC86</f>
        <v>0</v>
      </c>
      <c r="AG86" s="5">
        <f t="shared" si="7"/>
        <v>0</v>
      </c>
      <c r="AI86" s="5">
        <f>+AF86</f>
        <v>0</v>
      </c>
      <c r="AJ86" s="5">
        <f t="shared" si="8"/>
        <v>0</v>
      </c>
      <c r="AL86" s="5">
        <f>+AI86</f>
        <v>0</v>
      </c>
      <c r="AM86" s="5">
        <f t="shared" si="9"/>
        <v>0</v>
      </c>
      <c r="AO86" s="5">
        <f>+AL86</f>
        <v>0</v>
      </c>
      <c r="AP86" s="5">
        <f t="shared" si="10"/>
        <v>0</v>
      </c>
      <c r="AR86" s="5">
        <f>+AO86</f>
        <v>0</v>
      </c>
      <c r="AS86" s="5">
        <f t="shared" si="11"/>
        <v>0</v>
      </c>
      <c r="AU86" s="5">
        <f>+AR86</f>
        <v>0</v>
      </c>
      <c r="AV86" s="5">
        <f t="shared" si="12"/>
        <v>0</v>
      </c>
      <c r="AX86" s="5">
        <f>+AU86</f>
        <v>0</v>
      </c>
      <c r="AY86" s="5">
        <f t="shared" si="13"/>
        <v>0</v>
      </c>
      <c r="BA86" s="5">
        <f>+AX86</f>
        <v>0</v>
      </c>
      <c r="BB86" s="5">
        <f t="shared" si="14"/>
        <v>0</v>
      </c>
      <c r="BD86" s="5">
        <f>+BA86</f>
        <v>0</v>
      </c>
      <c r="BE86" s="5">
        <f t="shared" si="15"/>
        <v>0</v>
      </c>
      <c r="BG86" s="5">
        <f>+BD86</f>
        <v>0</v>
      </c>
      <c r="BH86" s="5">
        <f t="shared" si="16"/>
        <v>0</v>
      </c>
      <c r="BJ86" s="5">
        <f>+BG86</f>
        <v>0</v>
      </c>
      <c r="BK86" s="5">
        <f t="shared" si="17"/>
        <v>0</v>
      </c>
      <c r="BM86" s="5">
        <f>+BJ86</f>
        <v>0</v>
      </c>
      <c r="BN86" s="5">
        <f t="shared" si="18"/>
        <v>0</v>
      </c>
      <c r="BP86" s="5">
        <f>+BM86</f>
        <v>0</v>
      </c>
      <c r="BQ86" s="5">
        <f t="shared" si="19"/>
        <v>0</v>
      </c>
      <c r="BS86" s="5">
        <f>+BP86</f>
        <v>0</v>
      </c>
      <c r="BT86" s="5">
        <f t="shared" si="20"/>
        <v>0</v>
      </c>
      <c r="BV86" s="5">
        <f>+BS86</f>
        <v>0</v>
      </c>
      <c r="BW86" s="5">
        <f t="shared" si="21"/>
        <v>0</v>
      </c>
      <c r="BY86" s="5">
        <f>+BV86</f>
        <v>0</v>
      </c>
      <c r="BZ86" s="5">
        <f t="shared" si="22"/>
        <v>0</v>
      </c>
      <c r="CB86" s="5">
        <f>+BY86</f>
        <v>0</v>
      </c>
      <c r="CC86" s="5">
        <f t="shared" si="23"/>
        <v>0</v>
      </c>
      <c r="CE86" s="5">
        <f>+CB86</f>
        <v>0</v>
      </c>
      <c r="CF86" s="5">
        <f t="shared" si="24"/>
        <v>0</v>
      </c>
      <c r="CH86" s="5">
        <f>+CE86</f>
        <v>0</v>
      </c>
      <c r="CI86" s="5">
        <f t="shared" si="25"/>
        <v>0</v>
      </c>
      <c r="CK86" s="5">
        <f>+CH86</f>
        <v>0</v>
      </c>
      <c r="CL86" s="5">
        <f t="shared" si="26"/>
        <v>0</v>
      </c>
      <c r="CN86" s="5">
        <f>+CK86</f>
        <v>0</v>
      </c>
      <c r="CO86" s="5">
        <f t="shared" si="27"/>
        <v>0</v>
      </c>
      <c r="CQ86" s="5">
        <f>+CN86</f>
        <v>0</v>
      </c>
      <c r="CR86" s="5">
        <f t="shared" si="28"/>
        <v>0</v>
      </c>
      <c r="CT86" s="5">
        <f>+CQ86</f>
        <v>0</v>
      </c>
      <c r="CU86" s="5">
        <f t="shared" si="29"/>
        <v>0</v>
      </c>
      <c r="CW86" s="5">
        <f>+CT86</f>
        <v>0</v>
      </c>
      <c r="CX86" s="5">
        <f t="shared" si="30"/>
        <v>0</v>
      </c>
      <c r="CZ86" s="5">
        <f>K86+N86+Q86+T86+W86+Z86+AC86+AF86+AI86+AL86+AO86+AR86+AU86+AX86+BA86+BD86+BG86+BJ86+BM86+BP86+BS86+BV86+BY86+CB86+CE86+CH86+CK86+CN86+CQ86</f>
        <v>0</v>
      </c>
      <c r="DA86" s="5">
        <f>L86+O86+R86+U86+X86+AA86+AD86+AG86+AJ86+AM86+AP86+AS86+AV86+AY86+BB86+BE86+BH86+BK86+BN86+BQ86+BT86+BW86+BZ86+CC86+CF86+CI86+CL86+CO86+CR86</f>
        <v>0</v>
      </c>
    </row>
    <row r="89" spans="2:105" x14ac:dyDescent="0.2">
      <c r="B89" s="23" t="s">
        <v>244</v>
      </c>
      <c r="C89" s="23">
        <v>5</v>
      </c>
      <c r="D89" s="23">
        <v>2</v>
      </c>
      <c r="E89" s="23" t="s">
        <v>361</v>
      </c>
      <c r="F89" s="23" t="s">
        <v>217</v>
      </c>
      <c r="G89" s="37" t="s">
        <v>219</v>
      </c>
      <c r="H89" s="23" t="s">
        <v>235</v>
      </c>
      <c r="I89" s="23" t="s">
        <v>383</v>
      </c>
      <c r="K89" s="5">
        <f>9466-K91</f>
        <v>4332</v>
      </c>
      <c r="L89" s="5">
        <f t="shared" ref="L89:L153" si="34">+K89</f>
        <v>4332</v>
      </c>
      <c r="N89" s="5">
        <f t="shared" ref="N89:N153" si="35">+K89</f>
        <v>4332</v>
      </c>
      <c r="O89" s="5">
        <f t="shared" ref="O89:O153" si="36">+N89</f>
        <v>4332</v>
      </c>
      <c r="Q89" s="5">
        <f t="shared" ref="Q89:Q153" si="37">+N89</f>
        <v>4332</v>
      </c>
      <c r="R89" s="5">
        <f t="shared" ref="R89:R153" si="38">+Q89</f>
        <v>4332</v>
      </c>
      <c r="T89" s="5">
        <f t="shared" ref="T89:T153" si="39">+Q89</f>
        <v>4332</v>
      </c>
      <c r="U89" s="5">
        <f t="shared" ref="U89:U153" si="40">+T89</f>
        <v>4332</v>
      </c>
      <c r="W89" s="5">
        <f t="shared" ref="W89:W153" si="41">+T89</f>
        <v>4332</v>
      </c>
      <c r="X89" s="5">
        <f t="shared" ref="X89:X153" si="42">+W89</f>
        <v>4332</v>
      </c>
      <c r="Z89" s="5">
        <f t="shared" ref="Z89:Z153" si="43">+W89</f>
        <v>4332</v>
      </c>
      <c r="AA89" s="5">
        <f t="shared" ref="AA89:AA153" si="44">+Z89</f>
        <v>4332</v>
      </c>
      <c r="AC89" s="5">
        <f t="shared" ref="AC89:AC153" si="45">+Z89</f>
        <v>4332</v>
      </c>
      <c r="AD89" s="5">
        <f t="shared" ref="AD89:AD153" si="46">+AC89</f>
        <v>4332</v>
      </c>
      <c r="AF89" s="5">
        <f t="shared" ref="AF89:AF153" si="47">+AC89</f>
        <v>4332</v>
      </c>
      <c r="AG89" s="5">
        <f t="shared" ref="AG89:AG153" si="48">+AF89</f>
        <v>4332</v>
      </c>
      <c r="AI89" s="5">
        <f t="shared" ref="AI89:AI153" si="49">+AF89</f>
        <v>4332</v>
      </c>
      <c r="AJ89" s="5">
        <f t="shared" ref="AJ89:AJ153" si="50">+AI89</f>
        <v>4332</v>
      </c>
      <c r="AL89" s="5">
        <f t="shared" ref="AL89:AL153" si="51">+AI89</f>
        <v>4332</v>
      </c>
      <c r="AM89" s="5">
        <f t="shared" ref="AM89:AM153" si="52">+AL89</f>
        <v>4332</v>
      </c>
      <c r="AO89" s="5">
        <f t="shared" ref="AO89:AO153" si="53">+AL89</f>
        <v>4332</v>
      </c>
      <c r="AP89" s="5">
        <f t="shared" ref="AP89:AP153" si="54">+AO89</f>
        <v>4332</v>
      </c>
      <c r="AR89" s="5">
        <f t="shared" ref="AR89:AR153" si="55">+AO89</f>
        <v>4332</v>
      </c>
      <c r="AS89" s="5">
        <f t="shared" ref="AS89:AS153" si="56">+AR89</f>
        <v>4332</v>
      </c>
      <c r="AU89" s="5">
        <f t="shared" ref="AU89:AU153" si="57">+AR89</f>
        <v>4332</v>
      </c>
      <c r="AV89" s="5">
        <f t="shared" ref="AV89:AV153" si="58">+AU89</f>
        <v>4332</v>
      </c>
      <c r="AX89" s="5">
        <f t="shared" ref="AX89:AX153" si="59">+AU89</f>
        <v>4332</v>
      </c>
      <c r="AY89" s="5">
        <f t="shared" ref="AY89:AY153" si="60">+AX89</f>
        <v>4332</v>
      </c>
      <c r="BA89" s="5">
        <f t="shared" ref="BA89:BA153" si="61">+AX89</f>
        <v>4332</v>
      </c>
      <c r="BB89" s="5">
        <f t="shared" ref="BB89:BB153" si="62">+BA89</f>
        <v>4332</v>
      </c>
      <c r="BD89" s="5">
        <f t="shared" ref="BD89:BD153" si="63">+BA89</f>
        <v>4332</v>
      </c>
      <c r="BE89" s="5">
        <f t="shared" ref="BE89:BE153" si="64">+BD89</f>
        <v>4332</v>
      </c>
      <c r="BG89" s="5">
        <f t="shared" ref="BG89:BG153" si="65">+BD89</f>
        <v>4332</v>
      </c>
      <c r="BH89" s="5">
        <f t="shared" ref="BH89:BH153" si="66">+BG89</f>
        <v>4332</v>
      </c>
      <c r="BJ89" s="5">
        <f t="shared" ref="BJ89:BJ153" si="67">+BG89</f>
        <v>4332</v>
      </c>
      <c r="BK89" s="5">
        <f t="shared" ref="BK89:BK153" si="68">+BJ89</f>
        <v>4332</v>
      </c>
      <c r="BM89" s="5">
        <f t="shared" ref="BM89:BM153" si="69">+BJ89</f>
        <v>4332</v>
      </c>
      <c r="BN89" s="5">
        <f t="shared" ref="BN89:BN153" si="70">+BM89</f>
        <v>4332</v>
      </c>
      <c r="BP89" s="5">
        <f t="shared" ref="BP89:BP153" si="71">+BM89</f>
        <v>4332</v>
      </c>
      <c r="BQ89" s="5">
        <f t="shared" ref="BQ89:BQ153" si="72">+BP89</f>
        <v>4332</v>
      </c>
      <c r="BS89" s="5">
        <f t="shared" ref="BS89:BS153" si="73">+BP89</f>
        <v>4332</v>
      </c>
      <c r="BT89" s="5">
        <f t="shared" ref="BT89:BT153" si="74">+BS89</f>
        <v>4332</v>
      </c>
      <c r="BV89" s="5">
        <f t="shared" ref="BV89:BV153" si="75">+BS89</f>
        <v>4332</v>
      </c>
      <c r="BW89" s="5">
        <f t="shared" ref="BW89:BW153" si="76">+BV89</f>
        <v>4332</v>
      </c>
      <c r="BY89" s="5">
        <f t="shared" ref="BY89:BY153" si="77">+BV89</f>
        <v>4332</v>
      </c>
      <c r="BZ89" s="5">
        <f t="shared" ref="BZ89:BZ153" si="78">+BY89</f>
        <v>4332</v>
      </c>
      <c r="CB89" s="5">
        <f t="shared" ref="CB89:CB153" si="79">+BY89</f>
        <v>4332</v>
      </c>
      <c r="CC89" s="5">
        <f t="shared" ref="CC89:CC153" si="80">+CB89</f>
        <v>4332</v>
      </c>
      <c r="CE89" s="5">
        <f t="shared" ref="CE89:CE153" si="81">+CB89</f>
        <v>4332</v>
      </c>
      <c r="CF89" s="5">
        <f t="shared" ref="CF89:CF153" si="82">+CE89</f>
        <v>4332</v>
      </c>
      <c r="CH89" s="5">
        <f t="shared" ref="CH89:CH153" si="83">+CE89</f>
        <v>4332</v>
      </c>
      <c r="CI89" s="5">
        <f t="shared" ref="CI89:CI153" si="84">+CH89</f>
        <v>4332</v>
      </c>
      <c r="CK89" s="5">
        <f t="shared" ref="CK89:CK153" si="85">+CH89</f>
        <v>4332</v>
      </c>
      <c r="CL89" s="5">
        <f t="shared" ref="CL89:CL153" si="86">+CK89</f>
        <v>4332</v>
      </c>
      <c r="CN89" s="5">
        <f t="shared" ref="CN89:CN153" si="87">+CK89</f>
        <v>4332</v>
      </c>
      <c r="CO89" s="5">
        <f t="shared" ref="CO89:CO153" si="88">+CN89</f>
        <v>4332</v>
      </c>
      <c r="CQ89" s="5">
        <f t="shared" ref="CQ89:CQ153" si="89">+CN89</f>
        <v>4332</v>
      </c>
      <c r="CR89" s="5">
        <f t="shared" ref="CR89:CR153" si="90">+CQ89</f>
        <v>4332</v>
      </c>
      <c r="CT89" s="5">
        <f t="shared" ref="CT89:CT153" si="91">+CQ89</f>
        <v>4332</v>
      </c>
      <c r="CU89" s="5">
        <f t="shared" ref="CU89:CU153" si="92">+CT89</f>
        <v>4332</v>
      </c>
      <c r="CW89" s="5">
        <f t="shared" ref="CW89:CW153" si="93">+CT89</f>
        <v>4332</v>
      </c>
      <c r="CX89" s="5">
        <f t="shared" ref="CX89:CX153" si="94">+CW89</f>
        <v>4332</v>
      </c>
      <c r="CZ89" s="5">
        <f t="shared" ref="CZ89:DA91" si="95">K89+N89+Q89+T89+W89+Z89+AC89+AF89+AI89+AL89+AO89+AR89+AU89+AX89+BA89+BD89+BG89+BJ89+BM89+BP89+BS89+BV89+BY89+CB89+CE89+CH89+CK89+CN89+CQ89</f>
        <v>125628</v>
      </c>
      <c r="DA89" s="5">
        <f t="shared" si="95"/>
        <v>125628</v>
      </c>
    </row>
    <row r="90" spans="2:105" x14ac:dyDescent="0.2">
      <c r="B90" s="23" t="s">
        <v>244</v>
      </c>
      <c r="C90" s="23">
        <v>5</v>
      </c>
      <c r="D90" s="23">
        <v>2</v>
      </c>
      <c r="E90" s="23" t="s">
        <v>361</v>
      </c>
      <c r="F90" s="23" t="s">
        <v>217</v>
      </c>
      <c r="G90" s="37" t="s">
        <v>219</v>
      </c>
      <c r="H90" s="23" t="s">
        <v>236</v>
      </c>
      <c r="I90" s="23" t="s">
        <v>383</v>
      </c>
      <c r="L90" s="5">
        <f t="shared" si="34"/>
        <v>0</v>
      </c>
      <c r="N90" s="5">
        <f t="shared" si="35"/>
        <v>0</v>
      </c>
      <c r="O90" s="5">
        <f t="shared" si="36"/>
        <v>0</v>
      </c>
      <c r="Q90" s="5">
        <f t="shared" si="37"/>
        <v>0</v>
      </c>
      <c r="R90" s="5">
        <f t="shared" si="38"/>
        <v>0</v>
      </c>
      <c r="T90" s="5">
        <f t="shared" si="39"/>
        <v>0</v>
      </c>
      <c r="U90" s="5">
        <f t="shared" si="40"/>
        <v>0</v>
      </c>
      <c r="W90" s="5">
        <f t="shared" si="41"/>
        <v>0</v>
      </c>
      <c r="X90" s="5">
        <f t="shared" si="42"/>
        <v>0</v>
      </c>
      <c r="Z90" s="5">
        <f t="shared" si="43"/>
        <v>0</v>
      </c>
      <c r="AA90" s="5">
        <f t="shared" si="44"/>
        <v>0</v>
      </c>
      <c r="AC90" s="5">
        <f t="shared" si="45"/>
        <v>0</v>
      </c>
      <c r="AD90" s="5">
        <f t="shared" si="46"/>
        <v>0</v>
      </c>
      <c r="AF90" s="5">
        <f t="shared" si="47"/>
        <v>0</v>
      </c>
      <c r="AG90" s="5">
        <f t="shared" si="48"/>
        <v>0</v>
      </c>
      <c r="AI90" s="5">
        <f t="shared" si="49"/>
        <v>0</v>
      </c>
      <c r="AJ90" s="5">
        <f t="shared" si="50"/>
        <v>0</v>
      </c>
      <c r="AL90" s="5">
        <f t="shared" si="51"/>
        <v>0</v>
      </c>
      <c r="AM90" s="5">
        <f t="shared" si="52"/>
        <v>0</v>
      </c>
      <c r="AO90" s="5">
        <f t="shared" si="53"/>
        <v>0</v>
      </c>
      <c r="AP90" s="5">
        <f t="shared" si="54"/>
        <v>0</v>
      </c>
      <c r="AR90" s="5">
        <f t="shared" si="55"/>
        <v>0</v>
      </c>
      <c r="AS90" s="5">
        <f t="shared" si="56"/>
        <v>0</v>
      </c>
      <c r="AU90" s="5">
        <f t="shared" si="57"/>
        <v>0</v>
      </c>
      <c r="AV90" s="5">
        <f t="shared" si="58"/>
        <v>0</v>
      </c>
      <c r="AX90" s="5">
        <f t="shared" si="59"/>
        <v>0</v>
      </c>
      <c r="AY90" s="5">
        <f t="shared" si="60"/>
        <v>0</v>
      </c>
      <c r="BA90" s="5">
        <f t="shared" si="61"/>
        <v>0</v>
      </c>
      <c r="BB90" s="5">
        <f t="shared" si="62"/>
        <v>0</v>
      </c>
      <c r="BD90" s="5">
        <f t="shared" si="63"/>
        <v>0</v>
      </c>
      <c r="BE90" s="5">
        <f t="shared" si="64"/>
        <v>0</v>
      </c>
      <c r="BG90" s="5">
        <f t="shared" si="65"/>
        <v>0</v>
      </c>
      <c r="BH90" s="5">
        <f t="shared" si="66"/>
        <v>0</v>
      </c>
      <c r="BJ90" s="5">
        <f t="shared" si="67"/>
        <v>0</v>
      </c>
      <c r="BK90" s="5">
        <f t="shared" si="68"/>
        <v>0</v>
      </c>
      <c r="BM90" s="5">
        <f t="shared" si="69"/>
        <v>0</v>
      </c>
      <c r="BN90" s="5">
        <f t="shared" si="70"/>
        <v>0</v>
      </c>
      <c r="BP90" s="5">
        <f t="shared" si="71"/>
        <v>0</v>
      </c>
      <c r="BQ90" s="5">
        <f t="shared" si="72"/>
        <v>0</v>
      </c>
      <c r="BS90" s="5">
        <f t="shared" si="73"/>
        <v>0</v>
      </c>
      <c r="BT90" s="5">
        <f t="shared" si="74"/>
        <v>0</v>
      </c>
      <c r="BV90" s="5">
        <f t="shared" si="75"/>
        <v>0</v>
      </c>
      <c r="BW90" s="5">
        <f t="shared" si="76"/>
        <v>0</v>
      </c>
      <c r="BY90" s="5">
        <f t="shared" si="77"/>
        <v>0</v>
      </c>
      <c r="BZ90" s="5">
        <f t="shared" si="78"/>
        <v>0</v>
      </c>
      <c r="CB90" s="5">
        <f t="shared" si="79"/>
        <v>0</v>
      </c>
      <c r="CC90" s="5">
        <f t="shared" si="80"/>
        <v>0</v>
      </c>
      <c r="CE90" s="5">
        <f t="shared" si="81"/>
        <v>0</v>
      </c>
      <c r="CF90" s="5">
        <f t="shared" si="82"/>
        <v>0</v>
      </c>
      <c r="CH90" s="5">
        <f t="shared" si="83"/>
        <v>0</v>
      </c>
      <c r="CI90" s="5">
        <f t="shared" si="84"/>
        <v>0</v>
      </c>
      <c r="CK90" s="5">
        <f t="shared" si="85"/>
        <v>0</v>
      </c>
      <c r="CL90" s="5">
        <f t="shared" si="86"/>
        <v>0</v>
      </c>
      <c r="CN90" s="5">
        <f t="shared" si="87"/>
        <v>0</v>
      </c>
      <c r="CO90" s="5">
        <f t="shared" si="88"/>
        <v>0</v>
      </c>
      <c r="CQ90" s="5">
        <f t="shared" si="89"/>
        <v>0</v>
      </c>
      <c r="CR90" s="5">
        <f t="shared" si="90"/>
        <v>0</v>
      </c>
      <c r="CT90" s="5">
        <f t="shared" si="91"/>
        <v>0</v>
      </c>
      <c r="CU90" s="5">
        <f t="shared" si="92"/>
        <v>0</v>
      </c>
      <c r="CW90" s="5">
        <f t="shared" si="93"/>
        <v>0</v>
      </c>
      <c r="CX90" s="5">
        <f t="shared" si="94"/>
        <v>0</v>
      </c>
      <c r="CZ90" s="5">
        <f t="shared" si="95"/>
        <v>0</v>
      </c>
      <c r="DA90" s="5">
        <f t="shared" si="95"/>
        <v>0</v>
      </c>
    </row>
    <row r="91" spans="2:105" x14ac:dyDescent="0.2">
      <c r="B91" s="23" t="s">
        <v>244</v>
      </c>
      <c r="C91" s="23">
        <v>5</v>
      </c>
      <c r="D91" s="23">
        <v>2</v>
      </c>
      <c r="E91" s="23" t="s">
        <v>361</v>
      </c>
      <c r="F91" s="23" t="s">
        <v>217</v>
      </c>
      <c r="G91" s="37" t="s">
        <v>219</v>
      </c>
      <c r="H91" s="23" t="s">
        <v>237</v>
      </c>
      <c r="I91" s="23" t="s">
        <v>383</v>
      </c>
      <c r="K91" s="9">
        <v>5134</v>
      </c>
      <c r="L91" s="5">
        <f t="shared" si="34"/>
        <v>5134</v>
      </c>
      <c r="M91" s="9"/>
      <c r="N91" s="5">
        <f t="shared" si="35"/>
        <v>5134</v>
      </c>
      <c r="O91" s="5">
        <f t="shared" si="36"/>
        <v>5134</v>
      </c>
      <c r="P91" s="9"/>
      <c r="Q91" s="5">
        <f t="shared" si="37"/>
        <v>5134</v>
      </c>
      <c r="R91" s="5">
        <f t="shared" si="38"/>
        <v>5134</v>
      </c>
      <c r="S91" s="9"/>
      <c r="T91" s="5">
        <f t="shared" si="39"/>
        <v>5134</v>
      </c>
      <c r="U91" s="5">
        <f t="shared" si="40"/>
        <v>5134</v>
      </c>
      <c r="V91" s="9"/>
      <c r="W91" s="5">
        <f t="shared" si="41"/>
        <v>5134</v>
      </c>
      <c r="X91" s="5">
        <f t="shared" si="42"/>
        <v>5134</v>
      </c>
      <c r="Y91" s="9"/>
      <c r="Z91" s="5">
        <f t="shared" si="43"/>
        <v>5134</v>
      </c>
      <c r="AA91" s="5">
        <f t="shared" si="44"/>
        <v>5134</v>
      </c>
      <c r="AB91" s="9"/>
      <c r="AC91" s="5">
        <f t="shared" si="45"/>
        <v>5134</v>
      </c>
      <c r="AD91" s="5">
        <f t="shared" si="46"/>
        <v>5134</v>
      </c>
      <c r="AE91" s="9"/>
      <c r="AF91" s="5">
        <f t="shared" si="47"/>
        <v>5134</v>
      </c>
      <c r="AG91" s="5">
        <f t="shared" si="48"/>
        <v>5134</v>
      </c>
      <c r="AH91" s="9"/>
      <c r="AI91" s="5">
        <f t="shared" si="49"/>
        <v>5134</v>
      </c>
      <c r="AJ91" s="5">
        <f t="shared" si="50"/>
        <v>5134</v>
      </c>
      <c r="AK91" s="9"/>
      <c r="AL91" s="5">
        <f t="shared" si="51"/>
        <v>5134</v>
      </c>
      <c r="AM91" s="5">
        <f t="shared" si="52"/>
        <v>5134</v>
      </c>
      <c r="AN91" s="9"/>
      <c r="AO91" s="5">
        <f t="shared" si="53"/>
        <v>5134</v>
      </c>
      <c r="AP91" s="5">
        <f t="shared" si="54"/>
        <v>5134</v>
      </c>
      <c r="AQ91" s="9"/>
      <c r="AR91" s="5">
        <f t="shared" si="55"/>
        <v>5134</v>
      </c>
      <c r="AS91" s="5">
        <f t="shared" si="56"/>
        <v>5134</v>
      </c>
      <c r="AT91" s="9"/>
      <c r="AU91" s="5">
        <f t="shared" si="57"/>
        <v>5134</v>
      </c>
      <c r="AV91" s="5">
        <f t="shared" si="58"/>
        <v>5134</v>
      </c>
      <c r="AW91" s="9"/>
      <c r="AX91" s="5">
        <f t="shared" si="59"/>
        <v>5134</v>
      </c>
      <c r="AY91" s="5">
        <f t="shared" si="60"/>
        <v>5134</v>
      </c>
      <c r="AZ91" s="9"/>
      <c r="BA91" s="5">
        <f t="shared" si="61"/>
        <v>5134</v>
      </c>
      <c r="BB91" s="5">
        <f t="shared" si="62"/>
        <v>5134</v>
      </c>
      <c r="BC91" s="9"/>
      <c r="BD91" s="5">
        <f t="shared" si="63"/>
        <v>5134</v>
      </c>
      <c r="BE91" s="5">
        <f t="shared" si="64"/>
        <v>5134</v>
      </c>
      <c r="BG91" s="5">
        <f t="shared" si="65"/>
        <v>5134</v>
      </c>
      <c r="BH91" s="5">
        <f t="shared" si="66"/>
        <v>5134</v>
      </c>
      <c r="BJ91" s="5">
        <f t="shared" si="67"/>
        <v>5134</v>
      </c>
      <c r="BK91" s="5">
        <f t="shared" si="68"/>
        <v>5134</v>
      </c>
      <c r="BM91" s="5">
        <f t="shared" si="69"/>
        <v>5134</v>
      </c>
      <c r="BN91" s="5">
        <f t="shared" si="70"/>
        <v>5134</v>
      </c>
      <c r="BP91" s="5">
        <f t="shared" si="71"/>
        <v>5134</v>
      </c>
      <c r="BQ91" s="5">
        <f t="shared" si="72"/>
        <v>5134</v>
      </c>
      <c r="BS91" s="5">
        <f t="shared" si="73"/>
        <v>5134</v>
      </c>
      <c r="BT91" s="5">
        <f t="shared" si="74"/>
        <v>5134</v>
      </c>
      <c r="BV91" s="5">
        <f t="shared" si="75"/>
        <v>5134</v>
      </c>
      <c r="BW91" s="5">
        <f t="shared" si="76"/>
        <v>5134</v>
      </c>
      <c r="BY91" s="5">
        <f t="shared" si="77"/>
        <v>5134</v>
      </c>
      <c r="BZ91" s="5">
        <f t="shared" si="78"/>
        <v>5134</v>
      </c>
      <c r="CB91" s="5">
        <f t="shared" si="79"/>
        <v>5134</v>
      </c>
      <c r="CC91" s="5">
        <f t="shared" si="80"/>
        <v>5134</v>
      </c>
      <c r="CE91" s="5">
        <f t="shared" si="81"/>
        <v>5134</v>
      </c>
      <c r="CF91" s="5">
        <f t="shared" si="82"/>
        <v>5134</v>
      </c>
      <c r="CH91" s="5">
        <f t="shared" si="83"/>
        <v>5134</v>
      </c>
      <c r="CI91" s="5">
        <f t="shared" si="84"/>
        <v>5134</v>
      </c>
      <c r="CK91" s="5">
        <f t="shared" si="85"/>
        <v>5134</v>
      </c>
      <c r="CL91" s="5">
        <f t="shared" si="86"/>
        <v>5134</v>
      </c>
      <c r="CN91" s="5">
        <f t="shared" si="87"/>
        <v>5134</v>
      </c>
      <c r="CO91" s="5">
        <f t="shared" si="88"/>
        <v>5134</v>
      </c>
      <c r="CQ91" s="5">
        <f t="shared" si="89"/>
        <v>5134</v>
      </c>
      <c r="CR91" s="5">
        <f t="shared" si="90"/>
        <v>5134</v>
      </c>
      <c r="CT91" s="5">
        <f t="shared" si="91"/>
        <v>5134</v>
      </c>
      <c r="CU91" s="5">
        <f t="shared" si="92"/>
        <v>5134</v>
      </c>
      <c r="CW91" s="5">
        <f t="shared" si="93"/>
        <v>5134</v>
      </c>
      <c r="CX91" s="5">
        <f t="shared" si="94"/>
        <v>5134</v>
      </c>
      <c r="CZ91" s="5">
        <f t="shared" si="95"/>
        <v>148886</v>
      </c>
      <c r="DA91" s="5">
        <f t="shared" si="95"/>
        <v>148886</v>
      </c>
    </row>
    <row r="92" spans="2:105" x14ac:dyDescent="0.2">
      <c r="K92" s="9"/>
      <c r="M92" s="9"/>
      <c r="P92" s="9"/>
      <c r="S92" s="9"/>
      <c r="V92" s="9"/>
      <c r="Y92" s="9"/>
      <c r="AB92" s="9"/>
      <c r="AE92" s="9"/>
      <c r="AH92" s="9"/>
      <c r="AK92" s="9"/>
      <c r="AN92" s="9"/>
      <c r="AQ92" s="9"/>
      <c r="AT92" s="9"/>
      <c r="AW92" s="9"/>
      <c r="AZ92" s="9"/>
      <c r="BC92" s="9"/>
    </row>
    <row r="93" spans="2:105" x14ac:dyDescent="0.2">
      <c r="B93" s="23" t="s">
        <v>244</v>
      </c>
      <c r="C93" s="23">
        <v>5</v>
      </c>
      <c r="D93" s="23">
        <v>2</v>
      </c>
      <c r="E93" s="23" t="s">
        <v>362</v>
      </c>
      <c r="F93" s="23" t="s">
        <v>217</v>
      </c>
      <c r="G93" s="37" t="s">
        <v>219</v>
      </c>
      <c r="H93" s="23" t="s">
        <v>235</v>
      </c>
      <c r="I93" s="23" t="s">
        <v>383</v>
      </c>
      <c r="K93" s="5">
        <v>1995</v>
      </c>
      <c r="L93" s="5">
        <f t="shared" si="34"/>
        <v>1995</v>
      </c>
      <c r="N93" s="5">
        <f t="shared" si="35"/>
        <v>1995</v>
      </c>
      <c r="O93" s="5">
        <f t="shared" si="36"/>
        <v>1995</v>
      </c>
      <c r="Q93" s="5">
        <f t="shared" si="37"/>
        <v>1995</v>
      </c>
      <c r="R93" s="5">
        <f t="shared" si="38"/>
        <v>1995</v>
      </c>
      <c r="T93" s="5">
        <f t="shared" si="39"/>
        <v>1995</v>
      </c>
      <c r="U93" s="5">
        <f t="shared" si="40"/>
        <v>1995</v>
      </c>
      <c r="W93" s="5">
        <f t="shared" si="41"/>
        <v>1995</v>
      </c>
      <c r="X93" s="5">
        <f t="shared" si="42"/>
        <v>1995</v>
      </c>
      <c r="Z93" s="5">
        <f t="shared" si="43"/>
        <v>1995</v>
      </c>
      <c r="AA93" s="5">
        <f t="shared" si="44"/>
        <v>1995</v>
      </c>
      <c r="AC93" s="5">
        <f t="shared" si="45"/>
        <v>1995</v>
      </c>
      <c r="AD93" s="5">
        <f t="shared" si="46"/>
        <v>1995</v>
      </c>
      <c r="AF93" s="5">
        <f t="shared" si="47"/>
        <v>1995</v>
      </c>
      <c r="AG93" s="5">
        <f t="shared" si="48"/>
        <v>1995</v>
      </c>
      <c r="AI93" s="5">
        <f t="shared" si="49"/>
        <v>1995</v>
      </c>
      <c r="AJ93" s="5">
        <f t="shared" si="50"/>
        <v>1995</v>
      </c>
      <c r="AL93" s="5">
        <f t="shared" si="51"/>
        <v>1995</v>
      </c>
      <c r="AM93" s="5">
        <f t="shared" si="52"/>
        <v>1995</v>
      </c>
      <c r="AO93" s="5">
        <f t="shared" si="53"/>
        <v>1995</v>
      </c>
      <c r="AP93" s="5">
        <f t="shared" si="54"/>
        <v>1995</v>
      </c>
      <c r="AR93" s="5">
        <f t="shared" si="55"/>
        <v>1995</v>
      </c>
      <c r="AS93" s="5">
        <f t="shared" si="56"/>
        <v>1995</v>
      </c>
      <c r="AU93" s="5">
        <f t="shared" si="57"/>
        <v>1995</v>
      </c>
      <c r="AV93" s="5">
        <f t="shared" si="58"/>
        <v>1995</v>
      </c>
      <c r="AX93" s="5">
        <f t="shared" si="59"/>
        <v>1995</v>
      </c>
      <c r="AY93" s="5">
        <f t="shared" si="60"/>
        <v>1995</v>
      </c>
      <c r="BA93" s="5">
        <f t="shared" si="61"/>
        <v>1995</v>
      </c>
      <c r="BB93" s="5">
        <f t="shared" si="62"/>
        <v>1995</v>
      </c>
      <c r="BD93" s="5">
        <f t="shared" si="63"/>
        <v>1995</v>
      </c>
      <c r="BE93" s="5">
        <f t="shared" si="64"/>
        <v>1995</v>
      </c>
      <c r="BG93" s="5">
        <f t="shared" si="65"/>
        <v>1995</v>
      </c>
      <c r="BH93" s="5">
        <f t="shared" si="66"/>
        <v>1995</v>
      </c>
      <c r="BJ93" s="5">
        <f t="shared" si="67"/>
        <v>1995</v>
      </c>
      <c r="BK93" s="5">
        <f t="shared" si="68"/>
        <v>1995</v>
      </c>
      <c r="BM93" s="5">
        <f t="shared" si="69"/>
        <v>1995</v>
      </c>
      <c r="BN93" s="5">
        <f t="shared" si="70"/>
        <v>1995</v>
      </c>
      <c r="BP93" s="5">
        <f t="shared" si="71"/>
        <v>1995</v>
      </c>
      <c r="BQ93" s="5">
        <f t="shared" si="72"/>
        <v>1995</v>
      </c>
      <c r="BS93" s="5">
        <f t="shared" si="73"/>
        <v>1995</v>
      </c>
      <c r="BT93" s="5">
        <f t="shared" si="74"/>
        <v>1995</v>
      </c>
      <c r="BV93" s="5">
        <f t="shared" si="75"/>
        <v>1995</v>
      </c>
      <c r="BW93" s="5">
        <f t="shared" si="76"/>
        <v>1995</v>
      </c>
      <c r="BY93" s="5">
        <f t="shared" si="77"/>
        <v>1995</v>
      </c>
      <c r="BZ93" s="5">
        <f t="shared" si="78"/>
        <v>1995</v>
      </c>
      <c r="CB93" s="5">
        <f t="shared" si="79"/>
        <v>1995</v>
      </c>
      <c r="CC93" s="5">
        <f t="shared" si="80"/>
        <v>1995</v>
      </c>
      <c r="CE93" s="5">
        <f t="shared" si="81"/>
        <v>1995</v>
      </c>
      <c r="CF93" s="5">
        <f t="shared" si="82"/>
        <v>1995</v>
      </c>
      <c r="CH93" s="5">
        <f t="shared" si="83"/>
        <v>1995</v>
      </c>
      <c r="CI93" s="5">
        <f t="shared" si="84"/>
        <v>1995</v>
      </c>
      <c r="CK93" s="5">
        <f t="shared" si="85"/>
        <v>1995</v>
      </c>
      <c r="CL93" s="5">
        <f t="shared" si="86"/>
        <v>1995</v>
      </c>
      <c r="CN93" s="5">
        <f t="shared" si="87"/>
        <v>1995</v>
      </c>
      <c r="CO93" s="5">
        <f t="shared" si="88"/>
        <v>1995</v>
      </c>
      <c r="CQ93" s="5">
        <f t="shared" si="89"/>
        <v>1995</v>
      </c>
      <c r="CR93" s="5">
        <f t="shared" si="90"/>
        <v>1995</v>
      </c>
      <c r="CT93" s="5">
        <f t="shared" si="91"/>
        <v>1995</v>
      </c>
      <c r="CU93" s="5">
        <f t="shared" si="92"/>
        <v>1995</v>
      </c>
      <c r="CW93" s="5">
        <f t="shared" si="93"/>
        <v>1995</v>
      </c>
      <c r="CX93" s="5">
        <f t="shared" si="94"/>
        <v>1995</v>
      </c>
      <c r="CZ93" s="5">
        <f>K93+N93+Q93+T93+W93+Z93+AC93+AF93+AI93+AL93+AO93+AR93+AU93+AX93+BA93+BD93+BG93+BJ93+BM93+BP93+BS93+BV93+BY93+CB93+CE93+CH93+CK93+CN93+CQ93</f>
        <v>57855</v>
      </c>
      <c r="DA93" s="5">
        <f>L93+O93+R93+U93+X93+AA93+AD93+AG93+AJ93+AM93+AP93+AS93+AV93+AY93+BB93+BE93+BH93+BK93+BN93+BQ93+BT93+BW93+BZ93+CC93+CF93+CI93+CL93+CO93+CR93</f>
        <v>57855</v>
      </c>
    </row>
    <row r="94" spans="2:105" x14ac:dyDescent="0.2">
      <c r="B94" s="23" t="s">
        <v>244</v>
      </c>
      <c r="C94" s="23">
        <v>5</v>
      </c>
      <c r="D94" s="23">
        <v>2</v>
      </c>
      <c r="E94" s="23" t="s">
        <v>362</v>
      </c>
      <c r="F94" s="23" t="s">
        <v>217</v>
      </c>
      <c r="G94" s="37" t="s">
        <v>219</v>
      </c>
      <c r="H94" s="23" t="s">
        <v>236</v>
      </c>
      <c r="I94" s="23" t="s">
        <v>383</v>
      </c>
      <c r="L94" s="5">
        <f t="shared" si="34"/>
        <v>0</v>
      </c>
      <c r="N94" s="5">
        <f t="shared" si="35"/>
        <v>0</v>
      </c>
      <c r="O94" s="5">
        <f t="shared" si="36"/>
        <v>0</v>
      </c>
      <c r="Q94" s="5">
        <f t="shared" si="37"/>
        <v>0</v>
      </c>
      <c r="R94" s="5">
        <f t="shared" si="38"/>
        <v>0</v>
      </c>
      <c r="T94" s="5">
        <f t="shared" si="39"/>
        <v>0</v>
      </c>
      <c r="U94" s="5">
        <f t="shared" si="40"/>
        <v>0</v>
      </c>
      <c r="W94" s="5">
        <f t="shared" si="41"/>
        <v>0</v>
      </c>
      <c r="X94" s="5">
        <f t="shared" si="42"/>
        <v>0</v>
      </c>
      <c r="Z94" s="5">
        <f t="shared" si="43"/>
        <v>0</v>
      </c>
      <c r="AA94" s="5">
        <f t="shared" si="44"/>
        <v>0</v>
      </c>
      <c r="AC94" s="5">
        <f t="shared" si="45"/>
        <v>0</v>
      </c>
      <c r="AD94" s="5">
        <f t="shared" si="46"/>
        <v>0</v>
      </c>
      <c r="AF94" s="5">
        <f t="shared" si="47"/>
        <v>0</v>
      </c>
      <c r="AG94" s="5">
        <f t="shared" si="48"/>
        <v>0</v>
      </c>
      <c r="AI94" s="5">
        <f t="shared" si="49"/>
        <v>0</v>
      </c>
      <c r="AJ94" s="5">
        <f t="shared" si="50"/>
        <v>0</v>
      </c>
      <c r="AL94" s="5">
        <f t="shared" si="51"/>
        <v>0</v>
      </c>
      <c r="AM94" s="5">
        <f t="shared" si="52"/>
        <v>0</v>
      </c>
      <c r="AO94" s="5">
        <f t="shared" si="53"/>
        <v>0</v>
      </c>
      <c r="AP94" s="5">
        <f t="shared" si="54"/>
        <v>0</v>
      </c>
      <c r="AR94" s="5">
        <f t="shared" si="55"/>
        <v>0</v>
      </c>
      <c r="AS94" s="5">
        <f t="shared" si="56"/>
        <v>0</v>
      </c>
      <c r="AU94" s="5">
        <f t="shared" si="57"/>
        <v>0</v>
      </c>
      <c r="AV94" s="5">
        <f t="shared" si="58"/>
        <v>0</v>
      </c>
      <c r="AX94" s="5">
        <f t="shared" si="59"/>
        <v>0</v>
      </c>
      <c r="AY94" s="5">
        <f t="shared" si="60"/>
        <v>0</v>
      </c>
      <c r="BA94" s="5">
        <f t="shared" si="61"/>
        <v>0</v>
      </c>
      <c r="BB94" s="5">
        <f t="shared" si="62"/>
        <v>0</v>
      </c>
      <c r="BD94" s="5">
        <f t="shared" si="63"/>
        <v>0</v>
      </c>
      <c r="BE94" s="5">
        <f t="shared" si="64"/>
        <v>0</v>
      </c>
      <c r="BG94" s="5">
        <f t="shared" si="65"/>
        <v>0</v>
      </c>
      <c r="BH94" s="5">
        <f t="shared" si="66"/>
        <v>0</v>
      </c>
      <c r="BJ94" s="5">
        <f t="shared" si="67"/>
        <v>0</v>
      </c>
      <c r="BK94" s="5">
        <f t="shared" si="68"/>
        <v>0</v>
      </c>
      <c r="BM94" s="5">
        <f t="shared" si="69"/>
        <v>0</v>
      </c>
      <c r="BN94" s="5">
        <f t="shared" si="70"/>
        <v>0</v>
      </c>
      <c r="BP94" s="5">
        <f t="shared" si="71"/>
        <v>0</v>
      </c>
      <c r="BQ94" s="5">
        <f t="shared" si="72"/>
        <v>0</v>
      </c>
      <c r="BS94" s="5">
        <f t="shared" si="73"/>
        <v>0</v>
      </c>
      <c r="BT94" s="5">
        <f t="shared" si="74"/>
        <v>0</v>
      </c>
      <c r="BV94" s="5">
        <f t="shared" si="75"/>
        <v>0</v>
      </c>
      <c r="BW94" s="5">
        <f t="shared" si="76"/>
        <v>0</v>
      </c>
      <c r="BY94" s="5">
        <f t="shared" si="77"/>
        <v>0</v>
      </c>
      <c r="BZ94" s="5">
        <f t="shared" si="78"/>
        <v>0</v>
      </c>
      <c r="CB94" s="5">
        <f t="shared" si="79"/>
        <v>0</v>
      </c>
      <c r="CC94" s="5">
        <f t="shared" si="80"/>
        <v>0</v>
      </c>
      <c r="CE94" s="5">
        <f t="shared" si="81"/>
        <v>0</v>
      </c>
      <c r="CF94" s="5">
        <f t="shared" si="82"/>
        <v>0</v>
      </c>
      <c r="CH94" s="5">
        <f t="shared" si="83"/>
        <v>0</v>
      </c>
      <c r="CI94" s="5">
        <f t="shared" si="84"/>
        <v>0</v>
      </c>
      <c r="CK94" s="5">
        <f t="shared" si="85"/>
        <v>0</v>
      </c>
      <c r="CL94" s="5">
        <f t="shared" si="86"/>
        <v>0</v>
      </c>
      <c r="CN94" s="5">
        <f t="shared" si="87"/>
        <v>0</v>
      </c>
      <c r="CO94" s="5">
        <f t="shared" si="88"/>
        <v>0</v>
      </c>
      <c r="CQ94" s="5">
        <f t="shared" si="89"/>
        <v>0</v>
      </c>
      <c r="CR94" s="5">
        <f t="shared" si="90"/>
        <v>0</v>
      </c>
      <c r="CT94" s="5">
        <f t="shared" si="91"/>
        <v>0</v>
      </c>
      <c r="CU94" s="5">
        <f t="shared" si="92"/>
        <v>0</v>
      </c>
      <c r="CW94" s="5">
        <f t="shared" si="93"/>
        <v>0</v>
      </c>
      <c r="CX94" s="5">
        <f t="shared" si="94"/>
        <v>0</v>
      </c>
      <c r="CZ94" s="5">
        <f>K94+N94+Q94+T94+W94+Z94+AC94+AF94+AI94+AL94+AO94+AR94+AU94+AX94+BA94+BD94+BG94+BJ94+BM94+BP94+BS94+BV94+BY94+CB94+CE94+CH94+CK94+CN94+CQ94</f>
        <v>0</v>
      </c>
      <c r="DA94" s="5">
        <f>L94+O94+R94+U94+X94+AA94+AD94+AG94+AJ94+AM94+AP94+AS94+AV94+AY94+BB94+BE94+BH94+BK94+BN94+BQ94+BT94+BW94+BZ94+CC94+CF94+CI94+CL94+CO94+CR94</f>
        <v>0</v>
      </c>
    </row>
    <row r="95" spans="2:105" x14ac:dyDescent="0.2">
      <c r="K95" s="9"/>
      <c r="M95" s="9"/>
      <c r="P95" s="9"/>
      <c r="S95" s="9"/>
      <c r="V95" s="9"/>
      <c r="Y95" s="9"/>
      <c r="AB95" s="9"/>
      <c r="AE95" s="9"/>
      <c r="AH95" s="9"/>
      <c r="AK95" s="9"/>
      <c r="AN95" s="9"/>
      <c r="AQ95" s="9"/>
      <c r="AT95" s="9"/>
      <c r="AW95" s="9"/>
      <c r="AZ95" s="9"/>
      <c r="BC95" s="9"/>
    </row>
    <row r="97" spans="2:105" x14ac:dyDescent="0.2">
      <c r="B97" s="23" t="s">
        <v>244</v>
      </c>
      <c r="C97" s="23">
        <v>5</v>
      </c>
      <c r="D97" s="23">
        <v>7</v>
      </c>
      <c r="E97" s="23" t="s">
        <v>361</v>
      </c>
      <c r="F97" s="23" t="s">
        <v>217</v>
      </c>
      <c r="G97" s="37" t="s">
        <v>220</v>
      </c>
      <c r="H97" s="23" t="s">
        <v>235</v>
      </c>
      <c r="I97" s="23" t="s">
        <v>383</v>
      </c>
      <c r="K97" s="5">
        <f>3846-K99</f>
        <v>1760</v>
      </c>
      <c r="L97" s="5">
        <f t="shared" si="34"/>
        <v>1760</v>
      </c>
      <c r="N97" s="5">
        <f t="shared" si="35"/>
        <v>1760</v>
      </c>
      <c r="O97" s="5">
        <f t="shared" si="36"/>
        <v>1760</v>
      </c>
      <c r="Q97" s="5">
        <f t="shared" si="37"/>
        <v>1760</v>
      </c>
      <c r="R97" s="5">
        <f t="shared" si="38"/>
        <v>1760</v>
      </c>
      <c r="T97" s="5">
        <f t="shared" si="39"/>
        <v>1760</v>
      </c>
      <c r="U97" s="5">
        <f t="shared" si="40"/>
        <v>1760</v>
      </c>
      <c r="W97" s="5">
        <f t="shared" si="41"/>
        <v>1760</v>
      </c>
      <c r="X97" s="5">
        <f t="shared" si="42"/>
        <v>1760</v>
      </c>
      <c r="Z97" s="5">
        <f t="shared" si="43"/>
        <v>1760</v>
      </c>
      <c r="AA97" s="5">
        <f t="shared" si="44"/>
        <v>1760</v>
      </c>
      <c r="AC97" s="5">
        <f t="shared" si="45"/>
        <v>1760</v>
      </c>
      <c r="AD97" s="5">
        <f t="shared" si="46"/>
        <v>1760</v>
      </c>
      <c r="AF97" s="5">
        <f t="shared" si="47"/>
        <v>1760</v>
      </c>
      <c r="AG97" s="5">
        <f t="shared" si="48"/>
        <v>1760</v>
      </c>
      <c r="AI97" s="5">
        <f t="shared" si="49"/>
        <v>1760</v>
      </c>
      <c r="AJ97" s="5">
        <f t="shared" si="50"/>
        <v>1760</v>
      </c>
      <c r="AL97" s="5">
        <f t="shared" si="51"/>
        <v>1760</v>
      </c>
      <c r="AM97" s="5">
        <f t="shared" si="52"/>
        <v>1760</v>
      </c>
      <c r="AO97" s="5">
        <f t="shared" si="53"/>
        <v>1760</v>
      </c>
      <c r="AP97" s="5">
        <f t="shared" si="54"/>
        <v>1760</v>
      </c>
      <c r="AR97" s="5">
        <f t="shared" si="55"/>
        <v>1760</v>
      </c>
      <c r="AS97" s="5">
        <f t="shared" si="56"/>
        <v>1760</v>
      </c>
      <c r="AU97" s="5">
        <f t="shared" si="57"/>
        <v>1760</v>
      </c>
      <c r="AV97" s="5">
        <f t="shared" si="58"/>
        <v>1760</v>
      </c>
      <c r="AX97" s="5">
        <f t="shared" si="59"/>
        <v>1760</v>
      </c>
      <c r="AY97" s="5">
        <f t="shared" si="60"/>
        <v>1760</v>
      </c>
      <c r="BA97" s="5">
        <f t="shared" si="61"/>
        <v>1760</v>
      </c>
      <c r="BB97" s="5">
        <f t="shared" si="62"/>
        <v>1760</v>
      </c>
      <c r="BD97" s="5">
        <f t="shared" si="63"/>
        <v>1760</v>
      </c>
      <c r="BE97" s="5">
        <f t="shared" si="64"/>
        <v>1760</v>
      </c>
      <c r="BG97" s="5">
        <f t="shared" si="65"/>
        <v>1760</v>
      </c>
      <c r="BH97" s="5">
        <f t="shared" si="66"/>
        <v>1760</v>
      </c>
      <c r="BJ97" s="5">
        <f t="shared" si="67"/>
        <v>1760</v>
      </c>
      <c r="BK97" s="5">
        <f t="shared" si="68"/>
        <v>1760</v>
      </c>
      <c r="BM97" s="5">
        <f t="shared" si="69"/>
        <v>1760</v>
      </c>
      <c r="BN97" s="5">
        <f t="shared" si="70"/>
        <v>1760</v>
      </c>
      <c r="BP97" s="5">
        <f t="shared" si="71"/>
        <v>1760</v>
      </c>
      <c r="BQ97" s="5">
        <f t="shared" si="72"/>
        <v>1760</v>
      </c>
      <c r="BS97" s="5">
        <f t="shared" si="73"/>
        <v>1760</v>
      </c>
      <c r="BT97" s="5">
        <f t="shared" si="74"/>
        <v>1760</v>
      </c>
      <c r="BV97" s="5">
        <f t="shared" si="75"/>
        <v>1760</v>
      </c>
      <c r="BW97" s="5">
        <f t="shared" si="76"/>
        <v>1760</v>
      </c>
      <c r="BY97" s="5">
        <f t="shared" si="77"/>
        <v>1760</v>
      </c>
      <c r="BZ97" s="5">
        <f t="shared" si="78"/>
        <v>1760</v>
      </c>
      <c r="CB97" s="5">
        <f t="shared" si="79"/>
        <v>1760</v>
      </c>
      <c r="CC97" s="5">
        <f t="shared" si="80"/>
        <v>1760</v>
      </c>
      <c r="CE97" s="5">
        <f t="shared" si="81"/>
        <v>1760</v>
      </c>
      <c r="CF97" s="5">
        <f t="shared" si="82"/>
        <v>1760</v>
      </c>
      <c r="CH97" s="5">
        <f t="shared" si="83"/>
        <v>1760</v>
      </c>
      <c r="CI97" s="5">
        <f t="shared" si="84"/>
        <v>1760</v>
      </c>
      <c r="CK97" s="5">
        <f t="shared" si="85"/>
        <v>1760</v>
      </c>
      <c r="CL97" s="5">
        <f t="shared" si="86"/>
        <v>1760</v>
      </c>
      <c r="CN97" s="5">
        <f t="shared" si="87"/>
        <v>1760</v>
      </c>
      <c r="CO97" s="5">
        <f t="shared" si="88"/>
        <v>1760</v>
      </c>
      <c r="CQ97" s="5">
        <f t="shared" si="89"/>
        <v>1760</v>
      </c>
      <c r="CR97" s="5">
        <f t="shared" si="90"/>
        <v>1760</v>
      </c>
      <c r="CT97" s="5">
        <f t="shared" si="91"/>
        <v>1760</v>
      </c>
      <c r="CU97" s="5">
        <f t="shared" si="92"/>
        <v>1760</v>
      </c>
      <c r="CW97" s="5">
        <f t="shared" si="93"/>
        <v>1760</v>
      </c>
      <c r="CX97" s="5">
        <f t="shared" si="94"/>
        <v>1760</v>
      </c>
      <c r="CZ97" s="5">
        <f t="shared" ref="CZ97:DA99" si="96">K97+N97+Q97+T97+W97+Z97+AC97+AF97+AI97+AL97+AO97+AR97+AU97+AX97+BA97+BD97+BG97+BJ97+BM97+BP97+BS97+BV97+BY97+CB97+CE97+CH97+CK97+CN97+CQ97</f>
        <v>51040</v>
      </c>
      <c r="DA97" s="5">
        <f t="shared" si="96"/>
        <v>51040</v>
      </c>
    </row>
    <row r="98" spans="2:105" x14ac:dyDescent="0.2">
      <c r="B98" s="23" t="s">
        <v>244</v>
      </c>
      <c r="C98" s="23">
        <v>5</v>
      </c>
      <c r="D98" s="23">
        <v>7</v>
      </c>
      <c r="E98" s="23" t="s">
        <v>361</v>
      </c>
      <c r="F98" s="23" t="s">
        <v>217</v>
      </c>
      <c r="G98" s="37" t="s">
        <v>220</v>
      </c>
      <c r="H98" s="23" t="s">
        <v>236</v>
      </c>
      <c r="I98" s="23" t="s">
        <v>383</v>
      </c>
      <c r="L98" s="5">
        <f t="shared" si="34"/>
        <v>0</v>
      </c>
      <c r="N98" s="5">
        <f t="shared" si="35"/>
        <v>0</v>
      </c>
      <c r="O98" s="5">
        <f t="shared" si="36"/>
        <v>0</v>
      </c>
      <c r="Q98" s="5">
        <f t="shared" si="37"/>
        <v>0</v>
      </c>
      <c r="R98" s="5">
        <f t="shared" si="38"/>
        <v>0</v>
      </c>
      <c r="T98" s="5">
        <f t="shared" si="39"/>
        <v>0</v>
      </c>
      <c r="U98" s="5">
        <f t="shared" si="40"/>
        <v>0</v>
      </c>
      <c r="W98" s="5">
        <f t="shared" si="41"/>
        <v>0</v>
      </c>
      <c r="X98" s="5">
        <f t="shared" si="42"/>
        <v>0</v>
      </c>
      <c r="Z98" s="5">
        <f t="shared" si="43"/>
        <v>0</v>
      </c>
      <c r="AA98" s="5">
        <f t="shared" si="44"/>
        <v>0</v>
      </c>
      <c r="AC98" s="5">
        <f t="shared" si="45"/>
        <v>0</v>
      </c>
      <c r="AD98" s="5">
        <f t="shared" si="46"/>
        <v>0</v>
      </c>
      <c r="AF98" s="5">
        <f t="shared" si="47"/>
        <v>0</v>
      </c>
      <c r="AG98" s="5">
        <f t="shared" si="48"/>
        <v>0</v>
      </c>
      <c r="AI98" s="5">
        <f t="shared" si="49"/>
        <v>0</v>
      </c>
      <c r="AJ98" s="5">
        <f t="shared" si="50"/>
        <v>0</v>
      </c>
      <c r="AL98" s="5">
        <f t="shared" si="51"/>
        <v>0</v>
      </c>
      <c r="AM98" s="5">
        <f t="shared" si="52"/>
        <v>0</v>
      </c>
      <c r="AO98" s="5">
        <f t="shared" si="53"/>
        <v>0</v>
      </c>
      <c r="AP98" s="5">
        <f t="shared" si="54"/>
        <v>0</v>
      </c>
      <c r="AR98" s="5">
        <f t="shared" si="55"/>
        <v>0</v>
      </c>
      <c r="AS98" s="5">
        <f t="shared" si="56"/>
        <v>0</v>
      </c>
      <c r="AU98" s="5">
        <f t="shared" si="57"/>
        <v>0</v>
      </c>
      <c r="AV98" s="5">
        <f t="shared" si="58"/>
        <v>0</v>
      </c>
      <c r="AX98" s="5">
        <f t="shared" si="59"/>
        <v>0</v>
      </c>
      <c r="AY98" s="5">
        <f t="shared" si="60"/>
        <v>0</v>
      </c>
      <c r="BA98" s="5">
        <f t="shared" si="61"/>
        <v>0</v>
      </c>
      <c r="BB98" s="5">
        <f t="shared" si="62"/>
        <v>0</v>
      </c>
      <c r="BD98" s="5">
        <f t="shared" si="63"/>
        <v>0</v>
      </c>
      <c r="BE98" s="5">
        <f t="shared" si="64"/>
        <v>0</v>
      </c>
      <c r="BG98" s="5">
        <f t="shared" si="65"/>
        <v>0</v>
      </c>
      <c r="BH98" s="5">
        <f t="shared" si="66"/>
        <v>0</v>
      </c>
      <c r="BJ98" s="5">
        <f t="shared" si="67"/>
        <v>0</v>
      </c>
      <c r="BK98" s="5">
        <f t="shared" si="68"/>
        <v>0</v>
      </c>
      <c r="BM98" s="5">
        <f t="shared" si="69"/>
        <v>0</v>
      </c>
      <c r="BN98" s="5">
        <f t="shared" si="70"/>
        <v>0</v>
      </c>
      <c r="BP98" s="5">
        <f t="shared" si="71"/>
        <v>0</v>
      </c>
      <c r="BQ98" s="5">
        <f t="shared" si="72"/>
        <v>0</v>
      </c>
      <c r="BS98" s="5">
        <f t="shared" si="73"/>
        <v>0</v>
      </c>
      <c r="BT98" s="5">
        <f t="shared" si="74"/>
        <v>0</v>
      </c>
      <c r="BV98" s="5">
        <f t="shared" si="75"/>
        <v>0</v>
      </c>
      <c r="BW98" s="5">
        <f t="shared" si="76"/>
        <v>0</v>
      </c>
      <c r="BY98" s="5">
        <f t="shared" si="77"/>
        <v>0</v>
      </c>
      <c r="BZ98" s="5">
        <f t="shared" si="78"/>
        <v>0</v>
      </c>
      <c r="CB98" s="5">
        <f t="shared" si="79"/>
        <v>0</v>
      </c>
      <c r="CC98" s="5">
        <f t="shared" si="80"/>
        <v>0</v>
      </c>
      <c r="CE98" s="5">
        <f t="shared" si="81"/>
        <v>0</v>
      </c>
      <c r="CF98" s="5">
        <f t="shared" si="82"/>
        <v>0</v>
      </c>
      <c r="CH98" s="5">
        <f t="shared" si="83"/>
        <v>0</v>
      </c>
      <c r="CI98" s="5">
        <f t="shared" si="84"/>
        <v>0</v>
      </c>
      <c r="CK98" s="5">
        <f t="shared" si="85"/>
        <v>0</v>
      </c>
      <c r="CL98" s="5">
        <f t="shared" si="86"/>
        <v>0</v>
      </c>
      <c r="CN98" s="5">
        <f t="shared" si="87"/>
        <v>0</v>
      </c>
      <c r="CO98" s="5">
        <f t="shared" si="88"/>
        <v>0</v>
      </c>
      <c r="CQ98" s="5">
        <f t="shared" si="89"/>
        <v>0</v>
      </c>
      <c r="CR98" s="5">
        <f t="shared" si="90"/>
        <v>0</v>
      </c>
      <c r="CT98" s="5">
        <f t="shared" si="91"/>
        <v>0</v>
      </c>
      <c r="CU98" s="5">
        <f t="shared" si="92"/>
        <v>0</v>
      </c>
      <c r="CW98" s="5">
        <f t="shared" si="93"/>
        <v>0</v>
      </c>
      <c r="CX98" s="5">
        <f t="shared" si="94"/>
        <v>0</v>
      </c>
      <c r="CZ98" s="5">
        <f t="shared" si="96"/>
        <v>0</v>
      </c>
      <c r="DA98" s="5">
        <f t="shared" si="96"/>
        <v>0</v>
      </c>
    </row>
    <row r="99" spans="2:105" x14ac:dyDescent="0.2">
      <c r="B99" s="23" t="s">
        <v>244</v>
      </c>
      <c r="C99" s="23">
        <v>5</v>
      </c>
      <c r="D99" s="23">
        <v>7</v>
      </c>
      <c r="E99" s="23" t="s">
        <v>361</v>
      </c>
      <c r="F99" s="23" t="s">
        <v>217</v>
      </c>
      <c r="G99" s="37" t="s">
        <v>220</v>
      </c>
      <c r="H99" s="23" t="s">
        <v>237</v>
      </c>
      <c r="I99" s="23" t="s">
        <v>383</v>
      </c>
      <c r="K99" s="9">
        <v>2086</v>
      </c>
      <c r="L99" s="5">
        <f t="shared" si="34"/>
        <v>2086</v>
      </c>
      <c r="M99" s="9"/>
      <c r="N99" s="5">
        <f t="shared" si="35"/>
        <v>2086</v>
      </c>
      <c r="O99" s="5">
        <f t="shared" si="36"/>
        <v>2086</v>
      </c>
      <c r="P99" s="9"/>
      <c r="Q99" s="5">
        <f t="shared" si="37"/>
        <v>2086</v>
      </c>
      <c r="R99" s="5">
        <f t="shared" si="38"/>
        <v>2086</v>
      </c>
      <c r="S99" s="9"/>
      <c r="T99" s="5">
        <f t="shared" si="39"/>
        <v>2086</v>
      </c>
      <c r="U99" s="5">
        <f t="shared" si="40"/>
        <v>2086</v>
      </c>
      <c r="V99" s="9"/>
      <c r="W99" s="5">
        <f t="shared" si="41"/>
        <v>2086</v>
      </c>
      <c r="X99" s="5">
        <f t="shared" si="42"/>
        <v>2086</v>
      </c>
      <c r="Y99" s="9"/>
      <c r="Z99" s="5">
        <f t="shared" si="43"/>
        <v>2086</v>
      </c>
      <c r="AA99" s="5">
        <f t="shared" si="44"/>
        <v>2086</v>
      </c>
      <c r="AB99" s="9"/>
      <c r="AC99" s="5">
        <f t="shared" si="45"/>
        <v>2086</v>
      </c>
      <c r="AD99" s="5">
        <f t="shared" si="46"/>
        <v>2086</v>
      </c>
      <c r="AE99" s="9"/>
      <c r="AF99" s="5">
        <f t="shared" si="47"/>
        <v>2086</v>
      </c>
      <c r="AG99" s="5">
        <f t="shared" si="48"/>
        <v>2086</v>
      </c>
      <c r="AH99" s="9"/>
      <c r="AI99" s="5">
        <f t="shared" si="49"/>
        <v>2086</v>
      </c>
      <c r="AJ99" s="5">
        <f t="shared" si="50"/>
        <v>2086</v>
      </c>
      <c r="AK99" s="9"/>
      <c r="AL99" s="5">
        <f t="shared" si="51"/>
        <v>2086</v>
      </c>
      <c r="AM99" s="5">
        <f t="shared" si="52"/>
        <v>2086</v>
      </c>
      <c r="AN99" s="9"/>
      <c r="AO99" s="5">
        <f t="shared" si="53"/>
        <v>2086</v>
      </c>
      <c r="AP99" s="5">
        <f t="shared" si="54"/>
        <v>2086</v>
      </c>
      <c r="AQ99" s="9"/>
      <c r="AR99" s="5">
        <f t="shared" si="55"/>
        <v>2086</v>
      </c>
      <c r="AS99" s="5">
        <f t="shared" si="56"/>
        <v>2086</v>
      </c>
      <c r="AT99" s="9"/>
      <c r="AU99" s="5">
        <f t="shared" si="57"/>
        <v>2086</v>
      </c>
      <c r="AV99" s="5">
        <f t="shared" si="58"/>
        <v>2086</v>
      </c>
      <c r="AW99" s="9"/>
      <c r="AX99" s="5">
        <f t="shared" si="59"/>
        <v>2086</v>
      </c>
      <c r="AY99" s="5">
        <f t="shared" si="60"/>
        <v>2086</v>
      </c>
      <c r="AZ99" s="9"/>
      <c r="BA99" s="5">
        <f t="shared" si="61"/>
        <v>2086</v>
      </c>
      <c r="BB99" s="5">
        <f t="shared" si="62"/>
        <v>2086</v>
      </c>
      <c r="BC99" s="9"/>
      <c r="BD99" s="5">
        <f t="shared" si="63"/>
        <v>2086</v>
      </c>
      <c r="BE99" s="5">
        <f t="shared" si="64"/>
        <v>2086</v>
      </c>
      <c r="BG99" s="5">
        <f t="shared" si="65"/>
        <v>2086</v>
      </c>
      <c r="BH99" s="5">
        <f t="shared" si="66"/>
        <v>2086</v>
      </c>
      <c r="BJ99" s="5">
        <f t="shared" si="67"/>
        <v>2086</v>
      </c>
      <c r="BK99" s="5">
        <f t="shared" si="68"/>
        <v>2086</v>
      </c>
      <c r="BM99" s="5">
        <f t="shared" si="69"/>
        <v>2086</v>
      </c>
      <c r="BN99" s="5">
        <f t="shared" si="70"/>
        <v>2086</v>
      </c>
      <c r="BP99" s="5">
        <f t="shared" si="71"/>
        <v>2086</v>
      </c>
      <c r="BQ99" s="5">
        <f t="shared" si="72"/>
        <v>2086</v>
      </c>
      <c r="BS99" s="5">
        <f t="shared" si="73"/>
        <v>2086</v>
      </c>
      <c r="BT99" s="5">
        <f t="shared" si="74"/>
        <v>2086</v>
      </c>
      <c r="BV99" s="5">
        <f t="shared" si="75"/>
        <v>2086</v>
      </c>
      <c r="BW99" s="5">
        <f t="shared" si="76"/>
        <v>2086</v>
      </c>
      <c r="BY99" s="5">
        <f t="shared" si="77"/>
        <v>2086</v>
      </c>
      <c r="BZ99" s="5">
        <f t="shared" si="78"/>
        <v>2086</v>
      </c>
      <c r="CB99" s="5">
        <f t="shared" si="79"/>
        <v>2086</v>
      </c>
      <c r="CC99" s="5">
        <f t="shared" si="80"/>
        <v>2086</v>
      </c>
      <c r="CE99" s="5">
        <f t="shared" si="81"/>
        <v>2086</v>
      </c>
      <c r="CF99" s="5">
        <f t="shared" si="82"/>
        <v>2086</v>
      </c>
      <c r="CH99" s="5">
        <f t="shared" si="83"/>
        <v>2086</v>
      </c>
      <c r="CI99" s="5">
        <f t="shared" si="84"/>
        <v>2086</v>
      </c>
      <c r="CK99" s="5">
        <f t="shared" si="85"/>
        <v>2086</v>
      </c>
      <c r="CL99" s="5">
        <f t="shared" si="86"/>
        <v>2086</v>
      </c>
      <c r="CN99" s="5">
        <f t="shared" si="87"/>
        <v>2086</v>
      </c>
      <c r="CO99" s="5">
        <f t="shared" si="88"/>
        <v>2086</v>
      </c>
      <c r="CQ99" s="5">
        <f t="shared" si="89"/>
        <v>2086</v>
      </c>
      <c r="CR99" s="5">
        <f t="shared" si="90"/>
        <v>2086</v>
      </c>
      <c r="CT99" s="5">
        <f t="shared" si="91"/>
        <v>2086</v>
      </c>
      <c r="CU99" s="5">
        <f t="shared" si="92"/>
        <v>2086</v>
      </c>
      <c r="CW99" s="5">
        <f t="shared" si="93"/>
        <v>2086</v>
      </c>
      <c r="CX99" s="5">
        <f t="shared" si="94"/>
        <v>2086</v>
      </c>
      <c r="CZ99" s="5">
        <f t="shared" si="96"/>
        <v>60494</v>
      </c>
      <c r="DA99" s="5">
        <f t="shared" si="96"/>
        <v>60494</v>
      </c>
    </row>
    <row r="100" spans="2:105" x14ac:dyDescent="0.2">
      <c r="K100" s="9"/>
      <c r="M100" s="9"/>
      <c r="P100" s="9"/>
      <c r="S100" s="9"/>
      <c r="V100" s="9"/>
      <c r="Y100" s="9"/>
      <c r="AB100" s="9"/>
      <c r="AE100" s="9"/>
      <c r="AH100" s="9"/>
      <c r="AK100" s="9"/>
      <c r="AN100" s="9"/>
      <c r="AQ100" s="9"/>
      <c r="AT100" s="9"/>
      <c r="AW100" s="9"/>
      <c r="AZ100" s="9"/>
      <c r="BC100" s="9"/>
    </row>
    <row r="101" spans="2:105" x14ac:dyDescent="0.2">
      <c r="B101" s="23" t="s">
        <v>244</v>
      </c>
      <c r="C101" s="23">
        <v>5</v>
      </c>
      <c r="D101" s="23">
        <v>7</v>
      </c>
      <c r="E101" s="23" t="s">
        <v>362</v>
      </c>
      <c r="F101" s="23" t="s">
        <v>217</v>
      </c>
      <c r="G101" s="37" t="s">
        <v>220</v>
      </c>
      <c r="H101" s="23" t="s">
        <v>235</v>
      </c>
      <c r="I101" s="23" t="s">
        <v>383</v>
      </c>
      <c r="K101" s="5">
        <f>389+600</f>
        <v>989</v>
      </c>
      <c r="L101" s="5">
        <f t="shared" si="34"/>
        <v>989</v>
      </c>
      <c r="N101" s="5">
        <f t="shared" si="35"/>
        <v>989</v>
      </c>
      <c r="O101" s="5">
        <f t="shared" si="36"/>
        <v>989</v>
      </c>
      <c r="Q101" s="5">
        <f t="shared" si="37"/>
        <v>989</v>
      </c>
      <c r="R101" s="5">
        <f t="shared" si="38"/>
        <v>989</v>
      </c>
      <c r="T101" s="5">
        <f t="shared" si="39"/>
        <v>989</v>
      </c>
      <c r="U101" s="5">
        <f t="shared" si="40"/>
        <v>989</v>
      </c>
      <c r="W101" s="5">
        <f t="shared" si="41"/>
        <v>989</v>
      </c>
      <c r="X101" s="5">
        <f t="shared" si="42"/>
        <v>989</v>
      </c>
      <c r="Z101" s="5">
        <f t="shared" si="43"/>
        <v>989</v>
      </c>
      <c r="AA101" s="5">
        <f t="shared" si="44"/>
        <v>989</v>
      </c>
      <c r="AC101" s="5">
        <f t="shared" si="45"/>
        <v>989</v>
      </c>
      <c r="AD101" s="5">
        <f t="shared" si="46"/>
        <v>989</v>
      </c>
      <c r="AF101" s="5">
        <f t="shared" si="47"/>
        <v>989</v>
      </c>
      <c r="AG101" s="5">
        <f t="shared" si="48"/>
        <v>989</v>
      </c>
      <c r="AI101" s="5">
        <f t="shared" si="49"/>
        <v>989</v>
      </c>
      <c r="AJ101" s="5">
        <f t="shared" si="50"/>
        <v>989</v>
      </c>
      <c r="AL101" s="5">
        <f t="shared" si="51"/>
        <v>989</v>
      </c>
      <c r="AM101" s="5">
        <f t="shared" si="52"/>
        <v>989</v>
      </c>
      <c r="AO101" s="5">
        <f t="shared" si="53"/>
        <v>989</v>
      </c>
      <c r="AP101" s="5">
        <f t="shared" si="54"/>
        <v>989</v>
      </c>
      <c r="AR101" s="5">
        <f t="shared" si="55"/>
        <v>989</v>
      </c>
      <c r="AS101" s="5">
        <f t="shared" si="56"/>
        <v>989</v>
      </c>
      <c r="AU101" s="5">
        <f t="shared" si="57"/>
        <v>989</v>
      </c>
      <c r="AV101" s="5">
        <f t="shared" si="58"/>
        <v>989</v>
      </c>
      <c r="AX101" s="5">
        <f t="shared" si="59"/>
        <v>989</v>
      </c>
      <c r="AY101" s="5">
        <f t="shared" si="60"/>
        <v>989</v>
      </c>
      <c r="BA101" s="5">
        <f t="shared" si="61"/>
        <v>989</v>
      </c>
      <c r="BB101" s="5">
        <f t="shared" si="62"/>
        <v>989</v>
      </c>
      <c r="BD101" s="5">
        <f t="shared" si="63"/>
        <v>989</v>
      </c>
      <c r="BE101" s="5">
        <f t="shared" si="64"/>
        <v>989</v>
      </c>
      <c r="BG101" s="5">
        <f t="shared" si="65"/>
        <v>989</v>
      </c>
      <c r="BH101" s="5">
        <f t="shared" si="66"/>
        <v>989</v>
      </c>
      <c r="BJ101" s="5">
        <f t="shared" si="67"/>
        <v>989</v>
      </c>
      <c r="BK101" s="5">
        <f t="shared" si="68"/>
        <v>989</v>
      </c>
      <c r="BM101" s="5">
        <f t="shared" si="69"/>
        <v>989</v>
      </c>
      <c r="BN101" s="5">
        <f t="shared" si="70"/>
        <v>989</v>
      </c>
      <c r="BP101" s="5">
        <f t="shared" si="71"/>
        <v>989</v>
      </c>
      <c r="BQ101" s="5">
        <f t="shared" si="72"/>
        <v>989</v>
      </c>
      <c r="BS101" s="5">
        <f t="shared" si="73"/>
        <v>989</v>
      </c>
      <c r="BT101" s="5">
        <f t="shared" si="74"/>
        <v>989</v>
      </c>
      <c r="BV101" s="5">
        <f t="shared" si="75"/>
        <v>989</v>
      </c>
      <c r="BW101" s="5">
        <f t="shared" si="76"/>
        <v>989</v>
      </c>
      <c r="BY101" s="5">
        <f t="shared" si="77"/>
        <v>989</v>
      </c>
      <c r="BZ101" s="5">
        <f t="shared" si="78"/>
        <v>989</v>
      </c>
      <c r="CB101" s="5">
        <f t="shared" si="79"/>
        <v>989</v>
      </c>
      <c r="CC101" s="5">
        <f t="shared" si="80"/>
        <v>989</v>
      </c>
      <c r="CE101" s="5">
        <f t="shared" si="81"/>
        <v>989</v>
      </c>
      <c r="CF101" s="5">
        <f t="shared" si="82"/>
        <v>989</v>
      </c>
      <c r="CH101" s="5">
        <f t="shared" si="83"/>
        <v>989</v>
      </c>
      <c r="CI101" s="5">
        <f t="shared" si="84"/>
        <v>989</v>
      </c>
      <c r="CK101" s="5">
        <f t="shared" si="85"/>
        <v>989</v>
      </c>
      <c r="CL101" s="5">
        <f t="shared" si="86"/>
        <v>989</v>
      </c>
      <c r="CN101" s="5">
        <f t="shared" si="87"/>
        <v>989</v>
      </c>
      <c r="CO101" s="5">
        <f t="shared" si="88"/>
        <v>989</v>
      </c>
      <c r="CQ101" s="5">
        <f t="shared" si="89"/>
        <v>989</v>
      </c>
      <c r="CR101" s="5">
        <f t="shared" si="90"/>
        <v>989</v>
      </c>
      <c r="CT101" s="5">
        <f t="shared" si="91"/>
        <v>989</v>
      </c>
      <c r="CU101" s="5">
        <f t="shared" si="92"/>
        <v>989</v>
      </c>
      <c r="CW101" s="5">
        <f t="shared" si="93"/>
        <v>989</v>
      </c>
      <c r="CX101" s="5">
        <f t="shared" si="94"/>
        <v>989</v>
      </c>
      <c r="CZ101" s="5">
        <f>K101+N101+Q101+T101+W101+Z101+AC101+AF101+AI101+AL101+AO101+AR101+AU101+AX101+BA101+BD101+BG101+BJ101+BM101+BP101+BS101+BV101+BY101+CB101+CE101+CH101+CK101+CN101+CQ101</f>
        <v>28681</v>
      </c>
      <c r="DA101" s="5">
        <f>L101+O101+R101+U101+X101+AA101+AD101+AG101+AJ101+AM101+AP101+AS101+AV101+AY101+BB101+BE101+BH101+BK101+BN101+BQ101+BT101+BW101+BZ101+CC101+CF101+CI101+CL101+CO101+CR101</f>
        <v>28681</v>
      </c>
    </row>
    <row r="102" spans="2:105" x14ac:dyDescent="0.2">
      <c r="B102" s="23" t="s">
        <v>244</v>
      </c>
      <c r="C102" s="23">
        <v>5</v>
      </c>
      <c r="D102" s="23">
        <v>7</v>
      </c>
      <c r="E102" s="23" t="s">
        <v>362</v>
      </c>
      <c r="F102" s="23" t="s">
        <v>217</v>
      </c>
      <c r="G102" s="37" t="s">
        <v>220</v>
      </c>
      <c r="H102" s="23" t="s">
        <v>236</v>
      </c>
      <c r="I102" s="23" t="s">
        <v>383</v>
      </c>
      <c r="L102" s="5">
        <f t="shared" si="34"/>
        <v>0</v>
      </c>
      <c r="N102" s="5">
        <f t="shared" si="35"/>
        <v>0</v>
      </c>
      <c r="O102" s="5">
        <f t="shared" si="36"/>
        <v>0</v>
      </c>
      <c r="Q102" s="5">
        <f t="shared" si="37"/>
        <v>0</v>
      </c>
      <c r="R102" s="5">
        <f t="shared" si="38"/>
        <v>0</v>
      </c>
      <c r="T102" s="5">
        <f t="shared" si="39"/>
        <v>0</v>
      </c>
      <c r="U102" s="5">
        <f t="shared" si="40"/>
        <v>0</v>
      </c>
      <c r="W102" s="5">
        <f t="shared" si="41"/>
        <v>0</v>
      </c>
      <c r="X102" s="5">
        <f t="shared" si="42"/>
        <v>0</v>
      </c>
      <c r="Z102" s="5">
        <f t="shared" si="43"/>
        <v>0</v>
      </c>
      <c r="AA102" s="5">
        <f t="shared" si="44"/>
        <v>0</v>
      </c>
      <c r="AC102" s="5">
        <f t="shared" si="45"/>
        <v>0</v>
      </c>
      <c r="AD102" s="5">
        <f t="shared" si="46"/>
        <v>0</v>
      </c>
      <c r="AF102" s="5">
        <f t="shared" si="47"/>
        <v>0</v>
      </c>
      <c r="AG102" s="5">
        <f t="shared" si="48"/>
        <v>0</v>
      </c>
      <c r="AI102" s="5">
        <f t="shared" si="49"/>
        <v>0</v>
      </c>
      <c r="AJ102" s="5">
        <f t="shared" si="50"/>
        <v>0</v>
      </c>
      <c r="AL102" s="5">
        <f t="shared" si="51"/>
        <v>0</v>
      </c>
      <c r="AM102" s="5">
        <f t="shared" si="52"/>
        <v>0</v>
      </c>
      <c r="AO102" s="5">
        <f t="shared" si="53"/>
        <v>0</v>
      </c>
      <c r="AP102" s="5">
        <f t="shared" si="54"/>
        <v>0</v>
      </c>
      <c r="AR102" s="5">
        <f t="shared" si="55"/>
        <v>0</v>
      </c>
      <c r="AS102" s="5">
        <f t="shared" si="56"/>
        <v>0</v>
      </c>
      <c r="AU102" s="5">
        <f t="shared" si="57"/>
        <v>0</v>
      </c>
      <c r="AV102" s="5">
        <f t="shared" si="58"/>
        <v>0</v>
      </c>
      <c r="AX102" s="5">
        <f t="shared" si="59"/>
        <v>0</v>
      </c>
      <c r="AY102" s="5">
        <f t="shared" si="60"/>
        <v>0</v>
      </c>
      <c r="BA102" s="5">
        <f t="shared" si="61"/>
        <v>0</v>
      </c>
      <c r="BB102" s="5">
        <f t="shared" si="62"/>
        <v>0</v>
      </c>
      <c r="BD102" s="5">
        <f t="shared" si="63"/>
        <v>0</v>
      </c>
      <c r="BE102" s="5">
        <f t="shared" si="64"/>
        <v>0</v>
      </c>
      <c r="BG102" s="5">
        <f t="shared" si="65"/>
        <v>0</v>
      </c>
      <c r="BH102" s="5">
        <f t="shared" si="66"/>
        <v>0</v>
      </c>
      <c r="BJ102" s="5">
        <f t="shared" si="67"/>
        <v>0</v>
      </c>
      <c r="BK102" s="5">
        <f t="shared" si="68"/>
        <v>0</v>
      </c>
      <c r="BM102" s="5">
        <f t="shared" si="69"/>
        <v>0</v>
      </c>
      <c r="BN102" s="5">
        <f t="shared" si="70"/>
        <v>0</v>
      </c>
      <c r="BP102" s="5">
        <f t="shared" si="71"/>
        <v>0</v>
      </c>
      <c r="BQ102" s="5">
        <f t="shared" si="72"/>
        <v>0</v>
      </c>
      <c r="BS102" s="5">
        <f t="shared" si="73"/>
        <v>0</v>
      </c>
      <c r="BT102" s="5">
        <f t="shared" si="74"/>
        <v>0</v>
      </c>
      <c r="BV102" s="5">
        <f t="shared" si="75"/>
        <v>0</v>
      </c>
      <c r="BW102" s="5">
        <f t="shared" si="76"/>
        <v>0</v>
      </c>
      <c r="BY102" s="5">
        <f t="shared" si="77"/>
        <v>0</v>
      </c>
      <c r="BZ102" s="5">
        <f t="shared" si="78"/>
        <v>0</v>
      </c>
      <c r="CB102" s="5">
        <f t="shared" si="79"/>
        <v>0</v>
      </c>
      <c r="CC102" s="5">
        <f t="shared" si="80"/>
        <v>0</v>
      </c>
      <c r="CE102" s="5">
        <f t="shared" si="81"/>
        <v>0</v>
      </c>
      <c r="CF102" s="5">
        <f t="shared" si="82"/>
        <v>0</v>
      </c>
      <c r="CH102" s="5">
        <f t="shared" si="83"/>
        <v>0</v>
      </c>
      <c r="CI102" s="5">
        <f t="shared" si="84"/>
        <v>0</v>
      </c>
      <c r="CK102" s="5">
        <f t="shared" si="85"/>
        <v>0</v>
      </c>
      <c r="CL102" s="5">
        <f t="shared" si="86"/>
        <v>0</v>
      </c>
      <c r="CN102" s="5">
        <f t="shared" si="87"/>
        <v>0</v>
      </c>
      <c r="CO102" s="5">
        <f t="shared" si="88"/>
        <v>0</v>
      </c>
      <c r="CQ102" s="5">
        <f t="shared" si="89"/>
        <v>0</v>
      </c>
      <c r="CR102" s="5">
        <f t="shared" si="90"/>
        <v>0</v>
      </c>
      <c r="CT102" s="5">
        <f t="shared" si="91"/>
        <v>0</v>
      </c>
      <c r="CU102" s="5">
        <f t="shared" si="92"/>
        <v>0</v>
      </c>
      <c r="CW102" s="5">
        <f t="shared" si="93"/>
        <v>0</v>
      </c>
      <c r="CX102" s="5">
        <f t="shared" si="94"/>
        <v>0</v>
      </c>
      <c r="CZ102" s="5">
        <f>K102+N102+Q102+T102+W102+Z102+AC102+AF102+AI102+AL102+AO102+AR102+AU102+AX102+BA102+BD102+BG102+BJ102+BM102+BP102+BS102+BV102+BY102+CB102+CE102+CH102+CK102+CN102+CQ102</f>
        <v>0</v>
      </c>
      <c r="DA102" s="5">
        <f>L102+O102+R102+U102+X102+AA102+AD102+AG102+AJ102+AM102+AP102+AS102+AV102+AY102+BB102+BE102+BH102+BK102+BN102+BQ102+BT102+BW102+BZ102+CC102+CF102+CI102+CL102+CO102+CR102</f>
        <v>0</v>
      </c>
    </row>
    <row r="103" spans="2:105" x14ac:dyDescent="0.2">
      <c r="K103" s="9"/>
      <c r="M103" s="9"/>
      <c r="P103" s="9"/>
      <c r="S103" s="9"/>
      <c r="V103" s="9"/>
      <c r="Y103" s="9"/>
      <c r="AB103" s="9"/>
      <c r="AE103" s="9"/>
      <c r="AH103" s="9"/>
      <c r="AK103" s="9"/>
      <c r="AN103" s="9"/>
      <c r="AQ103" s="9"/>
      <c r="AT103" s="9"/>
      <c r="AW103" s="9"/>
      <c r="AZ103" s="9"/>
      <c r="BC103" s="9"/>
    </row>
    <row r="105" spans="2:105" x14ac:dyDescent="0.2">
      <c r="B105" s="23" t="s">
        <v>244</v>
      </c>
      <c r="C105" s="23">
        <v>6</v>
      </c>
      <c r="D105" s="23">
        <v>10</v>
      </c>
      <c r="F105" s="23" t="s">
        <v>404</v>
      </c>
      <c r="G105" s="40" t="s">
        <v>384</v>
      </c>
      <c r="H105" s="23" t="s">
        <v>235</v>
      </c>
      <c r="I105" s="23" t="s">
        <v>395</v>
      </c>
      <c r="K105" s="5">
        <v>34</v>
      </c>
      <c r="L105" s="5">
        <f t="shared" si="34"/>
        <v>34</v>
      </c>
      <c r="N105" s="5">
        <f t="shared" si="35"/>
        <v>34</v>
      </c>
      <c r="O105" s="5">
        <f t="shared" si="36"/>
        <v>34</v>
      </c>
      <c r="Q105" s="5">
        <f t="shared" si="37"/>
        <v>34</v>
      </c>
      <c r="R105" s="5">
        <f t="shared" si="38"/>
        <v>34</v>
      </c>
      <c r="T105" s="5">
        <f t="shared" si="39"/>
        <v>34</v>
      </c>
      <c r="U105" s="5">
        <f t="shared" si="40"/>
        <v>34</v>
      </c>
      <c r="W105" s="5">
        <f t="shared" si="41"/>
        <v>34</v>
      </c>
      <c r="X105" s="5">
        <f t="shared" si="42"/>
        <v>34</v>
      </c>
      <c r="Z105" s="5">
        <f t="shared" si="43"/>
        <v>34</v>
      </c>
      <c r="AA105" s="5">
        <f t="shared" si="44"/>
        <v>34</v>
      </c>
      <c r="AC105" s="5">
        <f t="shared" si="45"/>
        <v>34</v>
      </c>
      <c r="AD105" s="5">
        <f t="shared" si="46"/>
        <v>34</v>
      </c>
      <c r="AF105" s="5">
        <f t="shared" si="47"/>
        <v>34</v>
      </c>
      <c r="AG105" s="5">
        <f t="shared" si="48"/>
        <v>34</v>
      </c>
      <c r="AI105" s="5">
        <f t="shared" si="49"/>
        <v>34</v>
      </c>
      <c r="AJ105" s="5">
        <f t="shared" si="50"/>
        <v>34</v>
      </c>
      <c r="AL105" s="5">
        <f t="shared" si="51"/>
        <v>34</v>
      </c>
      <c r="AM105" s="5">
        <f t="shared" si="52"/>
        <v>34</v>
      </c>
      <c r="AO105" s="5">
        <f t="shared" si="53"/>
        <v>34</v>
      </c>
      <c r="AP105" s="5">
        <f t="shared" si="54"/>
        <v>34</v>
      </c>
      <c r="AR105" s="5">
        <f t="shared" si="55"/>
        <v>34</v>
      </c>
      <c r="AS105" s="5">
        <f t="shared" si="56"/>
        <v>34</v>
      </c>
      <c r="AU105" s="5">
        <f t="shared" si="57"/>
        <v>34</v>
      </c>
      <c r="AV105" s="5">
        <f t="shared" si="58"/>
        <v>34</v>
      </c>
      <c r="AX105" s="5">
        <f t="shared" si="59"/>
        <v>34</v>
      </c>
      <c r="AY105" s="5">
        <f t="shared" si="60"/>
        <v>34</v>
      </c>
      <c r="BA105" s="5">
        <f t="shared" si="61"/>
        <v>34</v>
      </c>
      <c r="BB105" s="5">
        <f t="shared" si="62"/>
        <v>34</v>
      </c>
      <c r="BD105" s="5">
        <f t="shared" si="63"/>
        <v>34</v>
      </c>
      <c r="BE105" s="5">
        <f t="shared" si="64"/>
        <v>34</v>
      </c>
      <c r="BG105" s="5">
        <f t="shared" si="65"/>
        <v>34</v>
      </c>
      <c r="BH105" s="5">
        <f t="shared" si="66"/>
        <v>34</v>
      </c>
      <c r="BJ105" s="5">
        <f t="shared" si="67"/>
        <v>34</v>
      </c>
      <c r="BK105" s="5">
        <f t="shared" si="68"/>
        <v>34</v>
      </c>
      <c r="BM105" s="5">
        <f t="shared" si="69"/>
        <v>34</v>
      </c>
      <c r="BN105" s="5">
        <f t="shared" si="70"/>
        <v>34</v>
      </c>
      <c r="BP105" s="5">
        <f t="shared" si="71"/>
        <v>34</v>
      </c>
      <c r="BQ105" s="5">
        <f t="shared" si="72"/>
        <v>34</v>
      </c>
      <c r="BS105" s="5">
        <f t="shared" si="73"/>
        <v>34</v>
      </c>
      <c r="BT105" s="5">
        <f t="shared" si="74"/>
        <v>34</v>
      </c>
      <c r="BV105" s="5">
        <f t="shared" si="75"/>
        <v>34</v>
      </c>
      <c r="BW105" s="5">
        <f t="shared" si="76"/>
        <v>34</v>
      </c>
      <c r="BY105" s="5">
        <f t="shared" si="77"/>
        <v>34</v>
      </c>
      <c r="BZ105" s="5">
        <f t="shared" si="78"/>
        <v>34</v>
      </c>
      <c r="CB105" s="5">
        <f t="shared" si="79"/>
        <v>34</v>
      </c>
      <c r="CC105" s="5">
        <f t="shared" si="80"/>
        <v>34</v>
      </c>
      <c r="CE105" s="5">
        <f t="shared" si="81"/>
        <v>34</v>
      </c>
      <c r="CF105" s="5">
        <f t="shared" si="82"/>
        <v>34</v>
      </c>
      <c r="CH105" s="5">
        <f t="shared" si="83"/>
        <v>34</v>
      </c>
      <c r="CI105" s="5">
        <f t="shared" si="84"/>
        <v>34</v>
      </c>
      <c r="CK105" s="5">
        <f t="shared" si="85"/>
        <v>34</v>
      </c>
      <c r="CL105" s="5">
        <f t="shared" si="86"/>
        <v>34</v>
      </c>
      <c r="CN105" s="5">
        <f t="shared" si="87"/>
        <v>34</v>
      </c>
      <c r="CO105" s="5">
        <f t="shared" si="88"/>
        <v>34</v>
      </c>
      <c r="CQ105" s="5">
        <f t="shared" si="89"/>
        <v>34</v>
      </c>
      <c r="CR105" s="5">
        <f t="shared" si="90"/>
        <v>34</v>
      </c>
      <c r="CT105" s="5">
        <f t="shared" si="91"/>
        <v>34</v>
      </c>
      <c r="CU105" s="5">
        <f t="shared" si="92"/>
        <v>34</v>
      </c>
      <c r="CW105" s="5">
        <f t="shared" si="93"/>
        <v>34</v>
      </c>
      <c r="CX105" s="5">
        <f t="shared" si="94"/>
        <v>34</v>
      </c>
      <c r="CZ105" s="5">
        <f>K105+N105+Q105+T105+W105+Z105+AC105+AF105+AI105+AL105+AO105+AR105+AU105+AX105+BA105+BD105+BG105+BJ105+BM105+BP105+BS105+BV105+BY105+CB105+CE105+CH105+CK105+CN105+CQ105+CT105+CW105</f>
        <v>1054</v>
      </c>
      <c r="DA105" s="5">
        <f>L105+O105+R105+U105+X105+AA105+AD105+AG105+AJ105+AM105+AP105+AS105+AV105+AY105+BB105+BE105+BH105+BK105+BN105+BQ105+BT105+BW105+BZ105+CC105+CF105+CI105+CL105+CO105+CR105+CU105+CX105</f>
        <v>1054</v>
      </c>
    </row>
    <row r="106" spans="2:105" x14ac:dyDescent="0.2">
      <c r="B106" s="23" t="s">
        <v>244</v>
      </c>
      <c r="C106" s="23">
        <v>6</v>
      </c>
      <c r="D106" s="23">
        <v>10</v>
      </c>
      <c r="F106" s="23" t="s">
        <v>404</v>
      </c>
      <c r="G106" s="40" t="s">
        <v>384</v>
      </c>
      <c r="H106" s="23" t="s">
        <v>236</v>
      </c>
      <c r="I106" s="23" t="s">
        <v>395</v>
      </c>
      <c r="K106" s="5">
        <v>0</v>
      </c>
      <c r="L106" s="5">
        <f t="shared" si="34"/>
        <v>0</v>
      </c>
      <c r="N106" s="5">
        <f t="shared" si="35"/>
        <v>0</v>
      </c>
      <c r="O106" s="5">
        <f t="shared" si="36"/>
        <v>0</v>
      </c>
      <c r="Q106" s="5">
        <f t="shared" si="37"/>
        <v>0</v>
      </c>
      <c r="R106" s="5">
        <f t="shared" si="38"/>
        <v>0</v>
      </c>
      <c r="T106" s="5">
        <f t="shared" si="39"/>
        <v>0</v>
      </c>
      <c r="U106" s="5">
        <f t="shared" si="40"/>
        <v>0</v>
      </c>
      <c r="W106" s="5">
        <f t="shared" si="41"/>
        <v>0</v>
      </c>
      <c r="X106" s="5">
        <f t="shared" si="42"/>
        <v>0</v>
      </c>
      <c r="Z106" s="5">
        <f t="shared" si="43"/>
        <v>0</v>
      </c>
      <c r="AA106" s="5">
        <f t="shared" si="44"/>
        <v>0</v>
      </c>
      <c r="AC106" s="5">
        <f t="shared" si="45"/>
        <v>0</v>
      </c>
      <c r="AD106" s="5">
        <f t="shared" si="46"/>
        <v>0</v>
      </c>
      <c r="AF106" s="5">
        <f t="shared" si="47"/>
        <v>0</v>
      </c>
      <c r="AG106" s="5">
        <f t="shared" si="48"/>
        <v>0</v>
      </c>
      <c r="AI106" s="5">
        <f t="shared" si="49"/>
        <v>0</v>
      </c>
      <c r="AJ106" s="5">
        <f t="shared" si="50"/>
        <v>0</v>
      </c>
      <c r="AL106" s="5">
        <f t="shared" si="51"/>
        <v>0</v>
      </c>
      <c r="AM106" s="5">
        <f t="shared" si="52"/>
        <v>0</v>
      </c>
      <c r="AO106" s="5">
        <f t="shared" si="53"/>
        <v>0</v>
      </c>
      <c r="AP106" s="5">
        <f t="shared" si="54"/>
        <v>0</v>
      </c>
      <c r="AR106" s="5">
        <f t="shared" si="55"/>
        <v>0</v>
      </c>
      <c r="AS106" s="5">
        <f t="shared" si="56"/>
        <v>0</v>
      </c>
      <c r="AU106" s="5">
        <f t="shared" si="57"/>
        <v>0</v>
      </c>
      <c r="AV106" s="5">
        <f t="shared" si="58"/>
        <v>0</v>
      </c>
      <c r="AX106" s="5">
        <f t="shared" si="59"/>
        <v>0</v>
      </c>
      <c r="AY106" s="5">
        <f t="shared" si="60"/>
        <v>0</v>
      </c>
      <c r="BA106" s="5">
        <f t="shared" si="61"/>
        <v>0</v>
      </c>
      <c r="BB106" s="5">
        <f t="shared" si="62"/>
        <v>0</v>
      </c>
      <c r="BD106" s="5">
        <f t="shared" si="63"/>
        <v>0</v>
      </c>
      <c r="BE106" s="5">
        <f t="shared" si="64"/>
        <v>0</v>
      </c>
      <c r="BG106" s="5">
        <f t="shared" si="65"/>
        <v>0</v>
      </c>
      <c r="BH106" s="5">
        <f t="shared" si="66"/>
        <v>0</v>
      </c>
      <c r="BJ106" s="5">
        <f t="shared" si="67"/>
        <v>0</v>
      </c>
      <c r="BK106" s="5">
        <f t="shared" si="68"/>
        <v>0</v>
      </c>
      <c r="BM106" s="5">
        <f t="shared" si="69"/>
        <v>0</v>
      </c>
      <c r="BN106" s="5">
        <f t="shared" si="70"/>
        <v>0</v>
      </c>
      <c r="BP106" s="5">
        <f t="shared" si="71"/>
        <v>0</v>
      </c>
      <c r="BQ106" s="5">
        <f t="shared" si="72"/>
        <v>0</v>
      </c>
      <c r="BS106" s="5">
        <f t="shared" si="73"/>
        <v>0</v>
      </c>
      <c r="BT106" s="5">
        <f t="shared" si="74"/>
        <v>0</v>
      </c>
      <c r="BV106" s="5">
        <f t="shared" si="75"/>
        <v>0</v>
      </c>
      <c r="BW106" s="5">
        <f t="shared" si="76"/>
        <v>0</v>
      </c>
      <c r="BY106" s="5">
        <f t="shared" si="77"/>
        <v>0</v>
      </c>
      <c r="BZ106" s="5">
        <f t="shared" si="78"/>
        <v>0</v>
      </c>
      <c r="CB106" s="5">
        <f t="shared" si="79"/>
        <v>0</v>
      </c>
      <c r="CC106" s="5">
        <f t="shared" si="80"/>
        <v>0</v>
      </c>
      <c r="CE106" s="5">
        <f t="shared" si="81"/>
        <v>0</v>
      </c>
      <c r="CF106" s="5">
        <f t="shared" si="82"/>
        <v>0</v>
      </c>
      <c r="CH106" s="5">
        <f t="shared" si="83"/>
        <v>0</v>
      </c>
      <c r="CI106" s="5">
        <f t="shared" si="84"/>
        <v>0</v>
      </c>
      <c r="CK106" s="5">
        <f t="shared" si="85"/>
        <v>0</v>
      </c>
      <c r="CL106" s="5">
        <f t="shared" si="86"/>
        <v>0</v>
      </c>
      <c r="CN106" s="5">
        <f t="shared" si="87"/>
        <v>0</v>
      </c>
      <c r="CO106" s="5">
        <f t="shared" si="88"/>
        <v>0</v>
      </c>
      <c r="CQ106" s="5">
        <f t="shared" si="89"/>
        <v>0</v>
      </c>
      <c r="CR106" s="5">
        <f t="shared" si="90"/>
        <v>0</v>
      </c>
      <c r="CT106" s="5">
        <f t="shared" si="91"/>
        <v>0</v>
      </c>
      <c r="CU106" s="5">
        <f t="shared" si="92"/>
        <v>0</v>
      </c>
      <c r="CW106" s="5">
        <f t="shared" si="93"/>
        <v>0</v>
      </c>
      <c r="CX106" s="5">
        <f t="shared" si="94"/>
        <v>0</v>
      </c>
      <c r="CZ106" s="5">
        <f>K106+N106+Q106+T106+W106+Z106+AC106+AF106+AI106+AL106+AO106+AR106+AU106+AX106+BA106+BD106+BG106+BJ106+BM106+BP106+BS106+BV106+BY106+CB106+CE106+CH106+CK106+CN106+CQ106+CT106+CW106</f>
        <v>0</v>
      </c>
      <c r="DA106" s="5">
        <f>L106+O106+R106+U106+X106+AA106+AD106+AG106+AJ106+AM106+AP106+AS106+AV106+AY106+BB106+BE106+BH106+BK106+BN106+BQ106+BT106+BW106+BZ106+CC106+CF106+CI106+CL106+CO106+CR106+CU106+CX106</f>
        <v>0</v>
      </c>
    </row>
    <row r="107" spans="2:105" x14ac:dyDescent="0.2">
      <c r="G107" s="40"/>
      <c r="K107" s="43"/>
    </row>
    <row r="110" spans="2:105" x14ac:dyDescent="0.2">
      <c r="B110" s="23" t="s">
        <v>244</v>
      </c>
      <c r="C110" s="23">
        <v>6</v>
      </c>
      <c r="D110" s="23">
        <v>11</v>
      </c>
      <c r="E110" s="23" t="s">
        <v>362</v>
      </c>
      <c r="F110" s="23" t="s">
        <v>173</v>
      </c>
      <c r="G110" s="37" t="s">
        <v>176</v>
      </c>
      <c r="H110" s="23" t="s">
        <v>235</v>
      </c>
      <c r="I110" s="23" t="s">
        <v>368</v>
      </c>
      <c r="K110" s="5">
        <v>308</v>
      </c>
      <c r="L110" s="5">
        <f t="shared" si="34"/>
        <v>308</v>
      </c>
      <c r="N110" s="5">
        <f t="shared" si="35"/>
        <v>308</v>
      </c>
      <c r="O110" s="5">
        <f t="shared" si="36"/>
        <v>308</v>
      </c>
      <c r="Q110" s="5">
        <f t="shared" si="37"/>
        <v>308</v>
      </c>
      <c r="R110" s="5">
        <f t="shared" si="38"/>
        <v>308</v>
      </c>
      <c r="T110" s="5">
        <f t="shared" si="39"/>
        <v>308</v>
      </c>
      <c r="U110" s="5">
        <f t="shared" si="40"/>
        <v>308</v>
      </c>
      <c r="W110" s="5">
        <f t="shared" si="41"/>
        <v>308</v>
      </c>
      <c r="X110" s="5">
        <f t="shared" si="42"/>
        <v>308</v>
      </c>
      <c r="Z110" s="5">
        <f t="shared" si="43"/>
        <v>308</v>
      </c>
      <c r="AA110" s="5">
        <f t="shared" si="44"/>
        <v>308</v>
      </c>
      <c r="AC110" s="5">
        <f t="shared" si="45"/>
        <v>308</v>
      </c>
      <c r="AD110" s="5">
        <f t="shared" si="46"/>
        <v>308</v>
      </c>
      <c r="AF110" s="5">
        <f t="shared" si="47"/>
        <v>308</v>
      </c>
      <c r="AG110" s="5">
        <f t="shared" si="48"/>
        <v>308</v>
      </c>
      <c r="AI110" s="5">
        <f t="shared" si="49"/>
        <v>308</v>
      </c>
      <c r="AJ110" s="5">
        <f t="shared" si="50"/>
        <v>308</v>
      </c>
      <c r="AL110" s="5">
        <f t="shared" si="51"/>
        <v>308</v>
      </c>
      <c r="AM110" s="5">
        <f t="shared" si="52"/>
        <v>308</v>
      </c>
      <c r="AO110" s="5">
        <f t="shared" si="53"/>
        <v>308</v>
      </c>
      <c r="AP110" s="5">
        <f t="shared" si="54"/>
        <v>308</v>
      </c>
      <c r="AR110" s="5">
        <f t="shared" si="55"/>
        <v>308</v>
      </c>
      <c r="AS110" s="5">
        <f t="shared" si="56"/>
        <v>308</v>
      </c>
      <c r="AU110" s="5">
        <f t="shared" si="57"/>
        <v>308</v>
      </c>
      <c r="AV110" s="5">
        <f t="shared" si="58"/>
        <v>308</v>
      </c>
      <c r="AX110" s="5">
        <f t="shared" si="59"/>
        <v>308</v>
      </c>
      <c r="AY110" s="5">
        <f t="shared" si="60"/>
        <v>308</v>
      </c>
      <c r="BA110" s="5">
        <f t="shared" si="61"/>
        <v>308</v>
      </c>
      <c r="BB110" s="5">
        <f t="shared" si="62"/>
        <v>308</v>
      </c>
      <c r="BD110" s="5">
        <f t="shared" si="63"/>
        <v>308</v>
      </c>
      <c r="BE110" s="5">
        <f t="shared" si="64"/>
        <v>308</v>
      </c>
      <c r="BG110" s="5">
        <f t="shared" si="65"/>
        <v>308</v>
      </c>
      <c r="BH110" s="5">
        <f t="shared" si="66"/>
        <v>308</v>
      </c>
      <c r="BJ110" s="5">
        <f t="shared" si="67"/>
        <v>308</v>
      </c>
      <c r="BK110" s="5">
        <f t="shared" si="68"/>
        <v>308</v>
      </c>
      <c r="BM110" s="5">
        <f t="shared" si="69"/>
        <v>308</v>
      </c>
      <c r="BN110" s="5">
        <f t="shared" si="70"/>
        <v>308</v>
      </c>
      <c r="BP110" s="5">
        <f t="shared" si="71"/>
        <v>308</v>
      </c>
      <c r="BQ110" s="5">
        <f t="shared" si="72"/>
        <v>308</v>
      </c>
      <c r="BS110" s="5">
        <f t="shared" si="73"/>
        <v>308</v>
      </c>
      <c r="BT110" s="5">
        <f t="shared" si="74"/>
        <v>308</v>
      </c>
      <c r="BV110" s="5">
        <f t="shared" si="75"/>
        <v>308</v>
      </c>
      <c r="BW110" s="5">
        <f t="shared" si="76"/>
        <v>308</v>
      </c>
      <c r="BY110" s="5">
        <f t="shared" si="77"/>
        <v>308</v>
      </c>
      <c r="BZ110" s="5">
        <f t="shared" si="78"/>
        <v>308</v>
      </c>
      <c r="CB110" s="5">
        <f t="shared" si="79"/>
        <v>308</v>
      </c>
      <c r="CC110" s="5">
        <f t="shared" si="80"/>
        <v>308</v>
      </c>
      <c r="CE110" s="5">
        <f t="shared" si="81"/>
        <v>308</v>
      </c>
      <c r="CF110" s="5">
        <f t="shared" si="82"/>
        <v>308</v>
      </c>
      <c r="CH110" s="5">
        <f t="shared" si="83"/>
        <v>308</v>
      </c>
      <c r="CI110" s="5">
        <f t="shared" si="84"/>
        <v>308</v>
      </c>
      <c r="CK110" s="5">
        <f t="shared" si="85"/>
        <v>308</v>
      </c>
      <c r="CL110" s="5">
        <f t="shared" si="86"/>
        <v>308</v>
      </c>
      <c r="CN110" s="5">
        <f t="shared" si="87"/>
        <v>308</v>
      </c>
      <c r="CO110" s="5">
        <f t="shared" si="88"/>
        <v>308</v>
      </c>
      <c r="CQ110" s="5">
        <f t="shared" si="89"/>
        <v>308</v>
      </c>
      <c r="CR110" s="5">
        <f t="shared" si="90"/>
        <v>308</v>
      </c>
      <c r="CT110" s="5">
        <f t="shared" si="91"/>
        <v>308</v>
      </c>
      <c r="CU110" s="5">
        <f t="shared" si="92"/>
        <v>308</v>
      </c>
      <c r="CW110" s="5">
        <f t="shared" si="93"/>
        <v>308</v>
      </c>
      <c r="CX110" s="5">
        <f t="shared" si="94"/>
        <v>308</v>
      </c>
      <c r="CZ110" s="5">
        <f>K110+N110+Q110+T110+W110+Z110+AC110+AF110+AI110+AL110+AO110+AR110+AU110+AX110+BA110+BD110+BG110+BJ110+BM110+BP110+BS110+BV110+BY110+CB110+CE110+CH110+CK110+CN110+CQ110</f>
        <v>8932</v>
      </c>
      <c r="DA110" s="5">
        <f>L110+O110+R110+U110+X110+AA110+AD110+AG110+AJ110+AM110+AP110+AS110+AV110+AY110+BB110+BE110+BH110+BK110+BN110+BQ110+BT110+BW110+BZ110+CC110+CF110+CI110+CL110+CO110+CR110</f>
        <v>8932</v>
      </c>
    </row>
    <row r="111" spans="2:105" x14ac:dyDescent="0.2">
      <c r="B111" s="23" t="s">
        <v>244</v>
      </c>
      <c r="C111" s="23">
        <v>6</v>
      </c>
      <c r="D111" s="23">
        <v>11</v>
      </c>
      <c r="E111" s="23" t="s">
        <v>362</v>
      </c>
      <c r="F111" s="23" t="s">
        <v>173</v>
      </c>
      <c r="G111" s="37" t="s">
        <v>176</v>
      </c>
      <c r="H111" s="23" t="s">
        <v>236</v>
      </c>
      <c r="I111" s="23" t="s">
        <v>368</v>
      </c>
      <c r="L111" s="5">
        <f t="shared" si="34"/>
        <v>0</v>
      </c>
      <c r="N111" s="5">
        <f t="shared" si="35"/>
        <v>0</v>
      </c>
      <c r="O111" s="5">
        <f t="shared" si="36"/>
        <v>0</v>
      </c>
      <c r="Q111" s="5">
        <f t="shared" si="37"/>
        <v>0</v>
      </c>
      <c r="R111" s="5">
        <f t="shared" si="38"/>
        <v>0</v>
      </c>
      <c r="T111" s="5">
        <f t="shared" si="39"/>
        <v>0</v>
      </c>
      <c r="U111" s="5">
        <f t="shared" si="40"/>
        <v>0</v>
      </c>
      <c r="W111" s="5">
        <f t="shared" si="41"/>
        <v>0</v>
      </c>
      <c r="X111" s="5">
        <f t="shared" si="42"/>
        <v>0</v>
      </c>
      <c r="Z111" s="5">
        <f t="shared" si="43"/>
        <v>0</v>
      </c>
      <c r="AA111" s="5">
        <f t="shared" si="44"/>
        <v>0</v>
      </c>
      <c r="AC111" s="5">
        <f t="shared" si="45"/>
        <v>0</v>
      </c>
      <c r="AD111" s="5">
        <f t="shared" si="46"/>
        <v>0</v>
      </c>
      <c r="AF111" s="5">
        <f t="shared" si="47"/>
        <v>0</v>
      </c>
      <c r="AG111" s="5">
        <f t="shared" si="48"/>
        <v>0</v>
      </c>
      <c r="AI111" s="5">
        <f t="shared" si="49"/>
        <v>0</v>
      </c>
      <c r="AJ111" s="5">
        <f t="shared" si="50"/>
        <v>0</v>
      </c>
      <c r="AL111" s="5">
        <f t="shared" si="51"/>
        <v>0</v>
      </c>
      <c r="AM111" s="5">
        <f t="shared" si="52"/>
        <v>0</v>
      </c>
      <c r="AO111" s="5">
        <f t="shared" si="53"/>
        <v>0</v>
      </c>
      <c r="AP111" s="5">
        <f t="shared" si="54"/>
        <v>0</v>
      </c>
      <c r="AR111" s="5">
        <f t="shared" si="55"/>
        <v>0</v>
      </c>
      <c r="AS111" s="5">
        <f t="shared" si="56"/>
        <v>0</v>
      </c>
      <c r="AU111" s="5">
        <f t="shared" si="57"/>
        <v>0</v>
      </c>
      <c r="AV111" s="5">
        <f t="shared" si="58"/>
        <v>0</v>
      </c>
      <c r="AX111" s="5">
        <f t="shared" si="59"/>
        <v>0</v>
      </c>
      <c r="AY111" s="5">
        <f t="shared" si="60"/>
        <v>0</v>
      </c>
      <c r="BA111" s="5">
        <f t="shared" si="61"/>
        <v>0</v>
      </c>
      <c r="BB111" s="5">
        <f t="shared" si="62"/>
        <v>0</v>
      </c>
      <c r="BD111" s="5">
        <f t="shared" si="63"/>
        <v>0</v>
      </c>
      <c r="BE111" s="5">
        <f t="shared" si="64"/>
        <v>0</v>
      </c>
      <c r="BG111" s="5">
        <f t="shared" si="65"/>
        <v>0</v>
      </c>
      <c r="BH111" s="5">
        <f t="shared" si="66"/>
        <v>0</v>
      </c>
      <c r="BJ111" s="5">
        <f t="shared" si="67"/>
        <v>0</v>
      </c>
      <c r="BK111" s="5">
        <f t="shared" si="68"/>
        <v>0</v>
      </c>
      <c r="BM111" s="5">
        <f t="shared" si="69"/>
        <v>0</v>
      </c>
      <c r="BN111" s="5">
        <f t="shared" si="70"/>
        <v>0</v>
      </c>
      <c r="BP111" s="5">
        <f t="shared" si="71"/>
        <v>0</v>
      </c>
      <c r="BQ111" s="5">
        <f t="shared" si="72"/>
        <v>0</v>
      </c>
      <c r="BS111" s="5">
        <f t="shared" si="73"/>
        <v>0</v>
      </c>
      <c r="BT111" s="5">
        <f t="shared" si="74"/>
        <v>0</v>
      </c>
      <c r="BV111" s="5">
        <f t="shared" si="75"/>
        <v>0</v>
      </c>
      <c r="BW111" s="5">
        <f t="shared" si="76"/>
        <v>0</v>
      </c>
      <c r="BY111" s="5">
        <f t="shared" si="77"/>
        <v>0</v>
      </c>
      <c r="BZ111" s="5">
        <f t="shared" si="78"/>
        <v>0</v>
      </c>
      <c r="CB111" s="5">
        <f t="shared" si="79"/>
        <v>0</v>
      </c>
      <c r="CC111" s="5">
        <f t="shared" si="80"/>
        <v>0</v>
      </c>
      <c r="CE111" s="5">
        <f t="shared" si="81"/>
        <v>0</v>
      </c>
      <c r="CF111" s="5">
        <f t="shared" si="82"/>
        <v>0</v>
      </c>
      <c r="CH111" s="5">
        <f t="shared" si="83"/>
        <v>0</v>
      </c>
      <c r="CI111" s="5">
        <f t="shared" si="84"/>
        <v>0</v>
      </c>
      <c r="CK111" s="5">
        <f t="shared" si="85"/>
        <v>0</v>
      </c>
      <c r="CL111" s="5">
        <f t="shared" si="86"/>
        <v>0</v>
      </c>
      <c r="CN111" s="5">
        <f t="shared" si="87"/>
        <v>0</v>
      </c>
      <c r="CO111" s="5">
        <f t="shared" si="88"/>
        <v>0</v>
      </c>
      <c r="CQ111" s="5">
        <f t="shared" si="89"/>
        <v>0</v>
      </c>
      <c r="CR111" s="5">
        <f t="shared" si="90"/>
        <v>0</v>
      </c>
      <c r="CT111" s="5">
        <f t="shared" si="91"/>
        <v>0</v>
      </c>
      <c r="CU111" s="5">
        <f t="shared" si="92"/>
        <v>0</v>
      </c>
      <c r="CW111" s="5">
        <f t="shared" si="93"/>
        <v>0</v>
      </c>
      <c r="CX111" s="5">
        <f t="shared" si="94"/>
        <v>0</v>
      </c>
      <c r="CZ111" s="5">
        <f>K111+N111+Q111+T111+W111+Z111+AC111+AF111+AI111+AL111+AO111+AR111+AU111+AX111+BA111+BD111+BG111+BJ111+BM111+BP111+BS111+BV111+BY111+CB111+CE111+CH111+CK111+CN111+CQ111</f>
        <v>0</v>
      </c>
      <c r="DA111" s="5">
        <f>L111+O111+R111+U111+X111+AA111+AD111+AG111+AJ111+AM111+AP111+AS111+AV111+AY111+BB111+BE111+BH111+BK111+BN111+BQ111+BT111+BW111+BZ111+CC111+CF111+CI111+CL111+CO111+CR111</f>
        <v>0</v>
      </c>
    </row>
    <row r="112" spans="2:105" x14ac:dyDescent="0.2">
      <c r="K112" s="43"/>
      <c r="M112" s="9"/>
      <c r="P112" s="9"/>
      <c r="S112" s="9"/>
      <c r="V112" s="9"/>
      <c r="Y112" s="9"/>
      <c r="AB112" s="9"/>
      <c r="AE112" s="9"/>
      <c r="AH112" s="9"/>
      <c r="AK112" s="9"/>
      <c r="AN112" s="9"/>
    </row>
    <row r="114" spans="2:105" x14ac:dyDescent="0.2">
      <c r="B114" s="23" t="s">
        <v>244</v>
      </c>
      <c r="C114" s="23">
        <v>6</v>
      </c>
      <c r="D114" s="23">
        <v>12</v>
      </c>
      <c r="E114" s="23" t="s">
        <v>362</v>
      </c>
      <c r="F114" s="23" t="s">
        <v>173</v>
      </c>
      <c r="G114" s="37" t="s">
        <v>177</v>
      </c>
      <c r="H114" s="23" t="s">
        <v>235</v>
      </c>
      <c r="I114" s="23" t="s">
        <v>368</v>
      </c>
      <c r="K114" s="5">
        <v>1492</v>
      </c>
      <c r="L114" s="5">
        <f t="shared" si="34"/>
        <v>1492</v>
      </c>
      <c r="N114" s="5">
        <f t="shared" si="35"/>
        <v>1492</v>
      </c>
      <c r="O114" s="5">
        <f t="shared" si="36"/>
        <v>1492</v>
      </c>
      <c r="Q114" s="5">
        <f t="shared" si="37"/>
        <v>1492</v>
      </c>
      <c r="R114" s="5">
        <f t="shared" si="38"/>
        <v>1492</v>
      </c>
      <c r="T114" s="5">
        <f t="shared" si="39"/>
        <v>1492</v>
      </c>
      <c r="U114" s="5">
        <f t="shared" si="40"/>
        <v>1492</v>
      </c>
      <c r="W114" s="5">
        <f t="shared" si="41"/>
        <v>1492</v>
      </c>
      <c r="X114" s="5">
        <f t="shared" si="42"/>
        <v>1492</v>
      </c>
      <c r="Z114" s="5">
        <f t="shared" si="43"/>
        <v>1492</v>
      </c>
      <c r="AA114" s="5">
        <f t="shared" si="44"/>
        <v>1492</v>
      </c>
      <c r="AC114" s="5">
        <f t="shared" si="45"/>
        <v>1492</v>
      </c>
      <c r="AD114" s="5">
        <f t="shared" si="46"/>
        <v>1492</v>
      </c>
      <c r="AF114" s="5">
        <f t="shared" si="47"/>
        <v>1492</v>
      </c>
      <c r="AG114" s="5">
        <f t="shared" si="48"/>
        <v>1492</v>
      </c>
      <c r="AI114" s="5">
        <f t="shared" si="49"/>
        <v>1492</v>
      </c>
      <c r="AJ114" s="5">
        <f t="shared" si="50"/>
        <v>1492</v>
      </c>
      <c r="AL114" s="5">
        <f t="shared" si="51"/>
        <v>1492</v>
      </c>
      <c r="AM114" s="5">
        <f t="shared" si="52"/>
        <v>1492</v>
      </c>
      <c r="AO114" s="5">
        <f t="shared" si="53"/>
        <v>1492</v>
      </c>
      <c r="AP114" s="5">
        <f t="shared" si="54"/>
        <v>1492</v>
      </c>
      <c r="AR114" s="5">
        <f t="shared" si="55"/>
        <v>1492</v>
      </c>
      <c r="AS114" s="5">
        <f t="shared" si="56"/>
        <v>1492</v>
      </c>
      <c r="AU114" s="5">
        <f t="shared" si="57"/>
        <v>1492</v>
      </c>
      <c r="AV114" s="5">
        <f t="shared" si="58"/>
        <v>1492</v>
      </c>
      <c r="AX114" s="5">
        <f t="shared" si="59"/>
        <v>1492</v>
      </c>
      <c r="AY114" s="5">
        <f t="shared" si="60"/>
        <v>1492</v>
      </c>
      <c r="BA114" s="5">
        <f t="shared" si="61"/>
        <v>1492</v>
      </c>
      <c r="BB114" s="5">
        <f t="shared" si="62"/>
        <v>1492</v>
      </c>
      <c r="BD114" s="5">
        <f t="shared" si="63"/>
        <v>1492</v>
      </c>
      <c r="BE114" s="5">
        <f t="shared" si="64"/>
        <v>1492</v>
      </c>
      <c r="BG114" s="5">
        <f t="shared" si="65"/>
        <v>1492</v>
      </c>
      <c r="BH114" s="5">
        <f t="shared" si="66"/>
        <v>1492</v>
      </c>
      <c r="BJ114" s="5">
        <f t="shared" si="67"/>
        <v>1492</v>
      </c>
      <c r="BK114" s="5">
        <f t="shared" si="68"/>
        <v>1492</v>
      </c>
      <c r="BM114" s="5">
        <f t="shared" si="69"/>
        <v>1492</v>
      </c>
      <c r="BN114" s="5">
        <f t="shared" si="70"/>
        <v>1492</v>
      </c>
      <c r="BP114" s="5">
        <f t="shared" si="71"/>
        <v>1492</v>
      </c>
      <c r="BQ114" s="5">
        <f t="shared" si="72"/>
        <v>1492</v>
      </c>
      <c r="BS114" s="5">
        <f t="shared" si="73"/>
        <v>1492</v>
      </c>
      <c r="BT114" s="5">
        <f t="shared" si="74"/>
        <v>1492</v>
      </c>
      <c r="BV114" s="5">
        <f t="shared" si="75"/>
        <v>1492</v>
      </c>
      <c r="BW114" s="5">
        <f t="shared" si="76"/>
        <v>1492</v>
      </c>
      <c r="BY114" s="5">
        <f t="shared" si="77"/>
        <v>1492</v>
      </c>
      <c r="BZ114" s="5">
        <f t="shared" si="78"/>
        <v>1492</v>
      </c>
      <c r="CB114" s="5">
        <f t="shared" si="79"/>
        <v>1492</v>
      </c>
      <c r="CC114" s="5">
        <f t="shared" si="80"/>
        <v>1492</v>
      </c>
      <c r="CE114" s="5">
        <f t="shared" si="81"/>
        <v>1492</v>
      </c>
      <c r="CF114" s="5">
        <f t="shared" si="82"/>
        <v>1492</v>
      </c>
      <c r="CH114" s="5">
        <f t="shared" si="83"/>
        <v>1492</v>
      </c>
      <c r="CI114" s="5">
        <f t="shared" si="84"/>
        <v>1492</v>
      </c>
      <c r="CK114" s="5">
        <f t="shared" si="85"/>
        <v>1492</v>
      </c>
      <c r="CL114" s="5">
        <f t="shared" si="86"/>
        <v>1492</v>
      </c>
      <c r="CN114" s="5">
        <f t="shared" si="87"/>
        <v>1492</v>
      </c>
      <c r="CO114" s="5">
        <f t="shared" si="88"/>
        <v>1492</v>
      </c>
      <c r="CQ114" s="5">
        <f t="shared" si="89"/>
        <v>1492</v>
      </c>
      <c r="CR114" s="5">
        <f t="shared" si="90"/>
        <v>1492</v>
      </c>
      <c r="CT114" s="5">
        <f t="shared" si="91"/>
        <v>1492</v>
      </c>
      <c r="CU114" s="5">
        <f t="shared" si="92"/>
        <v>1492</v>
      </c>
      <c r="CW114" s="5">
        <f t="shared" si="93"/>
        <v>1492</v>
      </c>
      <c r="CX114" s="5">
        <f t="shared" si="94"/>
        <v>1492</v>
      </c>
      <c r="CZ114" s="5">
        <f>K114+N114+Q114+T114+W114+Z114+AC114+AF114+AI114+AL114+AO114+AR114+AU114+AX114+BA114+BD114+BG114+BJ114+BM114+BP114+BS114+BV114+BY114+CB114+CE114+CH114+CK114+CN114+CQ114</f>
        <v>43268</v>
      </c>
      <c r="DA114" s="5">
        <f>L114+O114+R114+U114+X114+AA114+AD114+AG114+AJ114+AM114+AP114+AS114+AV114+AY114+BB114+BE114+BH114+BK114+BN114+BQ114+BT114+BW114+BZ114+CC114+CF114+CI114+CL114+CO114+CR114</f>
        <v>43268</v>
      </c>
    </row>
    <row r="115" spans="2:105" x14ac:dyDescent="0.2">
      <c r="B115" s="23" t="s">
        <v>244</v>
      </c>
      <c r="C115" s="23">
        <v>6</v>
      </c>
      <c r="D115" s="23">
        <v>12</v>
      </c>
      <c r="E115" s="23" t="s">
        <v>362</v>
      </c>
      <c r="F115" s="23" t="s">
        <v>173</v>
      </c>
      <c r="G115" s="37" t="s">
        <v>177</v>
      </c>
      <c r="H115" s="23" t="s">
        <v>236</v>
      </c>
      <c r="I115" s="23" t="s">
        <v>368</v>
      </c>
      <c r="L115" s="5">
        <f t="shared" si="34"/>
        <v>0</v>
      </c>
      <c r="N115" s="5">
        <f t="shared" si="35"/>
        <v>0</v>
      </c>
      <c r="O115" s="5">
        <f t="shared" si="36"/>
        <v>0</v>
      </c>
      <c r="Q115" s="5">
        <f t="shared" si="37"/>
        <v>0</v>
      </c>
      <c r="R115" s="5">
        <f t="shared" si="38"/>
        <v>0</v>
      </c>
      <c r="T115" s="5">
        <f t="shared" si="39"/>
        <v>0</v>
      </c>
      <c r="U115" s="5">
        <f t="shared" si="40"/>
        <v>0</v>
      </c>
      <c r="W115" s="5">
        <f t="shared" si="41"/>
        <v>0</v>
      </c>
      <c r="X115" s="5">
        <f t="shared" si="42"/>
        <v>0</v>
      </c>
      <c r="Z115" s="5">
        <f t="shared" si="43"/>
        <v>0</v>
      </c>
      <c r="AA115" s="5">
        <f t="shared" si="44"/>
        <v>0</v>
      </c>
      <c r="AC115" s="5">
        <f t="shared" si="45"/>
        <v>0</v>
      </c>
      <c r="AD115" s="5">
        <f t="shared" si="46"/>
        <v>0</v>
      </c>
      <c r="AF115" s="5">
        <f t="shared" si="47"/>
        <v>0</v>
      </c>
      <c r="AG115" s="5">
        <f t="shared" si="48"/>
        <v>0</v>
      </c>
      <c r="AI115" s="5">
        <f t="shared" si="49"/>
        <v>0</v>
      </c>
      <c r="AJ115" s="5">
        <f t="shared" si="50"/>
        <v>0</v>
      </c>
      <c r="AL115" s="5">
        <f t="shared" si="51"/>
        <v>0</v>
      </c>
      <c r="AM115" s="5">
        <f t="shared" si="52"/>
        <v>0</v>
      </c>
      <c r="AO115" s="5">
        <f t="shared" si="53"/>
        <v>0</v>
      </c>
      <c r="AP115" s="5">
        <f t="shared" si="54"/>
        <v>0</v>
      </c>
      <c r="AR115" s="5">
        <f t="shared" si="55"/>
        <v>0</v>
      </c>
      <c r="AS115" s="5">
        <f t="shared" si="56"/>
        <v>0</v>
      </c>
      <c r="AU115" s="5">
        <f t="shared" si="57"/>
        <v>0</v>
      </c>
      <c r="AV115" s="5">
        <f t="shared" si="58"/>
        <v>0</v>
      </c>
      <c r="AX115" s="5">
        <f t="shared" si="59"/>
        <v>0</v>
      </c>
      <c r="AY115" s="5">
        <f t="shared" si="60"/>
        <v>0</v>
      </c>
      <c r="BA115" s="5">
        <f t="shared" si="61"/>
        <v>0</v>
      </c>
      <c r="BB115" s="5">
        <f t="shared" si="62"/>
        <v>0</v>
      </c>
      <c r="BD115" s="5">
        <f t="shared" si="63"/>
        <v>0</v>
      </c>
      <c r="BE115" s="5">
        <f t="shared" si="64"/>
        <v>0</v>
      </c>
      <c r="BG115" s="5">
        <f t="shared" si="65"/>
        <v>0</v>
      </c>
      <c r="BH115" s="5">
        <f t="shared" si="66"/>
        <v>0</v>
      </c>
      <c r="BJ115" s="5">
        <f t="shared" si="67"/>
        <v>0</v>
      </c>
      <c r="BK115" s="5">
        <f t="shared" si="68"/>
        <v>0</v>
      </c>
      <c r="BM115" s="5">
        <f t="shared" si="69"/>
        <v>0</v>
      </c>
      <c r="BN115" s="5">
        <f t="shared" si="70"/>
        <v>0</v>
      </c>
      <c r="BP115" s="5">
        <f t="shared" si="71"/>
        <v>0</v>
      </c>
      <c r="BQ115" s="5">
        <f t="shared" si="72"/>
        <v>0</v>
      </c>
      <c r="BS115" s="5">
        <f t="shared" si="73"/>
        <v>0</v>
      </c>
      <c r="BT115" s="5">
        <f t="shared" si="74"/>
        <v>0</v>
      </c>
      <c r="BV115" s="5">
        <f t="shared" si="75"/>
        <v>0</v>
      </c>
      <c r="BW115" s="5">
        <f t="shared" si="76"/>
        <v>0</v>
      </c>
      <c r="BY115" s="5">
        <f t="shared" si="77"/>
        <v>0</v>
      </c>
      <c r="BZ115" s="5">
        <f t="shared" si="78"/>
        <v>0</v>
      </c>
      <c r="CB115" s="5">
        <f t="shared" si="79"/>
        <v>0</v>
      </c>
      <c r="CC115" s="5">
        <f t="shared" si="80"/>
        <v>0</v>
      </c>
      <c r="CE115" s="5">
        <f t="shared" si="81"/>
        <v>0</v>
      </c>
      <c r="CF115" s="5">
        <f t="shared" si="82"/>
        <v>0</v>
      </c>
      <c r="CH115" s="5">
        <f t="shared" si="83"/>
        <v>0</v>
      </c>
      <c r="CI115" s="5">
        <f t="shared" si="84"/>
        <v>0</v>
      </c>
      <c r="CK115" s="5">
        <f t="shared" si="85"/>
        <v>0</v>
      </c>
      <c r="CL115" s="5">
        <f t="shared" si="86"/>
        <v>0</v>
      </c>
      <c r="CN115" s="5">
        <f t="shared" si="87"/>
        <v>0</v>
      </c>
      <c r="CO115" s="5">
        <f t="shared" si="88"/>
        <v>0</v>
      </c>
      <c r="CQ115" s="5">
        <f t="shared" si="89"/>
        <v>0</v>
      </c>
      <c r="CR115" s="5">
        <f t="shared" si="90"/>
        <v>0</v>
      </c>
      <c r="CT115" s="5">
        <f t="shared" si="91"/>
        <v>0</v>
      </c>
      <c r="CU115" s="5">
        <f t="shared" si="92"/>
        <v>0</v>
      </c>
      <c r="CW115" s="5">
        <f t="shared" si="93"/>
        <v>0</v>
      </c>
      <c r="CX115" s="5">
        <f t="shared" si="94"/>
        <v>0</v>
      </c>
      <c r="CZ115" s="5">
        <f>K115+N115+Q115+T115+W115+Z115+AC115+AF115+AI115+AL115+AO115+AR115+AU115+AX115+BA115+BD115+BG115+BJ115+BM115+BP115+BS115+BV115+BY115+CB115+CE115+CH115+CK115+CN115+CQ115</f>
        <v>0</v>
      </c>
      <c r="DA115" s="5">
        <f>L115+O115+R115+U115+X115+AA115+AD115+AG115+AJ115+AM115+AP115+AS115+AV115+AY115+BB115+BE115+BH115+BK115+BN115+BQ115+BT115+BW115+BZ115+CC115+CF115+CI115+CL115+CO115+CR115</f>
        <v>0</v>
      </c>
    </row>
    <row r="116" spans="2:105" x14ac:dyDescent="0.2">
      <c r="K116" s="43"/>
      <c r="M116" s="9"/>
      <c r="P116" s="9"/>
      <c r="S116" s="9"/>
      <c r="V116" s="9"/>
      <c r="Y116" s="9"/>
      <c r="AB116" s="9"/>
      <c r="AE116" s="9"/>
      <c r="AH116" s="9"/>
      <c r="AK116" s="9"/>
      <c r="AN116" s="9"/>
      <c r="AQ116" s="9"/>
    </row>
    <row r="118" spans="2:105" x14ac:dyDescent="0.2">
      <c r="B118" s="23" t="s">
        <v>244</v>
      </c>
      <c r="C118" s="23">
        <v>6</v>
      </c>
      <c r="D118" s="23">
        <v>13</v>
      </c>
      <c r="L118" s="5">
        <f t="shared" si="34"/>
        <v>0</v>
      </c>
      <c r="N118" s="5">
        <f t="shared" si="35"/>
        <v>0</v>
      </c>
      <c r="O118" s="5">
        <f t="shared" si="36"/>
        <v>0</v>
      </c>
      <c r="Q118" s="5">
        <f t="shared" si="37"/>
        <v>0</v>
      </c>
      <c r="R118" s="5">
        <f t="shared" si="38"/>
        <v>0</v>
      </c>
      <c r="T118" s="5">
        <f t="shared" si="39"/>
        <v>0</v>
      </c>
      <c r="U118" s="5">
        <f t="shared" si="40"/>
        <v>0</v>
      </c>
      <c r="W118" s="5">
        <f t="shared" si="41"/>
        <v>0</v>
      </c>
      <c r="X118" s="5">
        <f t="shared" si="42"/>
        <v>0</v>
      </c>
      <c r="Z118" s="5">
        <f t="shared" si="43"/>
        <v>0</v>
      </c>
      <c r="AA118" s="5">
        <f t="shared" si="44"/>
        <v>0</v>
      </c>
      <c r="AC118" s="5">
        <f t="shared" si="45"/>
        <v>0</v>
      </c>
      <c r="AD118" s="5">
        <f t="shared" si="46"/>
        <v>0</v>
      </c>
      <c r="AF118" s="5">
        <f t="shared" si="47"/>
        <v>0</v>
      </c>
      <c r="AG118" s="5">
        <f t="shared" si="48"/>
        <v>0</v>
      </c>
      <c r="AI118" s="5">
        <f t="shared" si="49"/>
        <v>0</v>
      </c>
      <c r="AJ118" s="5">
        <f t="shared" si="50"/>
        <v>0</v>
      </c>
      <c r="AL118" s="5">
        <f t="shared" si="51"/>
        <v>0</v>
      </c>
      <c r="AM118" s="5">
        <f t="shared" si="52"/>
        <v>0</v>
      </c>
      <c r="AO118" s="5">
        <f t="shared" si="53"/>
        <v>0</v>
      </c>
      <c r="AP118" s="5">
        <f t="shared" si="54"/>
        <v>0</v>
      </c>
      <c r="AR118" s="5">
        <f t="shared" si="55"/>
        <v>0</v>
      </c>
      <c r="AS118" s="5">
        <f t="shared" si="56"/>
        <v>0</v>
      </c>
      <c r="AU118" s="5">
        <f t="shared" si="57"/>
        <v>0</v>
      </c>
      <c r="AV118" s="5">
        <f t="shared" si="58"/>
        <v>0</v>
      </c>
      <c r="AX118" s="5">
        <f t="shared" si="59"/>
        <v>0</v>
      </c>
      <c r="AY118" s="5">
        <f t="shared" si="60"/>
        <v>0</v>
      </c>
      <c r="BA118" s="5">
        <f t="shared" si="61"/>
        <v>0</v>
      </c>
      <c r="BB118" s="5">
        <f t="shared" si="62"/>
        <v>0</v>
      </c>
      <c r="BD118" s="5">
        <f t="shared" si="63"/>
        <v>0</v>
      </c>
      <c r="BE118" s="5">
        <f t="shared" si="64"/>
        <v>0</v>
      </c>
      <c r="BG118" s="5">
        <f t="shared" si="65"/>
        <v>0</v>
      </c>
      <c r="BH118" s="5">
        <f t="shared" si="66"/>
        <v>0</v>
      </c>
      <c r="BJ118" s="5">
        <f t="shared" si="67"/>
        <v>0</v>
      </c>
      <c r="BK118" s="5">
        <f t="shared" si="68"/>
        <v>0</v>
      </c>
      <c r="BM118" s="5">
        <f t="shared" si="69"/>
        <v>0</v>
      </c>
      <c r="BN118" s="5">
        <f t="shared" si="70"/>
        <v>0</v>
      </c>
      <c r="BP118" s="5">
        <f t="shared" si="71"/>
        <v>0</v>
      </c>
      <c r="BQ118" s="5">
        <f t="shared" si="72"/>
        <v>0</v>
      </c>
      <c r="BS118" s="5">
        <f t="shared" si="73"/>
        <v>0</v>
      </c>
      <c r="BT118" s="5">
        <f t="shared" si="74"/>
        <v>0</v>
      </c>
      <c r="BV118" s="5">
        <f t="shared" si="75"/>
        <v>0</v>
      </c>
      <c r="BW118" s="5">
        <f t="shared" si="76"/>
        <v>0</v>
      </c>
      <c r="BY118" s="5">
        <f t="shared" si="77"/>
        <v>0</v>
      </c>
      <c r="BZ118" s="5">
        <f t="shared" si="78"/>
        <v>0</v>
      </c>
      <c r="CB118" s="5">
        <f t="shared" si="79"/>
        <v>0</v>
      </c>
      <c r="CC118" s="5">
        <f t="shared" si="80"/>
        <v>0</v>
      </c>
      <c r="CE118" s="5">
        <f t="shared" si="81"/>
        <v>0</v>
      </c>
      <c r="CF118" s="5">
        <f t="shared" si="82"/>
        <v>0</v>
      </c>
      <c r="CH118" s="5">
        <f t="shared" si="83"/>
        <v>0</v>
      </c>
      <c r="CI118" s="5">
        <f t="shared" si="84"/>
        <v>0</v>
      </c>
      <c r="CK118" s="5">
        <f t="shared" si="85"/>
        <v>0</v>
      </c>
      <c r="CL118" s="5">
        <f t="shared" si="86"/>
        <v>0</v>
      </c>
      <c r="CN118" s="5">
        <f t="shared" si="87"/>
        <v>0</v>
      </c>
      <c r="CO118" s="5">
        <f t="shared" si="88"/>
        <v>0</v>
      </c>
      <c r="CQ118" s="5">
        <f t="shared" si="89"/>
        <v>0</v>
      </c>
      <c r="CR118" s="5">
        <f t="shared" si="90"/>
        <v>0</v>
      </c>
      <c r="CT118" s="5">
        <f t="shared" si="91"/>
        <v>0</v>
      </c>
      <c r="CU118" s="5">
        <f t="shared" si="92"/>
        <v>0</v>
      </c>
      <c r="CW118" s="5">
        <f t="shared" si="93"/>
        <v>0</v>
      </c>
      <c r="CX118" s="5">
        <f t="shared" si="94"/>
        <v>0</v>
      </c>
      <c r="CZ118" s="5">
        <f>K118+N118+Q118+T118+W118+Z118+AC118+AF118+AI118+AL118+AO118+AR118+AU118+AX118+BA118+BD118+BG118+BJ118+BM118+BP118+BS118+BV118+BY118+CB118+CE118+CH118+CK118+CN118+CQ118</f>
        <v>0</v>
      </c>
      <c r="DA118" s="5">
        <f>L118+O118+R118+U118+X118+AA118+AD118+AG118+AJ118+AM118+AP118+AS118+AV118+AY118+BB118+BE118+BH118+BK118+BN118+BQ118+BT118+BW118+BZ118+CC118+CF118+CI118+CL118+CO118+CR118</f>
        <v>0</v>
      </c>
    </row>
    <row r="121" spans="2:105" x14ac:dyDescent="0.2">
      <c r="B121" s="23" t="s">
        <v>244</v>
      </c>
      <c r="C121" s="23">
        <v>6</v>
      </c>
      <c r="D121" s="23">
        <v>14</v>
      </c>
      <c r="L121" s="5">
        <f t="shared" si="34"/>
        <v>0</v>
      </c>
      <c r="N121" s="5">
        <f t="shared" si="35"/>
        <v>0</v>
      </c>
      <c r="O121" s="5">
        <f t="shared" si="36"/>
        <v>0</v>
      </c>
      <c r="Q121" s="5">
        <f t="shared" si="37"/>
        <v>0</v>
      </c>
      <c r="R121" s="5">
        <f t="shared" si="38"/>
        <v>0</v>
      </c>
      <c r="T121" s="5">
        <f t="shared" si="39"/>
        <v>0</v>
      </c>
      <c r="U121" s="5">
        <f t="shared" si="40"/>
        <v>0</v>
      </c>
      <c r="W121" s="5">
        <f t="shared" si="41"/>
        <v>0</v>
      </c>
      <c r="X121" s="5">
        <f t="shared" si="42"/>
        <v>0</v>
      </c>
      <c r="Z121" s="5">
        <f t="shared" si="43"/>
        <v>0</v>
      </c>
      <c r="AA121" s="5">
        <f t="shared" si="44"/>
        <v>0</v>
      </c>
      <c r="AC121" s="5">
        <f t="shared" si="45"/>
        <v>0</v>
      </c>
      <c r="AD121" s="5">
        <f t="shared" si="46"/>
        <v>0</v>
      </c>
      <c r="AF121" s="5">
        <f t="shared" si="47"/>
        <v>0</v>
      </c>
      <c r="AG121" s="5">
        <f t="shared" si="48"/>
        <v>0</v>
      </c>
      <c r="AI121" s="5">
        <f t="shared" si="49"/>
        <v>0</v>
      </c>
      <c r="AJ121" s="5">
        <f t="shared" si="50"/>
        <v>0</v>
      </c>
      <c r="AL121" s="5">
        <f t="shared" si="51"/>
        <v>0</v>
      </c>
      <c r="AM121" s="5">
        <f t="shared" si="52"/>
        <v>0</v>
      </c>
      <c r="AO121" s="5">
        <f t="shared" si="53"/>
        <v>0</v>
      </c>
      <c r="AP121" s="5">
        <f t="shared" si="54"/>
        <v>0</v>
      </c>
      <c r="AR121" s="5">
        <f t="shared" si="55"/>
        <v>0</v>
      </c>
      <c r="AS121" s="5">
        <f t="shared" si="56"/>
        <v>0</v>
      </c>
      <c r="AU121" s="5">
        <f t="shared" si="57"/>
        <v>0</v>
      </c>
      <c r="AV121" s="5">
        <f t="shared" si="58"/>
        <v>0</v>
      </c>
      <c r="AX121" s="5">
        <f t="shared" si="59"/>
        <v>0</v>
      </c>
      <c r="AY121" s="5">
        <f t="shared" si="60"/>
        <v>0</v>
      </c>
      <c r="BA121" s="5">
        <f t="shared" si="61"/>
        <v>0</v>
      </c>
      <c r="BB121" s="5">
        <f t="shared" si="62"/>
        <v>0</v>
      </c>
      <c r="BD121" s="5">
        <f t="shared" si="63"/>
        <v>0</v>
      </c>
      <c r="BE121" s="5">
        <f t="shared" si="64"/>
        <v>0</v>
      </c>
      <c r="BG121" s="5">
        <f t="shared" si="65"/>
        <v>0</v>
      </c>
      <c r="BH121" s="5">
        <f t="shared" si="66"/>
        <v>0</v>
      </c>
      <c r="BJ121" s="5">
        <f t="shared" si="67"/>
        <v>0</v>
      </c>
      <c r="BK121" s="5">
        <f t="shared" si="68"/>
        <v>0</v>
      </c>
      <c r="BM121" s="5">
        <f t="shared" si="69"/>
        <v>0</v>
      </c>
      <c r="BN121" s="5">
        <f t="shared" si="70"/>
        <v>0</v>
      </c>
      <c r="BP121" s="5">
        <f t="shared" si="71"/>
        <v>0</v>
      </c>
      <c r="BQ121" s="5">
        <f t="shared" si="72"/>
        <v>0</v>
      </c>
      <c r="BS121" s="5">
        <f t="shared" si="73"/>
        <v>0</v>
      </c>
      <c r="BT121" s="5">
        <f t="shared" si="74"/>
        <v>0</v>
      </c>
      <c r="BV121" s="5">
        <f t="shared" si="75"/>
        <v>0</v>
      </c>
      <c r="BW121" s="5">
        <f t="shared" si="76"/>
        <v>0</v>
      </c>
      <c r="BY121" s="5">
        <f t="shared" si="77"/>
        <v>0</v>
      </c>
      <c r="BZ121" s="5">
        <f t="shared" si="78"/>
        <v>0</v>
      </c>
      <c r="CB121" s="5">
        <f t="shared" si="79"/>
        <v>0</v>
      </c>
      <c r="CC121" s="5">
        <f t="shared" si="80"/>
        <v>0</v>
      </c>
      <c r="CE121" s="5">
        <f t="shared" si="81"/>
        <v>0</v>
      </c>
      <c r="CF121" s="5">
        <f t="shared" si="82"/>
        <v>0</v>
      </c>
      <c r="CH121" s="5">
        <f t="shared" si="83"/>
        <v>0</v>
      </c>
      <c r="CI121" s="5">
        <f t="shared" si="84"/>
        <v>0</v>
      </c>
      <c r="CK121" s="5">
        <f t="shared" si="85"/>
        <v>0</v>
      </c>
      <c r="CL121" s="5">
        <f t="shared" si="86"/>
        <v>0</v>
      </c>
      <c r="CN121" s="5">
        <f t="shared" si="87"/>
        <v>0</v>
      </c>
      <c r="CO121" s="5">
        <f t="shared" si="88"/>
        <v>0</v>
      </c>
      <c r="CQ121" s="5">
        <f t="shared" si="89"/>
        <v>0</v>
      </c>
      <c r="CR121" s="5">
        <f t="shared" si="90"/>
        <v>0</v>
      </c>
      <c r="CT121" s="5">
        <f t="shared" si="91"/>
        <v>0</v>
      </c>
      <c r="CU121" s="5">
        <f t="shared" si="92"/>
        <v>0</v>
      </c>
      <c r="CW121" s="5">
        <f t="shared" si="93"/>
        <v>0</v>
      </c>
      <c r="CX121" s="5">
        <f t="shared" si="94"/>
        <v>0</v>
      </c>
      <c r="CZ121" s="5">
        <f>K121+N121+Q121+T121+W121+Z121+AC121+AF121+AI121+AL121+AO121+AR121+AU121+AX121+BA121+BD121+BG121+BJ121+BM121+BP121+BS121+BV121+BY121+CB121+CE121+CH121+CK121+CN121+CQ121</f>
        <v>0</v>
      </c>
      <c r="DA121" s="5">
        <f>L121+O121+R121+U121+X121+AA121+AD121+AG121+AJ121+AM121+AP121+AS121+AV121+AY121+BB121+BE121+BH121+BK121+BN121+BQ121+BT121+BW121+BZ121+CC121+CF121+CI121+CL121+CO121+CR121</f>
        <v>0</v>
      </c>
    </row>
    <row r="124" spans="2:105" x14ac:dyDescent="0.2">
      <c r="B124" s="23" t="s">
        <v>244</v>
      </c>
      <c r="C124" s="23">
        <v>7</v>
      </c>
      <c r="D124" s="23">
        <v>1</v>
      </c>
      <c r="E124" s="23" t="s">
        <v>362</v>
      </c>
      <c r="F124" s="23" t="s">
        <v>178</v>
      </c>
      <c r="G124" s="37" t="s">
        <v>179</v>
      </c>
      <c r="H124" s="23" t="s">
        <v>235</v>
      </c>
      <c r="I124" s="23" t="s">
        <v>368</v>
      </c>
      <c r="K124" s="5">
        <v>58</v>
      </c>
      <c r="L124" s="5">
        <f t="shared" si="34"/>
        <v>58</v>
      </c>
      <c r="N124" s="5">
        <f t="shared" si="35"/>
        <v>58</v>
      </c>
      <c r="O124" s="5">
        <f t="shared" si="36"/>
        <v>58</v>
      </c>
      <c r="Q124" s="5">
        <f t="shared" si="37"/>
        <v>58</v>
      </c>
      <c r="R124" s="5">
        <f t="shared" si="38"/>
        <v>58</v>
      </c>
      <c r="T124" s="5">
        <f t="shared" si="39"/>
        <v>58</v>
      </c>
      <c r="U124" s="5">
        <f t="shared" si="40"/>
        <v>58</v>
      </c>
      <c r="W124" s="5">
        <f t="shared" si="41"/>
        <v>58</v>
      </c>
      <c r="X124" s="5">
        <f t="shared" si="42"/>
        <v>58</v>
      </c>
      <c r="Z124" s="5">
        <f t="shared" si="43"/>
        <v>58</v>
      </c>
      <c r="AA124" s="5">
        <f t="shared" si="44"/>
        <v>58</v>
      </c>
      <c r="AC124" s="5">
        <f t="shared" si="45"/>
        <v>58</v>
      </c>
      <c r="AD124" s="5">
        <f t="shared" si="46"/>
        <v>58</v>
      </c>
      <c r="AF124" s="5">
        <f t="shared" si="47"/>
        <v>58</v>
      </c>
      <c r="AG124" s="5">
        <f t="shared" si="48"/>
        <v>58</v>
      </c>
      <c r="AI124" s="5">
        <f t="shared" si="49"/>
        <v>58</v>
      </c>
      <c r="AJ124" s="5">
        <f t="shared" si="50"/>
        <v>58</v>
      </c>
      <c r="AL124" s="5">
        <f t="shared" si="51"/>
        <v>58</v>
      </c>
      <c r="AM124" s="5">
        <f t="shared" si="52"/>
        <v>58</v>
      </c>
      <c r="AO124" s="5">
        <f t="shared" si="53"/>
        <v>58</v>
      </c>
      <c r="AP124" s="5">
        <f t="shared" si="54"/>
        <v>58</v>
      </c>
      <c r="AR124" s="5">
        <f t="shared" si="55"/>
        <v>58</v>
      </c>
      <c r="AS124" s="5">
        <f t="shared" si="56"/>
        <v>58</v>
      </c>
      <c r="AU124" s="5">
        <f t="shared" si="57"/>
        <v>58</v>
      </c>
      <c r="AV124" s="5">
        <f t="shared" si="58"/>
        <v>58</v>
      </c>
      <c r="AX124" s="5">
        <f t="shared" si="59"/>
        <v>58</v>
      </c>
      <c r="AY124" s="5">
        <f t="shared" si="60"/>
        <v>58</v>
      </c>
      <c r="BA124" s="5">
        <f t="shared" si="61"/>
        <v>58</v>
      </c>
      <c r="BB124" s="5">
        <f t="shared" si="62"/>
        <v>58</v>
      </c>
      <c r="BD124" s="5">
        <f t="shared" si="63"/>
        <v>58</v>
      </c>
      <c r="BE124" s="5">
        <f t="shared" si="64"/>
        <v>58</v>
      </c>
      <c r="BG124" s="5">
        <f t="shared" si="65"/>
        <v>58</v>
      </c>
      <c r="BH124" s="5">
        <f t="shared" si="66"/>
        <v>58</v>
      </c>
      <c r="BJ124" s="5">
        <f t="shared" si="67"/>
        <v>58</v>
      </c>
      <c r="BK124" s="5">
        <f t="shared" si="68"/>
        <v>58</v>
      </c>
      <c r="BM124" s="5">
        <f t="shared" si="69"/>
        <v>58</v>
      </c>
      <c r="BN124" s="5">
        <f t="shared" si="70"/>
        <v>58</v>
      </c>
      <c r="BP124" s="5">
        <f t="shared" si="71"/>
        <v>58</v>
      </c>
      <c r="BQ124" s="5">
        <f t="shared" si="72"/>
        <v>58</v>
      </c>
      <c r="BS124" s="5">
        <f t="shared" si="73"/>
        <v>58</v>
      </c>
      <c r="BT124" s="5">
        <f t="shared" si="74"/>
        <v>58</v>
      </c>
      <c r="BV124" s="5">
        <f t="shared" si="75"/>
        <v>58</v>
      </c>
      <c r="BW124" s="5">
        <f t="shared" si="76"/>
        <v>58</v>
      </c>
      <c r="BY124" s="5">
        <f t="shared" si="77"/>
        <v>58</v>
      </c>
      <c r="BZ124" s="5">
        <f t="shared" si="78"/>
        <v>58</v>
      </c>
      <c r="CB124" s="5">
        <f t="shared" si="79"/>
        <v>58</v>
      </c>
      <c r="CC124" s="5">
        <f t="shared" si="80"/>
        <v>58</v>
      </c>
      <c r="CE124" s="5">
        <f t="shared" si="81"/>
        <v>58</v>
      </c>
      <c r="CF124" s="5">
        <f t="shared" si="82"/>
        <v>58</v>
      </c>
      <c r="CH124" s="5">
        <f t="shared" si="83"/>
        <v>58</v>
      </c>
      <c r="CI124" s="5">
        <f t="shared" si="84"/>
        <v>58</v>
      </c>
      <c r="CK124" s="5">
        <f t="shared" si="85"/>
        <v>58</v>
      </c>
      <c r="CL124" s="5">
        <f t="shared" si="86"/>
        <v>58</v>
      </c>
      <c r="CN124" s="5">
        <f t="shared" si="87"/>
        <v>58</v>
      </c>
      <c r="CO124" s="5">
        <f t="shared" si="88"/>
        <v>58</v>
      </c>
      <c r="CQ124" s="5">
        <f t="shared" si="89"/>
        <v>58</v>
      </c>
      <c r="CR124" s="5">
        <f t="shared" si="90"/>
        <v>58</v>
      </c>
      <c r="CT124" s="5">
        <f t="shared" si="91"/>
        <v>58</v>
      </c>
      <c r="CU124" s="5">
        <f t="shared" si="92"/>
        <v>58</v>
      </c>
      <c r="CW124" s="5">
        <f t="shared" si="93"/>
        <v>58</v>
      </c>
      <c r="CX124" s="5">
        <f t="shared" si="94"/>
        <v>58</v>
      </c>
      <c r="CZ124" s="5">
        <f>K124+N124+Q124+T124+W124+Z124+AC124+AF124+AI124+AL124+AO124+AR124+AU124+AX124+BA124+BD124+BG124+BJ124+BM124+BP124+BS124+BV124+BY124+CB124+CE124+CH124+CK124+CN124+CQ124</f>
        <v>1682</v>
      </c>
      <c r="DA124" s="5">
        <f>L124+O124+R124+U124+X124+AA124+AD124+AG124+AJ124+AM124+AP124+AS124+AV124+AY124+BB124+BE124+BH124+BK124+BN124+BQ124+BT124+BW124+BZ124+CC124+CF124+CI124+CL124+CO124+CR124</f>
        <v>1682</v>
      </c>
    </row>
    <row r="125" spans="2:105" x14ac:dyDescent="0.2">
      <c r="B125" s="23" t="s">
        <v>244</v>
      </c>
      <c r="C125" s="23">
        <v>7</v>
      </c>
      <c r="D125" s="23">
        <v>1</v>
      </c>
      <c r="E125" s="23" t="s">
        <v>362</v>
      </c>
      <c r="F125" s="23" t="s">
        <v>178</v>
      </c>
      <c r="G125" s="37" t="s">
        <v>179</v>
      </c>
      <c r="H125" s="23" t="s">
        <v>236</v>
      </c>
      <c r="L125" s="5">
        <f t="shared" si="34"/>
        <v>0</v>
      </c>
      <c r="N125" s="5">
        <f t="shared" si="35"/>
        <v>0</v>
      </c>
      <c r="O125" s="5">
        <f t="shared" si="36"/>
        <v>0</v>
      </c>
      <c r="Q125" s="5">
        <f t="shared" si="37"/>
        <v>0</v>
      </c>
      <c r="R125" s="5">
        <f t="shared" si="38"/>
        <v>0</v>
      </c>
      <c r="T125" s="5">
        <f t="shared" si="39"/>
        <v>0</v>
      </c>
      <c r="U125" s="5">
        <f t="shared" si="40"/>
        <v>0</v>
      </c>
      <c r="W125" s="5">
        <f t="shared" si="41"/>
        <v>0</v>
      </c>
      <c r="X125" s="5">
        <f t="shared" si="42"/>
        <v>0</v>
      </c>
      <c r="Z125" s="5">
        <f t="shared" si="43"/>
        <v>0</v>
      </c>
      <c r="AA125" s="5">
        <f t="shared" si="44"/>
        <v>0</v>
      </c>
      <c r="AC125" s="5">
        <f t="shared" si="45"/>
        <v>0</v>
      </c>
      <c r="AD125" s="5">
        <f t="shared" si="46"/>
        <v>0</v>
      </c>
      <c r="AF125" s="5">
        <f t="shared" si="47"/>
        <v>0</v>
      </c>
      <c r="AG125" s="5">
        <f t="shared" si="48"/>
        <v>0</v>
      </c>
      <c r="AI125" s="5">
        <f t="shared" si="49"/>
        <v>0</v>
      </c>
      <c r="AJ125" s="5">
        <f t="shared" si="50"/>
        <v>0</v>
      </c>
      <c r="AL125" s="5">
        <f t="shared" si="51"/>
        <v>0</v>
      </c>
      <c r="AM125" s="5">
        <f t="shared" si="52"/>
        <v>0</v>
      </c>
      <c r="AO125" s="5">
        <f t="shared" si="53"/>
        <v>0</v>
      </c>
      <c r="AP125" s="5">
        <f t="shared" si="54"/>
        <v>0</v>
      </c>
      <c r="AR125" s="5">
        <f t="shared" si="55"/>
        <v>0</v>
      </c>
      <c r="AS125" s="5">
        <f t="shared" si="56"/>
        <v>0</v>
      </c>
      <c r="AU125" s="5">
        <f t="shared" si="57"/>
        <v>0</v>
      </c>
      <c r="AV125" s="5">
        <f t="shared" si="58"/>
        <v>0</v>
      </c>
      <c r="AX125" s="5">
        <f t="shared" si="59"/>
        <v>0</v>
      </c>
      <c r="AY125" s="5">
        <f t="shared" si="60"/>
        <v>0</v>
      </c>
      <c r="BA125" s="5">
        <f t="shared" si="61"/>
        <v>0</v>
      </c>
      <c r="BB125" s="5">
        <f t="shared" si="62"/>
        <v>0</v>
      </c>
      <c r="BD125" s="5">
        <f t="shared" si="63"/>
        <v>0</v>
      </c>
      <c r="BE125" s="5">
        <f t="shared" si="64"/>
        <v>0</v>
      </c>
      <c r="BG125" s="5">
        <f t="shared" si="65"/>
        <v>0</v>
      </c>
      <c r="BH125" s="5">
        <f t="shared" si="66"/>
        <v>0</v>
      </c>
      <c r="BJ125" s="5">
        <f t="shared" si="67"/>
        <v>0</v>
      </c>
      <c r="BK125" s="5">
        <f t="shared" si="68"/>
        <v>0</v>
      </c>
      <c r="BM125" s="5">
        <f t="shared" si="69"/>
        <v>0</v>
      </c>
      <c r="BN125" s="5">
        <f t="shared" si="70"/>
        <v>0</v>
      </c>
      <c r="BP125" s="5">
        <f t="shared" si="71"/>
        <v>0</v>
      </c>
      <c r="BQ125" s="5">
        <f t="shared" si="72"/>
        <v>0</v>
      </c>
      <c r="BS125" s="5">
        <f t="shared" si="73"/>
        <v>0</v>
      </c>
      <c r="BT125" s="5">
        <f t="shared" si="74"/>
        <v>0</v>
      </c>
      <c r="BV125" s="5">
        <f t="shared" si="75"/>
        <v>0</v>
      </c>
      <c r="BW125" s="5">
        <f t="shared" si="76"/>
        <v>0</v>
      </c>
      <c r="BY125" s="5">
        <f t="shared" si="77"/>
        <v>0</v>
      </c>
      <c r="BZ125" s="5">
        <f t="shared" si="78"/>
        <v>0</v>
      </c>
      <c r="CB125" s="5">
        <f t="shared" si="79"/>
        <v>0</v>
      </c>
      <c r="CC125" s="5">
        <f t="shared" si="80"/>
        <v>0</v>
      </c>
      <c r="CE125" s="5">
        <f t="shared" si="81"/>
        <v>0</v>
      </c>
      <c r="CF125" s="5">
        <f t="shared" si="82"/>
        <v>0</v>
      </c>
      <c r="CH125" s="5">
        <f t="shared" si="83"/>
        <v>0</v>
      </c>
      <c r="CI125" s="5">
        <f t="shared" si="84"/>
        <v>0</v>
      </c>
      <c r="CK125" s="5">
        <f t="shared" si="85"/>
        <v>0</v>
      </c>
      <c r="CL125" s="5">
        <f t="shared" si="86"/>
        <v>0</v>
      </c>
      <c r="CN125" s="5">
        <f t="shared" si="87"/>
        <v>0</v>
      </c>
      <c r="CO125" s="5">
        <f t="shared" si="88"/>
        <v>0</v>
      </c>
      <c r="CQ125" s="5">
        <f t="shared" si="89"/>
        <v>0</v>
      </c>
      <c r="CR125" s="5">
        <f t="shared" si="90"/>
        <v>0</v>
      </c>
      <c r="CT125" s="5">
        <f t="shared" si="91"/>
        <v>0</v>
      </c>
      <c r="CU125" s="5">
        <f t="shared" si="92"/>
        <v>0</v>
      </c>
      <c r="CW125" s="5">
        <f t="shared" si="93"/>
        <v>0</v>
      </c>
      <c r="CX125" s="5">
        <f t="shared" si="94"/>
        <v>0</v>
      </c>
      <c r="CZ125" s="5">
        <f>K125+N125+Q125+T125+W125+Z125+AC125+AF125+AI125+AL125+AO125+AR125+AU125+AX125+BA125+BD125+BG125+BJ125+BM125+BP125+BS125+BV125+BY125+CB125+CE125+CH125+CK125+CN125+CQ125</f>
        <v>0</v>
      </c>
      <c r="DA125" s="5">
        <f>L125+O125+R125+U125+X125+AA125+AD125+AG125+AJ125+AM125+AP125+AS125+AV125+AY125+BB125+BE125+BH125+BK125+BN125+BQ125+BT125+BW125+BZ125+CC125+CF125+CI125+CL125+CO125+CR125</f>
        <v>0</v>
      </c>
    </row>
    <row r="127" spans="2:105" x14ac:dyDescent="0.2">
      <c r="B127" s="23" t="s">
        <v>244</v>
      </c>
      <c r="C127" s="23">
        <v>7</v>
      </c>
      <c r="D127" s="23">
        <v>1</v>
      </c>
      <c r="E127" s="23" t="s">
        <v>361</v>
      </c>
      <c r="F127" s="23" t="s">
        <v>217</v>
      </c>
      <c r="G127" s="37" t="s">
        <v>221</v>
      </c>
      <c r="H127" s="23" t="s">
        <v>235</v>
      </c>
      <c r="I127" s="23" t="s">
        <v>383</v>
      </c>
      <c r="K127" s="5">
        <f>18638-K129</f>
        <v>8528</v>
      </c>
      <c r="L127" s="5">
        <f t="shared" si="34"/>
        <v>8528</v>
      </c>
      <c r="N127" s="5">
        <f t="shared" si="35"/>
        <v>8528</v>
      </c>
      <c r="O127" s="5">
        <f t="shared" si="36"/>
        <v>8528</v>
      </c>
      <c r="Q127" s="5">
        <f t="shared" si="37"/>
        <v>8528</v>
      </c>
      <c r="R127" s="5">
        <f t="shared" si="38"/>
        <v>8528</v>
      </c>
      <c r="T127" s="5">
        <f t="shared" si="39"/>
        <v>8528</v>
      </c>
      <c r="U127" s="5">
        <f t="shared" si="40"/>
        <v>8528</v>
      </c>
      <c r="W127" s="5">
        <f t="shared" si="41"/>
        <v>8528</v>
      </c>
      <c r="X127" s="5">
        <f t="shared" si="42"/>
        <v>8528</v>
      </c>
      <c r="Z127" s="5">
        <f t="shared" si="43"/>
        <v>8528</v>
      </c>
      <c r="AA127" s="5">
        <f t="shared" si="44"/>
        <v>8528</v>
      </c>
      <c r="AC127" s="5">
        <f t="shared" si="45"/>
        <v>8528</v>
      </c>
      <c r="AD127" s="5">
        <f t="shared" si="46"/>
        <v>8528</v>
      </c>
      <c r="AF127" s="5">
        <f t="shared" si="47"/>
        <v>8528</v>
      </c>
      <c r="AG127" s="5">
        <f t="shared" si="48"/>
        <v>8528</v>
      </c>
      <c r="AI127" s="5">
        <f t="shared" si="49"/>
        <v>8528</v>
      </c>
      <c r="AJ127" s="5">
        <f t="shared" si="50"/>
        <v>8528</v>
      </c>
      <c r="AL127" s="5">
        <f t="shared" si="51"/>
        <v>8528</v>
      </c>
      <c r="AM127" s="5">
        <f t="shared" si="52"/>
        <v>8528</v>
      </c>
      <c r="AO127" s="5">
        <f t="shared" si="53"/>
        <v>8528</v>
      </c>
      <c r="AP127" s="5">
        <f t="shared" si="54"/>
        <v>8528</v>
      </c>
      <c r="AR127" s="5">
        <f t="shared" si="55"/>
        <v>8528</v>
      </c>
      <c r="AS127" s="5">
        <f t="shared" si="56"/>
        <v>8528</v>
      </c>
      <c r="AU127" s="5">
        <f t="shared" si="57"/>
        <v>8528</v>
      </c>
      <c r="AV127" s="5">
        <f t="shared" si="58"/>
        <v>8528</v>
      </c>
      <c r="AX127" s="5">
        <f t="shared" si="59"/>
        <v>8528</v>
      </c>
      <c r="AY127" s="5">
        <f t="shared" si="60"/>
        <v>8528</v>
      </c>
      <c r="BA127" s="5">
        <f t="shared" si="61"/>
        <v>8528</v>
      </c>
      <c r="BB127" s="5">
        <f t="shared" si="62"/>
        <v>8528</v>
      </c>
      <c r="BD127" s="5">
        <f t="shared" si="63"/>
        <v>8528</v>
      </c>
      <c r="BE127" s="5">
        <f t="shared" si="64"/>
        <v>8528</v>
      </c>
      <c r="BG127" s="5">
        <f t="shared" si="65"/>
        <v>8528</v>
      </c>
      <c r="BH127" s="5">
        <f t="shared" si="66"/>
        <v>8528</v>
      </c>
      <c r="BJ127" s="5">
        <f t="shared" si="67"/>
        <v>8528</v>
      </c>
      <c r="BK127" s="5">
        <f t="shared" si="68"/>
        <v>8528</v>
      </c>
      <c r="BM127" s="5">
        <f t="shared" si="69"/>
        <v>8528</v>
      </c>
      <c r="BN127" s="5">
        <f t="shared" si="70"/>
        <v>8528</v>
      </c>
      <c r="BP127" s="5">
        <f t="shared" si="71"/>
        <v>8528</v>
      </c>
      <c r="BQ127" s="5">
        <f t="shared" si="72"/>
        <v>8528</v>
      </c>
      <c r="BS127" s="5">
        <f t="shared" si="73"/>
        <v>8528</v>
      </c>
      <c r="BT127" s="5">
        <f t="shared" si="74"/>
        <v>8528</v>
      </c>
      <c r="BV127" s="5">
        <f t="shared" si="75"/>
        <v>8528</v>
      </c>
      <c r="BW127" s="5">
        <f t="shared" si="76"/>
        <v>8528</v>
      </c>
      <c r="BY127" s="5">
        <f t="shared" si="77"/>
        <v>8528</v>
      </c>
      <c r="BZ127" s="5">
        <f t="shared" si="78"/>
        <v>8528</v>
      </c>
      <c r="CB127" s="5">
        <f t="shared" si="79"/>
        <v>8528</v>
      </c>
      <c r="CC127" s="5">
        <f t="shared" si="80"/>
        <v>8528</v>
      </c>
      <c r="CE127" s="5">
        <f t="shared" si="81"/>
        <v>8528</v>
      </c>
      <c r="CF127" s="5">
        <f t="shared" si="82"/>
        <v>8528</v>
      </c>
      <c r="CH127" s="5">
        <f t="shared" si="83"/>
        <v>8528</v>
      </c>
      <c r="CI127" s="5">
        <f t="shared" si="84"/>
        <v>8528</v>
      </c>
      <c r="CK127" s="5">
        <f t="shared" si="85"/>
        <v>8528</v>
      </c>
      <c r="CL127" s="5">
        <f t="shared" si="86"/>
        <v>8528</v>
      </c>
      <c r="CN127" s="5">
        <f t="shared" si="87"/>
        <v>8528</v>
      </c>
      <c r="CO127" s="5">
        <f t="shared" si="88"/>
        <v>8528</v>
      </c>
      <c r="CQ127" s="5">
        <f t="shared" si="89"/>
        <v>8528</v>
      </c>
      <c r="CR127" s="5">
        <f t="shared" si="90"/>
        <v>8528</v>
      </c>
      <c r="CT127" s="5">
        <f t="shared" si="91"/>
        <v>8528</v>
      </c>
      <c r="CU127" s="5">
        <f t="shared" si="92"/>
        <v>8528</v>
      </c>
      <c r="CW127" s="5">
        <f t="shared" si="93"/>
        <v>8528</v>
      </c>
      <c r="CX127" s="5">
        <f t="shared" si="94"/>
        <v>8528</v>
      </c>
      <c r="CZ127" s="5">
        <f t="shared" ref="CZ127:DA129" si="97">K127+N127+Q127+T127+W127+Z127+AC127+AF127+AI127+AL127+AO127+AR127+AU127+AX127+BA127+BD127+BG127+BJ127+BM127+BP127+BS127+BV127+BY127+CB127+CE127+CH127+CK127+CN127+CQ127</f>
        <v>247312</v>
      </c>
      <c r="DA127" s="5">
        <f t="shared" si="97"/>
        <v>247312</v>
      </c>
    </row>
    <row r="128" spans="2:105" x14ac:dyDescent="0.2">
      <c r="B128" s="23" t="s">
        <v>244</v>
      </c>
      <c r="C128" s="23">
        <v>7</v>
      </c>
      <c r="D128" s="23">
        <v>1</v>
      </c>
      <c r="E128" s="23" t="s">
        <v>361</v>
      </c>
      <c r="F128" s="23" t="s">
        <v>217</v>
      </c>
      <c r="G128" s="37" t="s">
        <v>221</v>
      </c>
      <c r="H128" s="23" t="s">
        <v>236</v>
      </c>
      <c r="I128" s="23" t="s">
        <v>383</v>
      </c>
      <c r="K128" s="9"/>
      <c r="L128" s="5">
        <f t="shared" si="34"/>
        <v>0</v>
      </c>
      <c r="M128" s="9"/>
      <c r="N128" s="5">
        <f t="shared" si="35"/>
        <v>0</v>
      </c>
      <c r="O128" s="5">
        <f t="shared" si="36"/>
        <v>0</v>
      </c>
      <c r="P128" s="9"/>
      <c r="Q128" s="5">
        <f t="shared" si="37"/>
        <v>0</v>
      </c>
      <c r="R128" s="5">
        <f t="shared" si="38"/>
        <v>0</v>
      </c>
      <c r="S128" s="9"/>
      <c r="T128" s="5">
        <f t="shared" si="39"/>
        <v>0</v>
      </c>
      <c r="U128" s="5">
        <f t="shared" si="40"/>
        <v>0</v>
      </c>
      <c r="V128" s="9"/>
      <c r="W128" s="5">
        <f t="shared" si="41"/>
        <v>0</v>
      </c>
      <c r="X128" s="5">
        <f t="shared" si="42"/>
        <v>0</v>
      </c>
      <c r="Y128" s="9"/>
      <c r="Z128" s="5">
        <f t="shared" si="43"/>
        <v>0</v>
      </c>
      <c r="AA128" s="5">
        <f t="shared" si="44"/>
        <v>0</v>
      </c>
      <c r="AB128" s="9"/>
      <c r="AC128" s="5">
        <f t="shared" si="45"/>
        <v>0</v>
      </c>
      <c r="AD128" s="5">
        <f t="shared" si="46"/>
        <v>0</v>
      </c>
      <c r="AE128" s="9"/>
      <c r="AF128" s="5">
        <f t="shared" si="47"/>
        <v>0</v>
      </c>
      <c r="AG128" s="5">
        <f t="shared" si="48"/>
        <v>0</v>
      </c>
      <c r="AH128" s="9"/>
      <c r="AI128" s="5">
        <f t="shared" si="49"/>
        <v>0</v>
      </c>
      <c r="AJ128" s="5">
        <f t="shared" si="50"/>
        <v>0</v>
      </c>
      <c r="AK128" s="9"/>
      <c r="AL128" s="5">
        <f t="shared" si="51"/>
        <v>0</v>
      </c>
      <c r="AM128" s="5">
        <f t="shared" si="52"/>
        <v>0</v>
      </c>
      <c r="AN128" s="9"/>
      <c r="AO128" s="5">
        <f t="shared" si="53"/>
        <v>0</v>
      </c>
      <c r="AP128" s="5">
        <f t="shared" si="54"/>
        <v>0</v>
      </c>
      <c r="AQ128" s="9"/>
      <c r="AR128" s="5">
        <f t="shared" si="55"/>
        <v>0</v>
      </c>
      <c r="AS128" s="5">
        <f t="shared" si="56"/>
        <v>0</v>
      </c>
      <c r="AT128" s="9"/>
      <c r="AU128" s="5">
        <f t="shared" si="57"/>
        <v>0</v>
      </c>
      <c r="AV128" s="5">
        <f t="shared" si="58"/>
        <v>0</v>
      </c>
      <c r="AW128" s="9"/>
      <c r="AX128" s="5">
        <f t="shared" si="59"/>
        <v>0</v>
      </c>
      <c r="AY128" s="5">
        <f t="shared" si="60"/>
        <v>0</v>
      </c>
      <c r="AZ128" s="9"/>
      <c r="BA128" s="5">
        <f t="shared" si="61"/>
        <v>0</v>
      </c>
      <c r="BB128" s="5">
        <f t="shared" si="62"/>
        <v>0</v>
      </c>
      <c r="BC128" s="9"/>
      <c r="BD128" s="5">
        <f t="shared" si="63"/>
        <v>0</v>
      </c>
      <c r="BE128" s="5">
        <f t="shared" si="64"/>
        <v>0</v>
      </c>
      <c r="BG128" s="5">
        <f t="shared" si="65"/>
        <v>0</v>
      </c>
      <c r="BH128" s="5">
        <f t="shared" si="66"/>
        <v>0</v>
      </c>
      <c r="BJ128" s="5">
        <f t="shared" si="67"/>
        <v>0</v>
      </c>
      <c r="BK128" s="5">
        <f t="shared" si="68"/>
        <v>0</v>
      </c>
      <c r="BM128" s="5">
        <f t="shared" si="69"/>
        <v>0</v>
      </c>
      <c r="BN128" s="5">
        <f t="shared" si="70"/>
        <v>0</v>
      </c>
      <c r="BP128" s="5">
        <f t="shared" si="71"/>
        <v>0</v>
      </c>
      <c r="BQ128" s="5">
        <f t="shared" si="72"/>
        <v>0</v>
      </c>
      <c r="BS128" s="5">
        <f t="shared" si="73"/>
        <v>0</v>
      </c>
      <c r="BT128" s="5">
        <f t="shared" si="74"/>
        <v>0</v>
      </c>
      <c r="BV128" s="5">
        <f t="shared" si="75"/>
        <v>0</v>
      </c>
      <c r="BW128" s="5">
        <f t="shared" si="76"/>
        <v>0</v>
      </c>
      <c r="BY128" s="5">
        <f t="shared" si="77"/>
        <v>0</v>
      </c>
      <c r="BZ128" s="5">
        <f t="shared" si="78"/>
        <v>0</v>
      </c>
      <c r="CB128" s="5">
        <f t="shared" si="79"/>
        <v>0</v>
      </c>
      <c r="CC128" s="5">
        <f t="shared" si="80"/>
        <v>0</v>
      </c>
      <c r="CE128" s="5">
        <f t="shared" si="81"/>
        <v>0</v>
      </c>
      <c r="CF128" s="5">
        <f t="shared" si="82"/>
        <v>0</v>
      </c>
      <c r="CH128" s="5">
        <f t="shared" si="83"/>
        <v>0</v>
      </c>
      <c r="CI128" s="5">
        <f t="shared" si="84"/>
        <v>0</v>
      </c>
      <c r="CK128" s="5">
        <f t="shared" si="85"/>
        <v>0</v>
      </c>
      <c r="CL128" s="5">
        <f t="shared" si="86"/>
        <v>0</v>
      </c>
      <c r="CN128" s="5">
        <f t="shared" si="87"/>
        <v>0</v>
      </c>
      <c r="CO128" s="5">
        <f t="shared" si="88"/>
        <v>0</v>
      </c>
      <c r="CQ128" s="5">
        <f t="shared" si="89"/>
        <v>0</v>
      </c>
      <c r="CR128" s="5">
        <f t="shared" si="90"/>
        <v>0</v>
      </c>
      <c r="CT128" s="5">
        <f t="shared" si="91"/>
        <v>0</v>
      </c>
      <c r="CU128" s="5">
        <f t="shared" si="92"/>
        <v>0</v>
      </c>
      <c r="CW128" s="5">
        <f t="shared" si="93"/>
        <v>0</v>
      </c>
      <c r="CX128" s="5">
        <f t="shared" si="94"/>
        <v>0</v>
      </c>
      <c r="CZ128" s="5">
        <f t="shared" si="97"/>
        <v>0</v>
      </c>
      <c r="DA128" s="5">
        <f t="shared" si="97"/>
        <v>0</v>
      </c>
    </row>
    <row r="129" spans="2:105" x14ac:dyDescent="0.2">
      <c r="B129" s="23" t="s">
        <v>244</v>
      </c>
      <c r="C129" s="23">
        <v>7</v>
      </c>
      <c r="D129" s="23">
        <v>1</v>
      </c>
      <c r="E129" s="23" t="s">
        <v>361</v>
      </c>
      <c r="F129" s="23" t="s">
        <v>217</v>
      </c>
      <c r="G129" s="37" t="s">
        <v>221</v>
      </c>
      <c r="H129" s="23" t="s">
        <v>237</v>
      </c>
      <c r="I129" s="23" t="s">
        <v>383</v>
      </c>
      <c r="K129" s="9">
        <v>10110</v>
      </c>
      <c r="L129" s="5">
        <f t="shared" si="34"/>
        <v>10110</v>
      </c>
      <c r="M129" s="9"/>
      <c r="N129" s="5">
        <f t="shared" si="35"/>
        <v>10110</v>
      </c>
      <c r="O129" s="5">
        <f t="shared" si="36"/>
        <v>10110</v>
      </c>
      <c r="P129" s="9"/>
      <c r="Q129" s="5">
        <f t="shared" si="37"/>
        <v>10110</v>
      </c>
      <c r="R129" s="5">
        <f t="shared" si="38"/>
        <v>10110</v>
      </c>
      <c r="S129" s="9"/>
      <c r="T129" s="5">
        <f t="shared" si="39"/>
        <v>10110</v>
      </c>
      <c r="U129" s="5">
        <f t="shared" si="40"/>
        <v>10110</v>
      </c>
      <c r="V129" s="9"/>
      <c r="W129" s="5">
        <f t="shared" si="41"/>
        <v>10110</v>
      </c>
      <c r="X129" s="5">
        <f t="shared" si="42"/>
        <v>10110</v>
      </c>
      <c r="Y129" s="9"/>
      <c r="Z129" s="5">
        <f t="shared" si="43"/>
        <v>10110</v>
      </c>
      <c r="AA129" s="5">
        <f t="shared" si="44"/>
        <v>10110</v>
      </c>
      <c r="AB129" s="9"/>
      <c r="AC129" s="5">
        <f t="shared" si="45"/>
        <v>10110</v>
      </c>
      <c r="AD129" s="5">
        <f t="shared" si="46"/>
        <v>10110</v>
      </c>
      <c r="AE129" s="9"/>
      <c r="AF129" s="5">
        <f t="shared" si="47"/>
        <v>10110</v>
      </c>
      <c r="AG129" s="5">
        <f t="shared" si="48"/>
        <v>10110</v>
      </c>
      <c r="AH129" s="9"/>
      <c r="AI129" s="5">
        <f t="shared" si="49"/>
        <v>10110</v>
      </c>
      <c r="AJ129" s="5">
        <f t="shared" si="50"/>
        <v>10110</v>
      </c>
      <c r="AK129" s="9"/>
      <c r="AL129" s="5">
        <f t="shared" si="51"/>
        <v>10110</v>
      </c>
      <c r="AM129" s="5">
        <f t="shared" si="52"/>
        <v>10110</v>
      </c>
      <c r="AN129" s="9"/>
      <c r="AO129" s="5">
        <f t="shared" si="53"/>
        <v>10110</v>
      </c>
      <c r="AP129" s="5">
        <f t="shared" si="54"/>
        <v>10110</v>
      </c>
      <c r="AQ129" s="9"/>
      <c r="AR129" s="5">
        <f t="shared" si="55"/>
        <v>10110</v>
      </c>
      <c r="AS129" s="5">
        <f t="shared" si="56"/>
        <v>10110</v>
      </c>
      <c r="AT129" s="9"/>
      <c r="AU129" s="5">
        <f t="shared" si="57"/>
        <v>10110</v>
      </c>
      <c r="AV129" s="5">
        <f t="shared" si="58"/>
        <v>10110</v>
      </c>
      <c r="AW129" s="9"/>
      <c r="AX129" s="5">
        <f t="shared" si="59"/>
        <v>10110</v>
      </c>
      <c r="AY129" s="5">
        <f t="shared" si="60"/>
        <v>10110</v>
      </c>
      <c r="AZ129" s="9"/>
      <c r="BA129" s="5">
        <f t="shared" si="61"/>
        <v>10110</v>
      </c>
      <c r="BB129" s="5">
        <f t="shared" si="62"/>
        <v>10110</v>
      </c>
      <c r="BC129" s="9"/>
      <c r="BD129" s="5">
        <f t="shared" si="63"/>
        <v>10110</v>
      </c>
      <c r="BE129" s="5">
        <f t="shared" si="64"/>
        <v>10110</v>
      </c>
      <c r="BG129" s="5">
        <f t="shared" si="65"/>
        <v>10110</v>
      </c>
      <c r="BH129" s="5">
        <f t="shared" si="66"/>
        <v>10110</v>
      </c>
      <c r="BJ129" s="5">
        <f t="shared" si="67"/>
        <v>10110</v>
      </c>
      <c r="BK129" s="5">
        <f t="shared" si="68"/>
        <v>10110</v>
      </c>
      <c r="BM129" s="5">
        <f t="shared" si="69"/>
        <v>10110</v>
      </c>
      <c r="BN129" s="5">
        <f t="shared" si="70"/>
        <v>10110</v>
      </c>
      <c r="BP129" s="5">
        <f t="shared" si="71"/>
        <v>10110</v>
      </c>
      <c r="BQ129" s="5">
        <f t="shared" si="72"/>
        <v>10110</v>
      </c>
      <c r="BS129" s="5">
        <f t="shared" si="73"/>
        <v>10110</v>
      </c>
      <c r="BT129" s="5">
        <f t="shared" si="74"/>
        <v>10110</v>
      </c>
      <c r="BV129" s="5">
        <f t="shared" si="75"/>
        <v>10110</v>
      </c>
      <c r="BW129" s="5">
        <f t="shared" si="76"/>
        <v>10110</v>
      </c>
      <c r="BY129" s="5">
        <f t="shared" si="77"/>
        <v>10110</v>
      </c>
      <c r="BZ129" s="5">
        <f t="shared" si="78"/>
        <v>10110</v>
      </c>
      <c r="CB129" s="5">
        <f t="shared" si="79"/>
        <v>10110</v>
      </c>
      <c r="CC129" s="5">
        <f t="shared" si="80"/>
        <v>10110</v>
      </c>
      <c r="CE129" s="5">
        <f t="shared" si="81"/>
        <v>10110</v>
      </c>
      <c r="CF129" s="5">
        <f t="shared" si="82"/>
        <v>10110</v>
      </c>
      <c r="CH129" s="5">
        <f t="shared" si="83"/>
        <v>10110</v>
      </c>
      <c r="CI129" s="5">
        <f t="shared" si="84"/>
        <v>10110</v>
      </c>
      <c r="CK129" s="5">
        <f t="shared" si="85"/>
        <v>10110</v>
      </c>
      <c r="CL129" s="5">
        <f t="shared" si="86"/>
        <v>10110</v>
      </c>
      <c r="CN129" s="5">
        <f t="shared" si="87"/>
        <v>10110</v>
      </c>
      <c r="CO129" s="5">
        <f t="shared" si="88"/>
        <v>10110</v>
      </c>
      <c r="CQ129" s="5">
        <f t="shared" si="89"/>
        <v>10110</v>
      </c>
      <c r="CR129" s="5">
        <f t="shared" si="90"/>
        <v>10110</v>
      </c>
      <c r="CT129" s="5">
        <f t="shared" si="91"/>
        <v>10110</v>
      </c>
      <c r="CU129" s="5">
        <f t="shared" si="92"/>
        <v>10110</v>
      </c>
      <c r="CW129" s="5">
        <f t="shared" si="93"/>
        <v>10110</v>
      </c>
      <c r="CX129" s="5">
        <f t="shared" si="94"/>
        <v>10110</v>
      </c>
      <c r="CZ129" s="5">
        <f t="shared" si="97"/>
        <v>293190</v>
      </c>
      <c r="DA129" s="5">
        <f t="shared" si="97"/>
        <v>293190</v>
      </c>
    </row>
    <row r="130" spans="2:105" x14ac:dyDescent="0.2">
      <c r="K130" s="9"/>
      <c r="M130" s="9"/>
      <c r="P130" s="9"/>
      <c r="S130" s="9"/>
      <c r="V130" s="9"/>
      <c r="Y130" s="9"/>
      <c r="AB130" s="9"/>
      <c r="AE130" s="9"/>
      <c r="AH130" s="9"/>
      <c r="AK130" s="9"/>
      <c r="AN130" s="9"/>
      <c r="AQ130" s="9"/>
      <c r="AT130" s="9"/>
      <c r="AW130" s="9"/>
      <c r="AZ130" s="9"/>
      <c r="BC130" s="9"/>
    </row>
    <row r="131" spans="2:105" x14ac:dyDescent="0.2">
      <c r="B131" s="23" t="s">
        <v>244</v>
      </c>
      <c r="C131" s="23">
        <v>7</v>
      </c>
      <c r="D131" s="23">
        <v>1</v>
      </c>
      <c r="E131" s="23" t="s">
        <v>362</v>
      </c>
      <c r="F131" s="23" t="s">
        <v>217</v>
      </c>
      <c r="G131" s="37" t="s">
        <v>221</v>
      </c>
      <c r="H131" s="23" t="s">
        <v>235</v>
      </c>
      <c r="I131" s="23" t="s">
        <v>383</v>
      </c>
      <c r="K131" s="5">
        <f>5656+581+129</f>
        <v>6366</v>
      </c>
      <c r="L131" s="5">
        <f t="shared" si="34"/>
        <v>6366</v>
      </c>
      <c r="N131" s="5">
        <f t="shared" si="35"/>
        <v>6366</v>
      </c>
      <c r="O131" s="5">
        <f t="shared" si="36"/>
        <v>6366</v>
      </c>
      <c r="Q131" s="5">
        <f t="shared" si="37"/>
        <v>6366</v>
      </c>
      <c r="R131" s="5">
        <f t="shared" si="38"/>
        <v>6366</v>
      </c>
      <c r="T131" s="5">
        <f t="shared" si="39"/>
        <v>6366</v>
      </c>
      <c r="U131" s="5">
        <f t="shared" si="40"/>
        <v>6366</v>
      </c>
      <c r="W131" s="5">
        <f t="shared" si="41"/>
        <v>6366</v>
      </c>
      <c r="X131" s="5">
        <f t="shared" si="42"/>
        <v>6366</v>
      </c>
      <c r="Z131" s="5">
        <f t="shared" si="43"/>
        <v>6366</v>
      </c>
      <c r="AA131" s="5">
        <f t="shared" si="44"/>
        <v>6366</v>
      </c>
      <c r="AC131" s="5">
        <f t="shared" si="45"/>
        <v>6366</v>
      </c>
      <c r="AD131" s="5">
        <f t="shared" si="46"/>
        <v>6366</v>
      </c>
      <c r="AF131" s="5">
        <f t="shared" si="47"/>
        <v>6366</v>
      </c>
      <c r="AG131" s="5">
        <f t="shared" si="48"/>
        <v>6366</v>
      </c>
      <c r="AI131" s="5">
        <f t="shared" si="49"/>
        <v>6366</v>
      </c>
      <c r="AJ131" s="5">
        <f t="shared" si="50"/>
        <v>6366</v>
      </c>
      <c r="AL131" s="5">
        <f t="shared" si="51"/>
        <v>6366</v>
      </c>
      <c r="AM131" s="5">
        <f t="shared" si="52"/>
        <v>6366</v>
      </c>
      <c r="AO131" s="5">
        <f t="shared" si="53"/>
        <v>6366</v>
      </c>
      <c r="AP131" s="5">
        <f t="shared" si="54"/>
        <v>6366</v>
      </c>
      <c r="AR131" s="5">
        <f t="shared" si="55"/>
        <v>6366</v>
      </c>
      <c r="AS131" s="5">
        <f t="shared" si="56"/>
        <v>6366</v>
      </c>
      <c r="AU131" s="5">
        <f t="shared" si="57"/>
        <v>6366</v>
      </c>
      <c r="AV131" s="5">
        <f t="shared" si="58"/>
        <v>6366</v>
      </c>
      <c r="AX131" s="5">
        <f t="shared" si="59"/>
        <v>6366</v>
      </c>
      <c r="AY131" s="5">
        <f t="shared" si="60"/>
        <v>6366</v>
      </c>
      <c r="BA131" s="5">
        <f t="shared" si="61"/>
        <v>6366</v>
      </c>
      <c r="BB131" s="5">
        <f t="shared" si="62"/>
        <v>6366</v>
      </c>
      <c r="BD131" s="5">
        <f t="shared" si="63"/>
        <v>6366</v>
      </c>
      <c r="BE131" s="5">
        <f t="shared" si="64"/>
        <v>6366</v>
      </c>
      <c r="BG131" s="5">
        <f t="shared" si="65"/>
        <v>6366</v>
      </c>
      <c r="BH131" s="5">
        <f t="shared" si="66"/>
        <v>6366</v>
      </c>
      <c r="BJ131" s="5">
        <f t="shared" si="67"/>
        <v>6366</v>
      </c>
      <c r="BK131" s="5">
        <f t="shared" si="68"/>
        <v>6366</v>
      </c>
      <c r="BM131" s="5">
        <f t="shared" si="69"/>
        <v>6366</v>
      </c>
      <c r="BN131" s="5">
        <f t="shared" si="70"/>
        <v>6366</v>
      </c>
      <c r="BP131" s="5">
        <f t="shared" si="71"/>
        <v>6366</v>
      </c>
      <c r="BQ131" s="5">
        <f t="shared" si="72"/>
        <v>6366</v>
      </c>
      <c r="BS131" s="5">
        <f t="shared" si="73"/>
        <v>6366</v>
      </c>
      <c r="BT131" s="5">
        <f t="shared" si="74"/>
        <v>6366</v>
      </c>
      <c r="BV131" s="5">
        <f t="shared" si="75"/>
        <v>6366</v>
      </c>
      <c r="BW131" s="5">
        <f t="shared" si="76"/>
        <v>6366</v>
      </c>
      <c r="BY131" s="5">
        <f t="shared" si="77"/>
        <v>6366</v>
      </c>
      <c r="BZ131" s="5">
        <f t="shared" si="78"/>
        <v>6366</v>
      </c>
      <c r="CB131" s="5">
        <f t="shared" si="79"/>
        <v>6366</v>
      </c>
      <c r="CC131" s="5">
        <f t="shared" si="80"/>
        <v>6366</v>
      </c>
      <c r="CE131" s="5">
        <f t="shared" si="81"/>
        <v>6366</v>
      </c>
      <c r="CF131" s="5">
        <f t="shared" si="82"/>
        <v>6366</v>
      </c>
      <c r="CH131" s="5">
        <f t="shared" si="83"/>
        <v>6366</v>
      </c>
      <c r="CI131" s="5">
        <f t="shared" si="84"/>
        <v>6366</v>
      </c>
      <c r="CK131" s="5">
        <f t="shared" si="85"/>
        <v>6366</v>
      </c>
      <c r="CL131" s="5">
        <f t="shared" si="86"/>
        <v>6366</v>
      </c>
      <c r="CN131" s="5">
        <f t="shared" si="87"/>
        <v>6366</v>
      </c>
      <c r="CO131" s="5">
        <f t="shared" si="88"/>
        <v>6366</v>
      </c>
      <c r="CQ131" s="5">
        <f t="shared" si="89"/>
        <v>6366</v>
      </c>
      <c r="CR131" s="5">
        <f t="shared" si="90"/>
        <v>6366</v>
      </c>
      <c r="CT131" s="5">
        <f t="shared" si="91"/>
        <v>6366</v>
      </c>
      <c r="CU131" s="5">
        <f t="shared" si="92"/>
        <v>6366</v>
      </c>
      <c r="CW131" s="5">
        <f t="shared" si="93"/>
        <v>6366</v>
      </c>
      <c r="CX131" s="5">
        <f t="shared" si="94"/>
        <v>6366</v>
      </c>
      <c r="CZ131" s="5">
        <f>K131+N131+Q131+T131+W131+Z131+AC131+AF131+AI131+AL131+AO131+AR131+AU131+AX131+BA131+BD131+BG131+BJ131+BM131+BP131+BS131+BV131+BY131+CB131+CE131+CH131+CK131+CN131+CQ131</f>
        <v>184614</v>
      </c>
      <c r="DA131" s="5">
        <f>L131+O131+R131+U131+X131+AA131+AD131+AG131+AJ131+AM131+AP131+AS131+AV131+AY131+BB131+BE131+BH131+BK131+BN131+BQ131+BT131+BW131+BZ131+CC131+CF131+CI131+CL131+CO131+CR131</f>
        <v>184614</v>
      </c>
    </row>
    <row r="132" spans="2:105" x14ac:dyDescent="0.2">
      <c r="B132" s="23" t="s">
        <v>244</v>
      </c>
      <c r="C132" s="23">
        <v>7</v>
      </c>
      <c r="D132" s="23">
        <v>1</v>
      </c>
      <c r="E132" s="23" t="s">
        <v>362</v>
      </c>
      <c r="F132" s="23" t="s">
        <v>217</v>
      </c>
      <c r="G132" s="37" t="s">
        <v>221</v>
      </c>
      <c r="H132" s="23" t="s">
        <v>236</v>
      </c>
      <c r="I132" s="23" t="s">
        <v>383</v>
      </c>
      <c r="K132" s="9"/>
      <c r="L132" s="5">
        <f t="shared" si="34"/>
        <v>0</v>
      </c>
      <c r="M132" s="9"/>
      <c r="N132" s="5">
        <f t="shared" si="35"/>
        <v>0</v>
      </c>
      <c r="O132" s="5">
        <f t="shared" si="36"/>
        <v>0</v>
      </c>
      <c r="P132" s="9"/>
      <c r="Q132" s="5">
        <f t="shared" si="37"/>
        <v>0</v>
      </c>
      <c r="R132" s="5">
        <f t="shared" si="38"/>
        <v>0</v>
      </c>
      <c r="S132" s="9"/>
      <c r="T132" s="5">
        <f t="shared" si="39"/>
        <v>0</v>
      </c>
      <c r="U132" s="5">
        <f t="shared" si="40"/>
        <v>0</v>
      </c>
      <c r="V132" s="9"/>
      <c r="W132" s="5">
        <f t="shared" si="41"/>
        <v>0</v>
      </c>
      <c r="X132" s="5">
        <f t="shared" si="42"/>
        <v>0</v>
      </c>
      <c r="Y132" s="9"/>
      <c r="Z132" s="5">
        <f t="shared" si="43"/>
        <v>0</v>
      </c>
      <c r="AA132" s="5">
        <f t="shared" si="44"/>
        <v>0</v>
      </c>
      <c r="AB132" s="9"/>
      <c r="AC132" s="5">
        <f t="shared" si="45"/>
        <v>0</v>
      </c>
      <c r="AD132" s="5">
        <f t="shared" si="46"/>
        <v>0</v>
      </c>
      <c r="AE132" s="9"/>
      <c r="AF132" s="5">
        <f t="shared" si="47"/>
        <v>0</v>
      </c>
      <c r="AG132" s="5">
        <f t="shared" si="48"/>
        <v>0</v>
      </c>
      <c r="AH132" s="9"/>
      <c r="AI132" s="5">
        <f t="shared" si="49"/>
        <v>0</v>
      </c>
      <c r="AJ132" s="5">
        <f t="shared" si="50"/>
        <v>0</v>
      </c>
      <c r="AK132" s="9"/>
      <c r="AL132" s="5">
        <f t="shared" si="51"/>
        <v>0</v>
      </c>
      <c r="AM132" s="5">
        <f t="shared" si="52"/>
        <v>0</v>
      </c>
      <c r="AN132" s="9"/>
      <c r="AO132" s="5">
        <f t="shared" si="53"/>
        <v>0</v>
      </c>
      <c r="AP132" s="5">
        <f t="shared" si="54"/>
        <v>0</v>
      </c>
      <c r="AQ132" s="9"/>
      <c r="AR132" s="5">
        <f t="shared" si="55"/>
        <v>0</v>
      </c>
      <c r="AS132" s="5">
        <f t="shared" si="56"/>
        <v>0</v>
      </c>
      <c r="AT132" s="9"/>
      <c r="AU132" s="5">
        <f t="shared" si="57"/>
        <v>0</v>
      </c>
      <c r="AV132" s="5">
        <f t="shared" si="58"/>
        <v>0</v>
      </c>
      <c r="AW132" s="9"/>
      <c r="AX132" s="5">
        <f t="shared" si="59"/>
        <v>0</v>
      </c>
      <c r="AY132" s="5">
        <f t="shared" si="60"/>
        <v>0</v>
      </c>
      <c r="AZ132" s="9"/>
      <c r="BA132" s="5">
        <f t="shared" si="61"/>
        <v>0</v>
      </c>
      <c r="BB132" s="5">
        <f t="shared" si="62"/>
        <v>0</v>
      </c>
      <c r="BC132" s="9"/>
      <c r="BD132" s="5">
        <f t="shared" si="63"/>
        <v>0</v>
      </c>
      <c r="BE132" s="5">
        <f t="shared" si="64"/>
        <v>0</v>
      </c>
      <c r="BG132" s="5">
        <f t="shared" si="65"/>
        <v>0</v>
      </c>
      <c r="BH132" s="5">
        <f t="shared" si="66"/>
        <v>0</v>
      </c>
      <c r="BJ132" s="5">
        <f t="shared" si="67"/>
        <v>0</v>
      </c>
      <c r="BK132" s="5">
        <f t="shared" si="68"/>
        <v>0</v>
      </c>
      <c r="BM132" s="5">
        <f t="shared" si="69"/>
        <v>0</v>
      </c>
      <c r="BN132" s="5">
        <f t="shared" si="70"/>
        <v>0</v>
      </c>
      <c r="BP132" s="5">
        <f t="shared" si="71"/>
        <v>0</v>
      </c>
      <c r="BQ132" s="5">
        <f t="shared" si="72"/>
        <v>0</v>
      </c>
      <c r="BS132" s="5">
        <f t="shared" si="73"/>
        <v>0</v>
      </c>
      <c r="BT132" s="5">
        <f t="shared" si="74"/>
        <v>0</v>
      </c>
      <c r="BV132" s="5">
        <f t="shared" si="75"/>
        <v>0</v>
      </c>
      <c r="BW132" s="5">
        <f t="shared" si="76"/>
        <v>0</v>
      </c>
      <c r="BY132" s="5">
        <f t="shared" si="77"/>
        <v>0</v>
      </c>
      <c r="BZ132" s="5">
        <f t="shared" si="78"/>
        <v>0</v>
      </c>
      <c r="CB132" s="5">
        <f t="shared" si="79"/>
        <v>0</v>
      </c>
      <c r="CC132" s="5">
        <f t="shared" si="80"/>
        <v>0</v>
      </c>
      <c r="CE132" s="5">
        <f t="shared" si="81"/>
        <v>0</v>
      </c>
      <c r="CF132" s="5">
        <f t="shared" si="82"/>
        <v>0</v>
      </c>
      <c r="CH132" s="5">
        <f t="shared" si="83"/>
        <v>0</v>
      </c>
      <c r="CI132" s="5">
        <f t="shared" si="84"/>
        <v>0</v>
      </c>
      <c r="CK132" s="5">
        <f t="shared" si="85"/>
        <v>0</v>
      </c>
      <c r="CL132" s="5">
        <f t="shared" si="86"/>
        <v>0</v>
      </c>
      <c r="CN132" s="5">
        <f t="shared" si="87"/>
        <v>0</v>
      </c>
      <c r="CO132" s="5">
        <f t="shared" si="88"/>
        <v>0</v>
      </c>
      <c r="CQ132" s="5">
        <f t="shared" si="89"/>
        <v>0</v>
      </c>
      <c r="CR132" s="5">
        <f t="shared" si="90"/>
        <v>0</v>
      </c>
      <c r="CT132" s="5">
        <f t="shared" si="91"/>
        <v>0</v>
      </c>
      <c r="CU132" s="5">
        <f t="shared" si="92"/>
        <v>0</v>
      </c>
      <c r="CW132" s="5">
        <f t="shared" si="93"/>
        <v>0</v>
      </c>
      <c r="CX132" s="5">
        <f t="shared" si="94"/>
        <v>0</v>
      </c>
      <c r="CZ132" s="5">
        <f>K132+N132+Q132+T132+W132+Z132+AC132+AF132+AI132+AL132+AO132+AR132+AU132+AX132+BA132+BD132+BG132+BJ132+BM132+BP132+BS132+BV132+BY132+CB132+CE132+CH132+CK132+CN132+CQ132</f>
        <v>0</v>
      </c>
      <c r="DA132" s="5">
        <f>L132+O132+R132+U132+X132+AA132+AD132+AG132+AJ132+AM132+AP132+AS132+AV132+AY132+BB132+BE132+BH132+BK132+BN132+BQ132+BT132+BW132+BZ132+CC132+CF132+CI132+CL132+CO132+CR132</f>
        <v>0</v>
      </c>
    </row>
    <row r="135" spans="2:105" x14ac:dyDescent="0.2">
      <c r="B135" s="23" t="s">
        <v>244</v>
      </c>
      <c r="C135" s="23">
        <v>7</v>
      </c>
      <c r="D135" s="23">
        <v>3</v>
      </c>
      <c r="E135" s="23" t="s">
        <v>362</v>
      </c>
      <c r="F135" s="23" t="s">
        <v>180</v>
      </c>
      <c r="G135" s="38" t="s">
        <v>181</v>
      </c>
      <c r="H135" s="23" t="s">
        <v>235</v>
      </c>
      <c r="I135" s="23" t="s">
        <v>368</v>
      </c>
      <c r="K135" s="5">
        <v>174</v>
      </c>
      <c r="L135" s="5">
        <f t="shared" si="34"/>
        <v>174</v>
      </c>
      <c r="N135" s="5">
        <f t="shared" si="35"/>
        <v>174</v>
      </c>
      <c r="O135" s="5">
        <f t="shared" si="36"/>
        <v>174</v>
      </c>
      <c r="Q135" s="5">
        <f t="shared" si="37"/>
        <v>174</v>
      </c>
      <c r="R135" s="5">
        <f t="shared" si="38"/>
        <v>174</v>
      </c>
      <c r="T135" s="5">
        <f t="shared" si="39"/>
        <v>174</v>
      </c>
      <c r="U135" s="5">
        <f t="shared" si="40"/>
        <v>174</v>
      </c>
      <c r="W135" s="5">
        <f t="shared" si="41"/>
        <v>174</v>
      </c>
      <c r="X135" s="5">
        <f t="shared" si="42"/>
        <v>174</v>
      </c>
      <c r="Z135" s="5">
        <f t="shared" si="43"/>
        <v>174</v>
      </c>
      <c r="AA135" s="5">
        <f t="shared" si="44"/>
        <v>174</v>
      </c>
      <c r="AC135" s="5">
        <f t="shared" si="45"/>
        <v>174</v>
      </c>
      <c r="AD135" s="5">
        <f t="shared" si="46"/>
        <v>174</v>
      </c>
      <c r="AF135" s="5">
        <f t="shared" si="47"/>
        <v>174</v>
      </c>
      <c r="AG135" s="5">
        <f t="shared" si="48"/>
        <v>174</v>
      </c>
      <c r="AI135" s="5">
        <f t="shared" si="49"/>
        <v>174</v>
      </c>
      <c r="AJ135" s="5">
        <f t="shared" si="50"/>
        <v>174</v>
      </c>
      <c r="AL135" s="5">
        <f t="shared" si="51"/>
        <v>174</v>
      </c>
      <c r="AM135" s="5">
        <f t="shared" si="52"/>
        <v>174</v>
      </c>
      <c r="AO135" s="5">
        <f t="shared" si="53"/>
        <v>174</v>
      </c>
      <c r="AP135" s="5">
        <f t="shared" si="54"/>
        <v>174</v>
      </c>
      <c r="AR135" s="5">
        <f t="shared" si="55"/>
        <v>174</v>
      </c>
      <c r="AS135" s="5">
        <f t="shared" si="56"/>
        <v>174</v>
      </c>
      <c r="AU135" s="5">
        <f t="shared" si="57"/>
        <v>174</v>
      </c>
      <c r="AV135" s="5">
        <f t="shared" si="58"/>
        <v>174</v>
      </c>
      <c r="AX135" s="5">
        <f t="shared" si="59"/>
        <v>174</v>
      </c>
      <c r="AY135" s="5">
        <f t="shared" si="60"/>
        <v>174</v>
      </c>
      <c r="BA135" s="5">
        <f t="shared" si="61"/>
        <v>174</v>
      </c>
      <c r="BB135" s="5">
        <f t="shared" si="62"/>
        <v>174</v>
      </c>
      <c r="BD135" s="5">
        <f t="shared" si="63"/>
        <v>174</v>
      </c>
      <c r="BE135" s="5">
        <f t="shared" si="64"/>
        <v>174</v>
      </c>
      <c r="BG135" s="5">
        <f t="shared" si="65"/>
        <v>174</v>
      </c>
      <c r="BH135" s="5">
        <f t="shared" si="66"/>
        <v>174</v>
      </c>
      <c r="BJ135" s="5">
        <f t="shared" si="67"/>
        <v>174</v>
      </c>
      <c r="BK135" s="5">
        <f t="shared" si="68"/>
        <v>174</v>
      </c>
      <c r="BM135" s="5">
        <f t="shared" si="69"/>
        <v>174</v>
      </c>
      <c r="BN135" s="5">
        <f t="shared" si="70"/>
        <v>174</v>
      </c>
      <c r="BP135" s="5">
        <f t="shared" si="71"/>
        <v>174</v>
      </c>
      <c r="BQ135" s="5">
        <f t="shared" si="72"/>
        <v>174</v>
      </c>
      <c r="BS135" s="5">
        <f t="shared" si="73"/>
        <v>174</v>
      </c>
      <c r="BT135" s="5">
        <f t="shared" si="74"/>
        <v>174</v>
      </c>
      <c r="BV135" s="5">
        <f t="shared" si="75"/>
        <v>174</v>
      </c>
      <c r="BW135" s="5">
        <f t="shared" si="76"/>
        <v>174</v>
      </c>
      <c r="BY135" s="5">
        <f t="shared" si="77"/>
        <v>174</v>
      </c>
      <c r="BZ135" s="5">
        <f t="shared" si="78"/>
        <v>174</v>
      </c>
      <c r="CB135" s="5">
        <f t="shared" si="79"/>
        <v>174</v>
      </c>
      <c r="CC135" s="5">
        <f t="shared" si="80"/>
        <v>174</v>
      </c>
      <c r="CE135" s="5">
        <f t="shared" si="81"/>
        <v>174</v>
      </c>
      <c r="CF135" s="5">
        <f t="shared" si="82"/>
        <v>174</v>
      </c>
      <c r="CH135" s="5">
        <f t="shared" si="83"/>
        <v>174</v>
      </c>
      <c r="CI135" s="5">
        <f t="shared" si="84"/>
        <v>174</v>
      </c>
      <c r="CK135" s="5">
        <f t="shared" si="85"/>
        <v>174</v>
      </c>
      <c r="CL135" s="5">
        <f t="shared" si="86"/>
        <v>174</v>
      </c>
      <c r="CN135" s="5">
        <f t="shared" si="87"/>
        <v>174</v>
      </c>
      <c r="CO135" s="5">
        <f t="shared" si="88"/>
        <v>174</v>
      </c>
      <c r="CQ135" s="5">
        <f t="shared" si="89"/>
        <v>174</v>
      </c>
      <c r="CR135" s="5">
        <f t="shared" si="90"/>
        <v>174</v>
      </c>
      <c r="CT135" s="5">
        <f t="shared" si="91"/>
        <v>174</v>
      </c>
      <c r="CU135" s="5">
        <f t="shared" si="92"/>
        <v>174</v>
      </c>
      <c r="CW135" s="5">
        <f t="shared" si="93"/>
        <v>174</v>
      </c>
      <c r="CX135" s="5">
        <f t="shared" si="94"/>
        <v>174</v>
      </c>
      <c r="CZ135" s="5">
        <f>K135+N135+Q135+T135+W135+Z135+AC135+AF135+AI135+AL135+AO135+AR135+AU135+AX135+BA135+BD135+BG135+BJ135+BM135+BP135+BS135+BV135+BY135+CB135+CE135+CH135+CK135+CN135+CQ135</f>
        <v>5046</v>
      </c>
      <c r="DA135" s="5">
        <f>L135+O135+R135+U135+X135+AA135+AD135+AG135+AJ135+AM135+AP135+AS135+AV135+AY135+BB135+BE135+BH135+BK135+BN135+BQ135+BT135+BW135+BZ135+CC135+CF135+CI135+CL135+CO135+CR135</f>
        <v>5046</v>
      </c>
    </row>
    <row r="136" spans="2:105" x14ac:dyDescent="0.2">
      <c r="B136" s="23" t="s">
        <v>244</v>
      </c>
      <c r="C136" s="23">
        <v>7</v>
      </c>
      <c r="D136" s="23">
        <v>3</v>
      </c>
      <c r="E136" s="23" t="s">
        <v>362</v>
      </c>
      <c r="F136" s="23" t="s">
        <v>180</v>
      </c>
      <c r="G136" s="38" t="s">
        <v>181</v>
      </c>
      <c r="H136" s="23" t="s">
        <v>236</v>
      </c>
      <c r="L136" s="5">
        <f t="shared" si="34"/>
        <v>0</v>
      </c>
      <c r="N136" s="5">
        <f t="shared" si="35"/>
        <v>0</v>
      </c>
      <c r="O136" s="5">
        <f t="shared" si="36"/>
        <v>0</v>
      </c>
      <c r="Q136" s="5">
        <f t="shared" si="37"/>
        <v>0</v>
      </c>
      <c r="R136" s="5">
        <f t="shared" si="38"/>
        <v>0</v>
      </c>
      <c r="T136" s="5">
        <f t="shared" si="39"/>
        <v>0</v>
      </c>
      <c r="U136" s="5">
        <f t="shared" si="40"/>
        <v>0</v>
      </c>
      <c r="W136" s="5">
        <f t="shared" si="41"/>
        <v>0</v>
      </c>
      <c r="X136" s="5">
        <f t="shared" si="42"/>
        <v>0</v>
      </c>
      <c r="Z136" s="5">
        <f t="shared" si="43"/>
        <v>0</v>
      </c>
      <c r="AA136" s="5">
        <f t="shared" si="44"/>
        <v>0</v>
      </c>
      <c r="AC136" s="5">
        <f t="shared" si="45"/>
        <v>0</v>
      </c>
      <c r="AD136" s="5">
        <f t="shared" si="46"/>
        <v>0</v>
      </c>
      <c r="AF136" s="5">
        <f t="shared" si="47"/>
        <v>0</v>
      </c>
      <c r="AG136" s="5">
        <f t="shared" si="48"/>
        <v>0</v>
      </c>
      <c r="AI136" s="5">
        <f t="shared" si="49"/>
        <v>0</v>
      </c>
      <c r="AJ136" s="5">
        <f t="shared" si="50"/>
        <v>0</v>
      </c>
      <c r="AL136" s="5">
        <f t="shared" si="51"/>
        <v>0</v>
      </c>
      <c r="AM136" s="5">
        <f t="shared" si="52"/>
        <v>0</v>
      </c>
      <c r="AO136" s="5">
        <f t="shared" si="53"/>
        <v>0</v>
      </c>
      <c r="AP136" s="5">
        <f t="shared" si="54"/>
        <v>0</v>
      </c>
      <c r="AR136" s="5">
        <f t="shared" si="55"/>
        <v>0</v>
      </c>
      <c r="AS136" s="5">
        <f t="shared" si="56"/>
        <v>0</v>
      </c>
      <c r="AU136" s="5">
        <f t="shared" si="57"/>
        <v>0</v>
      </c>
      <c r="AV136" s="5">
        <f t="shared" si="58"/>
        <v>0</v>
      </c>
      <c r="AX136" s="5">
        <f t="shared" si="59"/>
        <v>0</v>
      </c>
      <c r="AY136" s="5">
        <f t="shared" si="60"/>
        <v>0</v>
      </c>
      <c r="BA136" s="5">
        <f t="shared" si="61"/>
        <v>0</v>
      </c>
      <c r="BB136" s="5">
        <f t="shared" si="62"/>
        <v>0</v>
      </c>
      <c r="BD136" s="5">
        <f t="shared" si="63"/>
        <v>0</v>
      </c>
      <c r="BE136" s="5">
        <f t="shared" si="64"/>
        <v>0</v>
      </c>
      <c r="BG136" s="5">
        <f t="shared" si="65"/>
        <v>0</v>
      </c>
      <c r="BH136" s="5">
        <f t="shared" si="66"/>
        <v>0</v>
      </c>
      <c r="BJ136" s="5">
        <f t="shared" si="67"/>
        <v>0</v>
      </c>
      <c r="BK136" s="5">
        <f t="shared" si="68"/>
        <v>0</v>
      </c>
      <c r="BM136" s="5">
        <f t="shared" si="69"/>
        <v>0</v>
      </c>
      <c r="BN136" s="5">
        <f t="shared" si="70"/>
        <v>0</v>
      </c>
      <c r="BP136" s="5">
        <f t="shared" si="71"/>
        <v>0</v>
      </c>
      <c r="BQ136" s="5">
        <f t="shared" si="72"/>
        <v>0</v>
      </c>
      <c r="BS136" s="5">
        <f t="shared" si="73"/>
        <v>0</v>
      </c>
      <c r="BT136" s="5">
        <f t="shared" si="74"/>
        <v>0</v>
      </c>
      <c r="BV136" s="5">
        <f t="shared" si="75"/>
        <v>0</v>
      </c>
      <c r="BW136" s="5">
        <f t="shared" si="76"/>
        <v>0</v>
      </c>
      <c r="BY136" s="5">
        <f t="shared" si="77"/>
        <v>0</v>
      </c>
      <c r="BZ136" s="5">
        <f t="shared" si="78"/>
        <v>0</v>
      </c>
      <c r="CB136" s="5">
        <f t="shared" si="79"/>
        <v>0</v>
      </c>
      <c r="CC136" s="5">
        <f t="shared" si="80"/>
        <v>0</v>
      </c>
      <c r="CE136" s="5">
        <f t="shared" si="81"/>
        <v>0</v>
      </c>
      <c r="CF136" s="5">
        <f t="shared" si="82"/>
        <v>0</v>
      </c>
      <c r="CH136" s="5">
        <f t="shared" si="83"/>
        <v>0</v>
      </c>
      <c r="CI136" s="5">
        <f t="shared" si="84"/>
        <v>0</v>
      </c>
      <c r="CK136" s="5">
        <f t="shared" si="85"/>
        <v>0</v>
      </c>
      <c r="CL136" s="5">
        <f t="shared" si="86"/>
        <v>0</v>
      </c>
      <c r="CN136" s="5">
        <f t="shared" si="87"/>
        <v>0</v>
      </c>
      <c r="CO136" s="5">
        <f t="shared" si="88"/>
        <v>0</v>
      </c>
      <c r="CQ136" s="5">
        <f t="shared" si="89"/>
        <v>0</v>
      </c>
      <c r="CR136" s="5">
        <f t="shared" si="90"/>
        <v>0</v>
      </c>
      <c r="CT136" s="5">
        <f t="shared" si="91"/>
        <v>0</v>
      </c>
      <c r="CU136" s="5">
        <f t="shared" si="92"/>
        <v>0</v>
      </c>
      <c r="CW136" s="5">
        <f t="shared" si="93"/>
        <v>0</v>
      </c>
      <c r="CX136" s="5">
        <f t="shared" si="94"/>
        <v>0</v>
      </c>
      <c r="CZ136" s="5">
        <f>K136+N136+Q136+T136+W136+Z136+AC136+AF136+AI136+AL136+AO136+AR136+AU136+AX136+BA136+BD136+BG136+BJ136+BM136+BP136+BS136+BV136+BY136+CB136+CE136+CH136+CK136+CN136+CQ136</f>
        <v>0</v>
      </c>
      <c r="DA136" s="5">
        <f>L136+O136+R136+U136+X136+AA136+AD136+AG136+AJ136+AM136+AP136+AS136+AV136+AY136+BB136+BE136+BH136+BK136+BN136+BQ136+BT136+BW136+BZ136+CC136+CF136+CI136+CL136+CO136+CR136</f>
        <v>0</v>
      </c>
    </row>
    <row r="137" spans="2:105" x14ac:dyDescent="0.2">
      <c r="G137" s="38"/>
      <c r="K137" s="43"/>
    </row>
    <row r="138" spans="2:105" x14ac:dyDescent="0.2">
      <c r="B138" s="23" t="s">
        <v>244</v>
      </c>
      <c r="C138" s="23">
        <v>7</v>
      </c>
      <c r="D138" s="23">
        <v>3</v>
      </c>
      <c r="E138" s="23" t="s">
        <v>361</v>
      </c>
      <c r="F138" s="23" t="s">
        <v>217</v>
      </c>
      <c r="G138" s="37" t="s">
        <v>222</v>
      </c>
      <c r="H138" s="23" t="s">
        <v>235</v>
      </c>
      <c r="I138" s="23" t="s">
        <v>383</v>
      </c>
      <c r="K138" s="5">
        <f>2786-K140</f>
        <v>1275</v>
      </c>
      <c r="L138" s="5">
        <f t="shared" si="34"/>
        <v>1275</v>
      </c>
      <c r="N138" s="5">
        <f t="shared" si="35"/>
        <v>1275</v>
      </c>
      <c r="O138" s="5">
        <f t="shared" si="36"/>
        <v>1275</v>
      </c>
      <c r="Q138" s="5">
        <f t="shared" si="37"/>
        <v>1275</v>
      </c>
      <c r="R138" s="5">
        <f t="shared" si="38"/>
        <v>1275</v>
      </c>
      <c r="T138" s="5">
        <f t="shared" si="39"/>
        <v>1275</v>
      </c>
      <c r="U138" s="5">
        <f t="shared" si="40"/>
        <v>1275</v>
      </c>
      <c r="W138" s="5">
        <f t="shared" si="41"/>
        <v>1275</v>
      </c>
      <c r="X138" s="5">
        <f t="shared" si="42"/>
        <v>1275</v>
      </c>
      <c r="Z138" s="5">
        <f t="shared" si="43"/>
        <v>1275</v>
      </c>
      <c r="AA138" s="5">
        <f t="shared" si="44"/>
        <v>1275</v>
      </c>
      <c r="AC138" s="5">
        <f t="shared" si="45"/>
        <v>1275</v>
      </c>
      <c r="AD138" s="5">
        <f t="shared" si="46"/>
        <v>1275</v>
      </c>
      <c r="AF138" s="5">
        <f t="shared" si="47"/>
        <v>1275</v>
      </c>
      <c r="AG138" s="5">
        <f t="shared" si="48"/>
        <v>1275</v>
      </c>
      <c r="AI138" s="5">
        <f t="shared" si="49"/>
        <v>1275</v>
      </c>
      <c r="AJ138" s="5">
        <f t="shared" si="50"/>
        <v>1275</v>
      </c>
      <c r="AL138" s="5">
        <f t="shared" si="51"/>
        <v>1275</v>
      </c>
      <c r="AM138" s="5">
        <f t="shared" si="52"/>
        <v>1275</v>
      </c>
      <c r="AO138" s="5">
        <f t="shared" si="53"/>
        <v>1275</v>
      </c>
      <c r="AP138" s="5">
        <f t="shared" si="54"/>
        <v>1275</v>
      </c>
      <c r="AR138" s="5">
        <f t="shared" si="55"/>
        <v>1275</v>
      </c>
      <c r="AS138" s="5">
        <f t="shared" si="56"/>
        <v>1275</v>
      </c>
      <c r="AU138" s="5">
        <f t="shared" si="57"/>
        <v>1275</v>
      </c>
      <c r="AV138" s="5">
        <f t="shared" si="58"/>
        <v>1275</v>
      </c>
      <c r="AX138" s="5">
        <f t="shared" si="59"/>
        <v>1275</v>
      </c>
      <c r="AY138" s="5">
        <f t="shared" si="60"/>
        <v>1275</v>
      </c>
      <c r="BA138" s="5">
        <f t="shared" si="61"/>
        <v>1275</v>
      </c>
      <c r="BB138" s="5">
        <f t="shared" si="62"/>
        <v>1275</v>
      </c>
      <c r="BD138" s="5">
        <f t="shared" si="63"/>
        <v>1275</v>
      </c>
      <c r="BE138" s="5">
        <f t="shared" si="64"/>
        <v>1275</v>
      </c>
      <c r="BG138" s="5">
        <f t="shared" si="65"/>
        <v>1275</v>
      </c>
      <c r="BH138" s="5">
        <f t="shared" si="66"/>
        <v>1275</v>
      </c>
      <c r="BJ138" s="5">
        <f t="shared" si="67"/>
        <v>1275</v>
      </c>
      <c r="BK138" s="5">
        <f t="shared" si="68"/>
        <v>1275</v>
      </c>
      <c r="BM138" s="5">
        <f t="shared" si="69"/>
        <v>1275</v>
      </c>
      <c r="BN138" s="5">
        <f t="shared" si="70"/>
        <v>1275</v>
      </c>
      <c r="BP138" s="5">
        <f t="shared" si="71"/>
        <v>1275</v>
      </c>
      <c r="BQ138" s="5">
        <f t="shared" si="72"/>
        <v>1275</v>
      </c>
      <c r="BS138" s="5">
        <f t="shared" si="73"/>
        <v>1275</v>
      </c>
      <c r="BT138" s="5">
        <f t="shared" si="74"/>
        <v>1275</v>
      </c>
      <c r="BV138" s="5">
        <f t="shared" si="75"/>
        <v>1275</v>
      </c>
      <c r="BW138" s="5">
        <f t="shared" si="76"/>
        <v>1275</v>
      </c>
      <c r="BY138" s="5">
        <f t="shared" si="77"/>
        <v>1275</v>
      </c>
      <c r="BZ138" s="5">
        <f t="shared" si="78"/>
        <v>1275</v>
      </c>
      <c r="CB138" s="5">
        <f t="shared" si="79"/>
        <v>1275</v>
      </c>
      <c r="CC138" s="5">
        <f t="shared" si="80"/>
        <v>1275</v>
      </c>
      <c r="CE138" s="5">
        <f t="shared" si="81"/>
        <v>1275</v>
      </c>
      <c r="CF138" s="5">
        <f t="shared" si="82"/>
        <v>1275</v>
      </c>
      <c r="CH138" s="5">
        <f t="shared" si="83"/>
        <v>1275</v>
      </c>
      <c r="CI138" s="5">
        <f t="shared" si="84"/>
        <v>1275</v>
      </c>
      <c r="CK138" s="5">
        <f t="shared" si="85"/>
        <v>1275</v>
      </c>
      <c r="CL138" s="5">
        <f t="shared" si="86"/>
        <v>1275</v>
      </c>
      <c r="CN138" s="5">
        <f t="shared" si="87"/>
        <v>1275</v>
      </c>
      <c r="CO138" s="5">
        <f t="shared" si="88"/>
        <v>1275</v>
      </c>
      <c r="CQ138" s="5">
        <f t="shared" si="89"/>
        <v>1275</v>
      </c>
      <c r="CR138" s="5">
        <f t="shared" si="90"/>
        <v>1275</v>
      </c>
      <c r="CT138" s="5">
        <f t="shared" si="91"/>
        <v>1275</v>
      </c>
      <c r="CU138" s="5">
        <f t="shared" si="92"/>
        <v>1275</v>
      </c>
      <c r="CW138" s="5">
        <f t="shared" si="93"/>
        <v>1275</v>
      </c>
      <c r="CX138" s="5">
        <f t="shared" si="94"/>
        <v>1275</v>
      </c>
      <c r="CZ138" s="5">
        <f t="shared" ref="CZ138:DA140" si="98">K138+N138+Q138+T138+W138+Z138+AC138+AF138+AI138+AL138+AO138+AR138+AU138+AX138+BA138+BD138+BG138+BJ138+BM138+BP138+BS138+BV138+BY138+CB138+CE138+CH138+CK138+CN138+CQ138</f>
        <v>36975</v>
      </c>
      <c r="DA138" s="5">
        <f t="shared" si="98"/>
        <v>36975</v>
      </c>
    </row>
    <row r="139" spans="2:105" x14ac:dyDescent="0.2">
      <c r="B139" s="23" t="s">
        <v>244</v>
      </c>
      <c r="C139" s="23">
        <v>7</v>
      </c>
      <c r="D139" s="23">
        <v>3</v>
      </c>
      <c r="E139" s="23" t="s">
        <v>361</v>
      </c>
      <c r="F139" s="23" t="s">
        <v>217</v>
      </c>
      <c r="G139" s="37" t="s">
        <v>222</v>
      </c>
      <c r="H139" s="23" t="s">
        <v>236</v>
      </c>
      <c r="I139" s="23" t="s">
        <v>383</v>
      </c>
      <c r="K139" s="9"/>
      <c r="L139" s="5">
        <f t="shared" si="34"/>
        <v>0</v>
      </c>
      <c r="M139" s="9"/>
      <c r="N139" s="5">
        <f t="shared" si="35"/>
        <v>0</v>
      </c>
      <c r="O139" s="5">
        <f t="shared" si="36"/>
        <v>0</v>
      </c>
      <c r="P139" s="9"/>
      <c r="Q139" s="5">
        <f t="shared" si="37"/>
        <v>0</v>
      </c>
      <c r="R139" s="5">
        <f t="shared" si="38"/>
        <v>0</v>
      </c>
      <c r="S139" s="9"/>
      <c r="T139" s="5">
        <f t="shared" si="39"/>
        <v>0</v>
      </c>
      <c r="U139" s="5">
        <f t="shared" si="40"/>
        <v>0</v>
      </c>
      <c r="V139" s="9"/>
      <c r="W139" s="5">
        <f t="shared" si="41"/>
        <v>0</v>
      </c>
      <c r="X139" s="5">
        <f t="shared" si="42"/>
        <v>0</v>
      </c>
      <c r="Y139" s="9"/>
      <c r="Z139" s="5">
        <f t="shared" si="43"/>
        <v>0</v>
      </c>
      <c r="AA139" s="5">
        <f t="shared" si="44"/>
        <v>0</v>
      </c>
      <c r="AB139" s="9"/>
      <c r="AC139" s="5">
        <f t="shared" si="45"/>
        <v>0</v>
      </c>
      <c r="AD139" s="5">
        <f t="shared" si="46"/>
        <v>0</v>
      </c>
      <c r="AE139" s="9"/>
      <c r="AF139" s="5">
        <f t="shared" si="47"/>
        <v>0</v>
      </c>
      <c r="AG139" s="5">
        <f t="shared" si="48"/>
        <v>0</v>
      </c>
      <c r="AH139" s="9"/>
      <c r="AI139" s="5">
        <f t="shared" si="49"/>
        <v>0</v>
      </c>
      <c r="AJ139" s="5">
        <f t="shared" si="50"/>
        <v>0</v>
      </c>
      <c r="AK139" s="9"/>
      <c r="AL139" s="5">
        <f t="shared" si="51"/>
        <v>0</v>
      </c>
      <c r="AM139" s="5">
        <f t="shared" si="52"/>
        <v>0</v>
      </c>
      <c r="AN139" s="9"/>
      <c r="AO139" s="5">
        <f t="shared" si="53"/>
        <v>0</v>
      </c>
      <c r="AP139" s="5">
        <f t="shared" si="54"/>
        <v>0</v>
      </c>
      <c r="AQ139" s="9"/>
      <c r="AR139" s="5">
        <f t="shared" si="55"/>
        <v>0</v>
      </c>
      <c r="AS139" s="5">
        <f t="shared" si="56"/>
        <v>0</v>
      </c>
      <c r="AT139" s="9"/>
      <c r="AU139" s="5">
        <f t="shared" si="57"/>
        <v>0</v>
      </c>
      <c r="AV139" s="5">
        <f t="shared" si="58"/>
        <v>0</v>
      </c>
      <c r="AW139" s="9"/>
      <c r="AX139" s="5">
        <f t="shared" si="59"/>
        <v>0</v>
      </c>
      <c r="AY139" s="5">
        <f t="shared" si="60"/>
        <v>0</v>
      </c>
      <c r="AZ139" s="9"/>
      <c r="BA139" s="5">
        <f t="shared" si="61"/>
        <v>0</v>
      </c>
      <c r="BB139" s="5">
        <f t="shared" si="62"/>
        <v>0</v>
      </c>
      <c r="BC139" s="9"/>
      <c r="BD139" s="5">
        <f t="shared" si="63"/>
        <v>0</v>
      </c>
      <c r="BE139" s="5">
        <f t="shared" si="64"/>
        <v>0</v>
      </c>
      <c r="BG139" s="5">
        <f t="shared" si="65"/>
        <v>0</v>
      </c>
      <c r="BH139" s="5">
        <f t="shared" si="66"/>
        <v>0</v>
      </c>
      <c r="BJ139" s="5">
        <f t="shared" si="67"/>
        <v>0</v>
      </c>
      <c r="BK139" s="5">
        <f t="shared" si="68"/>
        <v>0</v>
      </c>
      <c r="BM139" s="5">
        <f t="shared" si="69"/>
        <v>0</v>
      </c>
      <c r="BN139" s="5">
        <f t="shared" si="70"/>
        <v>0</v>
      </c>
      <c r="BP139" s="5">
        <f t="shared" si="71"/>
        <v>0</v>
      </c>
      <c r="BQ139" s="5">
        <f t="shared" si="72"/>
        <v>0</v>
      </c>
      <c r="BS139" s="5">
        <f t="shared" si="73"/>
        <v>0</v>
      </c>
      <c r="BT139" s="5">
        <f t="shared" si="74"/>
        <v>0</v>
      </c>
      <c r="BV139" s="5">
        <f t="shared" si="75"/>
        <v>0</v>
      </c>
      <c r="BW139" s="5">
        <f t="shared" si="76"/>
        <v>0</v>
      </c>
      <c r="BY139" s="5">
        <f t="shared" si="77"/>
        <v>0</v>
      </c>
      <c r="BZ139" s="5">
        <f t="shared" si="78"/>
        <v>0</v>
      </c>
      <c r="CB139" s="5">
        <f t="shared" si="79"/>
        <v>0</v>
      </c>
      <c r="CC139" s="5">
        <f t="shared" si="80"/>
        <v>0</v>
      </c>
      <c r="CE139" s="5">
        <f t="shared" si="81"/>
        <v>0</v>
      </c>
      <c r="CF139" s="5">
        <f t="shared" si="82"/>
        <v>0</v>
      </c>
      <c r="CH139" s="5">
        <f t="shared" si="83"/>
        <v>0</v>
      </c>
      <c r="CI139" s="5">
        <f t="shared" si="84"/>
        <v>0</v>
      </c>
      <c r="CK139" s="5">
        <f t="shared" si="85"/>
        <v>0</v>
      </c>
      <c r="CL139" s="5">
        <f t="shared" si="86"/>
        <v>0</v>
      </c>
      <c r="CN139" s="5">
        <f t="shared" si="87"/>
        <v>0</v>
      </c>
      <c r="CO139" s="5">
        <f t="shared" si="88"/>
        <v>0</v>
      </c>
      <c r="CQ139" s="5">
        <f t="shared" si="89"/>
        <v>0</v>
      </c>
      <c r="CR139" s="5">
        <f t="shared" si="90"/>
        <v>0</v>
      </c>
      <c r="CT139" s="5">
        <f t="shared" si="91"/>
        <v>0</v>
      </c>
      <c r="CU139" s="5">
        <f t="shared" si="92"/>
        <v>0</v>
      </c>
      <c r="CW139" s="5">
        <f t="shared" si="93"/>
        <v>0</v>
      </c>
      <c r="CX139" s="5">
        <f t="shared" si="94"/>
        <v>0</v>
      </c>
      <c r="CZ139" s="5">
        <f t="shared" si="98"/>
        <v>0</v>
      </c>
      <c r="DA139" s="5">
        <f t="shared" si="98"/>
        <v>0</v>
      </c>
    </row>
    <row r="140" spans="2:105" x14ac:dyDescent="0.2">
      <c r="B140" s="23" t="s">
        <v>244</v>
      </c>
      <c r="C140" s="23">
        <v>7</v>
      </c>
      <c r="D140" s="23">
        <v>3</v>
      </c>
      <c r="E140" s="23" t="s">
        <v>361</v>
      </c>
      <c r="F140" s="23" t="s">
        <v>217</v>
      </c>
      <c r="G140" s="37" t="s">
        <v>222</v>
      </c>
      <c r="H140" s="23" t="s">
        <v>237</v>
      </c>
      <c r="I140" s="23" t="s">
        <v>383</v>
      </c>
      <c r="K140" s="9">
        <v>1511</v>
      </c>
      <c r="L140" s="5">
        <f t="shared" si="34"/>
        <v>1511</v>
      </c>
      <c r="M140" s="9"/>
      <c r="N140" s="5">
        <f t="shared" si="35"/>
        <v>1511</v>
      </c>
      <c r="O140" s="5">
        <f t="shared" si="36"/>
        <v>1511</v>
      </c>
      <c r="P140" s="9"/>
      <c r="Q140" s="5">
        <f t="shared" si="37"/>
        <v>1511</v>
      </c>
      <c r="R140" s="5">
        <f t="shared" si="38"/>
        <v>1511</v>
      </c>
      <c r="S140" s="9"/>
      <c r="T140" s="5">
        <f t="shared" si="39"/>
        <v>1511</v>
      </c>
      <c r="U140" s="5">
        <f t="shared" si="40"/>
        <v>1511</v>
      </c>
      <c r="V140" s="9"/>
      <c r="W140" s="5">
        <f t="shared" si="41"/>
        <v>1511</v>
      </c>
      <c r="X140" s="5">
        <f t="shared" si="42"/>
        <v>1511</v>
      </c>
      <c r="Y140" s="9"/>
      <c r="Z140" s="5">
        <f t="shared" si="43"/>
        <v>1511</v>
      </c>
      <c r="AA140" s="5">
        <f t="shared" si="44"/>
        <v>1511</v>
      </c>
      <c r="AB140" s="9"/>
      <c r="AC140" s="5">
        <f t="shared" si="45"/>
        <v>1511</v>
      </c>
      <c r="AD140" s="5">
        <f t="shared" si="46"/>
        <v>1511</v>
      </c>
      <c r="AE140" s="9"/>
      <c r="AF140" s="5">
        <f t="shared" si="47"/>
        <v>1511</v>
      </c>
      <c r="AG140" s="5">
        <f t="shared" si="48"/>
        <v>1511</v>
      </c>
      <c r="AH140" s="9"/>
      <c r="AI140" s="5">
        <f t="shared" si="49"/>
        <v>1511</v>
      </c>
      <c r="AJ140" s="5">
        <f t="shared" si="50"/>
        <v>1511</v>
      </c>
      <c r="AK140" s="9"/>
      <c r="AL140" s="5">
        <f t="shared" si="51"/>
        <v>1511</v>
      </c>
      <c r="AM140" s="5">
        <f t="shared" si="52"/>
        <v>1511</v>
      </c>
      <c r="AN140" s="9"/>
      <c r="AO140" s="5">
        <f t="shared" si="53"/>
        <v>1511</v>
      </c>
      <c r="AP140" s="5">
        <f t="shared" si="54"/>
        <v>1511</v>
      </c>
      <c r="AQ140" s="9"/>
      <c r="AR140" s="5">
        <f t="shared" si="55"/>
        <v>1511</v>
      </c>
      <c r="AS140" s="5">
        <f t="shared" si="56"/>
        <v>1511</v>
      </c>
      <c r="AT140" s="9"/>
      <c r="AU140" s="5">
        <f t="shared" si="57"/>
        <v>1511</v>
      </c>
      <c r="AV140" s="5">
        <f t="shared" si="58"/>
        <v>1511</v>
      </c>
      <c r="AW140" s="9"/>
      <c r="AX140" s="5">
        <f t="shared" si="59"/>
        <v>1511</v>
      </c>
      <c r="AY140" s="5">
        <f t="shared" si="60"/>
        <v>1511</v>
      </c>
      <c r="AZ140" s="9"/>
      <c r="BA140" s="5">
        <f t="shared" si="61"/>
        <v>1511</v>
      </c>
      <c r="BB140" s="5">
        <f t="shared" si="62"/>
        <v>1511</v>
      </c>
      <c r="BC140" s="9"/>
      <c r="BD140" s="5">
        <f t="shared" si="63"/>
        <v>1511</v>
      </c>
      <c r="BE140" s="5">
        <f t="shared" si="64"/>
        <v>1511</v>
      </c>
      <c r="BG140" s="5">
        <f t="shared" si="65"/>
        <v>1511</v>
      </c>
      <c r="BH140" s="5">
        <f t="shared" si="66"/>
        <v>1511</v>
      </c>
      <c r="BJ140" s="5">
        <f t="shared" si="67"/>
        <v>1511</v>
      </c>
      <c r="BK140" s="5">
        <f t="shared" si="68"/>
        <v>1511</v>
      </c>
      <c r="BM140" s="5">
        <f t="shared" si="69"/>
        <v>1511</v>
      </c>
      <c r="BN140" s="5">
        <f t="shared" si="70"/>
        <v>1511</v>
      </c>
      <c r="BP140" s="5">
        <f t="shared" si="71"/>
        <v>1511</v>
      </c>
      <c r="BQ140" s="5">
        <f t="shared" si="72"/>
        <v>1511</v>
      </c>
      <c r="BS140" s="5">
        <f t="shared" si="73"/>
        <v>1511</v>
      </c>
      <c r="BT140" s="5">
        <f t="shared" si="74"/>
        <v>1511</v>
      </c>
      <c r="BV140" s="5">
        <f t="shared" si="75"/>
        <v>1511</v>
      </c>
      <c r="BW140" s="5">
        <f t="shared" si="76"/>
        <v>1511</v>
      </c>
      <c r="BY140" s="5">
        <f t="shared" si="77"/>
        <v>1511</v>
      </c>
      <c r="BZ140" s="5">
        <f t="shared" si="78"/>
        <v>1511</v>
      </c>
      <c r="CB140" s="5">
        <f t="shared" si="79"/>
        <v>1511</v>
      </c>
      <c r="CC140" s="5">
        <f t="shared" si="80"/>
        <v>1511</v>
      </c>
      <c r="CE140" s="5">
        <f t="shared" si="81"/>
        <v>1511</v>
      </c>
      <c r="CF140" s="5">
        <f t="shared" si="82"/>
        <v>1511</v>
      </c>
      <c r="CH140" s="5">
        <f t="shared" si="83"/>
        <v>1511</v>
      </c>
      <c r="CI140" s="5">
        <f t="shared" si="84"/>
        <v>1511</v>
      </c>
      <c r="CK140" s="5">
        <f t="shared" si="85"/>
        <v>1511</v>
      </c>
      <c r="CL140" s="5">
        <f t="shared" si="86"/>
        <v>1511</v>
      </c>
      <c r="CN140" s="5">
        <f t="shared" si="87"/>
        <v>1511</v>
      </c>
      <c r="CO140" s="5">
        <f t="shared" si="88"/>
        <v>1511</v>
      </c>
      <c r="CQ140" s="5">
        <f t="shared" si="89"/>
        <v>1511</v>
      </c>
      <c r="CR140" s="5">
        <f t="shared" si="90"/>
        <v>1511</v>
      </c>
      <c r="CT140" s="5">
        <f t="shared" si="91"/>
        <v>1511</v>
      </c>
      <c r="CU140" s="5">
        <f t="shared" si="92"/>
        <v>1511</v>
      </c>
      <c r="CW140" s="5">
        <f t="shared" si="93"/>
        <v>1511</v>
      </c>
      <c r="CX140" s="5">
        <f t="shared" si="94"/>
        <v>1511</v>
      </c>
      <c r="CZ140" s="5">
        <f t="shared" si="98"/>
        <v>43819</v>
      </c>
      <c r="DA140" s="5">
        <f t="shared" si="98"/>
        <v>43819</v>
      </c>
    </row>
    <row r="141" spans="2:105" x14ac:dyDescent="0.2">
      <c r="K141" s="9"/>
      <c r="M141" s="9"/>
      <c r="P141" s="9"/>
      <c r="S141" s="9"/>
      <c r="V141" s="9"/>
      <c r="Y141" s="9"/>
      <c r="AB141" s="9"/>
      <c r="AE141" s="9"/>
      <c r="AH141" s="9"/>
      <c r="AK141" s="9"/>
      <c r="AN141" s="9"/>
      <c r="AQ141" s="9"/>
      <c r="AT141" s="9"/>
      <c r="AW141" s="9"/>
      <c r="AZ141" s="9"/>
      <c r="BC141" s="9"/>
    </row>
    <row r="142" spans="2:105" x14ac:dyDescent="0.2">
      <c r="B142" s="23" t="s">
        <v>244</v>
      </c>
      <c r="C142" s="23">
        <v>7</v>
      </c>
      <c r="D142" s="23">
        <v>3</v>
      </c>
      <c r="E142" s="23" t="s">
        <v>362</v>
      </c>
      <c r="F142" s="23" t="s">
        <v>217</v>
      </c>
      <c r="G142" s="37" t="s">
        <v>222</v>
      </c>
      <c r="H142" s="23" t="s">
        <v>235</v>
      </c>
      <c r="I142" s="23" t="s">
        <v>383</v>
      </c>
      <c r="K142" s="5">
        <f>562+825</f>
        <v>1387</v>
      </c>
      <c r="L142" s="5">
        <f t="shared" si="34"/>
        <v>1387</v>
      </c>
      <c r="N142" s="5">
        <f t="shared" si="35"/>
        <v>1387</v>
      </c>
      <c r="O142" s="5">
        <f t="shared" si="36"/>
        <v>1387</v>
      </c>
      <c r="Q142" s="5">
        <f t="shared" si="37"/>
        <v>1387</v>
      </c>
      <c r="R142" s="5">
        <f t="shared" si="38"/>
        <v>1387</v>
      </c>
      <c r="T142" s="5">
        <f t="shared" si="39"/>
        <v>1387</v>
      </c>
      <c r="U142" s="5">
        <f t="shared" si="40"/>
        <v>1387</v>
      </c>
      <c r="W142" s="5">
        <f t="shared" si="41"/>
        <v>1387</v>
      </c>
      <c r="X142" s="5">
        <f t="shared" si="42"/>
        <v>1387</v>
      </c>
      <c r="Z142" s="5">
        <f t="shared" si="43"/>
        <v>1387</v>
      </c>
      <c r="AA142" s="5">
        <f t="shared" si="44"/>
        <v>1387</v>
      </c>
      <c r="AC142" s="5">
        <f t="shared" si="45"/>
        <v>1387</v>
      </c>
      <c r="AD142" s="5">
        <f t="shared" si="46"/>
        <v>1387</v>
      </c>
      <c r="AF142" s="5">
        <f t="shared" si="47"/>
        <v>1387</v>
      </c>
      <c r="AG142" s="5">
        <f t="shared" si="48"/>
        <v>1387</v>
      </c>
      <c r="AI142" s="5">
        <f t="shared" si="49"/>
        <v>1387</v>
      </c>
      <c r="AJ142" s="5">
        <f t="shared" si="50"/>
        <v>1387</v>
      </c>
      <c r="AL142" s="5">
        <f t="shared" si="51"/>
        <v>1387</v>
      </c>
      <c r="AM142" s="5">
        <f t="shared" si="52"/>
        <v>1387</v>
      </c>
      <c r="AO142" s="5">
        <f t="shared" si="53"/>
        <v>1387</v>
      </c>
      <c r="AP142" s="5">
        <f t="shared" si="54"/>
        <v>1387</v>
      </c>
      <c r="AR142" s="5">
        <f t="shared" si="55"/>
        <v>1387</v>
      </c>
      <c r="AS142" s="5">
        <f t="shared" si="56"/>
        <v>1387</v>
      </c>
      <c r="AU142" s="5">
        <f t="shared" si="57"/>
        <v>1387</v>
      </c>
      <c r="AV142" s="5">
        <f t="shared" si="58"/>
        <v>1387</v>
      </c>
      <c r="AX142" s="5">
        <f t="shared" si="59"/>
        <v>1387</v>
      </c>
      <c r="AY142" s="5">
        <f t="shared" si="60"/>
        <v>1387</v>
      </c>
      <c r="BA142" s="5">
        <f t="shared" si="61"/>
        <v>1387</v>
      </c>
      <c r="BB142" s="5">
        <f t="shared" si="62"/>
        <v>1387</v>
      </c>
      <c r="BD142" s="5">
        <f t="shared" si="63"/>
        <v>1387</v>
      </c>
      <c r="BE142" s="5">
        <f t="shared" si="64"/>
        <v>1387</v>
      </c>
      <c r="BG142" s="5">
        <f t="shared" si="65"/>
        <v>1387</v>
      </c>
      <c r="BH142" s="5">
        <f t="shared" si="66"/>
        <v>1387</v>
      </c>
      <c r="BJ142" s="5">
        <f t="shared" si="67"/>
        <v>1387</v>
      </c>
      <c r="BK142" s="5">
        <f t="shared" si="68"/>
        <v>1387</v>
      </c>
      <c r="BM142" s="5">
        <f t="shared" si="69"/>
        <v>1387</v>
      </c>
      <c r="BN142" s="5">
        <f t="shared" si="70"/>
        <v>1387</v>
      </c>
      <c r="BP142" s="5">
        <f t="shared" si="71"/>
        <v>1387</v>
      </c>
      <c r="BQ142" s="5">
        <f t="shared" si="72"/>
        <v>1387</v>
      </c>
      <c r="BS142" s="5">
        <f t="shared" si="73"/>
        <v>1387</v>
      </c>
      <c r="BT142" s="5">
        <f t="shared" si="74"/>
        <v>1387</v>
      </c>
      <c r="BV142" s="5">
        <f t="shared" si="75"/>
        <v>1387</v>
      </c>
      <c r="BW142" s="5">
        <f t="shared" si="76"/>
        <v>1387</v>
      </c>
      <c r="BY142" s="5">
        <f t="shared" si="77"/>
        <v>1387</v>
      </c>
      <c r="BZ142" s="5">
        <f t="shared" si="78"/>
        <v>1387</v>
      </c>
      <c r="CB142" s="5">
        <f t="shared" si="79"/>
        <v>1387</v>
      </c>
      <c r="CC142" s="5">
        <f t="shared" si="80"/>
        <v>1387</v>
      </c>
      <c r="CE142" s="5">
        <f t="shared" si="81"/>
        <v>1387</v>
      </c>
      <c r="CF142" s="5">
        <f t="shared" si="82"/>
        <v>1387</v>
      </c>
      <c r="CH142" s="5">
        <f t="shared" si="83"/>
        <v>1387</v>
      </c>
      <c r="CI142" s="5">
        <f t="shared" si="84"/>
        <v>1387</v>
      </c>
      <c r="CK142" s="5">
        <f t="shared" si="85"/>
        <v>1387</v>
      </c>
      <c r="CL142" s="5">
        <f t="shared" si="86"/>
        <v>1387</v>
      </c>
      <c r="CN142" s="5">
        <f t="shared" si="87"/>
        <v>1387</v>
      </c>
      <c r="CO142" s="5">
        <f t="shared" si="88"/>
        <v>1387</v>
      </c>
      <c r="CQ142" s="5">
        <f t="shared" si="89"/>
        <v>1387</v>
      </c>
      <c r="CR142" s="5">
        <f t="shared" si="90"/>
        <v>1387</v>
      </c>
      <c r="CT142" s="5">
        <f t="shared" si="91"/>
        <v>1387</v>
      </c>
      <c r="CU142" s="5">
        <f t="shared" si="92"/>
        <v>1387</v>
      </c>
      <c r="CW142" s="5">
        <f t="shared" si="93"/>
        <v>1387</v>
      </c>
      <c r="CX142" s="5">
        <f t="shared" si="94"/>
        <v>1387</v>
      </c>
      <c r="CZ142" s="5">
        <f>K142+N142+Q142+T142+W142+Z142+AC142+AF142+AI142+AL142+AO142+AR142+AU142+AX142+BA142+BD142+BG142+BJ142+BM142+BP142+BS142+BV142+BY142+CB142+CE142+CH142+CK142+CN142+CQ142</f>
        <v>40223</v>
      </c>
      <c r="DA142" s="5">
        <f>L142+O142+R142+U142+X142+AA142+AD142+AG142+AJ142+AM142+AP142+AS142+AV142+AY142+BB142+BE142+BH142+BK142+BN142+BQ142+BT142+BW142+BZ142+CC142+CF142+CI142+CL142+CO142+CR142</f>
        <v>40223</v>
      </c>
    </row>
    <row r="143" spans="2:105" x14ac:dyDescent="0.2">
      <c r="B143" s="23" t="s">
        <v>244</v>
      </c>
      <c r="C143" s="23">
        <v>7</v>
      </c>
      <c r="D143" s="23">
        <v>3</v>
      </c>
      <c r="E143" s="23" t="s">
        <v>362</v>
      </c>
      <c r="F143" s="23" t="s">
        <v>217</v>
      </c>
      <c r="G143" s="37" t="s">
        <v>222</v>
      </c>
      <c r="H143" s="23" t="s">
        <v>236</v>
      </c>
      <c r="I143" s="23" t="s">
        <v>383</v>
      </c>
      <c r="K143" s="9"/>
      <c r="L143" s="5">
        <f t="shared" si="34"/>
        <v>0</v>
      </c>
      <c r="M143" s="9"/>
      <c r="N143" s="5">
        <f t="shared" si="35"/>
        <v>0</v>
      </c>
      <c r="O143" s="5">
        <f t="shared" si="36"/>
        <v>0</v>
      </c>
      <c r="P143" s="9"/>
      <c r="Q143" s="5">
        <f t="shared" si="37"/>
        <v>0</v>
      </c>
      <c r="R143" s="5">
        <f t="shared" si="38"/>
        <v>0</v>
      </c>
      <c r="S143" s="9"/>
      <c r="T143" s="5">
        <f t="shared" si="39"/>
        <v>0</v>
      </c>
      <c r="U143" s="5">
        <f t="shared" si="40"/>
        <v>0</v>
      </c>
      <c r="V143" s="9"/>
      <c r="W143" s="5">
        <f t="shared" si="41"/>
        <v>0</v>
      </c>
      <c r="X143" s="5">
        <f t="shared" si="42"/>
        <v>0</v>
      </c>
      <c r="Y143" s="9"/>
      <c r="Z143" s="5">
        <f t="shared" si="43"/>
        <v>0</v>
      </c>
      <c r="AA143" s="5">
        <f t="shared" si="44"/>
        <v>0</v>
      </c>
      <c r="AB143" s="9"/>
      <c r="AC143" s="5">
        <f t="shared" si="45"/>
        <v>0</v>
      </c>
      <c r="AD143" s="5">
        <f t="shared" si="46"/>
        <v>0</v>
      </c>
      <c r="AE143" s="9"/>
      <c r="AF143" s="5">
        <f t="shared" si="47"/>
        <v>0</v>
      </c>
      <c r="AG143" s="5">
        <f t="shared" si="48"/>
        <v>0</v>
      </c>
      <c r="AH143" s="9"/>
      <c r="AI143" s="5">
        <f t="shared" si="49"/>
        <v>0</v>
      </c>
      <c r="AJ143" s="5">
        <f t="shared" si="50"/>
        <v>0</v>
      </c>
      <c r="AK143" s="9"/>
      <c r="AL143" s="5">
        <f t="shared" si="51"/>
        <v>0</v>
      </c>
      <c r="AM143" s="5">
        <f t="shared" si="52"/>
        <v>0</v>
      </c>
      <c r="AN143" s="9"/>
      <c r="AO143" s="5">
        <f t="shared" si="53"/>
        <v>0</v>
      </c>
      <c r="AP143" s="5">
        <f t="shared" si="54"/>
        <v>0</v>
      </c>
      <c r="AQ143" s="9"/>
      <c r="AR143" s="5">
        <f t="shared" si="55"/>
        <v>0</v>
      </c>
      <c r="AS143" s="5">
        <f t="shared" si="56"/>
        <v>0</v>
      </c>
      <c r="AT143" s="9"/>
      <c r="AU143" s="5">
        <f t="shared" si="57"/>
        <v>0</v>
      </c>
      <c r="AV143" s="5">
        <f t="shared" si="58"/>
        <v>0</v>
      </c>
      <c r="AW143" s="9"/>
      <c r="AX143" s="5">
        <f t="shared" si="59"/>
        <v>0</v>
      </c>
      <c r="AY143" s="5">
        <f t="shared" si="60"/>
        <v>0</v>
      </c>
      <c r="AZ143" s="9"/>
      <c r="BA143" s="5">
        <f t="shared" si="61"/>
        <v>0</v>
      </c>
      <c r="BB143" s="5">
        <f t="shared" si="62"/>
        <v>0</v>
      </c>
      <c r="BC143" s="9"/>
      <c r="BD143" s="5">
        <f t="shared" si="63"/>
        <v>0</v>
      </c>
      <c r="BE143" s="5">
        <f t="shared" si="64"/>
        <v>0</v>
      </c>
      <c r="BG143" s="5">
        <f t="shared" si="65"/>
        <v>0</v>
      </c>
      <c r="BH143" s="5">
        <f t="shared" si="66"/>
        <v>0</v>
      </c>
      <c r="BJ143" s="5">
        <f t="shared" si="67"/>
        <v>0</v>
      </c>
      <c r="BK143" s="5">
        <f t="shared" si="68"/>
        <v>0</v>
      </c>
      <c r="BM143" s="5">
        <f t="shared" si="69"/>
        <v>0</v>
      </c>
      <c r="BN143" s="5">
        <f t="shared" si="70"/>
        <v>0</v>
      </c>
      <c r="BP143" s="5">
        <f t="shared" si="71"/>
        <v>0</v>
      </c>
      <c r="BQ143" s="5">
        <f t="shared" si="72"/>
        <v>0</v>
      </c>
      <c r="BS143" s="5">
        <f t="shared" si="73"/>
        <v>0</v>
      </c>
      <c r="BT143" s="5">
        <f t="shared" si="74"/>
        <v>0</v>
      </c>
      <c r="BV143" s="5">
        <f t="shared" si="75"/>
        <v>0</v>
      </c>
      <c r="BW143" s="5">
        <f t="shared" si="76"/>
        <v>0</v>
      </c>
      <c r="BY143" s="5">
        <f t="shared" si="77"/>
        <v>0</v>
      </c>
      <c r="BZ143" s="5">
        <f t="shared" si="78"/>
        <v>0</v>
      </c>
      <c r="CB143" s="5">
        <f t="shared" si="79"/>
        <v>0</v>
      </c>
      <c r="CC143" s="5">
        <f t="shared" si="80"/>
        <v>0</v>
      </c>
      <c r="CE143" s="5">
        <f t="shared" si="81"/>
        <v>0</v>
      </c>
      <c r="CF143" s="5">
        <f t="shared" si="82"/>
        <v>0</v>
      </c>
      <c r="CH143" s="5">
        <f t="shared" si="83"/>
        <v>0</v>
      </c>
      <c r="CI143" s="5">
        <f t="shared" si="84"/>
        <v>0</v>
      </c>
      <c r="CK143" s="5">
        <f t="shared" si="85"/>
        <v>0</v>
      </c>
      <c r="CL143" s="5">
        <f t="shared" si="86"/>
        <v>0</v>
      </c>
      <c r="CN143" s="5">
        <f t="shared" si="87"/>
        <v>0</v>
      </c>
      <c r="CO143" s="5">
        <f t="shared" si="88"/>
        <v>0</v>
      </c>
      <c r="CQ143" s="5">
        <f t="shared" si="89"/>
        <v>0</v>
      </c>
      <c r="CR143" s="5">
        <f t="shared" si="90"/>
        <v>0</v>
      </c>
      <c r="CT143" s="5">
        <f t="shared" si="91"/>
        <v>0</v>
      </c>
      <c r="CU143" s="5">
        <f t="shared" si="92"/>
        <v>0</v>
      </c>
      <c r="CW143" s="5">
        <f t="shared" si="93"/>
        <v>0</v>
      </c>
      <c r="CX143" s="5">
        <f t="shared" si="94"/>
        <v>0</v>
      </c>
      <c r="CZ143" s="5">
        <f>K143+N143+Q143+T143+W143+Z143+AC143+AF143+AI143+AL143+AO143+AR143+AU143+AX143+BA143+BD143+BG143+BJ143+BM143+BP143+BS143+BV143+BY143+CB143+CE143+CH143+CK143+CN143+CQ143</f>
        <v>0</v>
      </c>
      <c r="DA143" s="5">
        <f>L143+O143+R143+U143+X143+AA143+AD143+AG143+AJ143+AM143+AP143+AS143+AV143+AY143+BB143+BE143+BH143+BK143+BN143+BQ143+BT143+BW143+BZ143+CC143+CF143+CI143+CL143+CO143+CR143</f>
        <v>0</v>
      </c>
    </row>
    <row r="146" spans="2:105" x14ac:dyDescent="0.2">
      <c r="B146" s="23" t="s">
        <v>244</v>
      </c>
      <c r="C146" s="23">
        <v>7</v>
      </c>
      <c r="D146" s="23">
        <v>4</v>
      </c>
      <c r="E146" s="23" t="s">
        <v>362</v>
      </c>
      <c r="F146" s="23" t="s">
        <v>182</v>
      </c>
      <c r="G146" s="38" t="s">
        <v>238</v>
      </c>
      <c r="H146" s="23" t="s">
        <v>235</v>
      </c>
      <c r="I146" s="23" t="s">
        <v>368</v>
      </c>
      <c r="K146" s="5">
        <v>645</v>
      </c>
      <c r="L146" s="5">
        <f t="shared" si="34"/>
        <v>645</v>
      </c>
      <c r="N146" s="5">
        <f t="shared" si="35"/>
        <v>645</v>
      </c>
      <c r="O146" s="5">
        <f t="shared" si="36"/>
        <v>645</v>
      </c>
      <c r="Q146" s="5">
        <f t="shared" si="37"/>
        <v>645</v>
      </c>
      <c r="R146" s="5">
        <f t="shared" si="38"/>
        <v>645</v>
      </c>
      <c r="T146" s="5">
        <f t="shared" si="39"/>
        <v>645</v>
      </c>
      <c r="U146" s="5">
        <f t="shared" si="40"/>
        <v>645</v>
      </c>
      <c r="W146" s="5">
        <f t="shared" si="41"/>
        <v>645</v>
      </c>
      <c r="X146" s="5">
        <f t="shared" si="42"/>
        <v>645</v>
      </c>
      <c r="Z146" s="5">
        <f t="shared" si="43"/>
        <v>645</v>
      </c>
      <c r="AA146" s="5">
        <f t="shared" si="44"/>
        <v>645</v>
      </c>
      <c r="AC146" s="5">
        <f t="shared" si="45"/>
        <v>645</v>
      </c>
      <c r="AD146" s="5">
        <f t="shared" si="46"/>
        <v>645</v>
      </c>
      <c r="AF146" s="5">
        <f t="shared" si="47"/>
        <v>645</v>
      </c>
      <c r="AG146" s="5">
        <f t="shared" si="48"/>
        <v>645</v>
      </c>
      <c r="AI146" s="5">
        <f t="shared" si="49"/>
        <v>645</v>
      </c>
      <c r="AJ146" s="5">
        <f t="shared" si="50"/>
        <v>645</v>
      </c>
      <c r="AL146" s="5">
        <f t="shared" si="51"/>
        <v>645</v>
      </c>
      <c r="AM146" s="5">
        <f t="shared" si="52"/>
        <v>645</v>
      </c>
      <c r="AO146" s="5">
        <f t="shared" si="53"/>
        <v>645</v>
      </c>
      <c r="AP146" s="5">
        <f t="shared" si="54"/>
        <v>645</v>
      </c>
      <c r="AR146" s="5">
        <f t="shared" si="55"/>
        <v>645</v>
      </c>
      <c r="AS146" s="5">
        <f t="shared" si="56"/>
        <v>645</v>
      </c>
      <c r="AU146" s="5">
        <f t="shared" si="57"/>
        <v>645</v>
      </c>
      <c r="AV146" s="5">
        <f t="shared" si="58"/>
        <v>645</v>
      </c>
      <c r="AX146" s="5">
        <f t="shared" si="59"/>
        <v>645</v>
      </c>
      <c r="AY146" s="5">
        <f t="shared" si="60"/>
        <v>645</v>
      </c>
      <c r="BA146" s="5">
        <f t="shared" si="61"/>
        <v>645</v>
      </c>
      <c r="BB146" s="5">
        <f t="shared" si="62"/>
        <v>645</v>
      </c>
      <c r="BD146" s="5">
        <f t="shared" si="63"/>
        <v>645</v>
      </c>
      <c r="BE146" s="5">
        <f t="shared" si="64"/>
        <v>645</v>
      </c>
      <c r="BG146" s="5">
        <f t="shared" si="65"/>
        <v>645</v>
      </c>
      <c r="BH146" s="5">
        <f t="shared" si="66"/>
        <v>645</v>
      </c>
      <c r="BJ146" s="5">
        <f t="shared" si="67"/>
        <v>645</v>
      </c>
      <c r="BK146" s="5">
        <f t="shared" si="68"/>
        <v>645</v>
      </c>
      <c r="BM146" s="5">
        <f t="shared" si="69"/>
        <v>645</v>
      </c>
      <c r="BN146" s="5">
        <f t="shared" si="70"/>
        <v>645</v>
      </c>
      <c r="BP146" s="5">
        <f t="shared" si="71"/>
        <v>645</v>
      </c>
      <c r="BQ146" s="5">
        <f t="shared" si="72"/>
        <v>645</v>
      </c>
      <c r="BS146" s="5">
        <f t="shared" si="73"/>
        <v>645</v>
      </c>
      <c r="BT146" s="5">
        <f t="shared" si="74"/>
        <v>645</v>
      </c>
      <c r="BV146" s="5">
        <f t="shared" si="75"/>
        <v>645</v>
      </c>
      <c r="BW146" s="5">
        <f t="shared" si="76"/>
        <v>645</v>
      </c>
      <c r="BY146" s="5">
        <f t="shared" si="77"/>
        <v>645</v>
      </c>
      <c r="BZ146" s="5">
        <f t="shared" si="78"/>
        <v>645</v>
      </c>
      <c r="CB146" s="5">
        <f t="shared" si="79"/>
        <v>645</v>
      </c>
      <c r="CC146" s="5">
        <f t="shared" si="80"/>
        <v>645</v>
      </c>
      <c r="CE146" s="5">
        <f t="shared" si="81"/>
        <v>645</v>
      </c>
      <c r="CF146" s="5">
        <f t="shared" si="82"/>
        <v>645</v>
      </c>
      <c r="CH146" s="5">
        <f t="shared" si="83"/>
        <v>645</v>
      </c>
      <c r="CI146" s="5">
        <f t="shared" si="84"/>
        <v>645</v>
      </c>
      <c r="CK146" s="5">
        <f t="shared" si="85"/>
        <v>645</v>
      </c>
      <c r="CL146" s="5">
        <f t="shared" si="86"/>
        <v>645</v>
      </c>
      <c r="CN146" s="5">
        <f t="shared" si="87"/>
        <v>645</v>
      </c>
      <c r="CO146" s="5">
        <f t="shared" si="88"/>
        <v>645</v>
      </c>
      <c r="CQ146" s="5">
        <f t="shared" si="89"/>
        <v>645</v>
      </c>
      <c r="CR146" s="5">
        <f t="shared" si="90"/>
        <v>645</v>
      </c>
      <c r="CT146" s="5">
        <f t="shared" si="91"/>
        <v>645</v>
      </c>
      <c r="CU146" s="5">
        <f t="shared" si="92"/>
        <v>645</v>
      </c>
      <c r="CW146" s="5">
        <f t="shared" si="93"/>
        <v>645</v>
      </c>
      <c r="CX146" s="5">
        <f t="shared" si="94"/>
        <v>645</v>
      </c>
      <c r="CZ146" s="5">
        <f>K146+N146+Q146+T146+W146+Z146+AC146+AF146+AI146+AL146+AO146+AR146+AU146+AX146+BA146+BD146+BG146+BJ146+BM146+BP146+BS146+BV146+BY146+CB146+CE146+CH146+CK146+CN146+CQ146</f>
        <v>18705</v>
      </c>
      <c r="DA146" s="5">
        <f>L146+O146+R146+U146+X146+AA146+AD146+AG146+AJ146+AM146+AP146+AS146+AV146+AY146+BB146+BE146+BH146+BK146+BN146+BQ146+BT146+BW146+BZ146+CC146+CF146+CI146+CL146+CO146+CR146</f>
        <v>18705</v>
      </c>
    </row>
    <row r="147" spans="2:105" x14ac:dyDescent="0.2">
      <c r="B147" s="23" t="s">
        <v>244</v>
      </c>
      <c r="C147" s="23">
        <v>7</v>
      </c>
      <c r="D147" s="23">
        <v>4</v>
      </c>
      <c r="E147" s="23" t="s">
        <v>362</v>
      </c>
      <c r="F147" s="23" t="s">
        <v>182</v>
      </c>
      <c r="G147" s="38" t="s">
        <v>238</v>
      </c>
      <c r="H147" s="23" t="s">
        <v>236</v>
      </c>
      <c r="L147" s="5">
        <f t="shared" si="34"/>
        <v>0</v>
      </c>
      <c r="N147" s="5">
        <f t="shared" si="35"/>
        <v>0</v>
      </c>
      <c r="O147" s="5">
        <f t="shared" si="36"/>
        <v>0</v>
      </c>
      <c r="Q147" s="5">
        <f t="shared" si="37"/>
        <v>0</v>
      </c>
      <c r="R147" s="5">
        <f t="shared" si="38"/>
        <v>0</v>
      </c>
      <c r="T147" s="5">
        <f t="shared" si="39"/>
        <v>0</v>
      </c>
      <c r="U147" s="5">
        <f t="shared" si="40"/>
        <v>0</v>
      </c>
      <c r="W147" s="5">
        <f t="shared" si="41"/>
        <v>0</v>
      </c>
      <c r="X147" s="5">
        <f t="shared" si="42"/>
        <v>0</v>
      </c>
      <c r="Z147" s="5">
        <f t="shared" si="43"/>
        <v>0</v>
      </c>
      <c r="AA147" s="5">
        <f t="shared" si="44"/>
        <v>0</v>
      </c>
      <c r="AC147" s="5">
        <f t="shared" si="45"/>
        <v>0</v>
      </c>
      <c r="AD147" s="5">
        <f t="shared" si="46"/>
        <v>0</v>
      </c>
      <c r="AF147" s="5">
        <f t="shared" si="47"/>
        <v>0</v>
      </c>
      <c r="AG147" s="5">
        <f t="shared" si="48"/>
        <v>0</v>
      </c>
      <c r="AI147" s="5">
        <f t="shared" si="49"/>
        <v>0</v>
      </c>
      <c r="AJ147" s="5">
        <f t="shared" si="50"/>
        <v>0</v>
      </c>
      <c r="AL147" s="5">
        <f t="shared" si="51"/>
        <v>0</v>
      </c>
      <c r="AM147" s="5">
        <f t="shared" si="52"/>
        <v>0</v>
      </c>
      <c r="AO147" s="5">
        <f t="shared" si="53"/>
        <v>0</v>
      </c>
      <c r="AP147" s="5">
        <f t="shared" si="54"/>
        <v>0</v>
      </c>
      <c r="AR147" s="5">
        <f t="shared" si="55"/>
        <v>0</v>
      </c>
      <c r="AS147" s="5">
        <f t="shared" si="56"/>
        <v>0</v>
      </c>
      <c r="AU147" s="5">
        <f t="shared" si="57"/>
        <v>0</v>
      </c>
      <c r="AV147" s="5">
        <f t="shared" si="58"/>
        <v>0</v>
      </c>
      <c r="AX147" s="5">
        <f t="shared" si="59"/>
        <v>0</v>
      </c>
      <c r="AY147" s="5">
        <f t="shared" si="60"/>
        <v>0</v>
      </c>
      <c r="BA147" s="5">
        <f t="shared" si="61"/>
        <v>0</v>
      </c>
      <c r="BB147" s="5">
        <f t="shared" si="62"/>
        <v>0</v>
      </c>
      <c r="BD147" s="5">
        <f t="shared" si="63"/>
        <v>0</v>
      </c>
      <c r="BE147" s="5">
        <f t="shared" si="64"/>
        <v>0</v>
      </c>
      <c r="BG147" s="5">
        <f t="shared" si="65"/>
        <v>0</v>
      </c>
      <c r="BH147" s="5">
        <f t="shared" si="66"/>
        <v>0</v>
      </c>
      <c r="BJ147" s="5">
        <f t="shared" si="67"/>
        <v>0</v>
      </c>
      <c r="BK147" s="5">
        <f t="shared" si="68"/>
        <v>0</v>
      </c>
      <c r="BM147" s="5">
        <f t="shared" si="69"/>
        <v>0</v>
      </c>
      <c r="BN147" s="5">
        <f t="shared" si="70"/>
        <v>0</v>
      </c>
      <c r="BP147" s="5">
        <f t="shared" si="71"/>
        <v>0</v>
      </c>
      <c r="BQ147" s="5">
        <f t="shared" si="72"/>
        <v>0</v>
      </c>
      <c r="BS147" s="5">
        <f t="shared" si="73"/>
        <v>0</v>
      </c>
      <c r="BT147" s="5">
        <f t="shared" si="74"/>
        <v>0</v>
      </c>
      <c r="BV147" s="5">
        <f t="shared" si="75"/>
        <v>0</v>
      </c>
      <c r="BW147" s="5">
        <f t="shared" si="76"/>
        <v>0</v>
      </c>
      <c r="BY147" s="5">
        <f t="shared" si="77"/>
        <v>0</v>
      </c>
      <c r="BZ147" s="5">
        <f t="shared" si="78"/>
        <v>0</v>
      </c>
      <c r="CB147" s="5">
        <f t="shared" si="79"/>
        <v>0</v>
      </c>
      <c r="CC147" s="5">
        <f t="shared" si="80"/>
        <v>0</v>
      </c>
      <c r="CE147" s="5">
        <f t="shared" si="81"/>
        <v>0</v>
      </c>
      <c r="CF147" s="5">
        <f t="shared" si="82"/>
        <v>0</v>
      </c>
      <c r="CH147" s="5">
        <f t="shared" si="83"/>
        <v>0</v>
      </c>
      <c r="CI147" s="5">
        <f t="shared" si="84"/>
        <v>0</v>
      </c>
      <c r="CK147" s="5">
        <f t="shared" si="85"/>
        <v>0</v>
      </c>
      <c r="CL147" s="5">
        <f t="shared" si="86"/>
        <v>0</v>
      </c>
      <c r="CN147" s="5">
        <f t="shared" si="87"/>
        <v>0</v>
      </c>
      <c r="CO147" s="5">
        <f t="shared" si="88"/>
        <v>0</v>
      </c>
      <c r="CQ147" s="5">
        <f t="shared" si="89"/>
        <v>0</v>
      </c>
      <c r="CR147" s="5">
        <f t="shared" si="90"/>
        <v>0</v>
      </c>
      <c r="CT147" s="5">
        <f t="shared" si="91"/>
        <v>0</v>
      </c>
      <c r="CU147" s="5">
        <f t="shared" si="92"/>
        <v>0</v>
      </c>
      <c r="CW147" s="5">
        <f t="shared" si="93"/>
        <v>0</v>
      </c>
      <c r="CX147" s="5">
        <f t="shared" si="94"/>
        <v>0</v>
      </c>
      <c r="CZ147" s="5">
        <f>K147+N147+Q147+T147+W147+Z147+AC147+AF147+AI147+AL147+AO147+AR147+AU147+AX147+BA147+BD147+BG147+BJ147+BM147+BP147+BS147+BV147+BY147+CB147+CE147+CH147+CK147+CN147+CQ147</f>
        <v>0</v>
      </c>
      <c r="DA147" s="5">
        <f>L147+O147+R147+U147+X147+AA147+AD147+AG147+AJ147+AM147+AP147+AS147+AV147+AY147+BB147+BE147+BH147+BK147+BN147+BQ147+BT147+BW147+BZ147+CC147+CF147+CI147+CL147+CO147+CR147</f>
        <v>0</v>
      </c>
    </row>
    <row r="148" spans="2:105" x14ac:dyDescent="0.2">
      <c r="G148" s="38"/>
    </row>
    <row r="149" spans="2:105" x14ac:dyDescent="0.2">
      <c r="B149" s="23" t="s">
        <v>244</v>
      </c>
      <c r="C149" s="23">
        <v>7</v>
      </c>
      <c r="D149" s="23">
        <v>4</v>
      </c>
      <c r="E149" s="23" t="s">
        <v>361</v>
      </c>
      <c r="F149" s="23" t="s">
        <v>217</v>
      </c>
      <c r="G149" s="37" t="s">
        <v>223</v>
      </c>
      <c r="H149" s="23" t="s">
        <v>235</v>
      </c>
      <c r="I149" s="23" t="s">
        <v>383</v>
      </c>
      <c r="K149" s="5">
        <f>2213-K151</f>
        <v>1012</v>
      </c>
      <c r="L149" s="5">
        <f t="shared" si="34"/>
        <v>1012</v>
      </c>
      <c r="N149" s="5">
        <f t="shared" si="35"/>
        <v>1012</v>
      </c>
      <c r="O149" s="5">
        <f t="shared" si="36"/>
        <v>1012</v>
      </c>
      <c r="Q149" s="5">
        <f t="shared" si="37"/>
        <v>1012</v>
      </c>
      <c r="R149" s="5">
        <f t="shared" si="38"/>
        <v>1012</v>
      </c>
      <c r="T149" s="5">
        <f t="shared" si="39"/>
        <v>1012</v>
      </c>
      <c r="U149" s="5">
        <f t="shared" si="40"/>
        <v>1012</v>
      </c>
      <c r="W149" s="5">
        <f t="shared" si="41"/>
        <v>1012</v>
      </c>
      <c r="X149" s="5">
        <f t="shared" si="42"/>
        <v>1012</v>
      </c>
      <c r="Z149" s="5">
        <f t="shared" si="43"/>
        <v>1012</v>
      </c>
      <c r="AA149" s="5">
        <f t="shared" si="44"/>
        <v>1012</v>
      </c>
      <c r="AC149" s="5">
        <f t="shared" si="45"/>
        <v>1012</v>
      </c>
      <c r="AD149" s="5">
        <f t="shared" si="46"/>
        <v>1012</v>
      </c>
      <c r="AF149" s="5">
        <f t="shared" si="47"/>
        <v>1012</v>
      </c>
      <c r="AG149" s="5">
        <f t="shared" si="48"/>
        <v>1012</v>
      </c>
      <c r="AI149" s="5">
        <f t="shared" si="49"/>
        <v>1012</v>
      </c>
      <c r="AJ149" s="5">
        <f t="shared" si="50"/>
        <v>1012</v>
      </c>
      <c r="AL149" s="5">
        <f t="shared" si="51"/>
        <v>1012</v>
      </c>
      <c r="AM149" s="5">
        <f t="shared" si="52"/>
        <v>1012</v>
      </c>
      <c r="AO149" s="5">
        <f t="shared" si="53"/>
        <v>1012</v>
      </c>
      <c r="AP149" s="5">
        <f t="shared" si="54"/>
        <v>1012</v>
      </c>
      <c r="AR149" s="5">
        <f t="shared" si="55"/>
        <v>1012</v>
      </c>
      <c r="AS149" s="5">
        <f t="shared" si="56"/>
        <v>1012</v>
      </c>
      <c r="AU149" s="5">
        <f t="shared" si="57"/>
        <v>1012</v>
      </c>
      <c r="AV149" s="5">
        <f t="shared" si="58"/>
        <v>1012</v>
      </c>
      <c r="AX149" s="5">
        <f t="shared" si="59"/>
        <v>1012</v>
      </c>
      <c r="AY149" s="5">
        <f t="shared" si="60"/>
        <v>1012</v>
      </c>
      <c r="BA149" s="5">
        <f t="shared" si="61"/>
        <v>1012</v>
      </c>
      <c r="BB149" s="5">
        <f t="shared" si="62"/>
        <v>1012</v>
      </c>
      <c r="BD149" s="5">
        <f t="shared" si="63"/>
        <v>1012</v>
      </c>
      <c r="BE149" s="5">
        <f t="shared" si="64"/>
        <v>1012</v>
      </c>
      <c r="BG149" s="5">
        <f t="shared" si="65"/>
        <v>1012</v>
      </c>
      <c r="BH149" s="5">
        <f t="shared" si="66"/>
        <v>1012</v>
      </c>
      <c r="BJ149" s="5">
        <f t="shared" si="67"/>
        <v>1012</v>
      </c>
      <c r="BK149" s="5">
        <f t="shared" si="68"/>
        <v>1012</v>
      </c>
      <c r="BM149" s="5">
        <f t="shared" si="69"/>
        <v>1012</v>
      </c>
      <c r="BN149" s="5">
        <f t="shared" si="70"/>
        <v>1012</v>
      </c>
      <c r="BP149" s="5">
        <f t="shared" si="71"/>
        <v>1012</v>
      </c>
      <c r="BQ149" s="5">
        <f t="shared" si="72"/>
        <v>1012</v>
      </c>
      <c r="BS149" s="5">
        <f t="shared" si="73"/>
        <v>1012</v>
      </c>
      <c r="BT149" s="5">
        <f t="shared" si="74"/>
        <v>1012</v>
      </c>
      <c r="BV149" s="5">
        <f t="shared" si="75"/>
        <v>1012</v>
      </c>
      <c r="BW149" s="5">
        <f t="shared" si="76"/>
        <v>1012</v>
      </c>
      <c r="BY149" s="5">
        <f t="shared" si="77"/>
        <v>1012</v>
      </c>
      <c r="BZ149" s="5">
        <f t="shared" si="78"/>
        <v>1012</v>
      </c>
      <c r="CB149" s="5">
        <f t="shared" si="79"/>
        <v>1012</v>
      </c>
      <c r="CC149" s="5">
        <f t="shared" si="80"/>
        <v>1012</v>
      </c>
      <c r="CE149" s="5">
        <f t="shared" si="81"/>
        <v>1012</v>
      </c>
      <c r="CF149" s="5">
        <f t="shared" si="82"/>
        <v>1012</v>
      </c>
      <c r="CH149" s="5">
        <f t="shared" si="83"/>
        <v>1012</v>
      </c>
      <c r="CI149" s="5">
        <f t="shared" si="84"/>
        <v>1012</v>
      </c>
      <c r="CK149" s="5">
        <f t="shared" si="85"/>
        <v>1012</v>
      </c>
      <c r="CL149" s="5">
        <f t="shared" si="86"/>
        <v>1012</v>
      </c>
      <c r="CN149" s="5">
        <f t="shared" si="87"/>
        <v>1012</v>
      </c>
      <c r="CO149" s="5">
        <f t="shared" si="88"/>
        <v>1012</v>
      </c>
      <c r="CQ149" s="5">
        <f t="shared" si="89"/>
        <v>1012</v>
      </c>
      <c r="CR149" s="5">
        <f t="shared" si="90"/>
        <v>1012</v>
      </c>
      <c r="CT149" s="5">
        <f t="shared" si="91"/>
        <v>1012</v>
      </c>
      <c r="CU149" s="5">
        <f t="shared" si="92"/>
        <v>1012</v>
      </c>
      <c r="CW149" s="5">
        <f t="shared" si="93"/>
        <v>1012</v>
      </c>
      <c r="CX149" s="5">
        <f t="shared" si="94"/>
        <v>1012</v>
      </c>
      <c r="CZ149" s="5">
        <f t="shared" ref="CZ149:DA151" si="99">K149+N149+Q149+T149+W149+Z149+AC149+AF149+AI149+AL149+AO149+AR149+AU149+AX149+BA149+BD149+BG149+BJ149+BM149+BP149+BS149+BV149+BY149+CB149+CE149+CH149+CK149+CN149+CQ149</f>
        <v>29348</v>
      </c>
      <c r="DA149" s="5">
        <f t="shared" si="99"/>
        <v>29348</v>
      </c>
    </row>
    <row r="150" spans="2:105" x14ac:dyDescent="0.2">
      <c r="B150" s="23" t="s">
        <v>244</v>
      </c>
      <c r="C150" s="23">
        <v>7</v>
      </c>
      <c r="D150" s="23">
        <v>4</v>
      </c>
      <c r="E150" s="23" t="s">
        <v>361</v>
      </c>
      <c r="F150" s="23" t="s">
        <v>217</v>
      </c>
      <c r="G150" s="37" t="s">
        <v>223</v>
      </c>
      <c r="H150" s="23" t="s">
        <v>236</v>
      </c>
      <c r="I150" s="23" t="s">
        <v>383</v>
      </c>
      <c r="K150" s="9"/>
      <c r="L150" s="5">
        <f t="shared" si="34"/>
        <v>0</v>
      </c>
      <c r="M150" s="9"/>
      <c r="N150" s="5">
        <f t="shared" si="35"/>
        <v>0</v>
      </c>
      <c r="O150" s="5">
        <f t="shared" si="36"/>
        <v>0</v>
      </c>
      <c r="P150" s="9"/>
      <c r="Q150" s="5">
        <f t="shared" si="37"/>
        <v>0</v>
      </c>
      <c r="R150" s="5">
        <f t="shared" si="38"/>
        <v>0</v>
      </c>
      <c r="S150" s="9"/>
      <c r="T150" s="5">
        <f t="shared" si="39"/>
        <v>0</v>
      </c>
      <c r="U150" s="5">
        <f t="shared" si="40"/>
        <v>0</v>
      </c>
      <c r="V150" s="9"/>
      <c r="W150" s="5">
        <f t="shared" si="41"/>
        <v>0</v>
      </c>
      <c r="X150" s="5">
        <f t="shared" si="42"/>
        <v>0</v>
      </c>
      <c r="Y150" s="9"/>
      <c r="Z150" s="5">
        <f t="shared" si="43"/>
        <v>0</v>
      </c>
      <c r="AA150" s="5">
        <f t="shared" si="44"/>
        <v>0</v>
      </c>
      <c r="AB150" s="9"/>
      <c r="AC150" s="5">
        <f t="shared" si="45"/>
        <v>0</v>
      </c>
      <c r="AD150" s="5">
        <f t="shared" si="46"/>
        <v>0</v>
      </c>
      <c r="AE150" s="9"/>
      <c r="AF150" s="5">
        <f t="shared" si="47"/>
        <v>0</v>
      </c>
      <c r="AG150" s="5">
        <f t="shared" si="48"/>
        <v>0</v>
      </c>
      <c r="AH150" s="9"/>
      <c r="AI150" s="5">
        <f t="shared" si="49"/>
        <v>0</v>
      </c>
      <c r="AJ150" s="5">
        <f t="shared" si="50"/>
        <v>0</v>
      </c>
      <c r="AK150" s="9"/>
      <c r="AL150" s="5">
        <f t="shared" si="51"/>
        <v>0</v>
      </c>
      <c r="AM150" s="5">
        <f t="shared" si="52"/>
        <v>0</v>
      </c>
      <c r="AN150" s="9"/>
      <c r="AO150" s="5">
        <f t="shared" si="53"/>
        <v>0</v>
      </c>
      <c r="AP150" s="5">
        <f t="shared" si="54"/>
        <v>0</v>
      </c>
      <c r="AQ150" s="9"/>
      <c r="AR150" s="5">
        <f t="shared" si="55"/>
        <v>0</v>
      </c>
      <c r="AS150" s="5">
        <f t="shared" si="56"/>
        <v>0</v>
      </c>
      <c r="AT150" s="9"/>
      <c r="AU150" s="5">
        <f t="shared" si="57"/>
        <v>0</v>
      </c>
      <c r="AV150" s="5">
        <f t="shared" si="58"/>
        <v>0</v>
      </c>
      <c r="AW150" s="9"/>
      <c r="AX150" s="5">
        <f t="shared" si="59"/>
        <v>0</v>
      </c>
      <c r="AY150" s="5">
        <f t="shared" si="60"/>
        <v>0</v>
      </c>
      <c r="AZ150" s="9"/>
      <c r="BA150" s="5">
        <f t="shared" si="61"/>
        <v>0</v>
      </c>
      <c r="BB150" s="5">
        <f t="shared" si="62"/>
        <v>0</v>
      </c>
      <c r="BD150" s="5">
        <f t="shared" si="63"/>
        <v>0</v>
      </c>
      <c r="BE150" s="5">
        <f t="shared" si="64"/>
        <v>0</v>
      </c>
      <c r="BG150" s="5">
        <f t="shared" si="65"/>
        <v>0</v>
      </c>
      <c r="BH150" s="5">
        <f t="shared" si="66"/>
        <v>0</v>
      </c>
      <c r="BJ150" s="5">
        <f t="shared" si="67"/>
        <v>0</v>
      </c>
      <c r="BK150" s="5">
        <f t="shared" si="68"/>
        <v>0</v>
      </c>
      <c r="BM150" s="5">
        <f t="shared" si="69"/>
        <v>0</v>
      </c>
      <c r="BN150" s="5">
        <f t="shared" si="70"/>
        <v>0</v>
      </c>
      <c r="BP150" s="5">
        <f t="shared" si="71"/>
        <v>0</v>
      </c>
      <c r="BQ150" s="5">
        <f t="shared" si="72"/>
        <v>0</v>
      </c>
      <c r="BS150" s="5">
        <f t="shared" si="73"/>
        <v>0</v>
      </c>
      <c r="BT150" s="5">
        <f t="shared" si="74"/>
        <v>0</v>
      </c>
      <c r="BV150" s="5">
        <f t="shared" si="75"/>
        <v>0</v>
      </c>
      <c r="BW150" s="5">
        <f t="shared" si="76"/>
        <v>0</v>
      </c>
      <c r="BY150" s="5">
        <f t="shared" si="77"/>
        <v>0</v>
      </c>
      <c r="BZ150" s="5">
        <f t="shared" si="78"/>
        <v>0</v>
      </c>
      <c r="CB150" s="5">
        <f t="shared" si="79"/>
        <v>0</v>
      </c>
      <c r="CC150" s="5">
        <f t="shared" si="80"/>
        <v>0</v>
      </c>
      <c r="CE150" s="5">
        <f t="shared" si="81"/>
        <v>0</v>
      </c>
      <c r="CF150" s="5">
        <f t="shared" si="82"/>
        <v>0</v>
      </c>
      <c r="CH150" s="5">
        <f t="shared" si="83"/>
        <v>0</v>
      </c>
      <c r="CI150" s="5">
        <f t="shared" si="84"/>
        <v>0</v>
      </c>
      <c r="CK150" s="5">
        <f t="shared" si="85"/>
        <v>0</v>
      </c>
      <c r="CL150" s="5">
        <f t="shared" si="86"/>
        <v>0</v>
      </c>
      <c r="CN150" s="5">
        <f t="shared" si="87"/>
        <v>0</v>
      </c>
      <c r="CO150" s="5">
        <f t="shared" si="88"/>
        <v>0</v>
      </c>
      <c r="CQ150" s="5">
        <f t="shared" si="89"/>
        <v>0</v>
      </c>
      <c r="CR150" s="5">
        <f t="shared" si="90"/>
        <v>0</v>
      </c>
      <c r="CT150" s="5">
        <f t="shared" si="91"/>
        <v>0</v>
      </c>
      <c r="CU150" s="5">
        <f t="shared" si="92"/>
        <v>0</v>
      </c>
      <c r="CW150" s="5">
        <f t="shared" si="93"/>
        <v>0</v>
      </c>
      <c r="CX150" s="5">
        <f t="shared" si="94"/>
        <v>0</v>
      </c>
      <c r="CZ150" s="5">
        <f t="shared" si="99"/>
        <v>0</v>
      </c>
      <c r="DA150" s="5">
        <f t="shared" si="99"/>
        <v>0</v>
      </c>
    </row>
    <row r="151" spans="2:105" x14ac:dyDescent="0.2">
      <c r="B151" s="23" t="s">
        <v>244</v>
      </c>
      <c r="C151" s="23">
        <v>7</v>
      </c>
      <c r="D151" s="23">
        <v>4</v>
      </c>
      <c r="E151" s="23" t="s">
        <v>361</v>
      </c>
      <c r="F151" s="23" t="s">
        <v>217</v>
      </c>
      <c r="G151" s="37" t="s">
        <v>223</v>
      </c>
      <c r="H151" s="23" t="s">
        <v>237</v>
      </c>
      <c r="I151" s="23" t="s">
        <v>383</v>
      </c>
      <c r="K151" s="9">
        <v>1201</v>
      </c>
      <c r="L151" s="5">
        <f t="shared" si="34"/>
        <v>1201</v>
      </c>
      <c r="M151" s="9"/>
      <c r="N151" s="5">
        <f t="shared" si="35"/>
        <v>1201</v>
      </c>
      <c r="O151" s="5">
        <f t="shared" si="36"/>
        <v>1201</v>
      </c>
      <c r="P151" s="9"/>
      <c r="Q151" s="5">
        <f t="shared" si="37"/>
        <v>1201</v>
      </c>
      <c r="R151" s="5">
        <f t="shared" si="38"/>
        <v>1201</v>
      </c>
      <c r="S151" s="9"/>
      <c r="T151" s="5">
        <f t="shared" si="39"/>
        <v>1201</v>
      </c>
      <c r="U151" s="5">
        <f t="shared" si="40"/>
        <v>1201</v>
      </c>
      <c r="V151" s="9"/>
      <c r="W151" s="5">
        <f t="shared" si="41"/>
        <v>1201</v>
      </c>
      <c r="X151" s="5">
        <f t="shared" si="42"/>
        <v>1201</v>
      </c>
      <c r="Y151" s="9"/>
      <c r="Z151" s="5">
        <f t="shared" si="43"/>
        <v>1201</v>
      </c>
      <c r="AA151" s="5">
        <f t="shared" si="44"/>
        <v>1201</v>
      </c>
      <c r="AB151" s="9"/>
      <c r="AC151" s="5">
        <f t="shared" si="45"/>
        <v>1201</v>
      </c>
      <c r="AD151" s="5">
        <f t="shared" si="46"/>
        <v>1201</v>
      </c>
      <c r="AE151" s="9"/>
      <c r="AF151" s="5">
        <f t="shared" si="47"/>
        <v>1201</v>
      </c>
      <c r="AG151" s="5">
        <f t="shared" si="48"/>
        <v>1201</v>
      </c>
      <c r="AH151" s="9"/>
      <c r="AI151" s="5">
        <f t="shared" si="49"/>
        <v>1201</v>
      </c>
      <c r="AJ151" s="5">
        <f t="shared" si="50"/>
        <v>1201</v>
      </c>
      <c r="AK151" s="9"/>
      <c r="AL151" s="5">
        <f t="shared" si="51"/>
        <v>1201</v>
      </c>
      <c r="AM151" s="5">
        <f t="shared" si="52"/>
        <v>1201</v>
      </c>
      <c r="AN151" s="9"/>
      <c r="AO151" s="5">
        <f t="shared" si="53"/>
        <v>1201</v>
      </c>
      <c r="AP151" s="5">
        <f t="shared" si="54"/>
        <v>1201</v>
      </c>
      <c r="AQ151" s="9"/>
      <c r="AR151" s="5">
        <f t="shared" si="55"/>
        <v>1201</v>
      </c>
      <c r="AS151" s="5">
        <f t="shared" si="56"/>
        <v>1201</v>
      </c>
      <c r="AT151" s="9"/>
      <c r="AU151" s="5">
        <f t="shared" si="57"/>
        <v>1201</v>
      </c>
      <c r="AV151" s="5">
        <f t="shared" si="58"/>
        <v>1201</v>
      </c>
      <c r="AW151" s="9"/>
      <c r="AX151" s="5">
        <f t="shared" si="59"/>
        <v>1201</v>
      </c>
      <c r="AY151" s="5">
        <f t="shared" si="60"/>
        <v>1201</v>
      </c>
      <c r="AZ151" s="9"/>
      <c r="BA151" s="5">
        <f t="shared" si="61"/>
        <v>1201</v>
      </c>
      <c r="BB151" s="5">
        <f t="shared" si="62"/>
        <v>1201</v>
      </c>
      <c r="BC151" s="9"/>
      <c r="BD151" s="5">
        <f t="shared" si="63"/>
        <v>1201</v>
      </c>
      <c r="BE151" s="5">
        <f t="shared" si="64"/>
        <v>1201</v>
      </c>
      <c r="BG151" s="5">
        <f t="shared" si="65"/>
        <v>1201</v>
      </c>
      <c r="BH151" s="5">
        <f t="shared" si="66"/>
        <v>1201</v>
      </c>
      <c r="BJ151" s="5">
        <f t="shared" si="67"/>
        <v>1201</v>
      </c>
      <c r="BK151" s="5">
        <f t="shared" si="68"/>
        <v>1201</v>
      </c>
      <c r="BM151" s="5">
        <f t="shared" si="69"/>
        <v>1201</v>
      </c>
      <c r="BN151" s="5">
        <f t="shared" si="70"/>
        <v>1201</v>
      </c>
      <c r="BP151" s="5">
        <f t="shared" si="71"/>
        <v>1201</v>
      </c>
      <c r="BQ151" s="5">
        <f t="shared" si="72"/>
        <v>1201</v>
      </c>
      <c r="BS151" s="5">
        <f t="shared" si="73"/>
        <v>1201</v>
      </c>
      <c r="BT151" s="5">
        <f t="shared" si="74"/>
        <v>1201</v>
      </c>
      <c r="BV151" s="5">
        <f t="shared" si="75"/>
        <v>1201</v>
      </c>
      <c r="BW151" s="5">
        <f t="shared" si="76"/>
        <v>1201</v>
      </c>
      <c r="BY151" s="5">
        <f t="shared" si="77"/>
        <v>1201</v>
      </c>
      <c r="BZ151" s="5">
        <f t="shared" si="78"/>
        <v>1201</v>
      </c>
      <c r="CB151" s="5">
        <f t="shared" si="79"/>
        <v>1201</v>
      </c>
      <c r="CC151" s="5">
        <f t="shared" si="80"/>
        <v>1201</v>
      </c>
      <c r="CE151" s="5">
        <f t="shared" si="81"/>
        <v>1201</v>
      </c>
      <c r="CF151" s="5">
        <f t="shared" si="82"/>
        <v>1201</v>
      </c>
      <c r="CH151" s="5">
        <f t="shared" si="83"/>
        <v>1201</v>
      </c>
      <c r="CI151" s="5">
        <f t="shared" si="84"/>
        <v>1201</v>
      </c>
      <c r="CK151" s="5">
        <f t="shared" si="85"/>
        <v>1201</v>
      </c>
      <c r="CL151" s="5">
        <f t="shared" si="86"/>
        <v>1201</v>
      </c>
      <c r="CN151" s="5">
        <f t="shared" si="87"/>
        <v>1201</v>
      </c>
      <c r="CO151" s="5">
        <f t="shared" si="88"/>
        <v>1201</v>
      </c>
      <c r="CQ151" s="5">
        <f t="shared" si="89"/>
        <v>1201</v>
      </c>
      <c r="CR151" s="5">
        <f t="shared" si="90"/>
        <v>1201</v>
      </c>
      <c r="CT151" s="5">
        <f t="shared" si="91"/>
        <v>1201</v>
      </c>
      <c r="CU151" s="5">
        <f t="shared" si="92"/>
        <v>1201</v>
      </c>
      <c r="CW151" s="5">
        <f t="shared" si="93"/>
        <v>1201</v>
      </c>
      <c r="CX151" s="5">
        <f t="shared" si="94"/>
        <v>1201</v>
      </c>
      <c r="CZ151" s="5">
        <f t="shared" si="99"/>
        <v>34829</v>
      </c>
      <c r="DA151" s="5">
        <f t="shared" si="99"/>
        <v>34829</v>
      </c>
    </row>
    <row r="152" spans="2:105" x14ac:dyDescent="0.2">
      <c r="K152" s="9"/>
      <c r="M152" s="9"/>
      <c r="P152" s="9"/>
      <c r="S152" s="9"/>
      <c r="V152" s="9"/>
      <c r="Y152" s="9"/>
      <c r="AB152" s="9"/>
      <c r="AE152" s="9"/>
      <c r="AH152" s="9"/>
      <c r="AK152" s="9"/>
      <c r="AN152" s="9"/>
      <c r="AQ152" s="9"/>
      <c r="AT152" s="9"/>
      <c r="AW152" s="9"/>
      <c r="AZ152" s="9"/>
      <c r="BC152" s="9"/>
    </row>
    <row r="153" spans="2:105" x14ac:dyDescent="0.2">
      <c r="B153" s="23" t="s">
        <v>244</v>
      </c>
      <c r="C153" s="23">
        <v>7</v>
      </c>
      <c r="D153" s="23">
        <v>4</v>
      </c>
      <c r="E153" s="23" t="s">
        <v>362</v>
      </c>
      <c r="F153" s="23" t="s">
        <v>217</v>
      </c>
      <c r="G153" s="37" t="s">
        <v>223</v>
      </c>
      <c r="H153" s="23" t="s">
        <v>235</v>
      </c>
      <c r="I153" s="23" t="s">
        <v>383</v>
      </c>
      <c r="K153" s="5">
        <f>2458+806</f>
        <v>3264</v>
      </c>
      <c r="L153" s="5">
        <f t="shared" si="34"/>
        <v>3264</v>
      </c>
      <c r="N153" s="5">
        <f t="shared" si="35"/>
        <v>3264</v>
      </c>
      <c r="O153" s="5">
        <f t="shared" si="36"/>
        <v>3264</v>
      </c>
      <c r="Q153" s="5">
        <f t="shared" si="37"/>
        <v>3264</v>
      </c>
      <c r="R153" s="5">
        <f t="shared" si="38"/>
        <v>3264</v>
      </c>
      <c r="T153" s="5">
        <f t="shared" si="39"/>
        <v>3264</v>
      </c>
      <c r="U153" s="5">
        <f t="shared" si="40"/>
        <v>3264</v>
      </c>
      <c r="W153" s="5">
        <f t="shared" si="41"/>
        <v>3264</v>
      </c>
      <c r="X153" s="5">
        <f t="shared" si="42"/>
        <v>3264</v>
      </c>
      <c r="Z153" s="5">
        <f t="shared" si="43"/>
        <v>3264</v>
      </c>
      <c r="AA153" s="5">
        <f t="shared" si="44"/>
        <v>3264</v>
      </c>
      <c r="AC153" s="5">
        <f t="shared" si="45"/>
        <v>3264</v>
      </c>
      <c r="AD153" s="5">
        <f t="shared" si="46"/>
        <v>3264</v>
      </c>
      <c r="AF153" s="5">
        <f t="shared" si="47"/>
        <v>3264</v>
      </c>
      <c r="AG153" s="5">
        <f t="shared" si="48"/>
        <v>3264</v>
      </c>
      <c r="AI153" s="5">
        <f t="shared" si="49"/>
        <v>3264</v>
      </c>
      <c r="AJ153" s="5">
        <f t="shared" si="50"/>
        <v>3264</v>
      </c>
      <c r="AL153" s="5">
        <f t="shared" si="51"/>
        <v>3264</v>
      </c>
      <c r="AM153" s="5">
        <f t="shared" si="52"/>
        <v>3264</v>
      </c>
      <c r="AO153" s="5">
        <f t="shared" si="53"/>
        <v>3264</v>
      </c>
      <c r="AP153" s="5">
        <f t="shared" si="54"/>
        <v>3264</v>
      </c>
      <c r="AR153" s="5">
        <f t="shared" si="55"/>
        <v>3264</v>
      </c>
      <c r="AS153" s="5">
        <f t="shared" si="56"/>
        <v>3264</v>
      </c>
      <c r="AU153" s="5">
        <f t="shared" si="57"/>
        <v>3264</v>
      </c>
      <c r="AV153" s="5">
        <f t="shared" si="58"/>
        <v>3264</v>
      </c>
      <c r="AX153" s="5">
        <f t="shared" si="59"/>
        <v>3264</v>
      </c>
      <c r="AY153" s="5">
        <f t="shared" si="60"/>
        <v>3264</v>
      </c>
      <c r="BA153" s="5">
        <f t="shared" si="61"/>
        <v>3264</v>
      </c>
      <c r="BB153" s="5">
        <f t="shared" si="62"/>
        <v>3264</v>
      </c>
      <c r="BD153" s="5">
        <f t="shared" si="63"/>
        <v>3264</v>
      </c>
      <c r="BE153" s="5">
        <f t="shared" si="64"/>
        <v>3264</v>
      </c>
      <c r="BG153" s="5">
        <f t="shared" si="65"/>
        <v>3264</v>
      </c>
      <c r="BH153" s="5">
        <f t="shared" si="66"/>
        <v>3264</v>
      </c>
      <c r="BJ153" s="5">
        <f t="shared" si="67"/>
        <v>3264</v>
      </c>
      <c r="BK153" s="5">
        <f t="shared" si="68"/>
        <v>3264</v>
      </c>
      <c r="BM153" s="5">
        <f t="shared" si="69"/>
        <v>3264</v>
      </c>
      <c r="BN153" s="5">
        <f t="shared" si="70"/>
        <v>3264</v>
      </c>
      <c r="BP153" s="5">
        <f t="shared" si="71"/>
        <v>3264</v>
      </c>
      <c r="BQ153" s="5">
        <f t="shared" si="72"/>
        <v>3264</v>
      </c>
      <c r="BS153" s="5">
        <f t="shared" si="73"/>
        <v>3264</v>
      </c>
      <c r="BT153" s="5">
        <f t="shared" si="74"/>
        <v>3264</v>
      </c>
      <c r="BV153" s="5">
        <f t="shared" si="75"/>
        <v>3264</v>
      </c>
      <c r="BW153" s="5">
        <f t="shared" si="76"/>
        <v>3264</v>
      </c>
      <c r="BY153" s="5">
        <f t="shared" si="77"/>
        <v>3264</v>
      </c>
      <c r="BZ153" s="5">
        <f t="shared" si="78"/>
        <v>3264</v>
      </c>
      <c r="CB153" s="5">
        <f t="shared" si="79"/>
        <v>3264</v>
      </c>
      <c r="CC153" s="5">
        <f t="shared" si="80"/>
        <v>3264</v>
      </c>
      <c r="CE153" s="5">
        <f t="shared" si="81"/>
        <v>3264</v>
      </c>
      <c r="CF153" s="5">
        <f t="shared" si="82"/>
        <v>3264</v>
      </c>
      <c r="CH153" s="5">
        <f t="shared" si="83"/>
        <v>3264</v>
      </c>
      <c r="CI153" s="5">
        <f t="shared" si="84"/>
        <v>3264</v>
      </c>
      <c r="CK153" s="5">
        <f t="shared" si="85"/>
        <v>3264</v>
      </c>
      <c r="CL153" s="5">
        <f t="shared" si="86"/>
        <v>3264</v>
      </c>
      <c r="CN153" s="5">
        <f t="shared" si="87"/>
        <v>3264</v>
      </c>
      <c r="CO153" s="5">
        <f t="shared" si="88"/>
        <v>3264</v>
      </c>
      <c r="CQ153" s="5">
        <f t="shared" si="89"/>
        <v>3264</v>
      </c>
      <c r="CR153" s="5">
        <f t="shared" si="90"/>
        <v>3264</v>
      </c>
      <c r="CT153" s="5">
        <f t="shared" si="91"/>
        <v>3264</v>
      </c>
      <c r="CU153" s="5">
        <f t="shared" si="92"/>
        <v>3264</v>
      </c>
      <c r="CW153" s="5">
        <f t="shared" si="93"/>
        <v>3264</v>
      </c>
      <c r="CX153" s="5">
        <f t="shared" si="94"/>
        <v>3264</v>
      </c>
      <c r="CZ153" s="5">
        <f>K153+N153+Q153+T153+W153+Z153+AC153+AF153+AI153+AL153+AO153+AR153+AU153+AX153+BA153+BD153+BG153+BJ153+BM153+BP153+BS153+BV153+BY153+CB153+CE153+CH153+CK153+CN153+CQ153</f>
        <v>94656</v>
      </c>
      <c r="DA153" s="5">
        <f>L153+O153+R153+U153+X153+AA153+AD153+AG153+AJ153+AM153+AP153+AS153+AV153+AY153+BB153+BE153+BH153+BK153+BN153+BQ153+BT153+BW153+BZ153+CC153+CF153+CI153+CL153+CO153+CR153</f>
        <v>94656</v>
      </c>
    </row>
    <row r="154" spans="2:105" x14ac:dyDescent="0.2">
      <c r="B154" s="23" t="s">
        <v>244</v>
      </c>
      <c r="C154" s="23">
        <v>7</v>
      </c>
      <c r="D154" s="23">
        <v>4</v>
      </c>
      <c r="E154" s="23" t="s">
        <v>362</v>
      </c>
      <c r="F154" s="23" t="s">
        <v>217</v>
      </c>
      <c r="G154" s="37" t="s">
        <v>223</v>
      </c>
      <c r="H154" s="23" t="s">
        <v>236</v>
      </c>
      <c r="I154" s="23" t="s">
        <v>383</v>
      </c>
      <c r="K154" s="9"/>
      <c r="L154" s="5">
        <f t="shared" ref="L154:L216" si="100">+K154</f>
        <v>0</v>
      </c>
      <c r="M154" s="9"/>
      <c r="N154" s="5">
        <f t="shared" ref="N154:N216" si="101">+K154</f>
        <v>0</v>
      </c>
      <c r="O154" s="5">
        <f t="shared" ref="O154:O216" si="102">+N154</f>
        <v>0</v>
      </c>
      <c r="P154" s="9"/>
      <c r="Q154" s="5">
        <f t="shared" ref="Q154:Q216" si="103">+N154</f>
        <v>0</v>
      </c>
      <c r="R154" s="5">
        <f t="shared" ref="R154:R216" si="104">+Q154</f>
        <v>0</v>
      </c>
      <c r="S154" s="9"/>
      <c r="T154" s="5">
        <f t="shared" ref="T154:T216" si="105">+Q154</f>
        <v>0</v>
      </c>
      <c r="U154" s="5">
        <f t="shared" ref="U154:U216" si="106">+T154</f>
        <v>0</v>
      </c>
      <c r="V154" s="9"/>
      <c r="W154" s="5">
        <f t="shared" ref="W154:W216" si="107">+T154</f>
        <v>0</v>
      </c>
      <c r="X154" s="5">
        <f t="shared" ref="X154:X216" si="108">+W154</f>
        <v>0</v>
      </c>
      <c r="Y154" s="9"/>
      <c r="Z154" s="5">
        <f t="shared" ref="Z154:Z216" si="109">+W154</f>
        <v>0</v>
      </c>
      <c r="AA154" s="5">
        <f t="shared" ref="AA154:AA216" si="110">+Z154</f>
        <v>0</v>
      </c>
      <c r="AB154" s="9"/>
      <c r="AC154" s="5">
        <f t="shared" ref="AC154:AC216" si="111">+Z154</f>
        <v>0</v>
      </c>
      <c r="AD154" s="5">
        <f t="shared" ref="AD154:AD216" si="112">+AC154</f>
        <v>0</v>
      </c>
      <c r="AE154" s="9"/>
      <c r="AF154" s="5">
        <f t="shared" ref="AF154:AF216" si="113">+AC154</f>
        <v>0</v>
      </c>
      <c r="AG154" s="5">
        <f t="shared" ref="AG154:AG216" si="114">+AF154</f>
        <v>0</v>
      </c>
      <c r="AH154" s="9"/>
      <c r="AI154" s="5">
        <f t="shared" ref="AI154:AI216" si="115">+AF154</f>
        <v>0</v>
      </c>
      <c r="AJ154" s="5">
        <f t="shared" ref="AJ154:AJ216" si="116">+AI154</f>
        <v>0</v>
      </c>
      <c r="AK154" s="9"/>
      <c r="AL154" s="5">
        <f t="shared" ref="AL154:AL216" si="117">+AI154</f>
        <v>0</v>
      </c>
      <c r="AM154" s="5">
        <f t="shared" ref="AM154:AM216" si="118">+AL154</f>
        <v>0</v>
      </c>
      <c r="AN154" s="9"/>
      <c r="AO154" s="5">
        <f t="shared" ref="AO154:AO216" si="119">+AL154</f>
        <v>0</v>
      </c>
      <c r="AP154" s="5">
        <f t="shared" ref="AP154:AP216" si="120">+AO154</f>
        <v>0</v>
      </c>
      <c r="AQ154" s="9"/>
      <c r="AR154" s="5">
        <f t="shared" ref="AR154:AR216" si="121">+AO154</f>
        <v>0</v>
      </c>
      <c r="AS154" s="5">
        <f t="shared" ref="AS154:AS216" si="122">+AR154</f>
        <v>0</v>
      </c>
      <c r="AT154" s="9"/>
      <c r="AU154" s="5">
        <f t="shared" ref="AU154:AU216" si="123">+AR154</f>
        <v>0</v>
      </c>
      <c r="AV154" s="5">
        <f t="shared" ref="AV154:AV216" si="124">+AU154</f>
        <v>0</v>
      </c>
      <c r="AW154" s="9"/>
      <c r="AX154" s="5">
        <f t="shared" ref="AX154:AX216" si="125">+AU154</f>
        <v>0</v>
      </c>
      <c r="AY154" s="5">
        <f t="shared" ref="AY154:AY216" si="126">+AX154</f>
        <v>0</v>
      </c>
      <c r="AZ154" s="9"/>
      <c r="BA154" s="5">
        <f t="shared" ref="BA154:BA216" si="127">+AX154</f>
        <v>0</v>
      </c>
      <c r="BB154" s="5">
        <f t="shared" ref="BB154:BB216" si="128">+BA154</f>
        <v>0</v>
      </c>
      <c r="BD154" s="5">
        <f t="shared" ref="BD154:BD216" si="129">+BA154</f>
        <v>0</v>
      </c>
      <c r="BE154" s="5">
        <f t="shared" ref="BE154:BE216" si="130">+BD154</f>
        <v>0</v>
      </c>
      <c r="BG154" s="5">
        <f t="shared" ref="BG154:BG216" si="131">+BD154</f>
        <v>0</v>
      </c>
      <c r="BH154" s="5">
        <f t="shared" ref="BH154:BH216" si="132">+BG154</f>
        <v>0</v>
      </c>
      <c r="BJ154" s="5">
        <f t="shared" ref="BJ154:BJ216" si="133">+BG154</f>
        <v>0</v>
      </c>
      <c r="BK154" s="5">
        <f t="shared" ref="BK154:BK216" si="134">+BJ154</f>
        <v>0</v>
      </c>
      <c r="BM154" s="5">
        <f t="shared" ref="BM154:BM216" si="135">+BJ154</f>
        <v>0</v>
      </c>
      <c r="BN154" s="5">
        <f t="shared" ref="BN154:BN216" si="136">+BM154</f>
        <v>0</v>
      </c>
      <c r="BP154" s="5">
        <f t="shared" ref="BP154:BP216" si="137">+BM154</f>
        <v>0</v>
      </c>
      <c r="BQ154" s="5">
        <f t="shared" ref="BQ154:BQ216" si="138">+BP154</f>
        <v>0</v>
      </c>
      <c r="BS154" s="5">
        <f t="shared" ref="BS154:BS216" si="139">+BP154</f>
        <v>0</v>
      </c>
      <c r="BT154" s="5">
        <f t="shared" ref="BT154:BT216" si="140">+BS154</f>
        <v>0</v>
      </c>
      <c r="BV154" s="5">
        <f t="shared" ref="BV154:BV216" si="141">+BS154</f>
        <v>0</v>
      </c>
      <c r="BW154" s="5">
        <f t="shared" ref="BW154:BW216" si="142">+BV154</f>
        <v>0</v>
      </c>
      <c r="BY154" s="5">
        <f t="shared" ref="BY154:BY216" si="143">+BV154</f>
        <v>0</v>
      </c>
      <c r="BZ154" s="5">
        <f t="shared" ref="BZ154:BZ216" si="144">+BY154</f>
        <v>0</v>
      </c>
      <c r="CB154" s="5">
        <f t="shared" ref="CB154:CB216" si="145">+BY154</f>
        <v>0</v>
      </c>
      <c r="CC154" s="5">
        <f t="shared" ref="CC154:CC216" si="146">+CB154</f>
        <v>0</v>
      </c>
      <c r="CE154" s="5">
        <f t="shared" ref="CE154:CE216" si="147">+CB154</f>
        <v>0</v>
      </c>
      <c r="CF154" s="5">
        <f t="shared" ref="CF154:CF216" si="148">+CE154</f>
        <v>0</v>
      </c>
      <c r="CH154" s="5">
        <f t="shared" ref="CH154:CH216" si="149">+CE154</f>
        <v>0</v>
      </c>
      <c r="CI154" s="5">
        <f t="shared" ref="CI154:CI216" si="150">+CH154</f>
        <v>0</v>
      </c>
      <c r="CK154" s="5">
        <f t="shared" ref="CK154:CK216" si="151">+CH154</f>
        <v>0</v>
      </c>
      <c r="CL154" s="5">
        <f t="shared" ref="CL154:CL216" si="152">+CK154</f>
        <v>0</v>
      </c>
      <c r="CN154" s="5">
        <f t="shared" ref="CN154:CN216" si="153">+CK154</f>
        <v>0</v>
      </c>
      <c r="CO154" s="5">
        <f t="shared" ref="CO154:CO216" si="154">+CN154</f>
        <v>0</v>
      </c>
      <c r="CQ154" s="5">
        <f t="shared" ref="CQ154:CQ216" si="155">+CN154</f>
        <v>0</v>
      </c>
      <c r="CR154" s="5">
        <f t="shared" ref="CR154:CR216" si="156">+CQ154</f>
        <v>0</v>
      </c>
      <c r="CT154" s="5">
        <f t="shared" ref="CT154:CT216" si="157">+CQ154</f>
        <v>0</v>
      </c>
      <c r="CU154" s="5">
        <f t="shared" ref="CU154:CU216" si="158">+CT154</f>
        <v>0</v>
      </c>
      <c r="CW154" s="5">
        <f t="shared" ref="CW154:CW216" si="159">+CT154</f>
        <v>0</v>
      </c>
      <c r="CX154" s="5">
        <f t="shared" ref="CX154:CX216" si="160">+CW154</f>
        <v>0</v>
      </c>
      <c r="CZ154" s="5">
        <f>K154+N154+Q154+T154+W154+Z154+AC154+AF154+AI154+AL154+AO154+AR154+AU154+AX154+BA154+BD154+BG154+BJ154+BM154+BP154+BS154+BV154+BY154+CB154+CE154+CH154+CK154+CN154+CQ154</f>
        <v>0</v>
      </c>
      <c r="DA154" s="5">
        <f>L154+O154+R154+U154+X154+AA154+AD154+AG154+AJ154+AM154+AP154+AS154+AV154+AY154+BB154+BE154+BH154+BK154+BN154+BQ154+BT154+BW154+BZ154+CC154+CF154+CI154+CL154+CO154+CR154</f>
        <v>0</v>
      </c>
    </row>
    <row r="155" spans="2:105" x14ac:dyDescent="0.2">
      <c r="H155" s="25"/>
      <c r="I155" s="25"/>
      <c r="J155" s="25"/>
      <c r="K155" s="14"/>
      <c r="M155" s="14"/>
      <c r="P155" s="9"/>
      <c r="S155" s="9"/>
      <c r="V155" s="9"/>
      <c r="Y155" s="9"/>
      <c r="AB155" s="9"/>
      <c r="AE155" s="9"/>
      <c r="AH155" s="9"/>
      <c r="AK155" s="9"/>
      <c r="AN155" s="9"/>
      <c r="AQ155" s="9"/>
      <c r="AT155" s="9"/>
      <c r="AW155" s="9"/>
      <c r="AZ155" s="9"/>
      <c r="BC155" s="9"/>
    </row>
    <row r="157" spans="2:105" x14ac:dyDescent="0.2">
      <c r="B157" s="23" t="s">
        <v>244</v>
      </c>
      <c r="C157" s="23">
        <v>7</v>
      </c>
      <c r="D157" s="23">
        <v>5</v>
      </c>
      <c r="E157" s="23" t="s">
        <v>361</v>
      </c>
      <c r="F157" s="23" t="s">
        <v>217</v>
      </c>
      <c r="G157" s="37" t="s">
        <v>224</v>
      </c>
      <c r="H157" s="23" t="s">
        <v>235</v>
      </c>
      <c r="I157" s="23" t="s">
        <v>383</v>
      </c>
      <c r="K157" s="5">
        <f>17225-K159</f>
        <v>7882</v>
      </c>
      <c r="L157" s="5">
        <f t="shared" si="100"/>
        <v>7882</v>
      </c>
      <c r="N157" s="5">
        <f t="shared" si="101"/>
        <v>7882</v>
      </c>
      <c r="O157" s="5">
        <f t="shared" si="102"/>
        <v>7882</v>
      </c>
      <c r="Q157" s="5">
        <f t="shared" si="103"/>
        <v>7882</v>
      </c>
      <c r="R157" s="5">
        <f t="shared" si="104"/>
        <v>7882</v>
      </c>
      <c r="T157" s="5">
        <f t="shared" si="105"/>
        <v>7882</v>
      </c>
      <c r="U157" s="5">
        <f t="shared" si="106"/>
        <v>7882</v>
      </c>
      <c r="W157" s="5">
        <f t="shared" si="107"/>
        <v>7882</v>
      </c>
      <c r="X157" s="5">
        <f t="shared" si="108"/>
        <v>7882</v>
      </c>
      <c r="Z157" s="5">
        <f t="shared" si="109"/>
        <v>7882</v>
      </c>
      <c r="AA157" s="5">
        <f t="shared" si="110"/>
        <v>7882</v>
      </c>
      <c r="AC157" s="5">
        <f t="shared" si="111"/>
        <v>7882</v>
      </c>
      <c r="AD157" s="5">
        <f t="shared" si="112"/>
        <v>7882</v>
      </c>
      <c r="AF157" s="5">
        <f t="shared" si="113"/>
        <v>7882</v>
      </c>
      <c r="AG157" s="5">
        <f t="shared" si="114"/>
        <v>7882</v>
      </c>
      <c r="AI157" s="5">
        <f t="shared" si="115"/>
        <v>7882</v>
      </c>
      <c r="AJ157" s="5">
        <f t="shared" si="116"/>
        <v>7882</v>
      </c>
      <c r="AL157" s="5">
        <f t="shared" si="117"/>
        <v>7882</v>
      </c>
      <c r="AM157" s="5">
        <f t="shared" si="118"/>
        <v>7882</v>
      </c>
      <c r="AO157" s="5">
        <f t="shared" si="119"/>
        <v>7882</v>
      </c>
      <c r="AP157" s="5">
        <f t="shared" si="120"/>
        <v>7882</v>
      </c>
      <c r="AR157" s="5">
        <f t="shared" si="121"/>
        <v>7882</v>
      </c>
      <c r="AS157" s="5">
        <f t="shared" si="122"/>
        <v>7882</v>
      </c>
      <c r="AU157" s="5">
        <f t="shared" si="123"/>
        <v>7882</v>
      </c>
      <c r="AV157" s="5">
        <f t="shared" si="124"/>
        <v>7882</v>
      </c>
      <c r="AX157" s="5">
        <f t="shared" si="125"/>
        <v>7882</v>
      </c>
      <c r="AY157" s="5">
        <f t="shared" si="126"/>
        <v>7882</v>
      </c>
      <c r="BA157" s="5">
        <f t="shared" si="127"/>
        <v>7882</v>
      </c>
      <c r="BB157" s="5">
        <f t="shared" si="128"/>
        <v>7882</v>
      </c>
      <c r="BD157" s="5">
        <f t="shared" si="129"/>
        <v>7882</v>
      </c>
      <c r="BE157" s="5">
        <f t="shared" si="130"/>
        <v>7882</v>
      </c>
      <c r="BG157" s="5">
        <f t="shared" si="131"/>
        <v>7882</v>
      </c>
      <c r="BH157" s="5">
        <f t="shared" si="132"/>
        <v>7882</v>
      </c>
      <c r="BJ157" s="5">
        <f t="shared" si="133"/>
        <v>7882</v>
      </c>
      <c r="BK157" s="5">
        <f t="shared" si="134"/>
        <v>7882</v>
      </c>
      <c r="BM157" s="5">
        <f t="shared" si="135"/>
        <v>7882</v>
      </c>
      <c r="BN157" s="5">
        <f t="shared" si="136"/>
        <v>7882</v>
      </c>
      <c r="BP157" s="5">
        <f t="shared" si="137"/>
        <v>7882</v>
      </c>
      <c r="BQ157" s="5">
        <f t="shared" si="138"/>
        <v>7882</v>
      </c>
      <c r="BS157" s="5">
        <f t="shared" si="139"/>
        <v>7882</v>
      </c>
      <c r="BT157" s="5">
        <f t="shared" si="140"/>
        <v>7882</v>
      </c>
      <c r="BV157" s="5">
        <f t="shared" si="141"/>
        <v>7882</v>
      </c>
      <c r="BW157" s="5">
        <f t="shared" si="142"/>
        <v>7882</v>
      </c>
      <c r="BY157" s="5">
        <f t="shared" si="143"/>
        <v>7882</v>
      </c>
      <c r="BZ157" s="5">
        <f t="shared" si="144"/>
        <v>7882</v>
      </c>
      <c r="CB157" s="5">
        <f t="shared" si="145"/>
        <v>7882</v>
      </c>
      <c r="CC157" s="5">
        <f t="shared" si="146"/>
        <v>7882</v>
      </c>
      <c r="CE157" s="5">
        <f t="shared" si="147"/>
        <v>7882</v>
      </c>
      <c r="CF157" s="5">
        <f t="shared" si="148"/>
        <v>7882</v>
      </c>
      <c r="CH157" s="5">
        <f t="shared" si="149"/>
        <v>7882</v>
      </c>
      <c r="CI157" s="5">
        <f t="shared" si="150"/>
        <v>7882</v>
      </c>
      <c r="CK157" s="5">
        <f t="shared" si="151"/>
        <v>7882</v>
      </c>
      <c r="CL157" s="5">
        <f t="shared" si="152"/>
        <v>7882</v>
      </c>
      <c r="CN157" s="5">
        <f t="shared" si="153"/>
        <v>7882</v>
      </c>
      <c r="CO157" s="5">
        <f t="shared" si="154"/>
        <v>7882</v>
      </c>
      <c r="CQ157" s="5">
        <f t="shared" si="155"/>
        <v>7882</v>
      </c>
      <c r="CR157" s="5">
        <f t="shared" si="156"/>
        <v>7882</v>
      </c>
      <c r="CT157" s="5">
        <f t="shared" si="157"/>
        <v>7882</v>
      </c>
      <c r="CU157" s="5">
        <f t="shared" si="158"/>
        <v>7882</v>
      </c>
      <c r="CW157" s="5">
        <f t="shared" si="159"/>
        <v>7882</v>
      </c>
      <c r="CX157" s="5">
        <f t="shared" si="160"/>
        <v>7882</v>
      </c>
      <c r="CZ157" s="5">
        <f t="shared" ref="CZ157:DA159" si="161">K157+N157+Q157+T157+W157+Z157+AC157+AF157+AI157+AL157+AO157+AR157+AU157+AX157+BA157+BD157+BG157+BJ157+BM157+BP157+BS157+BV157+BY157+CB157+CE157+CH157+CK157+CN157+CQ157</f>
        <v>228578</v>
      </c>
      <c r="DA157" s="5">
        <f t="shared" si="161"/>
        <v>228578</v>
      </c>
    </row>
    <row r="158" spans="2:105" x14ac:dyDescent="0.2">
      <c r="B158" s="23" t="s">
        <v>244</v>
      </c>
      <c r="C158" s="23">
        <v>7</v>
      </c>
      <c r="D158" s="23">
        <v>5</v>
      </c>
      <c r="E158" s="23" t="s">
        <v>361</v>
      </c>
      <c r="F158" s="23" t="s">
        <v>217</v>
      </c>
      <c r="G158" s="37" t="s">
        <v>224</v>
      </c>
      <c r="H158" s="23" t="s">
        <v>236</v>
      </c>
      <c r="I158" s="23" t="s">
        <v>383</v>
      </c>
      <c r="L158" s="5">
        <f t="shared" si="100"/>
        <v>0</v>
      </c>
      <c r="N158" s="5">
        <f t="shared" si="101"/>
        <v>0</v>
      </c>
      <c r="O158" s="5">
        <f t="shared" si="102"/>
        <v>0</v>
      </c>
      <c r="Q158" s="5">
        <f t="shared" si="103"/>
        <v>0</v>
      </c>
      <c r="R158" s="5">
        <f t="shared" si="104"/>
        <v>0</v>
      </c>
      <c r="T158" s="5">
        <f t="shared" si="105"/>
        <v>0</v>
      </c>
      <c r="U158" s="5">
        <f t="shared" si="106"/>
        <v>0</v>
      </c>
      <c r="W158" s="5">
        <f t="shared" si="107"/>
        <v>0</v>
      </c>
      <c r="X158" s="5">
        <f t="shared" si="108"/>
        <v>0</v>
      </c>
      <c r="Z158" s="5">
        <f t="shared" si="109"/>
        <v>0</v>
      </c>
      <c r="AA158" s="5">
        <f t="shared" si="110"/>
        <v>0</v>
      </c>
      <c r="AC158" s="5">
        <f t="shared" si="111"/>
        <v>0</v>
      </c>
      <c r="AD158" s="5">
        <f t="shared" si="112"/>
        <v>0</v>
      </c>
      <c r="AF158" s="5">
        <f t="shared" si="113"/>
        <v>0</v>
      </c>
      <c r="AG158" s="5">
        <f t="shared" si="114"/>
        <v>0</v>
      </c>
      <c r="AI158" s="5">
        <f t="shared" si="115"/>
        <v>0</v>
      </c>
      <c r="AJ158" s="5">
        <f t="shared" si="116"/>
        <v>0</v>
      </c>
      <c r="AL158" s="5">
        <f t="shared" si="117"/>
        <v>0</v>
      </c>
      <c r="AM158" s="5">
        <f t="shared" si="118"/>
        <v>0</v>
      </c>
      <c r="AO158" s="5">
        <f t="shared" si="119"/>
        <v>0</v>
      </c>
      <c r="AP158" s="5">
        <f t="shared" si="120"/>
        <v>0</v>
      </c>
      <c r="AR158" s="5">
        <f t="shared" si="121"/>
        <v>0</v>
      </c>
      <c r="AS158" s="5">
        <f t="shared" si="122"/>
        <v>0</v>
      </c>
      <c r="AU158" s="5">
        <f t="shared" si="123"/>
        <v>0</v>
      </c>
      <c r="AV158" s="5">
        <f t="shared" si="124"/>
        <v>0</v>
      </c>
      <c r="AX158" s="5">
        <f t="shared" si="125"/>
        <v>0</v>
      </c>
      <c r="AY158" s="5">
        <f t="shared" si="126"/>
        <v>0</v>
      </c>
      <c r="BA158" s="5">
        <f t="shared" si="127"/>
        <v>0</v>
      </c>
      <c r="BB158" s="5">
        <f t="shared" si="128"/>
        <v>0</v>
      </c>
      <c r="BD158" s="5">
        <f t="shared" si="129"/>
        <v>0</v>
      </c>
      <c r="BE158" s="5">
        <f t="shared" si="130"/>
        <v>0</v>
      </c>
      <c r="BG158" s="5">
        <f t="shared" si="131"/>
        <v>0</v>
      </c>
      <c r="BH158" s="5">
        <f t="shared" si="132"/>
        <v>0</v>
      </c>
      <c r="BJ158" s="5">
        <f t="shared" si="133"/>
        <v>0</v>
      </c>
      <c r="BK158" s="5">
        <f t="shared" si="134"/>
        <v>0</v>
      </c>
      <c r="BM158" s="5">
        <f t="shared" si="135"/>
        <v>0</v>
      </c>
      <c r="BN158" s="5">
        <f t="shared" si="136"/>
        <v>0</v>
      </c>
      <c r="BP158" s="5">
        <f t="shared" si="137"/>
        <v>0</v>
      </c>
      <c r="BQ158" s="5">
        <f t="shared" si="138"/>
        <v>0</v>
      </c>
      <c r="BS158" s="5">
        <f t="shared" si="139"/>
        <v>0</v>
      </c>
      <c r="BT158" s="5">
        <f t="shared" si="140"/>
        <v>0</v>
      </c>
      <c r="BV158" s="5">
        <f t="shared" si="141"/>
        <v>0</v>
      </c>
      <c r="BW158" s="5">
        <f t="shared" si="142"/>
        <v>0</v>
      </c>
      <c r="BY158" s="5">
        <f t="shared" si="143"/>
        <v>0</v>
      </c>
      <c r="BZ158" s="5">
        <f t="shared" si="144"/>
        <v>0</v>
      </c>
      <c r="CB158" s="5">
        <f t="shared" si="145"/>
        <v>0</v>
      </c>
      <c r="CC158" s="5">
        <f t="shared" si="146"/>
        <v>0</v>
      </c>
      <c r="CE158" s="5">
        <f t="shared" si="147"/>
        <v>0</v>
      </c>
      <c r="CF158" s="5">
        <f t="shared" si="148"/>
        <v>0</v>
      </c>
      <c r="CH158" s="5">
        <f t="shared" si="149"/>
        <v>0</v>
      </c>
      <c r="CI158" s="5">
        <f t="shared" si="150"/>
        <v>0</v>
      </c>
      <c r="CK158" s="5">
        <f t="shared" si="151"/>
        <v>0</v>
      </c>
      <c r="CL158" s="5">
        <f t="shared" si="152"/>
        <v>0</v>
      </c>
      <c r="CN158" s="5">
        <f t="shared" si="153"/>
        <v>0</v>
      </c>
      <c r="CO158" s="5">
        <f t="shared" si="154"/>
        <v>0</v>
      </c>
      <c r="CQ158" s="5">
        <f t="shared" si="155"/>
        <v>0</v>
      </c>
      <c r="CR158" s="5">
        <f t="shared" si="156"/>
        <v>0</v>
      </c>
      <c r="CT158" s="5">
        <f t="shared" si="157"/>
        <v>0</v>
      </c>
      <c r="CU158" s="5">
        <f t="shared" si="158"/>
        <v>0</v>
      </c>
      <c r="CW158" s="5">
        <f t="shared" si="159"/>
        <v>0</v>
      </c>
      <c r="CX158" s="5">
        <f t="shared" si="160"/>
        <v>0</v>
      </c>
      <c r="CZ158" s="5">
        <f t="shared" si="161"/>
        <v>0</v>
      </c>
      <c r="DA158" s="5">
        <f t="shared" si="161"/>
        <v>0</v>
      </c>
    </row>
    <row r="159" spans="2:105" x14ac:dyDescent="0.2">
      <c r="B159" s="23" t="s">
        <v>244</v>
      </c>
      <c r="C159" s="23">
        <v>7</v>
      </c>
      <c r="D159" s="23">
        <v>5</v>
      </c>
      <c r="E159" s="23" t="s">
        <v>361</v>
      </c>
      <c r="F159" s="23" t="s">
        <v>217</v>
      </c>
      <c r="G159" s="37" t="s">
        <v>224</v>
      </c>
      <c r="H159" s="23" t="s">
        <v>237</v>
      </c>
      <c r="I159" s="23" t="s">
        <v>383</v>
      </c>
      <c r="K159" s="9">
        <v>9343</v>
      </c>
      <c r="L159" s="5">
        <f t="shared" si="100"/>
        <v>9343</v>
      </c>
      <c r="M159" s="9"/>
      <c r="N159" s="5">
        <f t="shared" si="101"/>
        <v>9343</v>
      </c>
      <c r="O159" s="5">
        <f t="shared" si="102"/>
        <v>9343</v>
      </c>
      <c r="P159" s="9"/>
      <c r="Q159" s="5">
        <f t="shared" si="103"/>
        <v>9343</v>
      </c>
      <c r="R159" s="5">
        <f t="shared" si="104"/>
        <v>9343</v>
      </c>
      <c r="S159" s="9"/>
      <c r="T159" s="5">
        <f t="shared" si="105"/>
        <v>9343</v>
      </c>
      <c r="U159" s="5">
        <f t="shared" si="106"/>
        <v>9343</v>
      </c>
      <c r="V159" s="9"/>
      <c r="W159" s="5">
        <f t="shared" si="107"/>
        <v>9343</v>
      </c>
      <c r="X159" s="5">
        <f t="shared" si="108"/>
        <v>9343</v>
      </c>
      <c r="Y159" s="9"/>
      <c r="Z159" s="5">
        <f t="shared" si="109"/>
        <v>9343</v>
      </c>
      <c r="AA159" s="5">
        <f t="shared" si="110"/>
        <v>9343</v>
      </c>
      <c r="AB159" s="9"/>
      <c r="AC159" s="5">
        <f t="shared" si="111"/>
        <v>9343</v>
      </c>
      <c r="AD159" s="5">
        <f t="shared" si="112"/>
        <v>9343</v>
      </c>
      <c r="AE159" s="9"/>
      <c r="AF159" s="5">
        <f t="shared" si="113"/>
        <v>9343</v>
      </c>
      <c r="AG159" s="5">
        <f t="shared" si="114"/>
        <v>9343</v>
      </c>
      <c r="AH159" s="9"/>
      <c r="AI159" s="5">
        <f t="shared" si="115"/>
        <v>9343</v>
      </c>
      <c r="AJ159" s="5">
        <f t="shared" si="116"/>
        <v>9343</v>
      </c>
      <c r="AK159" s="9"/>
      <c r="AL159" s="5">
        <f t="shared" si="117"/>
        <v>9343</v>
      </c>
      <c r="AM159" s="5">
        <f t="shared" si="118"/>
        <v>9343</v>
      </c>
      <c r="AN159" s="9"/>
      <c r="AO159" s="5">
        <f t="shared" si="119"/>
        <v>9343</v>
      </c>
      <c r="AP159" s="5">
        <f t="shared" si="120"/>
        <v>9343</v>
      </c>
      <c r="AQ159" s="9"/>
      <c r="AR159" s="5">
        <f t="shared" si="121"/>
        <v>9343</v>
      </c>
      <c r="AS159" s="5">
        <f t="shared" si="122"/>
        <v>9343</v>
      </c>
      <c r="AT159" s="9"/>
      <c r="AU159" s="5">
        <f t="shared" si="123"/>
        <v>9343</v>
      </c>
      <c r="AV159" s="5">
        <f t="shared" si="124"/>
        <v>9343</v>
      </c>
      <c r="AW159" s="9"/>
      <c r="AX159" s="5">
        <f t="shared" si="125"/>
        <v>9343</v>
      </c>
      <c r="AY159" s="5">
        <f t="shared" si="126"/>
        <v>9343</v>
      </c>
      <c r="AZ159" s="9"/>
      <c r="BA159" s="5">
        <f t="shared" si="127"/>
        <v>9343</v>
      </c>
      <c r="BB159" s="5">
        <f t="shared" si="128"/>
        <v>9343</v>
      </c>
      <c r="BC159" s="9"/>
      <c r="BD159" s="5">
        <f t="shared" si="129"/>
        <v>9343</v>
      </c>
      <c r="BE159" s="5">
        <f t="shared" si="130"/>
        <v>9343</v>
      </c>
      <c r="BG159" s="5">
        <f t="shared" si="131"/>
        <v>9343</v>
      </c>
      <c r="BH159" s="5">
        <f t="shared" si="132"/>
        <v>9343</v>
      </c>
      <c r="BJ159" s="5">
        <f t="shared" si="133"/>
        <v>9343</v>
      </c>
      <c r="BK159" s="5">
        <f t="shared" si="134"/>
        <v>9343</v>
      </c>
      <c r="BM159" s="5">
        <f t="shared" si="135"/>
        <v>9343</v>
      </c>
      <c r="BN159" s="5">
        <f t="shared" si="136"/>
        <v>9343</v>
      </c>
      <c r="BP159" s="5">
        <f t="shared" si="137"/>
        <v>9343</v>
      </c>
      <c r="BQ159" s="5">
        <f t="shared" si="138"/>
        <v>9343</v>
      </c>
      <c r="BS159" s="5">
        <f t="shared" si="139"/>
        <v>9343</v>
      </c>
      <c r="BT159" s="5">
        <f t="shared" si="140"/>
        <v>9343</v>
      </c>
      <c r="BV159" s="5">
        <f t="shared" si="141"/>
        <v>9343</v>
      </c>
      <c r="BW159" s="5">
        <f t="shared" si="142"/>
        <v>9343</v>
      </c>
      <c r="BY159" s="5">
        <f t="shared" si="143"/>
        <v>9343</v>
      </c>
      <c r="BZ159" s="5">
        <f t="shared" si="144"/>
        <v>9343</v>
      </c>
      <c r="CB159" s="5">
        <f t="shared" si="145"/>
        <v>9343</v>
      </c>
      <c r="CC159" s="5">
        <f t="shared" si="146"/>
        <v>9343</v>
      </c>
      <c r="CE159" s="5">
        <f t="shared" si="147"/>
        <v>9343</v>
      </c>
      <c r="CF159" s="5">
        <f t="shared" si="148"/>
        <v>9343</v>
      </c>
      <c r="CH159" s="5">
        <f t="shared" si="149"/>
        <v>9343</v>
      </c>
      <c r="CI159" s="5">
        <f t="shared" si="150"/>
        <v>9343</v>
      </c>
      <c r="CK159" s="5">
        <f t="shared" si="151"/>
        <v>9343</v>
      </c>
      <c r="CL159" s="5">
        <f t="shared" si="152"/>
        <v>9343</v>
      </c>
      <c r="CN159" s="5">
        <f t="shared" si="153"/>
        <v>9343</v>
      </c>
      <c r="CO159" s="5">
        <f t="shared" si="154"/>
        <v>9343</v>
      </c>
      <c r="CQ159" s="5">
        <f t="shared" si="155"/>
        <v>9343</v>
      </c>
      <c r="CR159" s="5">
        <f t="shared" si="156"/>
        <v>9343</v>
      </c>
      <c r="CT159" s="5">
        <f t="shared" si="157"/>
        <v>9343</v>
      </c>
      <c r="CU159" s="5">
        <f t="shared" si="158"/>
        <v>9343</v>
      </c>
      <c r="CW159" s="5">
        <f t="shared" si="159"/>
        <v>9343</v>
      </c>
      <c r="CX159" s="5">
        <f t="shared" si="160"/>
        <v>9343</v>
      </c>
      <c r="CZ159" s="5">
        <f t="shared" si="161"/>
        <v>270947</v>
      </c>
      <c r="DA159" s="5">
        <f t="shared" si="161"/>
        <v>270947</v>
      </c>
    </row>
    <row r="160" spans="2:105" x14ac:dyDescent="0.2">
      <c r="K160" s="9"/>
      <c r="M160" s="9"/>
      <c r="P160" s="9"/>
      <c r="S160" s="9"/>
      <c r="V160" s="9"/>
      <c r="Y160" s="9"/>
      <c r="AB160" s="9"/>
      <c r="AE160" s="9"/>
      <c r="AH160" s="9"/>
      <c r="AK160" s="9"/>
      <c r="AN160" s="9"/>
      <c r="AQ160" s="9"/>
      <c r="AT160" s="9"/>
      <c r="AW160" s="9"/>
      <c r="AZ160" s="9"/>
      <c r="BC160" s="9"/>
    </row>
    <row r="161" spans="2:105" x14ac:dyDescent="0.2">
      <c r="B161" s="23" t="s">
        <v>244</v>
      </c>
      <c r="C161" s="23">
        <v>7</v>
      </c>
      <c r="D161" s="23">
        <v>5</v>
      </c>
      <c r="E161" s="23" t="s">
        <v>362</v>
      </c>
      <c r="F161" s="23" t="s">
        <v>217</v>
      </c>
      <c r="G161" s="37" t="s">
        <v>224</v>
      </c>
      <c r="H161" s="23" t="s">
        <v>235</v>
      </c>
      <c r="I161" s="23" t="s">
        <v>383</v>
      </c>
      <c r="K161" s="5">
        <v>5662</v>
      </c>
      <c r="L161" s="5">
        <f t="shared" si="100"/>
        <v>5662</v>
      </c>
      <c r="N161" s="5">
        <f t="shared" si="101"/>
        <v>5662</v>
      </c>
      <c r="O161" s="5">
        <f t="shared" si="102"/>
        <v>5662</v>
      </c>
      <c r="Q161" s="5">
        <f t="shared" si="103"/>
        <v>5662</v>
      </c>
      <c r="R161" s="5">
        <f t="shared" si="104"/>
        <v>5662</v>
      </c>
      <c r="T161" s="5">
        <f t="shared" si="105"/>
        <v>5662</v>
      </c>
      <c r="U161" s="5">
        <f t="shared" si="106"/>
        <v>5662</v>
      </c>
      <c r="W161" s="5">
        <f t="shared" si="107"/>
        <v>5662</v>
      </c>
      <c r="X161" s="5">
        <f t="shared" si="108"/>
        <v>5662</v>
      </c>
      <c r="Z161" s="5">
        <f t="shared" si="109"/>
        <v>5662</v>
      </c>
      <c r="AA161" s="5">
        <f t="shared" si="110"/>
        <v>5662</v>
      </c>
      <c r="AC161" s="5">
        <f t="shared" si="111"/>
        <v>5662</v>
      </c>
      <c r="AD161" s="5">
        <f t="shared" si="112"/>
        <v>5662</v>
      </c>
      <c r="AF161" s="5">
        <f t="shared" si="113"/>
        <v>5662</v>
      </c>
      <c r="AG161" s="5">
        <f t="shared" si="114"/>
        <v>5662</v>
      </c>
      <c r="AI161" s="5">
        <f t="shared" si="115"/>
        <v>5662</v>
      </c>
      <c r="AJ161" s="5">
        <f t="shared" si="116"/>
        <v>5662</v>
      </c>
      <c r="AL161" s="5">
        <f t="shared" si="117"/>
        <v>5662</v>
      </c>
      <c r="AM161" s="5">
        <f t="shared" si="118"/>
        <v>5662</v>
      </c>
      <c r="AO161" s="5">
        <f t="shared" si="119"/>
        <v>5662</v>
      </c>
      <c r="AP161" s="5">
        <f t="shared" si="120"/>
        <v>5662</v>
      </c>
      <c r="AR161" s="5">
        <f t="shared" si="121"/>
        <v>5662</v>
      </c>
      <c r="AS161" s="5">
        <f t="shared" si="122"/>
        <v>5662</v>
      </c>
      <c r="AU161" s="5">
        <f t="shared" si="123"/>
        <v>5662</v>
      </c>
      <c r="AV161" s="5">
        <f t="shared" si="124"/>
        <v>5662</v>
      </c>
      <c r="AX161" s="5">
        <f t="shared" si="125"/>
        <v>5662</v>
      </c>
      <c r="AY161" s="5">
        <f t="shared" si="126"/>
        <v>5662</v>
      </c>
      <c r="BA161" s="5">
        <f t="shared" si="127"/>
        <v>5662</v>
      </c>
      <c r="BB161" s="5">
        <f t="shared" si="128"/>
        <v>5662</v>
      </c>
      <c r="BD161" s="5">
        <f t="shared" si="129"/>
        <v>5662</v>
      </c>
      <c r="BE161" s="5">
        <f t="shared" si="130"/>
        <v>5662</v>
      </c>
      <c r="BG161" s="5">
        <f t="shared" si="131"/>
        <v>5662</v>
      </c>
      <c r="BH161" s="5">
        <f t="shared" si="132"/>
        <v>5662</v>
      </c>
      <c r="BJ161" s="5">
        <f t="shared" si="133"/>
        <v>5662</v>
      </c>
      <c r="BK161" s="5">
        <f t="shared" si="134"/>
        <v>5662</v>
      </c>
      <c r="BM161" s="5">
        <f t="shared" si="135"/>
        <v>5662</v>
      </c>
      <c r="BN161" s="5">
        <f t="shared" si="136"/>
        <v>5662</v>
      </c>
      <c r="BP161" s="5">
        <f t="shared" si="137"/>
        <v>5662</v>
      </c>
      <c r="BQ161" s="5">
        <f t="shared" si="138"/>
        <v>5662</v>
      </c>
      <c r="BS161" s="5">
        <f t="shared" si="139"/>
        <v>5662</v>
      </c>
      <c r="BT161" s="5">
        <f t="shared" si="140"/>
        <v>5662</v>
      </c>
      <c r="BV161" s="5">
        <f t="shared" si="141"/>
        <v>5662</v>
      </c>
      <c r="BW161" s="5">
        <f t="shared" si="142"/>
        <v>5662</v>
      </c>
      <c r="BY161" s="5">
        <f t="shared" si="143"/>
        <v>5662</v>
      </c>
      <c r="BZ161" s="5">
        <f t="shared" si="144"/>
        <v>5662</v>
      </c>
      <c r="CB161" s="5">
        <f t="shared" si="145"/>
        <v>5662</v>
      </c>
      <c r="CC161" s="5">
        <f t="shared" si="146"/>
        <v>5662</v>
      </c>
      <c r="CE161" s="5">
        <f t="shared" si="147"/>
        <v>5662</v>
      </c>
      <c r="CF161" s="5">
        <f t="shared" si="148"/>
        <v>5662</v>
      </c>
      <c r="CH161" s="5">
        <f t="shared" si="149"/>
        <v>5662</v>
      </c>
      <c r="CI161" s="5">
        <f t="shared" si="150"/>
        <v>5662</v>
      </c>
      <c r="CK161" s="5">
        <f t="shared" si="151"/>
        <v>5662</v>
      </c>
      <c r="CL161" s="5">
        <f t="shared" si="152"/>
        <v>5662</v>
      </c>
      <c r="CN161" s="5">
        <f t="shared" si="153"/>
        <v>5662</v>
      </c>
      <c r="CO161" s="5">
        <f t="shared" si="154"/>
        <v>5662</v>
      </c>
      <c r="CQ161" s="5">
        <f t="shared" si="155"/>
        <v>5662</v>
      </c>
      <c r="CR161" s="5">
        <f t="shared" si="156"/>
        <v>5662</v>
      </c>
      <c r="CT161" s="5">
        <f t="shared" si="157"/>
        <v>5662</v>
      </c>
      <c r="CU161" s="5">
        <f t="shared" si="158"/>
        <v>5662</v>
      </c>
      <c r="CW161" s="5">
        <f t="shared" si="159"/>
        <v>5662</v>
      </c>
      <c r="CX161" s="5">
        <f t="shared" si="160"/>
        <v>5662</v>
      </c>
      <c r="CZ161" s="5">
        <f>K161+N161+Q161+T161+W161+Z161+AC161+AF161+AI161+AL161+AO161+AR161+AU161+AX161+BA161+BD161+BG161+BJ161+BM161+BP161+BS161+BV161+BY161+CB161+CE161+CH161+CK161+CN161+CQ161</f>
        <v>164198</v>
      </c>
      <c r="DA161" s="5">
        <f>L161+O161+R161+U161+X161+AA161+AD161+AG161+AJ161+AM161+AP161+AS161+AV161+AY161+BB161+BE161+BH161+BK161+BN161+BQ161+BT161+BW161+BZ161+CC161+CF161+CI161+CL161+CO161+CR161</f>
        <v>164198</v>
      </c>
    </row>
    <row r="162" spans="2:105" x14ac:dyDescent="0.2">
      <c r="B162" s="23" t="s">
        <v>244</v>
      </c>
      <c r="C162" s="23">
        <v>7</v>
      </c>
      <c r="D162" s="23">
        <v>5</v>
      </c>
      <c r="E162" s="23" t="s">
        <v>362</v>
      </c>
      <c r="F162" s="23" t="s">
        <v>217</v>
      </c>
      <c r="G162" s="37" t="s">
        <v>224</v>
      </c>
      <c r="H162" s="23" t="s">
        <v>236</v>
      </c>
      <c r="I162" s="23" t="s">
        <v>383</v>
      </c>
      <c r="L162" s="5">
        <f t="shared" si="100"/>
        <v>0</v>
      </c>
      <c r="N162" s="5">
        <f t="shared" si="101"/>
        <v>0</v>
      </c>
      <c r="O162" s="5">
        <f t="shared" si="102"/>
        <v>0</v>
      </c>
      <c r="Q162" s="5">
        <f t="shared" si="103"/>
        <v>0</v>
      </c>
      <c r="R162" s="5">
        <f t="shared" si="104"/>
        <v>0</v>
      </c>
      <c r="T162" s="5">
        <f t="shared" si="105"/>
        <v>0</v>
      </c>
      <c r="U162" s="5">
        <f t="shared" si="106"/>
        <v>0</v>
      </c>
      <c r="W162" s="5">
        <f t="shared" si="107"/>
        <v>0</v>
      </c>
      <c r="X162" s="5">
        <f t="shared" si="108"/>
        <v>0</v>
      </c>
      <c r="Z162" s="5">
        <f t="shared" si="109"/>
        <v>0</v>
      </c>
      <c r="AA162" s="5">
        <f t="shared" si="110"/>
        <v>0</v>
      </c>
      <c r="AC162" s="5">
        <f t="shared" si="111"/>
        <v>0</v>
      </c>
      <c r="AD162" s="5">
        <f t="shared" si="112"/>
        <v>0</v>
      </c>
      <c r="AF162" s="5">
        <f t="shared" si="113"/>
        <v>0</v>
      </c>
      <c r="AG162" s="5">
        <f t="shared" si="114"/>
        <v>0</v>
      </c>
      <c r="AI162" s="5">
        <f t="shared" si="115"/>
        <v>0</v>
      </c>
      <c r="AJ162" s="5">
        <f t="shared" si="116"/>
        <v>0</v>
      </c>
      <c r="AL162" s="5">
        <f t="shared" si="117"/>
        <v>0</v>
      </c>
      <c r="AM162" s="5">
        <f t="shared" si="118"/>
        <v>0</v>
      </c>
      <c r="AO162" s="5">
        <f t="shared" si="119"/>
        <v>0</v>
      </c>
      <c r="AP162" s="5">
        <f t="shared" si="120"/>
        <v>0</v>
      </c>
      <c r="AR162" s="5">
        <f t="shared" si="121"/>
        <v>0</v>
      </c>
      <c r="AS162" s="5">
        <f t="shared" si="122"/>
        <v>0</v>
      </c>
      <c r="AU162" s="5">
        <f t="shared" si="123"/>
        <v>0</v>
      </c>
      <c r="AV162" s="5">
        <f t="shared" si="124"/>
        <v>0</v>
      </c>
      <c r="AX162" s="5">
        <f t="shared" si="125"/>
        <v>0</v>
      </c>
      <c r="AY162" s="5">
        <f t="shared" si="126"/>
        <v>0</v>
      </c>
      <c r="BA162" s="5">
        <f t="shared" si="127"/>
        <v>0</v>
      </c>
      <c r="BB162" s="5">
        <f t="shared" si="128"/>
        <v>0</v>
      </c>
      <c r="BD162" s="5">
        <f t="shared" si="129"/>
        <v>0</v>
      </c>
      <c r="BE162" s="5">
        <f t="shared" si="130"/>
        <v>0</v>
      </c>
      <c r="BG162" s="5">
        <f t="shared" si="131"/>
        <v>0</v>
      </c>
      <c r="BH162" s="5">
        <f t="shared" si="132"/>
        <v>0</v>
      </c>
      <c r="BJ162" s="5">
        <f t="shared" si="133"/>
        <v>0</v>
      </c>
      <c r="BK162" s="5">
        <f t="shared" si="134"/>
        <v>0</v>
      </c>
      <c r="BM162" s="5">
        <f t="shared" si="135"/>
        <v>0</v>
      </c>
      <c r="BN162" s="5">
        <f t="shared" si="136"/>
        <v>0</v>
      </c>
      <c r="BP162" s="5">
        <f t="shared" si="137"/>
        <v>0</v>
      </c>
      <c r="BQ162" s="5">
        <f t="shared" si="138"/>
        <v>0</v>
      </c>
      <c r="BS162" s="5">
        <f t="shared" si="139"/>
        <v>0</v>
      </c>
      <c r="BT162" s="5">
        <f t="shared" si="140"/>
        <v>0</v>
      </c>
      <c r="BV162" s="5">
        <f t="shared" si="141"/>
        <v>0</v>
      </c>
      <c r="BW162" s="5">
        <f t="shared" si="142"/>
        <v>0</v>
      </c>
      <c r="BY162" s="5">
        <f t="shared" si="143"/>
        <v>0</v>
      </c>
      <c r="BZ162" s="5">
        <f t="shared" si="144"/>
        <v>0</v>
      </c>
      <c r="CB162" s="5">
        <f t="shared" si="145"/>
        <v>0</v>
      </c>
      <c r="CC162" s="5">
        <f t="shared" si="146"/>
        <v>0</v>
      </c>
      <c r="CE162" s="5">
        <f t="shared" si="147"/>
        <v>0</v>
      </c>
      <c r="CF162" s="5">
        <f t="shared" si="148"/>
        <v>0</v>
      </c>
      <c r="CH162" s="5">
        <f t="shared" si="149"/>
        <v>0</v>
      </c>
      <c r="CI162" s="5">
        <f t="shared" si="150"/>
        <v>0</v>
      </c>
      <c r="CK162" s="5">
        <f t="shared" si="151"/>
        <v>0</v>
      </c>
      <c r="CL162" s="5">
        <f t="shared" si="152"/>
        <v>0</v>
      </c>
      <c r="CN162" s="5">
        <f t="shared" si="153"/>
        <v>0</v>
      </c>
      <c r="CO162" s="5">
        <f t="shared" si="154"/>
        <v>0</v>
      </c>
      <c r="CQ162" s="5">
        <f t="shared" si="155"/>
        <v>0</v>
      </c>
      <c r="CR162" s="5">
        <f t="shared" si="156"/>
        <v>0</v>
      </c>
      <c r="CT162" s="5">
        <f t="shared" si="157"/>
        <v>0</v>
      </c>
      <c r="CU162" s="5">
        <f t="shared" si="158"/>
        <v>0</v>
      </c>
      <c r="CW162" s="5">
        <f t="shared" si="159"/>
        <v>0</v>
      </c>
      <c r="CX162" s="5">
        <f t="shared" si="160"/>
        <v>0</v>
      </c>
      <c r="CZ162" s="5">
        <f>K162+N162+Q162+T162+W162+Z162+AC162+AF162+AI162+AL162+AO162+AR162+AU162+AX162+BA162+BD162+BG162+BJ162+BM162+BP162+BS162+BV162+BY162+CB162+CE162+CH162+CK162+CN162+CQ162</f>
        <v>0</v>
      </c>
      <c r="DA162" s="5">
        <f>L162+O162+R162+U162+X162+AA162+AD162+AG162+AJ162+AM162+AP162+AS162+AV162+AY162+BB162+BE162+BH162+BK162+BN162+BQ162+BT162+BW162+BZ162+CC162+CF162+CI162+CL162+CO162+CR162</f>
        <v>0</v>
      </c>
    </row>
    <row r="163" spans="2:105" x14ac:dyDescent="0.2">
      <c r="K163" s="9"/>
      <c r="M163" s="9"/>
      <c r="P163" s="9"/>
      <c r="S163" s="9"/>
      <c r="V163" s="9"/>
      <c r="Y163" s="9"/>
      <c r="AB163" s="9"/>
      <c r="AE163" s="9"/>
      <c r="AH163" s="9"/>
      <c r="AK163" s="9"/>
      <c r="AN163" s="9"/>
      <c r="AQ163" s="9"/>
      <c r="AT163" s="9"/>
      <c r="AW163" s="9"/>
      <c r="AZ163" s="9"/>
      <c r="BC163" s="9"/>
    </row>
    <row r="165" spans="2:105" x14ac:dyDescent="0.2">
      <c r="B165" s="23" t="s">
        <v>244</v>
      </c>
      <c r="C165" s="23">
        <v>7</v>
      </c>
      <c r="D165" s="23">
        <v>6</v>
      </c>
      <c r="E165" s="23" t="s">
        <v>361</v>
      </c>
      <c r="F165" s="23" t="s">
        <v>217</v>
      </c>
      <c r="G165" s="37" t="s">
        <v>225</v>
      </c>
      <c r="H165" s="23" t="s">
        <v>235</v>
      </c>
      <c r="I165" s="23" t="s">
        <v>383</v>
      </c>
      <c r="K165" s="5">
        <f>2900-K167</f>
        <v>1327</v>
      </c>
      <c r="L165" s="5">
        <f t="shared" si="100"/>
        <v>1327</v>
      </c>
      <c r="N165" s="5">
        <f t="shared" si="101"/>
        <v>1327</v>
      </c>
      <c r="O165" s="5">
        <f t="shared" si="102"/>
        <v>1327</v>
      </c>
      <c r="Q165" s="5">
        <f t="shared" si="103"/>
        <v>1327</v>
      </c>
      <c r="R165" s="5">
        <f t="shared" si="104"/>
        <v>1327</v>
      </c>
      <c r="T165" s="5">
        <f t="shared" si="105"/>
        <v>1327</v>
      </c>
      <c r="U165" s="5">
        <f t="shared" si="106"/>
        <v>1327</v>
      </c>
      <c r="W165" s="5">
        <f t="shared" si="107"/>
        <v>1327</v>
      </c>
      <c r="X165" s="5">
        <f t="shared" si="108"/>
        <v>1327</v>
      </c>
      <c r="Z165" s="5">
        <f t="shared" si="109"/>
        <v>1327</v>
      </c>
      <c r="AA165" s="5">
        <f t="shared" si="110"/>
        <v>1327</v>
      </c>
      <c r="AC165" s="5">
        <f t="shared" si="111"/>
        <v>1327</v>
      </c>
      <c r="AD165" s="5">
        <f t="shared" si="112"/>
        <v>1327</v>
      </c>
      <c r="AF165" s="5">
        <f t="shared" si="113"/>
        <v>1327</v>
      </c>
      <c r="AG165" s="5">
        <f t="shared" si="114"/>
        <v>1327</v>
      </c>
      <c r="AI165" s="5">
        <f t="shared" si="115"/>
        <v>1327</v>
      </c>
      <c r="AJ165" s="5">
        <f t="shared" si="116"/>
        <v>1327</v>
      </c>
      <c r="AL165" s="5">
        <f t="shared" si="117"/>
        <v>1327</v>
      </c>
      <c r="AM165" s="5">
        <f t="shared" si="118"/>
        <v>1327</v>
      </c>
      <c r="AO165" s="5">
        <f t="shared" si="119"/>
        <v>1327</v>
      </c>
      <c r="AP165" s="5">
        <f t="shared" si="120"/>
        <v>1327</v>
      </c>
      <c r="AR165" s="5">
        <f t="shared" si="121"/>
        <v>1327</v>
      </c>
      <c r="AS165" s="5">
        <f t="shared" si="122"/>
        <v>1327</v>
      </c>
      <c r="AU165" s="5">
        <f t="shared" si="123"/>
        <v>1327</v>
      </c>
      <c r="AV165" s="5">
        <f t="shared" si="124"/>
        <v>1327</v>
      </c>
      <c r="AX165" s="5">
        <f t="shared" si="125"/>
        <v>1327</v>
      </c>
      <c r="AY165" s="5">
        <f t="shared" si="126"/>
        <v>1327</v>
      </c>
      <c r="BA165" s="5">
        <f t="shared" si="127"/>
        <v>1327</v>
      </c>
      <c r="BB165" s="5">
        <f t="shared" si="128"/>
        <v>1327</v>
      </c>
      <c r="BD165" s="5">
        <f t="shared" si="129"/>
        <v>1327</v>
      </c>
      <c r="BE165" s="5">
        <f t="shared" si="130"/>
        <v>1327</v>
      </c>
      <c r="BG165" s="5">
        <f t="shared" si="131"/>
        <v>1327</v>
      </c>
      <c r="BH165" s="5">
        <f t="shared" si="132"/>
        <v>1327</v>
      </c>
      <c r="BJ165" s="5">
        <f t="shared" si="133"/>
        <v>1327</v>
      </c>
      <c r="BK165" s="5">
        <f t="shared" si="134"/>
        <v>1327</v>
      </c>
      <c r="BM165" s="5">
        <f t="shared" si="135"/>
        <v>1327</v>
      </c>
      <c r="BN165" s="5">
        <f t="shared" si="136"/>
        <v>1327</v>
      </c>
      <c r="BP165" s="5">
        <f t="shared" si="137"/>
        <v>1327</v>
      </c>
      <c r="BQ165" s="5">
        <f t="shared" si="138"/>
        <v>1327</v>
      </c>
      <c r="BS165" s="5">
        <f t="shared" si="139"/>
        <v>1327</v>
      </c>
      <c r="BT165" s="5">
        <f t="shared" si="140"/>
        <v>1327</v>
      </c>
      <c r="BV165" s="5">
        <f t="shared" si="141"/>
        <v>1327</v>
      </c>
      <c r="BW165" s="5">
        <f t="shared" si="142"/>
        <v>1327</v>
      </c>
      <c r="BY165" s="5">
        <f t="shared" si="143"/>
        <v>1327</v>
      </c>
      <c r="BZ165" s="5">
        <f t="shared" si="144"/>
        <v>1327</v>
      </c>
      <c r="CB165" s="5">
        <f t="shared" si="145"/>
        <v>1327</v>
      </c>
      <c r="CC165" s="5">
        <f t="shared" si="146"/>
        <v>1327</v>
      </c>
      <c r="CE165" s="5">
        <f t="shared" si="147"/>
        <v>1327</v>
      </c>
      <c r="CF165" s="5">
        <f t="shared" si="148"/>
        <v>1327</v>
      </c>
      <c r="CH165" s="5">
        <f t="shared" si="149"/>
        <v>1327</v>
      </c>
      <c r="CI165" s="5">
        <f t="shared" si="150"/>
        <v>1327</v>
      </c>
      <c r="CK165" s="5">
        <f t="shared" si="151"/>
        <v>1327</v>
      </c>
      <c r="CL165" s="5">
        <f t="shared" si="152"/>
        <v>1327</v>
      </c>
      <c r="CN165" s="5">
        <f t="shared" si="153"/>
        <v>1327</v>
      </c>
      <c r="CO165" s="5">
        <f t="shared" si="154"/>
        <v>1327</v>
      </c>
      <c r="CQ165" s="5">
        <f t="shared" si="155"/>
        <v>1327</v>
      </c>
      <c r="CR165" s="5">
        <f t="shared" si="156"/>
        <v>1327</v>
      </c>
      <c r="CT165" s="5">
        <f t="shared" si="157"/>
        <v>1327</v>
      </c>
      <c r="CU165" s="5">
        <f t="shared" si="158"/>
        <v>1327</v>
      </c>
      <c r="CW165" s="5">
        <f t="shared" si="159"/>
        <v>1327</v>
      </c>
      <c r="CX165" s="5">
        <f t="shared" si="160"/>
        <v>1327</v>
      </c>
      <c r="CZ165" s="5">
        <f t="shared" ref="CZ165:DA167" si="162">K165+N165+Q165+T165+W165+Z165+AC165+AF165+AI165+AL165+AO165+AR165+AU165+AX165+BA165+BD165+BG165+BJ165+BM165+BP165+BS165+BV165+BY165+CB165+CE165+CH165+CK165+CN165+CQ165</f>
        <v>38483</v>
      </c>
      <c r="DA165" s="5">
        <f t="shared" si="162"/>
        <v>38483</v>
      </c>
    </row>
    <row r="166" spans="2:105" x14ac:dyDescent="0.2">
      <c r="B166" s="23" t="s">
        <v>244</v>
      </c>
      <c r="C166" s="23">
        <v>7</v>
      </c>
      <c r="D166" s="23">
        <v>6</v>
      </c>
      <c r="E166" s="23" t="s">
        <v>361</v>
      </c>
      <c r="F166" s="23" t="s">
        <v>217</v>
      </c>
      <c r="G166" s="37" t="s">
        <v>225</v>
      </c>
      <c r="H166" s="23" t="s">
        <v>236</v>
      </c>
      <c r="I166" s="23" t="s">
        <v>383</v>
      </c>
      <c r="L166" s="5">
        <f t="shared" si="100"/>
        <v>0</v>
      </c>
      <c r="N166" s="5">
        <f t="shared" si="101"/>
        <v>0</v>
      </c>
      <c r="O166" s="5">
        <f t="shared" si="102"/>
        <v>0</v>
      </c>
      <c r="Q166" s="5">
        <f t="shared" si="103"/>
        <v>0</v>
      </c>
      <c r="R166" s="5">
        <f t="shared" si="104"/>
        <v>0</v>
      </c>
      <c r="T166" s="5">
        <f t="shared" si="105"/>
        <v>0</v>
      </c>
      <c r="U166" s="5">
        <f t="shared" si="106"/>
        <v>0</v>
      </c>
      <c r="W166" s="5">
        <f t="shared" si="107"/>
        <v>0</v>
      </c>
      <c r="X166" s="5">
        <f t="shared" si="108"/>
        <v>0</v>
      </c>
      <c r="Z166" s="5">
        <f t="shared" si="109"/>
        <v>0</v>
      </c>
      <c r="AA166" s="5">
        <f t="shared" si="110"/>
        <v>0</v>
      </c>
      <c r="AC166" s="5">
        <f t="shared" si="111"/>
        <v>0</v>
      </c>
      <c r="AD166" s="5">
        <f t="shared" si="112"/>
        <v>0</v>
      </c>
      <c r="AF166" s="5">
        <f t="shared" si="113"/>
        <v>0</v>
      </c>
      <c r="AG166" s="5">
        <f t="shared" si="114"/>
        <v>0</v>
      </c>
      <c r="AI166" s="5">
        <f t="shared" si="115"/>
        <v>0</v>
      </c>
      <c r="AJ166" s="5">
        <f t="shared" si="116"/>
        <v>0</v>
      </c>
      <c r="AL166" s="5">
        <f t="shared" si="117"/>
        <v>0</v>
      </c>
      <c r="AM166" s="5">
        <f t="shared" si="118"/>
        <v>0</v>
      </c>
      <c r="AO166" s="5">
        <f t="shared" si="119"/>
        <v>0</v>
      </c>
      <c r="AP166" s="5">
        <f t="shared" si="120"/>
        <v>0</v>
      </c>
      <c r="AR166" s="5">
        <f t="shared" si="121"/>
        <v>0</v>
      </c>
      <c r="AS166" s="5">
        <f t="shared" si="122"/>
        <v>0</v>
      </c>
      <c r="AU166" s="5">
        <f t="shared" si="123"/>
        <v>0</v>
      </c>
      <c r="AV166" s="5">
        <f t="shared" si="124"/>
        <v>0</v>
      </c>
      <c r="AX166" s="5">
        <f t="shared" si="125"/>
        <v>0</v>
      </c>
      <c r="AY166" s="5">
        <f t="shared" si="126"/>
        <v>0</v>
      </c>
      <c r="BA166" s="5">
        <f t="shared" si="127"/>
        <v>0</v>
      </c>
      <c r="BB166" s="5">
        <f t="shared" si="128"/>
        <v>0</v>
      </c>
      <c r="BD166" s="5">
        <f t="shared" si="129"/>
        <v>0</v>
      </c>
      <c r="BE166" s="5">
        <f t="shared" si="130"/>
        <v>0</v>
      </c>
      <c r="BG166" s="5">
        <f t="shared" si="131"/>
        <v>0</v>
      </c>
      <c r="BH166" s="5">
        <f t="shared" si="132"/>
        <v>0</v>
      </c>
      <c r="BJ166" s="5">
        <f t="shared" si="133"/>
        <v>0</v>
      </c>
      <c r="BK166" s="5">
        <f t="shared" si="134"/>
        <v>0</v>
      </c>
      <c r="BM166" s="5">
        <f t="shared" si="135"/>
        <v>0</v>
      </c>
      <c r="BN166" s="5">
        <f t="shared" si="136"/>
        <v>0</v>
      </c>
      <c r="BP166" s="5">
        <f t="shared" si="137"/>
        <v>0</v>
      </c>
      <c r="BQ166" s="5">
        <f t="shared" si="138"/>
        <v>0</v>
      </c>
      <c r="BS166" s="5">
        <f t="shared" si="139"/>
        <v>0</v>
      </c>
      <c r="BT166" s="5">
        <f t="shared" si="140"/>
        <v>0</v>
      </c>
      <c r="BV166" s="5">
        <f t="shared" si="141"/>
        <v>0</v>
      </c>
      <c r="BW166" s="5">
        <f t="shared" si="142"/>
        <v>0</v>
      </c>
      <c r="BY166" s="5">
        <f t="shared" si="143"/>
        <v>0</v>
      </c>
      <c r="BZ166" s="5">
        <f t="shared" si="144"/>
        <v>0</v>
      </c>
      <c r="CB166" s="5">
        <f t="shared" si="145"/>
        <v>0</v>
      </c>
      <c r="CC166" s="5">
        <f t="shared" si="146"/>
        <v>0</v>
      </c>
      <c r="CE166" s="5">
        <f t="shared" si="147"/>
        <v>0</v>
      </c>
      <c r="CF166" s="5">
        <f t="shared" si="148"/>
        <v>0</v>
      </c>
      <c r="CH166" s="5">
        <f t="shared" si="149"/>
        <v>0</v>
      </c>
      <c r="CI166" s="5">
        <f t="shared" si="150"/>
        <v>0</v>
      </c>
      <c r="CK166" s="5">
        <f t="shared" si="151"/>
        <v>0</v>
      </c>
      <c r="CL166" s="5">
        <f t="shared" si="152"/>
        <v>0</v>
      </c>
      <c r="CN166" s="5">
        <f t="shared" si="153"/>
        <v>0</v>
      </c>
      <c r="CO166" s="5">
        <f t="shared" si="154"/>
        <v>0</v>
      </c>
      <c r="CQ166" s="5">
        <f t="shared" si="155"/>
        <v>0</v>
      </c>
      <c r="CR166" s="5">
        <f t="shared" si="156"/>
        <v>0</v>
      </c>
      <c r="CT166" s="5">
        <f t="shared" si="157"/>
        <v>0</v>
      </c>
      <c r="CU166" s="5">
        <f t="shared" si="158"/>
        <v>0</v>
      </c>
      <c r="CW166" s="5">
        <f t="shared" si="159"/>
        <v>0</v>
      </c>
      <c r="CX166" s="5">
        <f t="shared" si="160"/>
        <v>0</v>
      </c>
      <c r="CZ166" s="5">
        <f t="shared" si="162"/>
        <v>0</v>
      </c>
      <c r="DA166" s="5">
        <f t="shared" si="162"/>
        <v>0</v>
      </c>
    </row>
    <row r="167" spans="2:105" x14ac:dyDescent="0.2">
      <c r="B167" s="23" t="s">
        <v>244</v>
      </c>
      <c r="C167" s="23">
        <v>7</v>
      </c>
      <c r="D167" s="23">
        <v>6</v>
      </c>
      <c r="E167" s="23" t="s">
        <v>361</v>
      </c>
      <c r="F167" s="23" t="s">
        <v>217</v>
      </c>
      <c r="G167" s="37" t="s">
        <v>225</v>
      </c>
      <c r="H167" s="23" t="s">
        <v>237</v>
      </c>
      <c r="I167" s="23" t="s">
        <v>383</v>
      </c>
      <c r="K167" s="9">
        <v>1573</v>
      </c>
      <c r="L167" s="5">
        <f t="shared" si="100"/>
        <v>1573</v>
      </c>
      <c r="M167" s="9"/>
      <c r="N167" s="5">
        <f t="shared" si="101"/>
        <v>1573</v>
      </c>
      <c r="O167" s="5">
        <f t="shared" si="102"/>
        <v>1573</v>
      </c>
      <c r="P167" s="9"/>
      <c r="Q167" s="5">
        <f t="shared" si="103"/>
        <v>1573</v>
      </c>
      <c r="R167" s="5">
        <f t="shared" si="104"/>
        <v>1573</v>
      </c>
      <c r="S167" s="9"/>
      <c r="T167" s="5">
        <f t="shared" si="105"/>
        <v>1573</v>
      </c>
      <c r="U167" s="5">
        <f t="shared" si="106"/>
        <v>1573</v>
      </c>
      <c r="V167" s="9"/>
      <c r="W167" s="5">
        <f t="shared" si="107"/>
        <v>1573</v>
      </c>
      <c r="X167" s="5">
        <f t="shared" si="108"/>
        <v>1573</v>
      </c>
      <c r="Y167" s="9"/>
      <c r="Z167" s="5">
        <f t="shared" si="109"/>
        <v>1573</v>
      </c>
      <c r="AA167" s="5">
        <f t="shared" si="110"/>
        <v>1573</v>
      </c>
      <c r="AB167" s="9"/>
      <c r="AC167" s="5">
        <f t="shared" si="111"/>
        <v>1573</v>
      </c>
      <c r="AD167" s="5">
        <f t="shared" si="112"/>
        <v>1573</v>
      </c>
      <c r="AE167" s="9"/>
      <c r="AF167" s="5">
        <f t="shared" si="113"/>
        <v>1573</v>
      </c>
      <c r="AG167" s="5">
        <f t="shared" si="114"/>
        <v>1573</v>
      </c>
      <c r="AH167" s="9"/>
      <c r="AI167" s="5">
        <f t="shared" si="115"/>
        <v>1573</v>
      </c>
      <c r="AJ167" s="5">
        <f t="shared" si="116"/>
        <v>1573</v>
      </c>
      <c r="AK167" s="9"/>
      <c r="AL167" s="5">
        <f t="shared" si="117"/>
        <v>1573</v>
      </c>
      <c r="AM167" s="5">
        <f t="shared" si="118"/>
        <v>1573</v>
      </c>
      <c r="AN167" s="9"/>
      <c r="AO167" s="5">
        <f t="shared" si="119"/>
        <v>1573</v>
      </c>
      <c r="AP167" s="5">
        <f t="shared" si="120"/>
        <v>1573</v>
      </c>
      <c r="AQ167" s="9"/>
      <c r="AR167" s="5">
        <f t="shared" si="121"/>
        <v>1573</v>
      </c>
      <c r="AS167" s="5">
        <f t="shared" si="122"/>
        <v>1573</v>
      </c>
      <c r="AT167" s="9"/>
      <c r="AU167" s="5">
        <f t="shared" si="123"/>
        <v>1573</v>
      </c>
      <c r="AV167" s="5">
        <f t="shared" si="124"/>
        <v>1573</v>
      </c>
      <c r="AW167" s="9"/>
      <c r="AX167" s="5">
        <f t="shared" si="125"/>
        <v>1573</v>
      </c>
      <c r="AY167" s="5">
        <f t="shared" si="126"/>
        <v>1573</v>
      </c>
      <c r="AZ167" s="9"/>
      <c r="BA167" s="5">
        <f t="shared" si="127"/>
        <v>1573</v>
      </c>
      <c r="BB167" s="5">
        <f t="shared" si="128"/>
        <v>1573</v>
      </c>
      <c r="BC167" s="9"/>
      <c r="BD167" s="5">
        <f t="shared" si="129"/>
        <v>1573</v>
      </c>
      <c r="BE167" s="5">
        <f t="shared" si="130"/>
        <v>1573</v>
      </c>
      <c r="BG167" s="5">
        <f t="shared" si="131"/>
        <v>1573</v>
      </c>
      <c r="BH167" s="5">
        <f t="shared" si="132"/>
        <v>1573</v>
      </c>
      <c r="BJ167" s="5">
        <f t="shared" si="133"/>
        <v>1573</v>
      </c>
      <c r="BK167" s="5">
        <f t="shared" si="134"/>
        <v>1573</v>
      </c>
      <c r="BM167" s="5">
        <f t="shared" si="135"/>
        <v>1573</v>
      </c>
      <c r="BN167" s="5">
        <f t="shared" si="136"/>
        <v>1573</v>
      </c>
      <c r="BP167" s="5">
        <f t="shared" si="137"/>
        <v>1573</v>
      </c>
      <c r="BQ167" s="5">
        <f t="shared" si="138"/>
        <v>1573</v>
      </c>
      <c r="BS167" s="5">
        <f t="shared" si="139"/>
        <v>1573</v>
      </c>
      <c r="BT167" s="5">
        <f t="shared" si="140"/>
        <v>1573</v>
      </c>
      <c r="BV167" s="5">
        <f t="shared" si="141"/>
        <v>1573</v>
      </c>
      <c r="BW167" s="5">
        <f t="shared" si="142"/>
        <v>1573</v>
      </c>
      <c r="BY167" s="5">
        <f t="shared" si="143"/>
        <v>1573</v>
      </c>
      <c r="BZ167" s="5">
        <f t="shared" si="144"/>
        <v>1573</v>
      </c>
      <c r="CB167" s="5">
        <f t="shared" si="145"/>
        <v>1573</v>
      </c>
      <c r="CC167" s="5">
        <f t="shared" si="146"/>
        <v>1573</v>
      </c>
      <c r="CE167" s="5">
        <f t="shared" si="147"/>
        <v>1573</v>
      </c>
      <c r="CF167" s="5">
        <f t="shared" si="148"/>
        <v>1573</v>
      </c>
      <c r="CH167" s="5">
        <f t="shared" si="149"/>
        <v>1573</v>
      </c>
      <c r="CI167" s="5">
        <f t="shared" si="150"/>
        <v>1573</v>
      </c>
      <c r="CK167" s="5">
        <f t="shared" si="151"/>
        <v>1573</v>
      </c>
      <c r="CL167" s="5">
        <f t="shared" si="152"/>
        <v>1573</v>
      </c>
      <c r="CN167" s="5">
        <f t="shared" si="153"/>
        <v>1573</v>
      </c>
      <c r="CO167" s="5">
        <f t="shared" si="154"/>
        <v>1573</v>
      </c>
      <c r="CQ167" s="5">
        <f t="shared" si="155"/>
        <v>1573</v>
      </c>
      <c r="CR167" s="5">
        <f t="shared" si="156"/>
        <v>1573</v>
      </c>
      <c r="CT167" s="5">
        <f t="shared" si="157"/>
        <v>1573</v>
      </c>
      <c r="CU167" s="5">
        <f t="shared" si="158"/>
        <v>1573</v>
      </c>
      <c r="CW167" s="5">
        <f t="shared" si="159"/>
        <v>1573</v>
      </c>
      <c r="CX167" s="5">
        <f t="shared" si="160"/>
        <v>1573</v>
      </c>
      <c r="CZ167" s="5">
        <f t="shared" si="162"/>
        <v>45617</v>
      </c>
      <c r="DA167" s="5">
        <f t="shared" si="162"/>
        <v>45617</v>
      </c>
    </row>
    <row r="168" spans="2:105" x14ac:dyDescent="0.2">
      <c r="K168" s="9"/>
      <c r="M168" s="9"/>
      <c r="P168" s="9"/>
      <c r="S168" s="9"/>
      <c r="V168" s="9"/>
      <c r="Y168" s="9"/>
      <c r="AB168" s="9"/>
      <c r="AE168" s="9"/>
      <c r="AH168" s="9"/>
      <c r="AK168" s="9"/>
      <c r="AN168" s="9"/>
      <c r="AQ168" s="9"/>
      <c r="AT168" s="9"/>
      <c r="AW168" s="9"/>
      <c r="AZ168" s="9"/>
      <c r="BC168" s="9"/>
    </row>
    <row r="169" spans="2:105" x14ac:dyDescent="0.2">
      <c r="B169" s="23" t="s">
        <v>244</v>
      </c>
      <c r="C169" s="23">
        <v>7</v>
      </c>
      <c r="D169" s="23">
        <v>6</v>
      </c>
      <c r="E169" s="23" t="s">
        <v>362</v>
      </c>
      <c r="F169" s="23" t="s">
        <v>217</v>
      </c>
      <c r="G169" s="37" t="s">
        <v>225</v>
      </c>
      <c r="H169" s="23" t="s">
        <v>235</v>
      </c>
      <c r="I169" s="23" t="s">
        <v>383</v>
      </c>
      <c r="K169" s="5">
        <v>488</v>
      </c>
      <c r="L169" s="5">
        <f t="shared" si="100"/>
        <v>488</v>
      </c>
      <c r="N169" s="5">
        <f t="shared" si="101"/>
        <v>488</v>
      </c>
      <c r="O169" s="5">
        <f t="shared" si="102"/>
        <v>488</v>
      </c>
      <c r="Q169" s="5">
        <f t="shared" si="103"/>
        <v>488</v>
      </c>
      <c r="R169" s="5">
        <f t="shared" si="104"/>
        <v>488</v>
      </c>
      <c r="T169" s="5">
        <f t="shared" si="105"/>
        <v>488</v>
      </c>
      <c r="U169" s="5">
        <f t="shared" si="106"/>
        <v>488</v>
      </c>
      <c r="W169" s="5">
        <f t="shared" si="107"/>
        <v>488</v>
      </c>
      <c r="X169" s="5">
        <f t="shared" si="108"/>
        <v>488</v>
      </c>
      <c r="Z169" s="5">
        <f t="shared" si="109"/>
        <v>488</v>
      </c>
      <c r="AA169" s="5">
        <f t="shared" si="110"/>
        <v>488</v>
      </c>
      <c r="AC169" s="5">
        <f t="shared" si="111"/>
        <v>488</v>
      </c>
      <c r="AD169" s="5">
        <f t="shared" si="112"/>
        <v>488</v>
      </c>
      <c r="AF169" s="5">
        <f t="shared" si="113"/>
        <v>488</v>
      </c>
      <c r="AG169" s="5">
        <f t="shared" si="114"/>
        <v>488</v>
      </c>
      <c r="AI169" s="5">
        <f t="shared" si="115"/>
        <v>488</v>
      </c>
      <c r="AJ169" s="5">
        <f t="shared" si="116"/>
        <v>488</v>
      </c>
      <c r="AL169" s="5">
        <f t="shared" si="117"/>
        <v>488</v>
      </c>
      <c r="AM169" s="5">
        <f t="shared" si="118"/>
        <v>488</v>
      </c>
      <c r="AO169" s="5">
        <f t="shared" si="119"/>
        <v>488</v>
      </c>
      <c r="AP169" s="5">
        <f t="shared" si="120"/>
        <v>488</v>
      </c>
      <c r="AR169" s="5">
        <f t="shared" si="121"/>
        <v>488</v>
      </c>
      <c r="AS169" s="5">
        <f t="shared" si="122"/>
        <v>488</v>
      </c>
      <c r="AU169" s="5">
        <f t="shared" si="123"/>
        <v>488</v>
      </c>
      <c r="AV169" s="5">
        <f t="shared" si="124"/>
        <v>488</v>
      </c>
      <c r="AX169" s="5">
        <f t="shared" si="125"/>
        <v>488</v>
      </c>
      <c r="AY169" s="5">
        <f t="shared" si="126"/>
        <v>488</v>
      </c>
      <c r="BA169" s="5">
        <f t="shared" si="127"/>
        <v>488</v>
      </c>
      <c r="BB169" s="5">
        <f t="shared" si="128"/>
        <v>488</v>
      </c>
      <c r="BD169" s="5">
        <f t="shared" si="129"/>
        <v>488</v>
      </c>
      <c r="BE169" s="5">
        <f t="shared" si="130"/>
        <v>488</v>
      </c>
      <c r="BG169" s="5">
        <f t="shared" si="131"/>
        <v>488</v>
      </c>
      <c r="BH169" s="5">
        <f t="shared" si="132"/>
        <v>488</v>
      </c>
      <c r="BJ169" s="5">
        <f t="shared" si="133"/>
        <v>488</v>
      </c>
      <c r="BK169" s="5">
        <f t="shared" si="134"/>
        <v>488</v>
      </c>
      <c r="BM169" s="5">
        <f t="shared" si="135"/>
        <v>488</v>
      </c>
      <c r="BN169" s="5">
        <f t="shared" si="136"/>
        <v>488</v>
      </c>
      <c r="BP169" s="5">
        <f t="shared" si="137"/>
        <v>488</v>
      </c>
      <c r="BQ169" s="5">
        <f t="shared" si="138"/>
        <v>488</v>
      </c>
      <c r="BS169" s="5">
        <f t="shared" si="139"/>
        <v>488</v>
      </c>
      <c r="BT169" s="5">
        <f t="shared" si="140"/>
        <v>488</v>
      </c>
      <c r="BV169" s="5">
        <f t="shared" si="141"/>
        <v>488</v>
      </c>
      <c r="BW169" s="5">
        <f t="shared" si="142"/>
        <v>488</v>
      </c>
      <c r="BY169" s="5">
        <f t="shared" si="143"/>
        <v>488</v>
      </c>
      <c r="BZ169" s="5">
        <f t="shared" si="144"/>
        <v>488</v>
      </c>
      <c r="CB169" s="5">
        <f t="shared" si="145"/>
        <v>488</v>
      </c>
      <c r="CC169" s="5">
        <f t="shared" si="146"/>
        <v>488</v>
      </c>
      <c r="CE169" s="5">
        <f t="shared" si="147"/>
        <v>488</v>
      </c>
      <c r="CF169" s="5">
        <f t="shared" si="148"/>
        <v>488</v>
      </c>
      <c r="CH169" s="5">
        <f t="shared" si="149"/>
        <v>488</v>
      </c>
      <c r="CI169" s="5">
        <f t="shared" si="150"/>
        <v>488</v>
      </c>
      <c r="CK169" s="5">
        <f t="shared" si="151"/>
        <v>488</v>
      </c>
      <c r="CL169" s="5">
        <f t="shared" si="152"/>
        <v>488</v>
      </c>
      <c r="CN169" s="5">
        <f t="shared" si="153"/>
        <v>488</v>
      </c>
      <c r="CO169" s="5">
        <f t="shared" si="154"/>
        <v>488</v>
      </c>
      <c r="CQ169" s="5">
        <f t="shared" si="155"/>
        <v>488</v>
      </c>
      <c r="CR169" s="5">
        <f t="shared" si="156"/>
        <v>488</v>
      </c>
      <c r="CT169" s="5">
        <f t="shared" si="157"/>
        <v>488</v>
      </c>
      <c r="CU169" s="5">
        <f t="shared" si="158"/>
        <v>488</v>
      </c>
      <c r="CW169" s="5">
        <f t="shared" si="159"/>
        <v>488</v>
      </c>
      <c r="CX169" s="5">
        <f t="shared" si="160"/>
        <v>488</v>
      </c>
      <c r="CZ169" s="5">
        <f>K169+N169+Q169+T169+W169+Z169+AC169+AF169+AI169+AL169+AO169+AR169+AU169+AX169+BA169+BD169+BG169+BJ169+BM169+BP169+BS169+BV169+BY169+CB169+CE169+CH169+CK169+CN169+CQ169</f>
        <v>14152</v>
      </c>
      <c r="DA169" s="5">
        <f>L169+O169+R169+U169+X169+AA169+AD169+AG169+AJ169+AM169+AP169+AS169+AV169+AY169+BB169+BE169+BH169+BK169+BN169+BQ169+BT169+BW169+BZ169+CC169+CF169+CI169+CL169+CO169+CR169</f>
        <v>14152</v>
      </c>
    </row>
    <row r="170" spans="2:105" x14ac:dyDescent="0.2">
      <c r="B170" s="23" t="s">
        <v>244</v>
      </c>
      <c r="C170" s="23">
        <v>7</v>
      </c>
      <c r="D170" s="23">
        <v>6</v>
      </c>
      <c r="E170" s="23" t="s">
        <v>362</v>
      </c>
      <c r="F170" s="23" t="s">
        <v>217</v>
      </c>
      <c r="G170" s="37" t="s">
        <v>225</v>
      </c>
      <c r="H170" s="23" t="s">
        <v>236</v>
      </c>
      <c r="I170" s="23" t="s">
        <v>383</v>
      </c>
      <c r="L170" s="5">
        <f t="shared" si="100"/>
        <v>0</v>
      </c>
      <c r="N170" s="5">
        <f t="shared" si="101"/>
        <v>0</v>
      </c>
      <c r="O170" s="5">
        <f t="shared" si="102"/>
        <v>0</v>
      </c>
      <c r="Q170" s="5">
        <f t="shared" si="103"/>
        <v>0</v>
      </c>
      <c r="R170" s="5">
        <f t="shared" si="104"/>
        <v>0</v>
      </c>
      <c r="T170" s="5">
        <f t="shared" si="105"/>
        <v>0</v>
      </c>
      <c r="U170" s="5">
        <f t="shared" si="106"/>
        <v>0</v>
      </c>
      <c r="W170" s="5">
        <f t="shared" si="107"/>
        <v>0</v>
      </c>
      <c r="X170" s="5">
        <f t="shared" si="108"/>
        <v>0</v>
      </c>
      <c r="Z170" s="5">
        <f t="shared" si="109"/>
        <v>0</v>
      </c>
      <c r="AA170" s="5">
        <f t="shared" si="110"/>
        <v>0</v>
      </c>
      <c r="AC170" s="5">
        <f t="shared" si="111"/>
        <v>0</v>
      </c>
      <c r="AD170" s="5">
        <f t="shared" si="112"/>
        <v>0</v>
      </c>
      <c r="AF170" s="5">
        <f t="shared" si="113"/>
        <v>0</v>
      </c>
      <c r="AG170" s="5">
        <f t="shared" si="114"/>
        <v>0</v>
      </c>
      <c r="AI170" s="5">
        <f t="shared" si="115"/>
        <v>0</v>
      </c>
      <c r="AJ170" s="5">
        <f t="shared" si="116"/>
        <v>0</v>
      </c>
      <c r="AL170" s="5">
        <f t="shared" si="117"/>
        <v>0</v>
      </c>
      <c r="AM170" s="5">
        <f t="shared" si="118"/>
        <v>0</v>
      </c>
      <c r="AO170" s="5">
        <f t="shared" si="119"/>
        <v>0</v>
      </c>
      <c r="AP170" s="5">
        <f t="shared" si="120"/>
        <v>0</v>
      </c>
      <c r="AR170" s="5">
        <f t="shared" si="121"/>
        <v>0</v>
      </c>
      <c r="AS170" s="5">
        <f t="shared" si="122"/>
        <v>0</v>
      </c>
      <c r="AU170" s="5">
        <f t="shared" si="123"/>
        <v>0</v>
      </c>
      <c r="AV170" s="5">
        <f t="shared" si="124"/>
        <v>0</v>
      </c>
      <c r="AX170" s="5">
        <f t="shared" si="125"/>
        <v>0</v>
      </c>
      <c r="AY170" s="5">
        <f t="shared" si="126"/>
        <v>0</v>
      </c>
      <c r="BA170" s="5">
        <f t="shared" si="127"/>
        <v>0</v>
      </c>
      <c r="BB170" s="5">
        <f t="shared" si="128"/>
        <v>0</v>
      </c>
      <c r="BD170" s="5">
        <f t="shared" si="129"/>
        <v>0</v>
      </c>
      <c r="BE170" s="5">
        <f t="shared" si="130"/>
        <v>0</v>
      </c>
      <c r="BG170" s="5">
        <f t="shared" si="131"/>
        <v>0</v>
      </c>
      <c r="BH170" s="5">
        <f t="shared" si="132"/>
        <v>0</v>
      </c>
      <c r="BJ170" s="5">
        <f t="shared" si="133"/>
        <v>0</v>
      </c>
      <c r="BK170" s="5">
        <f t="shared" si="134"/>
        <v>0</v>
      </c>
      <c r="BM170" s="5">
        <f t="shared" si="135"/>
        <v>0</v>
      </c>
      <c r="BN170" s="5">
        <f t="shared" si="136"/>
        <v>0</v>
      </c>
      <c r="BP170" s="5">
        <f t="shared" si="137"/>
        <v>0</v>
      </c>
      <c r="BQ170" s="5">
        <f t="shared" si="138"/>
        <v>0</v>
      </c>
      <c r="BS170" s="5">
        <f t="shared" si="139"/>
        <v>0</v>
      </c>
      <c r="BT170" s="5">
        <f t="shared" si="140"/>
        <v>0</v>
      </c>
      <c r="BV170" s="5">
        <f t="shared" si="141"/>
        <v>0</v>
      </c>
      <c r="BW170" s="5">
        <f t="shared" si="142"/>
        <v>0</v>
      </c>
      <c r="BY170" s="5">
        <f t="shared" si="143"/>
        <v>0</v>
      </c>
      <c r="BZ170" s="5">
        <f t="shared" si="144"/>
        <v>0</v>
      </c>
      <c r="CB170" s="5">
        <f t="shared" si="145"/>
        <v>0</v>
      </c>
      <c r="CC170" s="5">
        <f t="shared" si="146"/>
        <v>0</v>
      </c>
      <c r="CE170" s="5">
        <f t="shared" si="147"/>
        <v>0</v>
      </c>
      <c r="CF170" s="5">
        <f t="shared" si="148"/>
        <v>0</v>
      </c>
      <c r="CH170" s="5">
        <f t="shared" si="149"/>
        <v>0</v>
      </c>
      <c r="CI170" s="5">
        <f t="shared" si="150"/>
        <v>0</v>
      </c>
      <c r="CK170" s="5">
        <f t="shared" si="151"/>
        <v>0</v>
      </c>
      <c r="CL170" s="5">
        <f t="shared" si="152"/>
        <v>0</v>
      </c>
      <c r="CN170" s="5">
        <f t="shared" si="153"/>
        <v>0</v>
      </c>
      <c r="CO170" s="5">
        <f t="shared" si="154"/>
        <v>0</v>
      </c>
      <c r="CQ170" s="5">
        <f t="shared" si="155"/>
        <v>0</v>
      </c>
      <c r="CR170" s="5">
        <f t="shared" si="156"/>
        <v>0</v>
      </c>
      <c r="CT170" s="5">
        <f t="shared" si="157"/>
        <v>0</v>
      </c>
      <c r="CU170" s="5">
        <f t="shared" si="158"/>
        <v>0</v>
      </c>
      <c r="CW170" s="5">
        <f t="shared" si="159"/>
        <v>0</v>
      </c>
      <c r="CX170" s="5">
        <f t="shared" si="160"/>
        <v>0</v>
      </c>
      <c r="CZ170" s="5">
        <f>K170+N170+Q170+T170+W170+Z170+AC170+AF170+AI170+AL170+AO170+AR170+AU170+AX170+BA170+BD170+BG170+BJ170+BM170+BP170+BS170+BV170+BY170+CB170+CE170+CH170+CK170+CN170+CQ170</f>
        <v>0</v>
      </c>
      <c r="DA170" s="5">
        <f>L170+O170+R170+U170+X170+AA170+AD170+AG170+AJ170+AM170+AP170+AS170+AV170+AY170+BB170+BE170+BH170+BK170+BN170+BQ170+BT170+BW170+BZ170+CC170+CF170+CI170+CL170+CO170+CR170</f>
        <v>0</v>
      </c>
    </row>
    <row r="171" spans="2:105" x14ac:dyDescent="0.2">
      <c r="K171" s="9"/>
      <c r="M171" s="9"/>
      <c r="P171" s="9"/>
      <c r="S171" s="9"/>
      <c r="V171" s="9"/>
      <c r="Y171" s="9"/>
      <c r="AB171" s="9"/>
      <c r="AE171" s="9"/>
      <c r="AH171" s="9"/>
      <c r="AK171" s="9"/>
      <c r="AN171" s="9"/>
      <c r="AQ171" s="9"/>
      <c r="AT171" s="9"/>
      <c r="AW171" s="9"/>
      <c r="AZ171" s="9"/>
      <c r="BC171" s="9"/>
    </row>
    <row r="173" spans="2:105" x14ac:dyDescent="0.2">
      <c r="B173" s="23" t="s">
        <v>244</v>
      </c>
      <c r="C173" s="23">
        <v>7</v>
      </c>
      <c r="D173" s="23">
        <v>8</v>
      </c>
      <c r="E173" s="23" t="s">
        <v>362</v>
      </c>
      <c r="F173" s="23" t="s">
        <v>183</v>
      </c>
      <c r="G173" s="38" t="s">
        <v>239</v>
      </c>
      <c r="H173" s="23" t="s">
        <v>235</v>
      </c>
      <c r="L173" s="5">
        <f t="shared" si="100"/>
        <v>0</v>
      </c>
      <c r="N173" s="5">
        <f t="shared" si="101"/>
        <v>0</v>
      </c>
      <c r="O173" s="5">
        <f t="shared" si="102"/>
        <v>0</v>
      </c>
      <c r="Q173" s="5">
        <f t="shared" si="103"/>
        <v>0</v>
      </c>
      <c r="R173" s="5">
        <f t="shared" si="104"/>
        <v>0</v>
      </c>
      <c r="T173" s="5">
        <f t="shared" si="105"/>
        <v>0</v>
      </c>
      <c r="U173" s="5">
        <f t="shared" si="106"/>
        <v>0</v>
      </c>
      <c r="W173" s="5">
        <f t="shared" si="107"/>
        <v>0</v>
      </c>
      <c r="X173" s="5">
        <f t="shared" si="108"/>
        <v>0</v>
      </c>
      <c r="Z173" s="5">
        <f t="shared" si="109"/>
        <v>0</v>
      </c>
      <c r="AA173" s="5">
        <f t="shared" si="110"/>
        <v>0</v>
      </c>
      <c r="AC173" s="5">
        <f t="shared" si="111"/>
        <v>0</v>
      </c>
      <c r="AD173" s="5">
        <f t="shared" si="112"/>
        <v>0</v>
      </c>
      <c r="AF173" s="5">
        <f t="shared" si="113"/>
        <v>0</v>
      </c>
      <c r="AG173" s="5">
        <f t="shared" si="114"/>
        <v>0</v>
      </c>
      <c r="AI173" s="5">
        <f t="shared" si="115"/>
        <v>0</v>
      </c>
      <c r="AJ173" s="5">
        <f t="shared" si="116"/>
        <v>0</v>
      </c>
      <c r="AL173" s="5">
        <f t="shared" si="117"/>
        <v>0</v>
      </c>
      <c r="AM173" s="5">
        <f t="shared" si="118"/>
        <v>0</v>
      </c>
      <c r="AO173" s="5">
        <f t="shared" si="119"/>
        <v>0</v>
      </c>
      <c r="AP173" s="5">
        <f t="shared" si="120"/>
        <v>0</v>
      </c>
      <c r="AR173" s="5">
        <f t="shared" si="121"/>
        <v>0</v>
      </c>
      <c r="AS173" s="5">
        <f t="shared" si="122"/>
        <v>0</v>
      </c>
      <c r="AU173" s="5">
        <f t="shared" si="123"/>
        <v>0</v>
      </c>
      <c r="AV173" s="5">
        <f t="shared" si="124"/>
        <v>0</v>
      </c>
      <c r="AX173" s="5">
        <f t="shared" si="125"/>
        <v>0</v>
      </c>
      <c r="AY173" s="5">
        <f t="shared" si="126"/>
        <v>0</v>
      </c>
      <c r="BA173" s="5">
        <f t="shared" si="127"/>
        <v>0</v>
      </c>
      <c r="BB173" s="5">
        <f t="shared" si="128"/>
        <v>0</v>
      </c>
      <c r="BD173" s="5">
        <f t="shared" si="129"/>
        <v>0</v>
      </c>
      <c r="BE173" s="5">
        <f t="shared" si="130"/>
        <v>0</v>
      </c>
      <c r="BG173" s="5">
        <f t="shared" si="131"/>
        <v>0</v>
      </c>
      <c r="BH173" s="5">
        <f t="shared" si="132"/>
        <v>0</v>
      </c>
      <c r="BJ173" s="5">
        <f t="shared" si="133"/>
        <v>0</v>
      </c>
      <c r="BK173" s="5">
        <f t="shared" si="134"/>
        <v>0</v>
      </c>
      <c r="BM173" s="5">
        <f t="shared" si="135"/>
        <v>0</v>
      </c>
      <c r="BN173" s="5">
        <f t="shared" si="136"/>
        <v>0</v>
      </c>
      <c r="BP173" s="5">
        <f t="shared" si="137"/>
        <v>0</v>
      </c>
      <c r="BQ173" s="5">
        <f t="shared" si="138"/>
        <v>0</v>
      </c>
      <c r="BS173" s="5">
        <f t="shared" si="139"/>
        <v>0</v>
      </c>
      <c r="BT173" s="5">
        <f t="shared" si="140"/>
        <v>0</v>
      </c>
      <c r="BV173" s="5">
        <f t="shared" si="141"/>
        <v>0</v>
      </c>
      <c r="BW173" s="5">
        <f t="shared" si="142"/>
        <v>0</v>
      </c>
      <c r="BY173" s="5">
        <f t="shared" si="143"/>
        <v>0</v>
      </c>
      <c r="BZ173" s="5">
        <f t="shared" si="144"/>
        <v>0</v>
      </c>
      <c r="CB173" s="5">
        <f t="shared" si="145"/>
        <v>0</v>
      </c>
      <c r="CC173" s="5">
        <f t="shared" si="146"/>
        <v>0</v>
      </c>
      <c r="CE173" s="5">
        <f t="shared" si="147"/>
        <v>0</v>
      </c>
      <c r="CF173" s="5">
        <f t="shared" si="148"/>
        <v>0</v>
      </c>
      <c r="CH173" s="5">
        <f t="shared" si="149"/>
        <v>0</v>
      </c>
      <c r="CI173" s="5">
        <f t="shared" si="150"/>
        <v>0</v>
      </c>
      <c r="CK173" s="5">
        <f t="shared" si="151"/>
        <v>0</v>
      </c>
      <c r="CL173" s="5">
        <f t="shared" si="152"/>
        <v>0</v>
      </c>
      <c r="CN173" s="5">
        <f t="shared" si="153"/>
        <v>0</v>
      </c>
      <c r="CO173" s="5">
        <f t="shared" si="154"/>
        <v>0</v>
      </c>
      <c r="CQ173" s="5">
        <f t="shared" si="155"/>
        <v>0</v>
      </c>
      <c r="CR173" s="5">
        <f t="shared" si="156"/>
        <v>0</v>
      </c>
      <c r="CT173" s="5">
        <f t="shared" si="157"/>
        <v>0</v>
      </c>
      <c r="CU173" s="5">
        <f t="shared" si="158"/>
        <v>0</v>
      </c>
      <c r="CW173" s="5">
        <f t="shared" si="159"/>
        <v>0</v>
      </c>
      <c r="CX173" s="5">
        <f t="shared" si="160"/>
        <v>0</v>
      </c>
      <c r="CZ173" s="5">
        <f>K173+N173+Q173+T173+W173+Z173+AC173+AF173+AI173+AL173+AO173+AR173+AU173+AX173+BA173+BD173+BG173+BJ173+BM173+BP173+BS173+BV173+BY173+CB173+CE173+CH173+CK173+CN173+CQ173</f>
        <v>0</v>
      </c>
      <c r="DA173" s="5">
        <f>L173+O173+R173+U173+X173+AA173+AD173+AG173+AJ173+AM173+AP173+AS173+AV173+AY173+BB173+BE173+BH173+BK173+BN173+BQ173+BT173+BW173+BZ173+CC173+CF173+CI173+CL173+CO173+CR173</f>
        <v>0</v>
      </c>
    </row>
    <row r="174" spans="2:105" x14ac:dyDescent="0.2">
      <c r="B174" s="23" t="s">
        <v>244</v>
      </c>
      <c r="C174" s="23">
        <v>7</v>
      </c>
      <c r="D174" s="23">
        <v>8</v>
      </c>
      <c r="E174" s="23" t="s">
        <v>362</v>
      </c>
      <c r="F174" s="23" t="s">
        <v>183</v>
      </c>
      <c r="G174" s="38" t="s">
        <v>239</v>
      </c>
      <c r="H174" s="23" t="s">
        <v>236</v>
      </c>
      <c r="L174" s="5">
        <f t="shared" si="100"/>
        <v>0</v>
      </c>
      <c r="N174" s="5">
        <f t="shared" si="101"/>
        <v>0</v>
      </c>
      <c r="O174" s="5">
        <f t="shared" si="102"/>
        <v>0</v>
      </c>
      <c r="Q174" s="5">
        <f t="shared" si="103"/>
        <v>0</v>
      </c>
      <c r="R174" s="5">
        <f t="shared" si="104"/>
        <v>0</v>
      </c>
      <c r="T174" s="5">
        <f t="shared" si="105"/>
        <v>0</v>
      </c>
      <c r="U174" s="5">
        <f t="shared" si="106"/>
        <v>0</v>
      </c>
      <c r="W174" s="5">
        <f t="shared" si="107"/>
        <v>0</v>
      </c>
      <c r="X174" s="5">
        <f t="shared" si="108"/>
        <v>0</v>
      </c>
      <c r="Z174" s="5">
        <f t="shared" si="109"/>
        <v>0</v>
      </c>
      <c r="AA174" s="5">
        <f t="shared" si="110"/>
        <v>0</v>
      </c>
      <c r="AC174" s="5">
        <f t="shared" si="111"/>
        <v>0</v>
      </c>
      <c r="AD174" s="5">
        <f t="shared" si="112"/>
        <v>0</v>
      </c>
      <c r="AF174" s="5">
        <f t="shared" si="113"/>
        <v>0</v>
      </c>
      <c r="AG174" s="5">
        <f t="shared" si="114"/>
        <v>0</v>
      </c>
      <c r="AI174" s="5">
        <f t="shared" si="115"/>
        <v>0</v>
      </c>
      <c r="AJ174" s="5">
        <f t="shared" si="116"/>
        <v>0</v>
      </c>
      <c r="AL174" s="5">
        <f t="shared" si="117"/>
        <v>0</v>
      </c>
      <c r="AM174" s="5">
        <f t="shared" si="118"/>
        <v>0</v>
      </c>
      <c r="AO174" s="5">
        <f t="shared" si="119"/>
        <v>0</v>
      </c>
      <c r="AP174" s="5">
        <f t="shared" si="120"/>
        <v>0</v>
      </c>
      <c r="AR174" s="5">
        <f t="shared" si="121"/>
        <v>0</v>
      </c>
      <c r="AS174" s="5">
        <f t="shared" si="122"/>
        <v>0</v>
      </c>
      <c r="AU174" s="5">
        <f t="shared" si="123"/>
        <v>0</v>
      </c>
      <c r="AV174" s="5">
        <f t="shared" si="124"/>
        <v>0</v>
      </c>
      <c r="AX174" s="5">
        <f t="shared" si="125"/>
        <v>0</v>
      </c>
      <c r="AY174" s="5">
        <f t="shared" si="126"/>
        <v>0</v>
      </c>
      <c r="BA174" s="5">
        <f t="shared" si="127"/>
        <v>0</v>
      </c>
      <c r="BB174" s="5">
        <f t="shared" si="128"/>
        <v>0</v>
      </c>
      <c r="BD174" s="5">
        <f t="shared" si="129"/>
        <v>0</v>
      </c>
      <c r="BE174" s="5">
        <f t="shared" si="130"/>
        <v>0</v>
      </c>
      <c r="BG174" s="5">
        <f t="shared" si="131"/>
        <v>0</v>
      </c>
      <c r="BH174" s="5">
        <f t="shared" si="132"/>
        <v>0</v>
      </c>
      <c r="BJ174" s="5">
        <f t="shared" si="133"/>
        <v>0</v>
      </c>
      <c r="BK174" s="5">
        <f t="shared" si="134"/>
        <v>0</v>
      </c>
      <c r="BM174" s="5">
        <f t="shared" si="135"/>
        <v>0</v>
      </c>
      <c r="BN174" s="5">
        <f t="shared" si="136"/>
        <v>0</v>
      </c>
      <c r="BP174" s="5">
        <f t="shared" si="137"/>
        <v>0</v>
      </c>
      <c r="BQ174" s="5">
        <f t="shared" si="138"/>
        <v>0</v>
      </c>
      <c r="BS174" s="5">
        <f t="shared" si="139"/>
        <v>0</v>
      </c>
      <c r="BT174" s="5">
        <f t="shared" si="140"/>
        <v>0</v>
      </c>
      <c r="BV174" s="5">
        <f t="shared" si="141"/>
        <v>0</v>
      </c>
      <c r="BW174" s="5">
        <f t="shared" si="142"/>
        <v>0</v>
      </c>
      <c r="BY174" s="5">
        <f t="shared" si="143"/>
        <v>0</v>
      </c>
      <c r="BZ174" s="5">
        <f t="shared" si="144"/>
        <v>0</v>
      </c>
      <c r="CB174" s="5">
        <f t="shared" si="145"/>
        <v>0</v>
      </c>
      <c r="CC174" s="5">
        <f t="shared" si="146"/>
        <v>0</v>
      </c>
      <c r="CE174" s="5">
        <f t="shared" si="147"/>
        <v>0</v>
      </c>
      <c r="CF174" s="5">
        <f t="shared" si="148"/>
        <v>0</v>
      </c>
      <c r="CH174" s="5">
        <f t="shared" si="149"/>
        <v>0</v>
      </c>
      <c r="CI174" s="5">
        <f t="shared" si="150"/>
        <v>0</v>
      </c>
      <c r="CK174" s="5">
        <f t="shared" si="151"/>
        <v>0</v>
      </c>
      <c r="CL174" s="5">
        <f t="shared" si="152"/>
        <v>0</v>
      </c>
      <c r="CN174" s="5">
        <f t="shared" si="153"/>
        <v>0</v>
      </c>
      <c r="CO174" s="5">
        <f t="shared" si="154"/>
        <v>0</v>
      </c>
      <c r="CQ174" s="5">
        <f t="shared" si="155"/>
        <v>0</v>
      </c>
      <c r="CR174" s="5">
        <f t="shared" si="156"/>
        <v>0</v>
      </c>
      <c r="CT174" s="5">
        <f t="shared" si="157"/>
        <v>0</v>
      </c>
      <c r="CU174" s="5">
        <f t="shared" si="158"/>
        <v>0</v>
      </c>
      <c r="CW174" s="5">
        <f t="shared" si="159"/>
        <v>0</v>
      </c>
      <c r="CX174" s="5">
        <f t="shared" si="160"/>
        <v>0</v>
      </c>
      <c r="CZ174" s="5">
        <f>K174+N174+Q174+T174+W174+Z174+AC174+AF174+AI174+AL174+AO174+AR174+AU174+AX174+BA174+BD174+BG174+BJ174+BM174+BP174+BS174+BV174+BY174+CB174+CE174+CH174+CK174+CN174+CQ174</f>
        <v>0</v>
      </c>
      <c r="DA174" s="5">
        <f>L174+O174+R174+U174+X174+AA174+AD174+AG174+AJ174+AM174+AP174+AS174+AV174+AY174+BB174+BE174+BH174+BK174+BN174+BQ174+BT174+BW174+BZ174+CC174+CF174+CI174+CL174+CO174+CR174</f>
        <v>0</v>
      </c>
    </row>
    <row r="175" spans="2:105" x14ac:dyDescent="0.2">
      <c r="G175" s="38"/>
    </row>
    <row r="176" spans="2:105" x14ac:dyDescent="0.2">
      <c r="B176" s="23" t="s">
        <v>244</v>
      </c>
      <c r="C176" s="23">
        <v>7</v>
      </c>
      <c r="D176" s="23">
        <v>8</v>
      </c>
      <c r="E176" s="23" t="s">
        <v>361</v>
      </c>
      <c r="F176" s="23" t="s">
        <v>217</v>
      </c>
      <c r="G176" s="37" t="s">
        <v>226</v>
      </c>
      <c r="H176" s="23" t="s">
        <v>235</v>
      </c>
      <c r="I176" s="23" t="s">
        <v>383</v>
      </c>
      <c r="K176" s="5">
        <f>3168-K178</f>
        <v>1450</v>
      </c>
      <c r="L176" s="5">
        <f t="shared" si="100"/>
        <v>1450</v>
      </c>
      <c r="N176" s="5">
        <f t="shared" si="101"/>
        <v>1450</v>
      </c>
      <c r="O176" s="5">
        <f t="shared" si="102"/>
        <v>1450</v>
      </c>
      <c r="Q176" s="5">
        <f t="shared" si="103"/>
        <v>1450</v>
      </c>
      <c r="R176" s="5">
        <f t="shared" si="104"/>
        <v>1450</v>
      </c>
      <c r="T176" s="5">
        <f t="shared" si="105"/>
        <v>1450</v>
      </c>
      <c r="U176" s="5">
        <f t="shared" si="106"/>
        <v>1450</v>
      </c>
      <c r="W176" s="5">
        <f t="shared" si="107"/>
        <v>1450</v>
      </c>
      <c r="X176" s="5">
        <f t="shared" si="108"/>
        <v>1450</v>
      </c>
      <c r="Z176" s="5">
        <f t="shared" si="109"/>
        <v>1450</v>
      </c>
      <c r="AA176" s="5">
        <f t="shared" si="110"/>
        <v>1450</v>
      </c>
      <c r="AC176" s="5">
        <f t="shared" si="111"/>
        <v>1450</v>
      </c>
      <c r="AD176" s="5">
        <f t="shared" si="112"/>
        <v>1450</v>
      </c>
      <c r="AF176" s="5">
        <f t="shared" si="113"/>
        <v>1450</v>
      </c>
      <c r="AG176" s="5">
        <f t="shared" si="114"/>
        <v>1450</v>
      </c>
      <c r="AI176" s="5">
        <f t="shared" si="115"/>
        <v>1450</v>
      </c>
      <c r="AJ176" s="5">
        <f t="shared" si="116"/>
        <v>1450</v>
      </c>
      <c r="AL176" s="5">
        <f t="shared" si="117"/>
        <v>1450</v>
      </c>
      <c r="AM176" s="5">
        <f t="shared" si="118"/>
        <v>1450</v>
      </c>
      <c r="AO176" s="5">
        <f t="shared" si="119"/>
        <v>1450</v>
      </c>
      <c r="AP176" s="5">
        <f t="shared" si="120"/>
        <v>1450</v>
      </c>
      <c r="AR176" s="5">
        <f t="shared" si="121"/>
        <v>1450</v>
      </c>
      <c r="AS176" s="5">
        <f t="shared" si="122"/>
        <v>1450</v>
      </c>
      <c r="AU176" s="5">
        <f t="shared" si="123"/>
        <v>1450</v>
      </c>
      <c r="AV176" s="5">
        <f t="shared" si="124"/>
        <v>1450</v>
      </c>
      <c r="AX176" s="5">
        <f t="shared" si="125"/>
        <v>1450</v>
      </c>
      <c r="AY176" s="5">
        <f t="shared" si="126"/>
        <v>1450</v>
      </c>
      <c r="BA176" s="5">
        <f t="shared" si="127"/>
        <v>1450</v>
      </c>
      <c r="BB176" s="5">
        <f t="shared" si="128"/>
        <v>1450</v>
      </c>
      <c r="BD176" s="5">
        <f t="shared" si="129"/>
        <v>1450</v>
      </c>
      <c r="BE176" s="5">
        <f t="shared" si="130"/>
        <v>1450</v>
      </c>
      <c r="BG176" s="5">
        <f t="shared" si="131"/>
        <v>1450</v>
      </c>
      <c r="BH176" s="5">
        <f t="shared" si="132"/>
        <v>1450</v>
      </c>
      <c r="BJ176" s="5">
        <f t="shared" si="133"/>
        <v>1450</v>
      </c>
      <c r="BK176" s="5">
        <f t="shared" si="134"/>
        <v>1450</v>
      </c>
      <c r="BM176" s="5">
        <f t="shared" si="135"/>
        <v>1450</v>
      </c>
      <c r="BN176" s="5">
        <f t="shared" si="136"/>
        <v>1450</v>
      </c>
      <c r="BP176" s="5">
        <f t="shared" si="137"/>
        <v>1450</v>
      </c>
      <c r="BQ176" s="5">
        <f t="shared" si="138"/>
        <v>1450</v>
      </c>
      <c r="BS176" s="5">
        <f t="shared" si="139"/>
        <v>1450</v>
      </c>
      <c r="BT176" s="5">
        <f t="shared" si="140"/>
        <v>1450</v>
      </c>
      <c r="BV176" s="5">
        <f t="shared" si="141"/>
        <v>1450</v>
      </c>
      <c r="BW176" s="5">
        <f t="shared" si="142"/>
        <v>1450</v>
      </c>
      <c r="BY176" s="5">
        <f t="shared" si="143"/>
        <v>1450</v>
      </c>
      <c r="BZ176" s="5">
        <f t="shared" si="144"/>
        <v>1450</v>
      </c>
      <c r="CB176" s="5">
        <f t="shared" si="145"/>
        <v>1450</v>
      </c>
      <c r="CC176" s="5">
        <f t="shared" si="146"/>
        <v>1450</v>
      </c>
      <c r="CE176" s="5">
        <f t="shared" si="147"/>
        <v>1450</v>
      </c>
      <c r="CF176" s="5">
        <f t="shared" si="148"/>
        <v>1450</v>
      </c>
      <c r="CH176" s="5">
        <f t="shared" si="149"/>
        <v>1450</v>
      </c>
      <c r="CI176" s="5">
        <f t="shared" si="150"/>
        <v>1450</v>
      </c>
      <c r="CK176" s="5">
        <f t="shared" si="151"/>
        <v>1450</v>
      </c>
      <c r="CL176" s="5">
        <f t="shared" si="152"/>
        <v>1450</v>
      </c>
      <c r="CN176" s="5">
        <f t="shared" si="153"/>
        <v>1450</v>
      </c>
      <c r="CO176" s="5">
        <f t="shared" si="154"/>
        <v>1450</v>
      </c>
      <c r="CQ176" s="5">
        <f t="shared" si="155"/>
        <v>1450</v>
      </c>
      <c r="CR176" s="5">
        <f t="shared" si="156"/>
        <v>1450</v>
      </c>
      <c r="CT176" s="5">
        <f t="shared" si="157"/>
        <v>1450</v>
      </c>
      <c r="CU176" s="5">
        <f t="shared" si="158"/>
        <v>1450</v>
      </c>
      <c r="CW176" s="5">
        <f t="shared" si="159"/>
        <v>1450</v>
      </c>
      <c r="CX176" s="5">
        <f t="shared" si="160"/>
        <v>1450</v>
      </c>
      <c r="CZ176" s="5">
        <f t="shared" ref="CZ176:DA178" si="163">K176+N176+Q176+T176+W176+Z176+AC176+AF176+AI176+AL176+AO176+AR176+AU176+AX176+BA176+BD176+BG176+BJ176+BM176+BP176+BS176+BV176+BY176+CB176+CE176+CH176+CK176+CN176+CQ176</f>
        <v>42050</v>
      </c>
      <c r="DA176" s="5">
        <f t="shared" si="163"/>
        <v>42050</v>
      </c>
    </row>
    <row r="177" spans="2:105" x14ac:dyDescent="0.2">
      <c r="B177" s="23" t="s">
        <v>244</v>
      </c>
      <c r="C177" s="23">
        <v>7</v>
      </c>
      <c r="D177" s="23">
        <v>8</v>
      </c>
      <c r="E177" s="23" t="s">
        <v>361</v>
      </c>
      <c r="F177" s="23" t="s">
        <v>217</v>
      </c>
      <c r="G177" s="37" t="s">
        <v>226</v>
      </c>
      <c r="H177" s="23" t="s">
        <v>236</v>
      </c>
      <c r="I177" s="23" t="s">
        <v>383</v>
      </c>
      <c r="K177" s="9"/>
      <c r="L177" s="5">
        <f t="shared" si="100"/>
        <v>0</v>
      </c>
      <c r="M177" s="9"/>
      <c r="N177" s="5">
        <f t="shared" si="101"/>
        <v>0</v>
      </c>
      <c r="O177" s="5">
        <f t="shared" si="102"/>
        <v>0</v>
      </c>
      <c r="P177" s="9"/>
      <c r="Q177" s="5">
        <f t="shared" si="103"/>
        <v>0</v>
      </c>
      <c r="R177" s="5">
        <f t="shared" si="104"/>
        <v>0</v>
      </c>
      <c r="S177" s="9"/>
      <c r="T177" s="5">
        <f t="shared" si="105"/>
        <v>0</v>
      </c>
      <c r="U177" s="5">
        <f t="shared" si="106"/>
        <v>0</v>
      </c>
      <c r="V177" s="9"/>
      <c r="W177" s="5">
        <f t="shared" si="107"/>
        <v>0</v>
      </c>
      <c r="X177" s="5">
        <f t="shared" si="108"/>
        <v>0</v>
      </c>
      <c r="Y177" s="9"/>
      <c r="Z177" s="5">
        <f t="shared" si="109"/>
        <v>0</v>
      </c>
      <c r="AA177" s="5">
        <f t="shared" si="110"/>
        <v>0</v>
      </c>
      <c r="AB177" s="9"/>
      <c r="AC177" s="5">
        <f t="shared" si="111"/>
        <v>0</v>
      </c>
      <c r="AD177" s="5">
        <f t="shared" si="112"/>
        <v>0</v>
      </c>
      <c r="AE177" s="9"/>
      <c r="AF177" s="5">
        <f t="shared" si="113"/>
        <v>0</v>
      </c>
      <c r="AG177" s="5">
        <f t="shared" si="114"/>
        <v>0</v>
      </c>
      <c r="AH177" s="9"/>
      <c r="AI177" s="5">
        <f t="shared" si="115"/>
        <v>0</v>
      </c>
      <c r="AJ177" s="5">
        <f t="shared" si="116"/>
        <v>0</v>
      </c>
      <c r="AK177" s="9"/>
      <c r="AL177" s="5">
        <f t="shared" si="117"/>
        <v>0</v>
      </c>
      <c r="AM177" s="5">
        <f t="shared" si="118"/>
        <v>0</v>
      </c>
      <c r="AN177" s="9"/>
      <c r="AO177" s="5">
        <f t="shared" si="119"/>
        <v>0</v>
      </c>
      <c r="AP177" s="5">
        <f t="shared" si="120"/>
        <v>0</v>
      </c>
      <c r="AQ177" s="9"/>
      <c r="AR177" s="5">
        <f t="shared" si="121"/>
        <v>0</v>
      </c>
      <c r="AS177" s="5">
        <f t="shared" si="122"/>
        <v>0</v>
      </c>
      <c r="AT177" s="9"/>
      <c r="AU177" s="5">
        <f t="shared" si="123"/>
        <v>0</v>
      </c>
      <c r="AV177" s="5">
        <f t="shared" si="124"/>
        <v>0</v>
      </c>
      <c r="AW177" s="9"/>
      <c r="AX177" s="5">
        <f t="shared" si="125"/>
        <v>0</v>
      </c>
      <c r="AY177" s="5">
        <f t="shared" si="126"/>
        <v>0</v>
      </c>
      <c r="AZ177" s="9"/>
      <c r="BA177" s="5">
        <f t="shared" si="127"/>
        <v>0</v>
      </c>
      <c r="BB177" s="5">
        <f t="shared" si="128"/>
        <v>0</v>
      </c>
      <c r="BC177" s="9"/>
      <c r="BD177" s="5">
        <f t="shared" si="129"/>
        <v>0</v>
      </c>
      <c r="BE177" s="5">
        <f t="shared" si="130"/>
        <v>0</v>
      </c>
      <c r="BG177" s="5">
        <f t="shared" si="131"/>
        <v>0</v>
      </c>
      <c r="BH177" s="5">
        <f t="shared" si="132"/>
        <v>0</v>
      </c>
      <c r="BJ177" s="5">
        <f t="shared" si="133"/>
        <v>0</v>
      </c>
      <c r="BK177" s="5">
        <f t="shared" si="134"/>
        <v>0</v>
      </c>
      <c r="BM177" s="5">
        <f t="shared" si="135"/>
        <v>0</v>
      </c>
      <c r="BN177" s="5">
        <f t="shared" si="136"/>
        <v>0</v>
      </c>
      <c r="BP177" s="5">
        <f t="shared" si="137"/>
        <v>0</v>
      </c>
      <c r="BQ177" s="5">
        <f t="shared" si="138"/>
        <v>0</v>
      </c>
      <c r="BS177" s="5">
        <f t="shared" si="139"/>
        <v>0</v>
      </c>
      <c r="BT177" s="5">
        <f t="shared" si="140"/>
        <v>0</v>
      </c>
      <c r="BV177" s="5">
        <f t="shared" si="141"/>
        <v>0</v>
      </c>
      <c r="BW177" s="5">
        <f t="shared" si="142"/>
        <v>0</v>
      </c>
      <c r="BY177" s="5">
        <f t="shared" si="143"/>
        <v>0</v>
      </c>
      <c r="BZ177" s="5">
        <f t="shared" si="144"/>
        <v>0</v>
      </c>
      <c r="CB177" s="5">
        <f t="shared" si="145"/>
        <v>0</v>
      </c>
      <c r="CC177" s="5">
        <f t="shared" si="146"/>
        <v>0</v>
      </c>
      <c r="CE177" s="5">
        <f t="shared" si="147"/>
        <v>0</v>
      </c>
      <c r="CF177" s="5">
        <f t="shared" si="148"/>
        <v>0</v>
      </c>
      <c r="CH177" s="5">
        <f t="shared" si="149"/>
        <v>0</v>
      </c>
      <c r="CI177" s="5">
        <f t="shared" si="150"/>
        <v>0</v>
      </c>
      <c r="CK177" s="5">
        <f t="shared" si="151"/>
        <v>0</v>
      </c>
      <c r="CL177" s="5">
        <f t="shared" si="152"/>
        <v>0</v>
      </c>
      <c r="CN177" s="5">
        <f t="shared" si="153"/>
        <v>0</v>
      </c>
      <c r="CO177" s="5">
        <f t="shared" si="154"/>
        <v>0</v>
      </c>
      <c r="CQ177" s="5">
        <f t="shared" si="155"/>
        <v>0</v>
      </c>
      <c r="CR177" s="5">
        <f t="shared" si="156"/>
        <v>0</v>
      </c>
      <c r="CT177" s="5">
        <f t="shared" si="157"/>
        <v>0</v>
      </c>
      <c r="CU177" s="5">
        <f t="shared" si="158"/>
        <v>0</v>
      </c>
      <c r="CW177" s="5">
        <f t="shared" si="159"/>
        <v>0</v>
      </c>
      <c r="CX177" s="5">
        <f t="shared" si="160"/>
        <v>0</v>
      </c>
      <c r="CZ177" s="5">
        <f t="shared" si="163"/>
        <v>0</v>
      </c>
      <c r="DA177" s="5">
        <f t="shared" si="163"/>
        <v>0</v>
      </c>
    </row>
    <row r="178" spans="2:105" x14ac:dyDescent="0.2">
      <c r="B178" s="23" t="s">
        <v>244</v>
      </c>
      <c r="C178" s="23">
        <v>7</v>
      </c>
      <c r="D178" s="23">
        <v>8</v>
      </c>
      <c r="E178" s="23" t="s">
        <v>361</v>
      </c>
      <c r="F178" s="23" t="s">
        <v>217</v>
      </c>
      <c r="G178" s="37" t="s">
        <v>226</v>
      </c>
      <c r="H178" s="23" t="s">
        <v>237</v>
      </c>
      <c r="I178" s="23" t="s">
        <v>383</v>
      </c>
      <c r="K178" s="9">
        <v>1718</v>
      </c>
      <c r="L178" s="5">
        <f t="shared" si="100"/>
        <v>1718</v>
      </c>
      <c r="M178" s="9"/>
      <c r="N178" s="5">
        <f t="shared" si="101"/>
        <v>1718</v>
      </c>
      <c r="O178" s="5">
        <f t="shared" si="102"/>
        <v>1718</v>
      </c>
      <c r="P178" s="9"/>
      <c r="Q178" s="5">
        <f t="shared" si="103"/>
        <v>1718</v>
      </c>
      <c r="R178" s="5">
        <f t="shared" si="104"/>
        <v>1718</v>
      </c>
      <c r="S178" s="9"/>
      <c r="T178" s="5">
        <f t="shared" si="105"/>
        <v>1718</v>
      </c>
      <c r="U178" s="5">
        <f t="shared" si="106"/>
        <v>1718</v>
      </c>
      <c r="V178" s="9"/>
      <c r="W178" s="5">
        <f t="shared" si="107"/>
        <v>1718</v>
      </c>
      <c r="X178" s="5">
        <f t="shared" si="108"/>
        <v>1718</v>
      </c>
      <c r="Y178" s="9"/>
      <c r="Z178" s="5">
        <f t="shared" si="109"/>
        <v>1718</v>
      </c>
      <c r="AA178" s="5">
        <f t="shared" si="110"/>
        <v>1718</v>
      </c>
      <c r="AB178" s="9"/>
      <c r="AC178" s="5">
        <f t="shared" si="111"/>
        <v>1718</v>
      </c>
      <c r="AD178" s="5">
        <f t="shared" si="112"/>
        <v>1718</v>
      </c>
      <c r="AE178" s="9"/>
      <c r="AF178" s="5">
        <f t="shared" si="113"/>
        <v>1718</v>
      </c>
      <c r="AG178" s="5">
        <f t="shared" si="114"/>
        <v>1718</v>
      </c>
      <c r="AH178" s="9"/>
      <c r="AI178" s="5">
        <f t="shared" si="115"/>
        <v>1718</v>
      </c>
      <c r="AJ178" s="5">
        <f t="shared" si="116"/>
        <v>1718</v>
      </c>
      <c r="AK178" s="9"/>
      <c r="AL178" s="5">
        <f t="shared" si="117"/>
        <v>1718</v>
      </c>
      <c r="AM178" s="5">
        <f t="shared" si="118"/>
        <v>1718</v>
      </c>
      <c r="AN178" s="9"/>
      <c r="AO178" s="5">
        <f t="shared" si="119"/>
        <v>1718</v>
      </c>
      <c r="AP178" s="5">
        <f t="shared" si="120"/>
        <v>1718</v>
      </c>
      <c r="AQ178" s="9"/>
      <c r="AR178" s="5">
        <f t="shared" si="121"/>
        <v>1718</v>
      </c>
      <c r="AS178" s="5">
        <f t="shared" si="122"/>
        <v>1718</v>
      </c>
      <c r="AT178" s="9"/>
      <c r="AU178" s="5">
        <f t="shared" si="123"/>
        <v>1718</v>
      </c>
      <c r="AV178" s="5">
        <f t="shared" si="124"/>
        <v>1718</v>
      </c>
      <c r="AW178" s="9"/>
      <c r="AX178" s="5">
        <f t="shared" si="125"/>
        <v>1718</v>
      </c>
      <c r="AY178" s="5">
        <f t="shared" si="126"/>
        <v>1718</v>
      </c>
      <c r="AZ178" s="9"/>
      <c r="BA178" s="5">
        <f t="shared" si="127"/>
        <v>1718</v>
      </c>
      <c r="BB178" s="5">
        <f t="shared" si="128"/>
        <v>1718</v>
      </c>
      <c r="BC178" s="9"/>
      <c r="BD178" s="5">
        <f t="shared" si="129"/>
        <v>1718</v>
      </c>
      <c r="BE178" s="5">
        <f t="shared" si="130"/>
        <v>1718</v>
      </c>
      <c r="BG178" s="5">
        <f t="shared" si="131"/>
        <v>1718</v>
      </c>
      <c r="BH178" s="5">
        <f t="shared" si="132"/>
        <v>1718</v>
      </c>
      <c r="BJ178" s="5">
        <f t="shared" si="133"/>
        <v>1718</v>
      </c>
      <c r="BK178" s="5">
        <f t="shared" si="134"/>
        <v>1718</v>
      </c>
      <c r="BM178" s="5">
        <f t="shared" si="135"/>
        <v>1718</v>
      </c>
      <c r="BN178" s="5">
        <f t="shared" si="136"/>
        <v>1718</v>
      </c>
      <c r="BP178" s="5">
        <f t="shared" si="137"/>
        <v>1718</v>
      </c>
      <c r="BQ178" s="5">
        <f t="shared" si="138"/>
        <v>1718</v>
      </c>
      <c r="BS178" s="5">
        <f t="shared" si="139"/>
        <v>1718</v>
      </c>
      <c r="BT178" s="5">
        <f t="shared" si="140"/>
        <v>1718</v>
      </c>
      <c r="BV178" s="5">
        <f t="shared" si="141"/>
        <v>1718</v>
      </c>
      <c r="BW178" s="5">
        <f t="shared" si="142"/>
        <v>1718</v>
      </c>
      <c r="BY178" s="5">
        <f t="shared" si="143"/>
        <v>1718</v>
      </c>
      <c r="BZ178" s="5">
        <f t="shared" si="144"/>
        <v>1718</v>
      </c>
      <c r="CB178" s="5">
        <f t="shared" si="145"/>
        <v>1718</v>
      </c>
      <c r="CC178" s="5">
        <f t="shared" si="146"/>
        <v>1718</v>
      </c>
      <c r="CE178" s="5">
        <f t="shared" si="147"/>
        <v>1718</v>
      </c>
      <c r="CF178" s="5">
        <f t="shared" si="148"/>
        <v>1718</v>
      </c>
      <c r="CH178" s="5">
        <f t="shared" si="149"/>
        <v>1718</v>
      </c>
      <c r="CI178" s="5">
        <f t="shared" si="150"/>
        <v>1718</v>
      </c>
      <c r="CK178" s="5">
        <f t="shared" si="151"/>
        <v>1718</v>
      </c>
      <c r="CL178" s="5">
        <f t="shared" si="152"/>
        <v>1718</v>
      </c>
      <c r="CN178" s="5">
        <f t="shared" si="153"/>
        <v>1718</v>
      </c>
      <c r="CO178" s="5">
        <f t="shared" si="154"/>
        <v>1718</v>
      </c>
      <c r="CQ178" s="5">
        <f t="shared" si="155"/>
        <v>1718</v>
      </c>
      <c r="CR178" s="5">
        <f t="shared" si="156"/>
        <v>1718</v>
      </c>
      <c r="CT178" s="5">
        <f t="shared" si="157"/>
        <v>1718</v>
      </c>
      <c r="CU178" s="5">
        <f t="shared" si="158"/>
        <v>1718</v>
      </c>
      <c r="CW178" s="5">
        <f t="shared" si="159"/>
        <v>1718</v>
      </c>
      <c r="CX178" s="5">
        <f t="shared" si="160"/>
        <v>1718</v>
      </c>
      <c r="CZ178" s="5">
        <f t="shared" si="163"/>
        <v>49822</v>
      </c>
      <c r="DA178" s="5">
        <f t="shared" si="163"/>
        <v>49822</v>
      </c>
    </row>
    <row r="179" spans="2:105" x14ac:dyDescent="0.2">
      <c r="K179" s="9"/>
      <c r="M179" s="9"/>
      <c r="P179" s="9"/>
      <c r="S179" s="9"/>
      <c r="V179" s="9"/>
      <c r="Y179" s="9"/>
      <c r="AB179" s="9"/>
      <c r="AE179" s="9"/>
      <c r="AH179" s="9"/>
      <c r="AK179" s="9"/>
      <c r="AN179" s="9"/>
      <c r="AQ179" s="9"/>
      <c r="AT179" s="9"/>
      <c r="AW179" s="9"/>
      <c r="AZ179" s="9"/>
      <c r="BC179" s="9"/>
    </row>
    <row r="180" spans="2:105" x14ac:dyDescent="0.2">
      <c r="B180" s="23" t="s">
        <v>244</v>
      </c>
      <c r="C180" s="23">
        <v>7</v>
      </c>
      <c r="D180" s="23">
        <v>8</v>
      </c>
      <c r="E180" s="23" t="s">
        <v>362</v>
      </c>
      <c r="F180" s="23" t="s">
        <v>217</v>
      </c>
      <c r="G180" s="37" t="s">
        <v>226</v>
      </c>
      <c r="H180" s="23" t="s">
        <v>235</v>
      </c>
      <c r="I180" s="23" t="s">
        <v>383</v>
      </c>
      <c r="K180" s="5">
        <f>1554+500</f>
        <v>2054</v>
      </c>
      <c r="L180" s="5">
        <f t="shared" si="100"/>
        <v>2054</v>
      </c>
      <c r="N180" s="5">
        <f t="shared" si="101"/>
        <v>2054</v>
      </c>
      <c r="O180" s="5">
        <f t="shared" si="102"/>
        <v>2054</v>
      </c>
      <c r="Q180" s="5">
        <f t="shared" si="103"/>
        <v>2054</v>
      </c>
      <c r="R180" s="5">
        <f t="shared" si="104"/>
        <v>2054</v>
      </c>
      <c r="T180" s="5">
        <f t="shared" si="105"/>
        <v>2054</v>
      </c>
      <c r="U180" s="5">
        <f t="shared" si="106"/>
        <v>2054</v>
      </c>
      <c r="W180" s="5">
        <f t="shared" si="107"/>
        <v>2054</v>
      </c>
      <c r="X180" s="5">
        <f t="shared" si="108"/>
        <v>2054</v>
      </c>
      <c r="Z180" s="5">
        <f t="shared" si="109"/>
        <v>2054</v>
      </c>
      <c r="AA180" s="5">
        <f t="shared" si="110"/>
        <v>2054</v>
      </c>
      <c r="AC180" s="5">
        <f t="shared" si="111"/>
        <v>2054</v>
      </c>
      <c r="AD180" s="5">
        <f t="shared" si="112"/>
        <v>2054</v>
      </c>
      <c r="AF180" s="5">
        <f t="shared" si="113"/>
        <v>2054</v>
      </c>
      <c r="AG180" s="5">
        <f t="shared" si="114"/>
        <v>2054</v>
      </c>
      <c r="AI180" s="5">
        <f t="shared" si="115"/>
        <v>2054</v>
      </c>
      <c r="AJ180" s="5">
        <f t="shared" si="116"/>
        <v>2054</v>
      </c>
      <c r="AL180" s="5">
        <f t="shared" si="117"/>
        <v>2054</v>
      </c>
      <c r="AM180" s="5">
        <f t="shared" si="118"/>
        <v>2054</v>
      </c>
      <c r="AO180" s="5">
        <f t="shared" si="119"/>
        <v>2054</v>
      </c>
      <c r="AP180" s="5">
        <f t="shared" si="120"/>
        <v>2054</v>
      </c>
      <c r="AR180" s="5">
        <f t="shared" si="121"/>
        <v>2054</v>
      </c>
      <c r="AS180" s="5">
        <f t="shared" si="122"/>
        <v>2054</v>
      </c>
      <c r="AU180" s="5">
        <f t="shared" si="123"/>
        <v>2054</v>
      </c>
      <c r="AV180" s="5">
        <f t="shared" si="124"/>
        <v>2054</v>
      </c>
      <c r="AX180" s="5">
        <f t="shared" si="125"/>
        <v>2054</v>
      </c>
      <c r="AY180" s="5">
        <f t="shared" si="126"/>
        <v>2054</v>
      </c>
      <c r="BA180" s="5">
        <f t="shared" si="127"/>
        <v>2054</v>
      </c>
      <c r="BB180" s="5">
        <f t="shared" si="128"/>
        <v>2054</v>
      </c>
      <c r="BD180" s="5">
        <f t="shared" si="129"/>
        <v>2054</v>
      </c>
      <c r="BE180" s="5">
        <f t="shared" si="130"/>
        <v>2054</v>
      </c>
      <c r="BG180" s="5">
        <f t="shared" si="131"/>
        <v>2054</v>
      </c>
      <c r="BH180" s="5">
        <f t="shared" si="132"/>
        <v>2054</v>
      </c>
      <c r="BJ180" s="5">
        <f t="shared" si="133"/>
        <v>2054</v>
      </c>
      <c r="BK180" s="5">
        <f t="shared" si="134"/>
        <v>2054</v>
      </c>
      <c r="BM180" s="5">
        <f t="shared" si="135"/>
        <v>2054</v>
      </c>
      <c r="BN180" s="5">
        <f t="shared" si="136"/>
        <v>2054</v>
      </c>
      <c r="BP180" s="5">
        <f t="shared" si="137"/>
        <v>2054</v>
      </c>
      <c r="BQ180" s="5">
        <f t="shared" si="138"/>
        <v>2054</v>
      </c>
      <c r="BS180" s="5">
        <f t="shared" si="139"/>
        <v>2054</v>
      </c>
      <c r="BT180" s="5">
        <f t="shared" si="140"/>
        <v>2054</v>
      </c>
      <c r="BV180" s="5">
        <f t="shared" si="141"/>
        <v>2054</v>
      </c>
      <c r="BW180" s="5">
        <f t="shared" si="142"/>
        <v>2054</v>
      </c>
      <c r="BY180" s="5">
        <f t="shared" si="143"/>
        <v>2054</v>
      </c>
      <c r="BZ180" s="5">
        <f t="shared" si="144"/>
        <v>2054</v>
      </c>
      <c r="CB180" s="5">
        <f t="shared" si="145"/>
        <v>2054</v>
      </c>
      <c r="CC180" s="5">
        <f t="shared" si="146"/>
        <v>2054</v>
      </c>
      <c r="CE180" s="5">
        <f t="shared" si="147"/>
        <v>2054</v>
      </c>
      <c r="CF180" s="5">
        <f t="shared" si="148"/>
        <v>2054</v>
      </c>
      <c r="CH180" s="5">
        <f t="shared" si="149"/>
        <v>2054</v>
      </c>
      <c r="CI180" s="5">
        <f t="shared" si="150"/>
        <v>2054</v>
      </c>
      <c r="CK180" s="5">
        <f t="shared" si="151"/>
        <v>2054</v>
      </c>
      <c r="CL180" s="5">
        <f t="shared" si="152"/>
        <v>2054</v>
      </c>
      <c r="CN180" s="5">
        <f t="shared" si="153"/>
        <v>2054</v>
      </c>
      <c r="CO180" s="5">
        <f t="shared" si="154"/>
        <v>2054</v>
      </c>
      <c r="CQ180" s="5">
        <f t="shared" si="155"/>
        <v>2054</v>
      </c>
      <c r="CR180" s="5">
        <f t="shared" si="156"/>
        <v>2054</v>
      </c>
      <c r="CT180" s="5">
        <f t="shared" si="157"/>
        <v>2054</v>
      </c>
      <c r="CU180" s="5">
        <f t="shared" si="158"/>
        <v>2054</v>
      </c>
      <c r="CW180" s="5">
        <f t="shared" si="159"/>
        <v>2054</v>
      </c>
      <c r="CX180" s="5">
        <f t="shared" si="160"/>
        <v>2054</v>
      </c>
      <c r="CZ180" s="5">
        <f>K180+N180+Q180+T180+W180+Z180+AC180+AF180+AI180+AL180+AO180+AR180+AU180+AX180+BA180+BD180+BG180+BJ180+BM180+BP180+BS180+BV180+BY180+CB180+CE180+CH180+CK180+CN180+CQ180</f>
        <v>59566</v>
      </c>
      <c r="DA180" s="5">
        <f>L180+O180+R180+U180+X180+AA180+AD180+AG180+AJ180+AM180+AP180+AS180+AV180+AY180+BB180+BE180+BH180+BK180+BN180+BQ180+BT180+BW180+BZ180+CC180+CF180+CI180+CL180+CO180+CR180</f>
        <v>59566</v>
      </c>
    </row>
    <row r="181" spans="2:105" x14ac:dyDescent="0.2">
      <c r="B181" s="23" t="s">
        <v>244</v>
      </c>
      <c r="C181" s="23">
        <v>7</v>
      </c>
      <c r="D181" s="23">
        <v>8</v>
      </c>
      <c r="E181" s="23" t="s">
        <v>362</v>
      </c>
      <c r="F181" s="23" t="s">
        <v>217</v>
      </c>
      <c r="G181" s="37" t="s">
        <v>226</v>
      </c>
      <c r="H181" s="23" t="s">
        <v>236</v>
      </c>
      <c r="I181" s="23" t="s">
        <v>383</v>
      </c>
      <c r="K181" s="9"/>
      <c r="L181" s="5">
        <f t="shared" si="100"/>
        <v>0</v>
      </c>
      <c r="M181" s="9"/>
      <c r="N181" s="5">
        <f t="shared" si="101"/>
        <v>0</v>
      </c>
      <c r="O181" s="5">
        <f t="shared" si="102"/>
        <v>0</v>
      </c>
      <c r="P181" s="9"/>
      <c r="Q181" s="5">
        <f t="shared" si="103"/>
        <v>0</v>
      </c>
      <c r="R181" s="5">
        <f t="shared" si="104"/>
        <v>0</v>
      </c>
      <c r="S181" s="9"/>
      <c r="T181" s="5">
        <f t="shared" si="105"/>
        <v>0</v>
      </c>
      <c r="U181" s="5">
        <f t="shared" si="106"/>
        <v>0</v>
      </c>
      <c r="V181" s="9"/>
      <c r="W181" s="5">
        <f t="shared" si="107"/>
        <v>0</v>
      </c>
      <c r="X181" s="5">
        <f t="shared" si="108"/>
        <v>0</v>
      </c>
      <c r="Y181" s="9"/>
      <c r="Z181" s="5">
        <f t="shared" si="109"/>
        <v>0</v>
      </c>
      <c r="AA181" s="5">
        <f t="shared" si="110"/>
        <v>0</v>
      </c>
      <c r="AB181" s="9"/>
      <c r="AC181" s="5">
        <f t="shared" si="111"/>
        <v>0</v>
      </c>
      <c r="AD181" s="5">
        <f t="shared" si="112"/>
        <v>0</v>
      </c>
      <c r="AE181" s="9"/>
      <c r="AF181" s="5">
        <f t="shared" si="113"/>
        <v>0</v>
      </c>
      <c r="AG181" s="5">
        <f t="shared" si="114"/>
        <v>0</v>
      </c>
      <c r="AH181" s="9"/>
      <c r="AI181" s="5">
        <f t="shared" si="115"/>
        <v>0</v>
      </c>
      <c r="AJ181" s="5">
        <f t="shared" si="116"/>
        <v>0</v>
      </c>
      <c r="AK181" s="9"/>
      <c r="AL181" s="5">
        <f t="shared" si="117"/>
        <v>0</v>
      </c>
      <c r="AM181" s="5">
        <f t="shared" si="118"/>
        <v>0</v>
      </c>
      <c r="AN181" s="9"/>
      <c r="AO181" s="5">
        <f t="shared" si="119"/>
        <v>0</v>
      </c>
      <c r="AP181" s="5">
        <f t="shared" si="120"/>
        <v>0</v>
      </c>
      <c r="AQ181" s="9"/>
      <c r="AR181" s="5">
        <f t="shared" si="121"/>
        <v>0</v>
      </c>
      <c r="AS181" s="5">
        <f t="shared" si="122"/>
        <v>0</v>
      </c>
      <c r="AT181" s="9"/>
      <c r="AU181" s="5">
        <f t="shared" si="123"/>
        <v>0</v>
      </c>
      <c r="AV181" s="5">
        <f t="shared" si="124"/>
        <v>0</v>
      </c>
      <c r="AW181" s="9"/>
      <c r="AX181" s="5">
        <f t="shared" si="125"/>
        <v>0</v>
      </c>
      <c r="AY181" s="5">
        <f t="shared" si="126"/>
        <v>0</v>
      </c>
      <c r="AZ181" s="9"/>
      <c r="BA181" s="5">
        <f t="shared" si="127"/>
        <v>0</v>
      </c>
      <c r="BB181" s="5">
        <f t="shared" si="128"/>
        <v>0</v>
      </c>
      <c r="BC181" s="9"/>
      <c r="BD181" s="5">
        <f t="shared" si="129"/>
        <v>0</v>
      </c>
      <c r="BE181" s="5">
        <f t="shared" si="130"/>
        <v>0</v>
      </c>
      <c r="BG181" s="5">
        <f t="shared" si="131"/>
        <v>0</v>
      </c>
      <c r="BH181" s="5">
        <f t="shared" si="132"/>
        <v>0</v>
      </c>
      <c r="BJ181" s="5">
        <f t="shared" si="133"/>
        <v>0</v>
      </c>
      <c r="BK181" s="5">
        <f t="shared" si="134"/>
        <v>0</v>
      </c>
      <c r="BM181" s="5">
        <f t="shared" si="135"/>
        <v>0</v>
      </c>
      <c r="BN181" s="5">
        <f t="shared" si="136"/>
        <v>0</v>
      </c>
      <c r="BP181" s="5">
        <f t="shared" si="137"/>
        <v>0</v>
      </c>
      <c r="BQ181" s="5">
        <f t="shared" si="138"/>
        <v>0</v>
      </c>
      <c r="BS181" s="5">
        <f t="shared" si="139"/>
        <v>0</v>
      </c>
      <c r="BT181" s="5">
        <f t="shared" si="140"/>
        <v>0</v>
      </c>
      <c r="BV181" s="5">
        <f t="shared" si="141"/>
        <v>0</v>
      </c>
      <c r="BW181" s="5">
        <f t="shared" si="142"/>
        <v>0</v>
      </c>
      <c r="BY181" s="5">
        <f t="shared" si="143"/>
        <v>0</v>
      </c>
      <c r="BZ181" s="5">
        <f t="shared" si="144"/>
        <v>0</v>
      </c>
      <c r="CB181" s="5">
        <f t="shared" si="145"/>
        <v>0</v>
      </c>
      <c r="CC181" s="5">
        <f t="shared" si="146"/>
        <v>0</v>
      </c>
      <c r="CE181" s="5">
        <f t="shared" si="147"/>
        <v>0</v>
      </c>
      <c r="CF181" s="5">
        <f t="shared" si="148"/>
        <v>0</v>
      </c>
      <c r="CH181" s="5">
        <f t="shared" si="149"/>
        <v>0</v>
      </c>
      <c r="CI181" s="5">
        <f t="shared" si="150"/>
        <v>0</v>
      </c>
      <c r="CK181" s="5">
        <f t="shared" si="151"/>
        <v>0</v>
      </c>
      <c r="CL181" s="5">
        <f t="shared" si="152"/>
        <v>0</v>
      </c>
      <c r="CN181" s="5">
        <f t="shared" si="153"/>
        <v>0</v>
      </c>
      <c r="CO181" s="5">
        <f t="shared" si="154"/>
        <v>0</v>
      </c>
      <c r="CQ181" s="5">
        <f t="shared" si="155"/>
        <v>0</v>
      </c>
      <c r="CR181" s="5">
        <f t="shared" si="156"/>
        <v>0</v>
      </c>
      <c r="CT181" s="5">
        <f t="shared" si="157"/>
        <v>0</v>
      </c>
      <c r="CU181" s="5">
        <f t="shared" si="158"/>
        <v>0</v>
      </c>
      <c r="CW181" s="5">
        <f t="shared" si="159"/>
        <v>0</v>
      </c>
      <c r="CX181" s="5">
        <f t="shared" si="160"/>
        <v>0</v>
      </c>
      <c r="CZ181" s="5">
        <f>K181+N181+Q181+T181+W181+Z181+AC181+AF181+AI181+AL181+AO181+AR181+AU181+AX181+BA181+BD181+BG181+BJ181+BM181+BP181+BS181+BV181+BY181+CB181+CE181+CH181+CK181+CN181+CQ181</f>
        <v>0</v>
      </c>
      <c r="DA181" s="5">
        <f>L181+O181+R181+U181+X181+AA181+AD181+AG181+AJ181+AM181+AP181+AS181+AV181+AY181+BB181+BE181+BH181+BK181+BN181+BQ181+BT181+BW181+BZ181+CC181+CF181+CI181+CL181+CO181+CR181</f>
        <v>0</v>
      </c>
    </row>
    <row r="184" spans="2:105" x14ac:dyDescent="0.2">
      <c r="B184" s="23" t="s">
        <v>244</v>
      </c>
      <c r="C184" s="23">
        <v>7</v>
      </c>
      <c r="D184" s="23">
        <v>9</v>
      </c>
      <c r="E184" s="23" t="s">
        <v>361</v>
      </c>
      <c r="F184" s="23" t="s">
        <v>217</v>
      </c>
      <c r="G184" s="37" t="s">
        <v>227</v>
      </c>
      <c r="H184" s="23" t="s">
        <v>235</v>
      </c>
      <c r="I184" s="23" t="s">
        <v>383</v>
      </c>
      <c r="K184" s="5">
        <f>3858-K186</f>
        <v>1766</v>
      </c>
      <c r="L184" s="5">
        <f t="shared" si="100"/>
        <v>1766</v>
      </c>
      <c r="N184" s="5">
        <f t="shared" si="101"/>
        <v>1766</v>
      </c>
      <c r="O184" s="5">
        <f t="shared" si="102"/>
        <v>1766</v>
      </c>
      <c r="Q184" s="5">
        <f t="shared" si="103"/>
        <v>1766</v>
      </c>
      <c r="R184" s="5">
        <f t="shared" si="104"/>
        <v>1766</v>
      </c>
      <c r="T184" s="5">
        <f t="shared" si="105"/>
        <v>1766</v>
      </c>
      <c r="U184" s="5">
        <f t="shared" si="106"/>
        <v>1766</v>
      </c>
      <c r="W184" s="5">
        <f t="shared" si="107"/>
        <v>1766</v>
      </c>
      <c r="X184" s="5">
        <f t="shared" si="108"/>
        <v>1766</v>
      </c>
      <c r="Z184" s="5">
        <f t="shared" si="109"/>
        <v>1766</v>
      </c>
      <c r="AA184" s="5">
        <f t="shared" si="110"/>
        <v>1766</v>
      </c>
      <c r="AC184" s="5">
        <f t="shared" si="111"/>
        <v>1766</v>
      </c>
      <c r="AD184" s="5">
        <f t="shared" si="112"/>
        <v>1766</v>
      </c>
      <c r="AF184" s="5">
        <f t="shared" si="113"/>
        <v>1766</v>
      </c>
      <c r="AG184" s="5">
        <f t="shared" si="114"/>
        <v>1766</v>
      </c>
      <c r="AI184" s="5">
        <f t="shared" si="115"/>
        <v>1766</v>
      </c>
      <c r="AJ184" s="5">
        <f t="shared" si="116"/>
        <v>1766</v>
      </c>
      <c r="AL184" s="5">
        <f t="shared" si="117"/>
        <v>1766</v>
      </c>
      <c r="AM184" s="5">
        <f t="shared" si="118"/>
        <v>1766</v>
      </c>
      <c r="AO184" s="5">
        <f t="shared" si="119"/>
        <v>1766</v>
      </c>
      <c r="AP184" s="5">
        <f t="shared" si="120"/>
        <v>1766</v>
      </c>
      <c r="AR184" s="5">
        <f t="shared" si="121"/>
        <v>1766</v>
      </c>
      <c r="AS184" s="5">
        <f t="shared" si="122"/>
        <v>1766</v>
      </c>
      <c r="AU184" s="5">
        <f t="shared" si="123"/>
        <v>1766</v>
      </c>
      <c r="AV184" s="5">
        <f t="shared" si="124"/>
        <v>1766</v>
      </c>
      <c r="AX184" s="5">
        <f t="shared" si="125"/>
        <v>1766</v>
      </c>
      <c r="AY184" s="5">
        <f t="shared" si="126"/>
        <v>1766</v>
      </c>
      <c r="BA184" s="5">
        <f t="shared" si="127"/>
        <v>1766</v>
      </c>
      <c r="BB184" s="5">
        <f t="shared" si="128"/>
        <v>1766</v>
      </c>
      <c r="BD184" s="5">
        <f t="shared" si="129"/>
        <v>1766</v>
      </c>
      <c r="BE184" s="5">
        <f t="shared" si="130"/>
        <v>1766</v>
      </c>
      <c r="BG184" s="5">
        <f t="shared" si="131"/>
        <v>1766</v>
      </c>
      <c r="BH184" s="5">
        <f t="shared" si="132"/>
        <v>1766</v>
      </c>
      <c r="BJ184" s="5">
        <f t="shared" si="133"/>
        <v>1766</v>
      </c>
      <c r="BK184" s="5">
        <f t="shared" si="134"/>
        <v>1766</v>
      </c>
      <c r="BM184" s="5">
        <f t="shared" si="135"/>
        <v>1766</v>
      </c>
      <c r="BN184" s="5">
        <f t="shared" si="136"/>
        <v>1766</v>
      </c>
      <c r="BP184" s="5">
        <f t="shared" si="137"/>
        <v>1766</v>
      </c>
      <c r="BQ184" s="5">
        <f t="shared" si="138"/>
        <v>1766</v>
      </c>
      <c r="BS184" s="5">
        <f t="shared" si="139"/>
        <v>1766</v>
      </c>
      <c r="BT184" s="5">
        <f t="shared" si="140"/>
        <v>1766</v>
      </c>
      <c r="BV184" s="5">
        <f t="shared" si="141"/>
        <v>1766</v>
      </c>
      <c r="BW184" s="5">
        <f t="shared" si="142"/>
        <v>1766</v>
      </c>
      <c r="BY184" s="5">
        <f t="shared" si="143"/>
        <v>1766</v>
      </c>
      <c r="BZ184" s="5">
        <f t="shared" si="144"/>
        <v>1766</v>
      </c>
      <c r="CB184" s="5">
        <f t="shared" si="145"/>
        <v>1766</v>
      </c>
      <c r="CC184" s="5">
        <f t="shared" si="146"/>
        <v>1766</v>
      </c>
      <c r="CE184" s="5">
        <f t="shared" si="147"/>
        <v>1766</v>
      </c>
      <c r="CF184" s="5">
        <f t="shared" si="148"/>
        <v>1766</v>
      </c>
      <c r="CH184" s="5">
        <f t="shared" si="149"/>
        <v>1766</v>
      </c>
      <c r="CI184" s="5">
        <f t="shared" si="150"/>
        <v>1766</v>
      </c>
      <c r="CK184" s="5">
        <f t="shared" si="151"/>
        <v>1766</v>
      </c>
      <c r="CL184" s="5">
        <f t="shared" si="152"/>
        <v>1766</v>
      </c>
      <c r="CN184" s="5">
        <f t="shared" si="153"/>
        <v>1766</v>
      </c>
      <c r="CO184" s="5">
        <f t="shared" si="154"/>
        <v>1766</v>
      </c>
      <c r="CQ184" s="5">
        <f t="shared" si="155"/>
        <v>1766</v>
      </c>
      <c r="CR184" s="5">
        <f t="shared" si="156"/>
        <v>1766</v>
      </c>
      <c r="CT184" s="5">
        <f t="shared" si="157"/>
        <v>1766</v>
      </c>
      <c r="CU184" s="5">
        <f t="shared" si="158"/>
        <v>1766</v>
      </c>
      <c r="CW184" s="5">
        <f t="shared" si="159"/>
        <v>1766</v>
      </c>
      <c r="CX184" s="5">
        <f t="shared" si="160"/>
        <v>1766</v>
      </c>
      <c r="CZ184" s="5">
        <f t="shared" ref="CZ184:DA186" si="164">K184+N184+Q184+T184+W184+Z184+AC184+AF184+AI184+AL184+AO184+AR184+AU184+AX184+BA184+BD184+BG184+BJ184+BM184+BP184+BS184+BV184+BY184+CB184+CE184+CH184+CK184+CN184+CQ184</f>
        <v>51214</v>
      </c>
      <c r="DA184" s="5">
        <f t="shared" si="164"/>
        <v>51214</v>
      </c>
    </row>
    <row r="185" spans="2:105" x14ac:dyDescent="0.2">
      <c r="B185" s="23" t="s">
        <v>244</v>
      </c>
      <c r="C185" s="23">
        <v>7</v>
      </c>
      <c r="D185" s="23">
        <v>9</v>
      </c>
      <c r="E185" s="23" t="s">
        <v>361</v>
      </c>
      <c r="F185" s="23" t="s">
        <v>217</v>
      </c>
      <c r="G185" s="37" t="s">
        <v>227</v>
      </c>
      <c r="H185" s="23" t="s">
        <v>236</v>
      </c>
      <c r="I185" s="23" t="s">
        <v>383</v>
      </c>
      <c r="L185" s="5">
        <f t="shared" si="100"/>
        <v>0</v>
      </c>
      <c r="N185" s="5">
        <f t="shared" si="101"/>
        <v>0</v>
      </c>
      <c r="O185" s="5">
        <f t="shared" si="102"/>
        <v>0</v>
      </c>
      <c r="Q185" s="5">
        <f t="shared" si="103"/>
        <v>0</v>
      </c>
      <c r="R185" s="5">
        <f t="shared" si="104"/>
        <v>0</v>
      </c>
      <c r="T185" s="5">
        <f t="shared" si="105"/>
        <v>0</v>
      </c>
      <c r="U185" s="5">
        <f t="shared" si="106"/>
        <v>0</v>
      </c>
      <c r="W185" s="5">
        <f t="shared" si="107"/>
        <v>0</v>
      </c>
      <c r="X185" s="5">
        <f t="shared" si="108"/>
        <v>0</v>
      </c>
      <c r="Z185" s="5">
        <f t="shared" si="109"/>
        <v>0</v>
      </c>
      <c r="AA185" s="5">
        <f t="shared" si="110"/>
        <v>0</v>
      </c>
      <c r="AC185" s="5">
        <f t="shared" si="111"/>
        <v>0</v>
      </c>
      <c r="AD185" s="5">
        <f t="shared" si="112"/>
        <v>0</v>
      </c>
      <c r="AF185" s="5">
        <f t="shared" si="113"/>
        <v>0</v>
      </c>
      <c r="AG185" s="5">
        <f t="shared" si="114"/>
        <v>0</v>
      </c>
      <c r="AI185" s="5">
        <f t="shared" si="115"/>
        <v>0</v>
      </c>
      <c r="AJ185" s="5">
        <f t="shared" si="116"/>
        <v>0</v>
      </c>
      <c r="AL185" s="5">
        <f t="shared" si="117"/>
        <v>0</v>
      </c>
      <c r="AM185" s="5">
        <f t="shared" si="118"/>
        <v>0</v>
      </c>
      <c r="AO185" s="5">
        <f t="shared" si="119"/>
        <v>0</v>
      </c>
      <c r="AP185" s="5">
        <f t="shared" si="120"/>
        <v>0</v>
      </c>
      <c r="AR185" s="5">
        <f t="shared" si="121"/>
        <v>0</v>
      </c>
      <c r="AS185" s="5">
        <f t="shared" si="122"/>
        <v>0</v>
      </c>
      <c r="AU185" s="5">
        <f t="shared" si="123"/>
        <v>0</v>
      </c>
      <c r="AV185" s="5">
        <f t="shared" si="124"/>
        <v>0</v>
      </c>
      <c r="AX185" s="5">
        <f t="shared" si="125"/>
        <v>0</v>
      </c>
      <c r="AY185" s="5">
        <f t="shared" si="126"/>
        <v>0</v>
      </c>
      <c r="BA185" s="5">
        <f t="shared" si="127"/>
        <v>0</v>
      </c>
      <c r="BB185" s="5">
        <f t="shared" si="128"/>
        <v>0</v>
      </c>
      <c r="BD185" s="5">
        <f t="shared" si="129"/>
        <v>0</v>
      </c>
      <c r="BE185" s="5">
        <f t="shared" si="130"/>
        <v>0</v>
      </c>
      <c r="BG185" s="5">
        <f t="shared" si="131"/>
        <v>0</v>
      </c>
      <c r="BH185" s="5">
        <f t="shared" si="132"/>
        <v>0</v>
      </c>
      <c r="BJ185" s="5">
        <f t="shared" si="133"/>
        <v>0</v>
      </c>
      <c r="BK185" s="5">
        <f t="shared" si="134"/>
        <v>0</v>
      </c>
      <c r="BM185" s="5">
        <f t="shared" si="135"/>
        <v>0</v>
      </c>
      <c r="BN185" s="5">
        <f t="shared" si="136"/>
        <v>0</v>
      </c>
      <c r="BP185" s="5">
        <f t="shared" si="137"/>
        <v>0</v>
      </c>
      <c r="BQ185" s="5">
        <f t="shared" si="138"/>
        <v>0</v>
      </c>
      <c r="BS185" s="5">
        <f t="shared" si="139"/>
        <v>0</v>
      </c>
      <c r="BT185" s="5">
        <f t="shared" si="140"/>
        <v>0</v>
      </c>
      <c r="BV185" s="5">
        <f t="shared" si="141"/>
        <v>0</v>
      </c>
      <c r="BW185" s="5">
        <f t="shared" si="142"/>
        <v>0</v>
      </c>
      <c r="BY185" s="5">
        <f t="shared" si="143"/>
        <v>0</v>
      </c>
      <c r="BZ185" s="5">
        <f t="shared" si="144"/>
        <v>0</v>
      </c>
      <c r="CB185" s="5">
        <f t="shared" si="145"/>
        <v>0</v>
      </c>
      <c r="CC185" s="5">
        <f t="shared" si="146"/>
        <v>0</v>
      </c>
      <c r="CE185" s="5">
        <f t="shared" si="147"/>
        <v>0</v>
      </c>
      <c r="CF185" s="5">
        <f t="shared" si="148"/>
        <v>0</v>
      </c>
      <c r="CH185" s="5">
        <f t="shared" si="149"/>
        <v>0</v>
      </c>
      <c r="CI185" s="5">
        <f t="shared" si="150"/>
        <v>0</v>
      </c>
      <c r="CK185" s="5">
        <f t="shared" si="151"/>
        <v>0</v>
      </c>
      <c r="CL185" s="5">
        <f t="shared" si="152"/>
        <v>0</v>
      </c>
      <c r="CN185" s="5">
        <f t="shared" si="153"/>
        <v>0</v>
      </c>
      <c r="CO185" s="5">
        <f t="shared" si="154"/>
        <v>0</v>
      </c>
      <c r="CQ185" s="5">
        <f t="shared" si="155"/>
        <v>0</v>
      </c>
      <c r="CR185" s="5">
        <f t="shared" si="156"/>
        <v>0</v>
      </c>
      <c r="CT185" s="5">
        <f t="shared" si="157"/>
        <v>0</v>
      </c>
      <c r="CU185" s="5">
        <f t="shared" si="158"/>
        <v>0</v>
      </c>
      <c r="CW185" s="5">
        <f t="shared" si="159"/>
        <v>0</v>
      </c>
      <c r="CX185" s="5">
        <f t="shared" si="160"/>
        <v>0</v>
      </c>
      <c r="CZ185" s="5">
        <f t="shared" si="164"/>
        <v>0</v>
      </c>
      <c r="DA185" s="5">
        <f t="shared" si="164"/>
        <v>0</v>
      </c>
    </row>
    <row r="186" spans="2:105" x14ac:dyDescent="0.2">
      <c r="B186" s="23" t="s">
        <v>244</v>
      </c>
      <c r="C186" s="23">
        <v>7</v>
      </c>
      <c r="D186" s="23">
        <v>9</v>
      </c>
      <c r="E186" s="23" t="s">
        <v>361</v>
      </c>
      <c r="F186" s="23" t="s">
        <v>217</v>
      </c>
      <c r="G186" s="37" t="s">
        <v>227</v>
      </c>
      <c r="H186" s="23" t="s">
        <v>237</v>
      </c>
      <c r="I186" s="23" t="s">
        <v>383</v>
      </c>
      <c r="K186" s="9">
        <v>2092</v>
      </c>
      <c r="L186" s="5">
        <f t="shared" si="100"/>
        <v>2092</v>
      </c>
      <c r="M186" s="9"/>
      <c r="N186" s="5">
        <f t="shared" si="101"/>
        <v>2092</v>
      </c>
      <c r="O186" s="5">
        <f t="shared" si="102"/>
        <v>2092</v>
      </c>
      <c r="P186" s="9"/>
      <c r="Q186" s="5">
        <f t="shared" si="103"/>
        <v>2092</v>
      </c>
      <c r="R186" s="5">
        <f t="shared" si="104"/>
        <v>2092</v>
      </c>
      <c r="S186" s="9"/>
      <c r="T186" s="5">
        <f t="shared" si="105"/>
        <v>2092</v>
      </c>
      <c r="U186" s="5">
        <f t="shared" si="106"/>
        <v>2092</v>
      </c>
      <c r="V186" s="9"/>
      <c r="W186" s="5">
        <f t="shared" si="107"/>
        <v>2092</v>
      </c>
      <c r="X186" s="5">
        <f t="shared" si="108"/>
        <v>2092</v>
      </c>
      <c r="Y186" s="9"/>
      <c r="Z186" s="5">
        <f t="shared" si="109"/>
        <v>2092</v>
      </c>
      <c r="AA186" s="5">
        <f t="shared" si="110"/>
        <v>2092</v>
      </c>
      <c r="AB186" s="9"/>
      <c r="AC186" s="5">
        <f t="shared" si="111"/>
        <v>2092</v>
      </c>
      <c r="AD186" s="5">
        <f t="shared" si="112"/>
        <v>2092</v>
      </c>
      <c r="AE186" s="9"/>
      <c r="AF186" s="5">
        <f t="shared" si="113"/>
        <v>2092</v>
      </c>
      <c r="AG186" s="5">
        <f t="shared" si="114"/>
        <v>2092</v>
      </c>
      <c r="AH186" s="9"/>
      <c r="AI186" s="5">
        <f t="shared" si="115"/>
        <v>2092</v>
      </c>
      <c r="AJ186" s="5">
        <f t="shared" si="116"/>
        <v>2092</v>
      </c>
      <c r="AK186" s="9"/>
      <c r="AL186" s="5">
        <f t="shared" si="117"/>
        <v>2092</v>
      </c>
      <c r="AM186" s="5">
        <f t="shared" si="118"/>
        <v>2092</v>
      </c>
      <c r="AN186" s="9"/>
      <c r="AO186" s="5">
        <f t="shared" si="119"/>
        <v>2092</v>
      </c>
      <c r="AP186" s="5">
        <f t="shared" si="120"/>
        <v>2092</v>
      </c>
      <c r="AQ186" s="9"/>
      <c r="AR186" s="5">
        <f t="shared" si="121"/>
        <v>2092</v>
      </c>
      <c r="AS186" s="5">
        <f t="shared" si="122"/>
        <v>2092</v>
      </c>
      <c r="AT186" s="9"/>
      <c r="AU186" s="5">
        <f t="shared" si="123"/>
        <v>2092</v>
      </c>
      <c r="AV186" s="5">
        <f t="shared" si="124"/>
        <v>2092</v>
      </c>
      <c r="AW186" s="9"/>
      <c r="AX186" s="5">
        <f t="shared" si="125"/>
        <v>2092</v>
      </c>
      <c r="AY186" s="5">
        <f t="shared" si="126"/>
        <v>2092</v>
      </c>
      <c r="AZ186" s="9"/>
      <c r="BA186" s="5">
        <f t="shared" si="127"/>
        <v>2092</v>
      </c>
      <c r="BB186" s="5">
        <f t="shared" si="128"/>
        <v>2092</v>
      </c>
      <c r="BC186" s="9"/>
      <c r="BD186" s="5">
        <f t="shared" si="129"/>
        <v>2092</v>
      </c>
      <c r="BE186" s="5">
        <f t="shared" si="130"/>
        <v>2092</v>
      </c>
      <c r="BG186" s="5">
        <f t="shared" si="131"/>
        <v>2092</v>
      </c>
      <c r="BH186" s="5">
        <f t="shared" si="132"/>
        <v>2092</v>
      </c>
      <c r="BJ186" s="5">
        <f t="shared" si="133"/>
        <v>2092</v>
      </c>
      <c r="BK186" s="5">
        <f t="shared" si="134"/>
        <v>2092</v>
      </c>
      <c r="BM186" s="5">
        <f t="shared" si="135"/>
        <v>2092</v>
      </c>
      <c r="BN186" s="5">
        <f t="shared" si="136"/>
        <v>2092</v>
      </c>
      <c r="BP186" s="5">
        <f t="shared" si="137"/>
        <v>2092</v>
      </c>
      <c r="BQ186" s="5">
        <f t="shared" si="138"/>
        <v>2092</v>
      </c>
      <c r="BS186" s="5">
        <f t="shared" si="139"/>
        <v>2092</v>
      </c>
      <c r="BT186" s="5">
        <f t="shared" si="140"/>
        <v>2092</v>
      </c>
      <c r="BV186" s="5">
        <f t="shared" si="141"/>
        <v>2092</v>
      </c>
      <c r="BW186" s="5">
        <f t="shared" si="142"/>
        <v>2092</v>
      </c>
      <c r="BY186" s="5">
        <f t="shared" si="143"/>
        <v>2092</v>
      </c>
      <c r="BZ186" s="5">
        <f t="shared" si="144"/>
        <v>2092</v>
      </c>
      <c r="CB186" s="5">
        <f t="shared" si="145"/>
        <v>2092</v>
      </c>
      <c r="CC186" s="5">
        <f t="shared" si="146"/>
        <v>2092</v>
      </c>
      <c r="CE186" s="5">
        <f t="shared" si="147"/>
        <v>2092</v>
      </c>
      <c r="CF186" s="5">
        <f t="shared" si="148"/>
        <v>2092</v>
      </c>
      <c r="CH186" s="5">
        <f t="shared" si="149"/>
        <v>2092</v>
      </c>
      <c r="CI186" s="5">
        <f t="shared" si="150"/>
        <v>2092</v>
      </c>
      <c r="CK186" s="5">
        <f t="shared" si="151"/>
        <v>2092</v>
      </c>
      <c r="CL186" s="5">
        <f t="shared" si="152"/>
        <v>2092</v>
      </c>
      <c r="CN186" s="5">
        <f t="shared" si="153"/>
        <v>2092</v>
      </c>
      <c r="CO186" s="5">
        <f t="shared" si="154"/>
        <v>2092</v>
      </c>
      <c r="CQ186" s="5">
        <f t="shared" si="155"/>
        <v>2092</v>
      </c>
      <c r="CR186" s="5">
        <f t="shared" si="156"/>
        <v>2092</v>
      </c>
      <c r="CT186" s="5">
        <f t="shared" si="157"/>
        <v>2092</v>
      </c>
      <c r="CU186" s="5">
        <f t="shared" si="158"/>
        <v>2092</v>
      </c>
      <c r="CW186" s="5">
        <f t="shared" si="159"/>
        <v>2092</v>
      </c>
      <c r="CX186" s="5">
        <f t="shared" si="160"/>
        <v>2092</v>
      </c>
      <c r="CZ186" s="5">
        <f t="shared" si="164"/>
        <v>60668</v>
      </c>
      <c r="DA186" s="5">
        <f t="shared" si="164"/>
        <v>60668</v>
      </c>
    </row>
    <row r="187" spans="2:105" x14ac:dyDescent="0.2">
      <c r="K187" s="9"/>
      <c r="M187" s="9"/>
      <c r="P187" s="9"/>
      <c r="S187" s="9"/>
      <c r="V187" s="9"/>
      <c r="Y187" s="9"/>
      <c r="AB187" s="9"/>
      <c r="AE187" s="9"/>
      <c r="AH187" s="9"/>
      <c r="AK187" s="9"/>
      <c r="AN187" s="9"/>
      <c r="AQ187" s="9"/>
      <c r="AT187" s="9"/>
      <c r="AW187" s="9"/>
      <c r="AZ187" s="9"/>
      <c r="BC187" s="9"/>
    </row>
    <row r="188" spans="2:105" x14ac:dyDescent="0.2">
      <c r="B188" s="23" t="s">
        <v>244</v>
      </c>
      <c r="C188" s="23">
        <v>7</v>
      </c>
      <c r="D188" s="23">
        <v>9</v>
      </c>
      <c r="E188" s="23" t="s">
        <v>362</v>
      </c>
      <c r="F188" s="23" t="s">
        <v>217</v>
      </c>
      <c r="G188" s="37" t="s">
        <v>227</v>
      </c>
      <c r="H188" s="23" t="s">
        <v>235</v>
      </c>
      <c r="I188" s="23" t="s">
        <v>383</v>
      </c>
      <c r="K188" s="5">
        <v>3547</v>
      </c>
      <c r="L188" s="5">
        <f t="shared" si="100"/>
        <v>3547</v>
      </c>
      <c r="N188" s="5">
        <f t="shared" si="101"/>
        <v>3547</v>
      </c>
      <c r="O188" s="5">
        <f t="shared" si="102"/>
        <v>3547</v>
      </c>
      <c r="Q188" s="5">
        <f t="shared" si="103"/>
        <v>3547</v>
      </c>
      <c r="R188" s="5">
        <f t="shared" si="104"/>
        <v>3547</v>
      </c>
      <c r="T188" s="5">
        <f t="shared" si="105"/>
        <v>3547</v>
      </c>
      <c r="U188" s="5">
        <f t="shared" si="106"/>
        <v>3547</v>
      </c>
      <c r="W188" s="5">
        <f t="shared" si="107"/>
        <v>3547</v>
      </c>
      <c r="X188" s="5">
        <f t="shared" si="108"/>
        <v>3547</v>
      </c>
      <c r="Z188" s="5">
        <f t="shared" si="109"/>
        <v>3547</v>
      </c>
      <c r="AA188" s="5">
        <f t="shared" si="110"/>
        <v>3547</v>
      </c>
      <c r="AC188" s="5">
        <f t="shared" si="111"/>
        <v>3547</v>
      </c>
      <c r="AD188" s="5">
        <f t="shared" si="112"/>
        <v>3547</v>
      </c>
      <c r="AF188" s="5">
        <f t="shared" si="113"/>
        <v>3547</v>
      </c>
      <c r="AG188" s="5">
        <f t="shared" si="114"/>
        <v>3547</v>
      </c>
      <c r="AI188" s="5">
        <f t="shared" si="115"/>
        <v>3547</v>
      </c>
      <c r="AJ188" s="5">
        <f t="shared" si="116"/>
        <v>3547</v>
      </c>
      <c r="AL188" s="5">
        <f t="shared" si="117"/>
        <v>3547</v>
      </c>
      <c r="AM188" s="5">
        <f t="shared" si="118"/>
        <v>3547</v>
      </c>
      <c r="AO188" s="5">
        <f t="shared" si="119"/>
        <v>3547</v>
      </c>
      <c r="AP188" s="5">
        <f t="shared" si="120"/>
        <v>3547</v>
      </c>
      <c r="AR188" s="5">
        <f t="shared" si="121"/>
        <v>3547</v>
      </c>
      <c r="AS188" s="5">
        <f t="shared" si="122"/>
        <v>3547</v>
      </c>
      <c r="AU188" s="5">
        <f t="shared" si="123"/>
        <v>3547</v>
      </c>
      <c r="AV188" s="5">
        <f t="shared" si="124"/>
        <v>3547</v>
      </c>
      <c r="AX188" s="5">
        <f t="shared" si="125"/>
        <v>3547</v>
      </c>
      <c r="AY188" s="5">
        <f t="shared" si="126"/>
        <v>3547</v>
      </c>
      <c r="BA188" s="5">
        <f t="shared" si="127"/>
        <v>3547</v>
      </c>
      <c r="BB188" s="5">
        <f t="shared" si="128"/>
        <v>3547</v>
      </c>
      <c r="BD188" s="5">
        <f t="shared" si="129"/>
        <v>3547</v>
      </c>
      <c r="BE188" s="5">
        <f t="shared" si="130"/>
        <v>3547</v>
      </c>
      <c r="BG188" s="5">
        <f t="shared" si="131"/>
        <v>3547</v>
      </c>
      <c r="BH188" s="5">
        <f t="shared" si="132"/>
        <v>3547</v>
      </c>
      <c r="BJ188" s="5">
        <f t="shared" si="133"/>
        <v>3547</v>
      </c>
      <c r="BK188" s="5">
        <f t="shared" si="134"/>
        <v>3547</v>
      </c>
      <c r="BM188" s="5">
        <f t="shared" si="135"/>
        <v>3547</v>
      </c>
      <c r="BN188" s="5">
        <f t="shared" si="136"/>
        <v>3547</v>
      </c>
      <c r="BP188" s="5">
        <f t="shared" si="137"/>
        <v>3547</v>
      </c>
      <c r="BQ188" s="5">
        <f t="shared" si="138"/>
        <v>3547</v>
      </c>
      <c r="BS188" s="5">
        <f t="shared" si="139"/>
        <v>3547</v>
      </c>
      <c r="BT188" s="5">
        <f t="shared" si="140"/>
        <v>3547</v>
      </c>
      <c r="BV188" s="5">
        <f t="shared" si="141"/>
        <v>3547</v>
      </c>
      <c r="BW188" s="5">
        <f t="shared" si="142"/>
        <v>3547</v>
      </c>
      <c r="BY188" s="5">
        <f t="shared" si="143"/>
        <v>3547</v>
      </c>
      <c r="BZ188" s="5">
        <f t="shared" si="144"/>
        <v>3547</v>
      </c>
      <c r="CB188" s="5">
        <f t="shared" si="145"/>
        <v>3547</v>
      </c>
      <c r="CC188" s="5">
        <f t="shared" si="146"/>
        <v>3547</v>
      </c>
      <c r="CE188" s="5">
        <f t="shared" si="147"/>
        <v>3547</v>
      </c>
      <c r="CF188" s="5">
        <f t="shared" si="148"/>
        <v>3547</v>
      </c>
      <c r="CH188" s="5">
        <f t="shared" si="149"/>
        <v>3547</v>
      </c>
      <c r="CI188" s="5">
        <f t="shared" si="150"/>
        <v>3547</v>
      </c>
      <c r="CK188" s="5">
        <f t="shared" si="151"/>
        <v>3547</v>
      </c>
      <c r="CL188" s="5">
        <f t="shared" si="152"/>
        <v>3547</v>
      </c>
      <c r="CN188" s="5">
        <f t="shared" si="153"/>
        <v>3547</v>
      </c>
      <c r="CO188" s="5">
        <f t="shared" si="154"/>
        <v>3547</v>
      </c>
      <c r="CQ188" s="5">
        <f t="shared" si="155"/>
        <v>3547</v>
      </c>
      <c r="CR188" s="5">
        <f t="shared" si="156"/>
        <v>3547</v>
      </c>
      <c r="CT188" s="5">
        <f t="shared" si="157"/>
        <v>3547</v>
      </c>
      <c r="CU188" s="5">
        <f t="shared" si="158"/>
        <v>3547</v>
      </c>
      <c r="CW188" s="5">
        <f t="shared" si="159"/>
        <v>3547</v>
      </c>
      <c r="CX188" s="5">
        <f t="shared" si="160"/>
        <v>3547</v>
      </c>
      <c r="CZ188" s="5">
        <f t="shared" ref="CZ188:DA193" si="165">K188+N188+Q188+T188+W188+Z188+AC188+AF188+AI188+AL188+AO188+AR188+AU188+AX188+BA188+BD188+BG188+BJ188+BM188+BP188+BS188+BV188+BY188+CB188+CE188+CH188+CK188+CN188+CQ188</f>
        <v>102863</v>
      </c>
      <c r="DA188" s="5">
        <f t="shared" si="165"/>
        <v>102863</v>
      </c>
    </row>
    <row r="189" spans="2:105" x14ac:dyDescent="0.2">
      <c r="B189" s="23" t="s">
        <v>244</v>
      </c>
      <c r="C189" s="23">
        <v>7</v>
      </c>
      <c r="D189" s="23">
        <v>9</v>
      </c>
      <c r="E189" s="23" t="s">
        <v>362</v>
      </c>
      <c r="F189" s="23" t="s">
        <v>217</v>
      </c>
      <c r="G189" s="37" t="s">
        <v>227</v>
      </c>
      <c r="H189" s="23" t="s">
        <v>236</v>
      </c>
      <c r="I189" s="23" t="s">
        <v>383</v>
      </c>
      <c r="L189" s="5">
        <f t="shared" si="100"/>
        <v>0</v>
      </c>
      <c r="N189" s="5">
        <f t="shared" si="101"/>
        <v>0</v>
      </c>
      <c r="O189" s="5">
        <f t="shared" si="102"/>
        <v>0</v>
      </c>
      <c r="Q189" s="5">
        <f t="shared" si="103"/>
        <v>0</v>
      </c>
      <c r="R189" s="5">
        <f t="shared" si="104"/>
        <v>0</v>
      </c>
      <c r="T189" s="5">
        <f t="shared" si="105"/>
        <v>0</v>
      </c>
      <c r="U189" s="5">
        <f t="shared" si="106"/>
        <v>0</v>
      </c>
      <c r="W189" s="5">
        <f t="shared" si="107"/>
        <v>0</v>
      </c>
      <c r="X189" s="5">
        <f t="shared" si="108"/>
        <v>0</v>
      </c>
      <c r="Z189" s="5">
        <f t="shared" si="109"/>
        <v>0</v>
      </c>
      <c r="AA189" s="5">
        <f t="shared" si="110"/>
        <v>0</v>
      </c>
      <c r="AC189" s="5">
        <f t="shared" si="111"/>
        <v>0</v>
      </c>
      <c r="AD189" s="5">
        <f t="shared" si="112"/>
        <v>0</v>
      </c>
      <c r="AF189" s="5">
        <f t="shared" si="113"/>
        <v>0</v>
      </c>
      <c r="AG189" s="5">
        <f t="shared" si="114"/>
        <v>0</v>
      </c>
      <c r="AI189" s="5">
        <f t="shared" si="115"/>
        <v>0</v>
      </c>
      <c r="AJ189" s="5">
        <f t="shared" si="116"/>
        <v>0</v>
      </c>
      <c r="AL189" s="5">
        <f t="shared" si="117"/>
        <v>0</v>
      </c>
      <c r="AM189" s="5">
        <f t="shared" si="118"/>
        <v>0</v>
      </c>
      <c r="AO189" s="5">
        <f t="shared" si="119"/>
        <v>0</v>
      </c>
      <c r="AP189" s="5">
        <f t="shared" si="120"/>
        <v>0</v>
      </c>
      <c r="AR189" s="5">
        <f t="shared" si="121"/>
        <v>0</v>
      </c>
      <c r="AS189" s="5">
        <f t="shared" si="122"/>
        <v>0</v>
      </c>
      <c r="AU189" s="5">
        <f t="shared" si="123"/>
        <v>0</v>
      </c>
      <c r="AV189" s="5">
        <f t="shared" si="124"/>
        <v>0</v>
      </c>
      <c r="AX189" s="5">
        <f t="shared" si="125"/>
        <v>0</v>
      </c>
      <c r="AY189" s="5">
        <f t="shared" si="126"/>
        <v>0</v>
      </c>
      <c r="BA189" s="5">
        <f t="shared" si="127"/>
        <v>0</v>
      </c>
      <c r="BB189" s="5">
        <f t="shared" si="128"/>
        <v>0</v>
      </c>
      <c r="BD189" s="5">
        <f t="shared" si="129"/>
        <v>0</v>
      </c>
      <c r="BE189" s="5">
        <f t="shared" si="130"/>
        <v>0</v>
      </c>
      <c r="BG189" s="5">
        <f t="shared" si="131"/>
        <v>0</v>
      </c>
      <c r="BH189" s="5">
        <f t="shared" si="132"/>
        <v>0</v>
      </c>
      <c r="BJ189" s="5">
        <f t="shared" si="133"/>
        <v>0</v>
      </c>
      <c r="BK189" s="5">
        <f t="shared" si="134"/>
        <v>0</v>
      </c>
      <c r="BM189" s="5">
        <f t="shared" si="135"/>
        <v>0</v>
      </c>
      <c r="BN189" s="5">
        <f t="shared" si="136"/>
        <v>0</v>
      </c>
      <c r="BP189" s="5">
        <f t="shared" si="137"/>
        <v>0</v>
      </c>
      <c r="BQ189" s="5">
        <f t="shared" si="138"/>
        <v>0</v>
      </c>
      <c r="BS189" s="5">
        <f t="shared" si="139"/>
        <v>0</v>
      </c>
      <c r="BT189" s="5">
        <f t="shared" si="140"/>
        <v>0</v>
      </c>
      <c r="BV189" s="5">
        <f t="shared" si="141"/>
        <v>0</v>
      </c>
      <c r="BW189" s="5">
        <f t="shared" si="142"/>
        <v>0</v>
      </c>
      <c r="BY189" s="5">
        <f t="shared" si="143"/>
        <v>0</v>
      </c>
      <c r="BZ189" s="5">
        <f t="shared" si="144"/>
        <v>0</v>
      </c>
      <c r="CB189" s="5">
        <f t="shared" si="145"/>
        <v>0</v>
      </c>
      <c r="CC189" s="5">
        <f t="shared" si="146"/>
        <v>0</v>
      </c>
      <c r="CE189" s="5">
        <f t="shared" si="147"/>
        <v>0</v>
      </c>
      <c r="CF189" s="5">
        <f t="shared" si="148"/>
        <v>0</v>
      </c>
      <c r="CH189" s="5">
        <f t="shared" si="149"/>
        <v>0</v>
      </c>
      <c r="CI189" s="5">
        <f t="shared" si="150"/>
        <v>0</v>
      </c>
      <c r="CK189" s="5">
        <f t="shared" si="151"/>
        <v>0</v>
      </c>
      <c r="CL189" s="5">
        <f t="shared" si="152"/>
        <v>0</v>
      </c>
      <c r="CN189" s="5">
        <f t="shared" si="153"/>
        <v>0</v>
      </c>
      <c r="CO189" s="5">
        <f t="shared" si="154"/>
        <v>0</v>
      </c>
      <c r="CQ189" s="5">
        <f t="shared" si="155"/>
        <v>0</v>
      </c>
      <c r="CR189" s="5">
        <f t="shared" si="156"/>
        <v>0</v>
      </c>
      <c r="CT189" s="5">
        <f t="shared" si="157"/>
        <v>0</v>
      </c>
      <c r="CU189" s="5">
        <f t="shared" si="158"/>
        <v>0</v>
      </c>
      <c r="CW189" s="5">
        <f t="shared" si="159"/>
        <v>0</v>
      </c>
      <c r="CX189" s="5">
        <f t="shared" si="160"/>
        <v>0</v>
      </c>
      <c r="CZ189" s="5">
        <f t="shared" si="165"/>
        <v>0</v>
      </c>
      <c r="DA189" s="5">
        <f t="shared" si="165"/>
        <v>0</v>
      </c>
    </row>
    <row r="190" spans="2:105" x14ac:dyDescent="0.2">
      <c r="K190" s="9"/>
      <c r="M190" s="9"/>
      <c r="P190" s="9"/>
      <c r="S190" s="9"/>
      <c r="V190" s="9"/>
      <c r="Y190" s="9"/>
      <c r="AB190" s="9"/>
      <c r="AE190" s="9"/>
      <c r="AH190" s="9"/>
      <c r="AK190" s="9"/>
      <c r="AN190" s="9"/>
      <c r="AQ190" s="9"/>
      <c r="AT190" s="9"/>
      <c r="AW190" s="9"/>
      <c r="AZ190" s="9"/>
      <c r="BC190" s="9"/>
    </row>
    <row r="192" spans="2:105" x14ac:dyDescent="0.2">
      <c r="B192" s="23" t="s">
        <v>244</v>
      </c>
      <c r="C192" s="23">
        <v>8</v>
      </c>
      <c r="D192" s="23">
        <v>26</v>
      </c>
      <c r="E192" s="23" t="s">
        <v>361</v>
      </c>
      <c r="F192" s="23" t="s">
        <v>360</v>
      </c>
      <c r="G192" s="38" t="s">
        <v>184</v>
      </c>
      <c r="H192" s="23" t="s">
        <v>235</v>
      </c>
      <c r="I192" s="23" t="s">
        <v>368</v>
      </c>
      <c r="K192" s="5">
        <v>45</v>
      </c>
      <c r="L192" s="5">
        <f t="shared" si="100"/>
        <v>45</v>
      </c>
      <c r="N192" s="5">
        <f t="shared" si="101"/>
        <v>45</v>
      </c>
      <c r="O192" s="5">
        <f t="shared" si="102"/>
        <v>45</v>
      </c>
      <c r="Q192" s="5">
        <f t="shared" si="103"/>
        <v>45</v>
      </c>
      <c r="R192" s="5">
        <f t="shared" si="104"/>
        <v>45</v>
      </c>
      <c r="T192" s="5">
        <f t="shared" si="105"/>
        <v>45</v>
      </c>
      <c r="U192" s="5">
        <f t="shared" si="106"/>
        <v>45</v>
      </c>
      <c r="W192" s="5">
        <f t="shared" si="107"/>
        <v>45</v>
      </c>
      <c r="X192" s="5">
        <f t="shared" si="108"/>
        <v>45</v>
      </c>
      <c r="Z192" s="5">
        <f t="shared" si="109"/>
        <v>45</v>
      </c>
      <c r="AA192" s="5">
        <f t="shared" si="110"/>
        <v>45</v>
      </c>
      <c r="AC192" s="5">
        <f t="shared" si="111"/>
        <v>45</v>
      </c>
      <c r="AD192" s="5">
        <f t="shared" si="112"/>
        <v>45</v>
      </c>
      <c r="AF192" s="5">
        <f t="shared" si="113"/>
        <v>45</v>
      </c>
      <c r="AG192" s="5">
        <f t="shared" si="114"/>
        <v>45</v>
      </c>
      <c r="AI192" s="5">
        <f t="shared" si="115"/>
        <v>45</v>
      </c>
      <c r="AJ192" s="5">
        <f t="shared" si="116"/>
        <v>45</v>
      </c>
      <c r="AL192" s="5">
        <f t="shared" si="117"/>
        <v>45</v>
      </c>
      <c r="AM192" s="5">
        <f t="shared" si="118"/>
        <v>45</v>
      </c>
      <c r="AO192" s="5">
        <f t="shared" si="119"/>
        <v>45</v>
      </c>
      <c r="AP192" s="5">
        <f t="shared" si="120"/>
        <v>45</v>
      </c>
      <c r="AR192" s="5">
        <f t="shared" si="121"/>
        <v>45</v>
      </c>
      <c r="AS192" s="5">
        <f t="shared" si="122"/>
        <v>45</v>
      </c>
      <c r="AU192" s="5">
        <f t="shared" si="123"/>
        <v>45</v>
      </c>
      <c r="AV192" s="5">
        <f t="shared" si="124"/>
        <v>45</v>
      </c>
      <c r="AX192" s="5">
        <f t="shared" si="125"/>
        <v>45</v>
      </c>
      <c r="AY192" s="5">
        <f t="shared" si="126"/>
        <v>45</v>
      </c>
      <c r="BA192" s="5">
        <f t="shared" si="127"/>
        <v>45</v>
      </c>
      <c r="BB192" s="5">
        <f t="shared" si="128"/>
        <v>45</v>
      </c>
      <c r="BD192" s="5">
        <f t="shared" si="129"/>
        <v>45</v>
      </c>
      <c r="BE192" s="5">
        <f t="shared" si="130"/>
        <v>45</v>
      </c>
      <c r="BG192" s="5">
        <f t="shared" si="131"/>
        <v>45</v>
      </c>
      <c r="BH192" s="5">
        <f t="shared" si="132"/>
        <v>45</v>
      </c>
      <c r="BJ192" s="5">
        <f t="shared" si="133"/>
        <v>45</v>
      </c>
      <c r="BK192" s="5">
        <f t="shared" si="134"/>
        <v>45</v>
      </c>
      <c r="BM192" s="5">
        <f t="shared" si="135"/>
        <v>45</v>
      </c>
      <c r="BN192" s="5">
        <f t="shared" si="136"/>
        <v>45</v>
      </c>
      <c r="BP192" s="5">
        <f t="shared" si="137"/>
        <v>45</v>
      </c>
      <c r="BQ192" s="5">
        <f t="shared" si="138"/>
        <v>45</v>
      </c>
      <c r="BS192" s="5">
        <f t="shared" si="139"/>
        <v>45</v>
      </c>
      <c r="BT192" s="5">
        <f t="shared" si="140"/>
        <v>45</v>
      </c>
      <c r="BV192" s="5">
        <f t="shared" si="141"/>
        <v>45</v>
      </c>
      <c r="BW192" s="5">
        <f t="shared" si="142"/>
        <v>45</v>
      </c>
      <c r="BY192" s="5">
        <f t="shared" si="143"/>
        <v>45</v>
      </c>
      <c r="BZ192" s="5">
        <f t="shared" si="144"/>
        <v>45</v>
      </c>
      <c r="CB192" s="5">
        <f t="shared" si="145"/>
        <v>45</v>
      </c>
      <c r="CC192" s="5">
        <f t="shared" si="146"/>
        <v>45</v>
      </c>
      <c r="CE192" s="5">
        <f t="shared" si="147"/>
        <v>45</v>
      </c>
      <c r="CF192" s="5">
        <f t="shared" si="148"/>
        <v>45</v>
      </c>
      <c r="CH192" s="5">
        <f t="shared" si="149"/>
        <v>45</v>
      </c>
      <c r="CI192" s="5">
        <f t="shared" si="150"/>
        <v>45</v>
      </c>
      <c r="CK192" s="5">
        <f t="shared" si="151"/>
        <v>45</v>
      </c>
      <c r="CL192" s="5">
        <f t="shared" si="152"/>
        <v>45</v>
      </c>
      <c r="CN192" s="5">
        <f t="shared" si="153"/>
        <v>45</v>
      </c>
      <c r="CO192" s="5">
        <f t="shared" si="154"/>
        <v>45</v>
      </c>
      <c r="CQ192" s="5">
        <f t="shared" si="155"/>
        <v>45</v>
      </c>
      <c r="CR192" s="5">
        <f t="shared" si="156"/>
        <v>45</v>
      </c>
      <c r="CT192" s="5">
        <f t="shared" si="157"/>
        <v>45</v>
      </c>
      <c r="CU192" s="5">
        <f t="shared" si="158"/>
        <v>45</v>
      </c>
      <c r="CW192" s="5">
        <f t="shared" si="159"/>
        <v>45</v>
      </c>
      <c r="CX192" s="5">
        <f t="shared" si="160"/>
        <v>45</v>
      </c>
      <c r="CZ192" s="5">
        <f t="shared" si="165"/>
        <v>1305</v>
      </c>
      <c r="DA192" s="5">
        <f t="shared" si="165"/>
        <v>1305</v>
      </c>
    </row>
    <row r="193" spans="2:105" x14ac:dyDescent="0.2">
      <c r="B193" s="23" t="s">
        <v>244</v>
      </c>
      <c r="C193" s="23">
        <v>8</v>
      </c>
      <c r="D193" s="23">
        <v>26</v>
      </c>
      <c r="E193" s="23" t="s">
        <v>361</v>
      </c>
      <c r="F193" s="23" t="s">
        <v>360</v>
      </c>
      <c r="G193" s="38" t="s">
        <v>184</v>
      </c>
      <c r="H193" s="23" t="s">
        <v>236</v>
      </c>
      <c r="L193" s="5">
        <f t="shared" si="100"/>
        <v>0</v>
      </c>
      <c r="N193" s="5">
        <f t="shared" si="101"/>
        <v>0</v>
      </c>
      <c r="O193" s="5">
        <f t="shared" si="102"/>
        <v>0</v>
      </c>
      <c r="Q193" s="5">
        <f t="shared" si="103"/>
        <v>0</v>
      </c>
      <c r="R193" s="5">
        <f t="shared" si="104"/>
        <v>0</v>
      </c>
      <c r="T193" s="5">
        <f t="shared" si="105"/>
        <v>0</v>
      </c>
      <c r="U193" s="5">
        <f t="shared" si="106"/>
        <v>0</v>
      </c>
      <c r="W193" s="5">
        <f t="shared" si="107"/>
        <v>0</v>
      </c>
      <c r="X193" s="5">
        <f t="shared" si="108"/>
        <v>0</v>
      </c>
      <c r="Z193" s="5">
        <f t="shared" si="109"/>
        <v>0</v>
      </c>
      <c r="AA193" s="5">
        <f t="shared" si="110"/>
        <v>0</v>
      </c>
      <c r="AC193" s="5">
        <f t="shared" si="111"/>
        <v>0</v>
      </c>
      <c r="AD193" s="5">
        <f t="shared" si="112"/>
        <v>0</v>
      </c>
      <c r="AF193" s="5">
        <f t="shared" si="113"/>
        <v>0</v>
      </c>
      <c r="AG193" s="5">
        <f t="shared" si="114"/>
        <v>0</v>
      </c>
      <c r="AI193" s="5">
        <f t="shared" si="115"/>
        <v>0</v>
      </c>
      <c r="AJ193" s="5">
        <f t="shared" si="116"/>
        <v>0</v>
      </c>
      <c r="AL193" s="5">
        <f t="shared" si="117"/>
        <v>0</v>
      </c>
      <c r="AM193" s="5">
        <f t="shared" si="118"/>
        <v>0</v>
      </c>
      <c r="AO193" s="5">
        <f t="shared" si="119"/>
        <v>0</v>
      </c>
      <c r="AP193" s="5">
        <f t="shared" si="120"/>
        <v>0</v>
      </c>
      <c r="AR193" s="5">
        <f t="shared" si="121"/>
        <v>0</v>
      </c>
      <c r="AS193" s="5">
        <f t="shared" si="122"/>
        <v>0</v>
      </c>
      <c r="AU193" s="5">
        <f t="shared" si="123"/>
        <v>0</v>
      </c>
      <c r="AV193" s="5">
        <f t="shared" si="124"/>
        <v>0</v>
      </c>
      <c r="AX193" s="5">
        <f t="shared" si="125"/>
        <v>0</v>
      </c>
      <c r="AY193" s="5">
        <f t="shared" si="126"/>
        <v>0</v>
      </c>
      <c r="BA193" s="5">
        <f t="shared" si="127"/>
        <v>0</v>
      </c>
      <c r="BB193" s="5">
        <f t="shared" si="128"/>
        <v>0</v>
      </c>
      <c r="BD193" s="5">
        <f t="shared" si="129"/>
        <v>0</v>
      </c>
      <c r="BE193" s="5">
        <f t="shared" si="130"/>
        <v>0</v>
      </c>
      <c r="BG193" s="5">
        <f t="shared" si="131"/>
        <v>0</v>
      </c>
      <c r="BH193" s="5">
        <f t="shared" si="132"/>
        <v>0</v>
      </c>
      <c r="BJ193" s="5">
        <f t="shared" si="133"/>
        <v>0</v>
      </c>
      <c r="BK193" s="5">
        <f t="shared" si="134"/>
        <v>0</v>
      </c>
      <c r="BM193" s="5">
        <f t="shared" si="135"/>
        <v>0</v>
      </c>
      <c r="BN193" s="5">
        <f t="shared" si="136"/>
        <v>0</v>
      </c>
      <c r="BP193" s="5">
        <f t="shared" si="137"/>
        <v>0</v>
      </c>
      <c r="BQ193" s="5">
        <f t="shared" si="138"/>
        <v>0</v>
      </c>
      <c r="BS193" s="5">
        <f t="shared" si="139"/>
        <v>0</v>
      </c>
      <c r="BT193" s="5">
        <f t="shared" si="140"/>
        <v>0</v>
      </c>
      <c r="BV193" s="5">
        <f t="shared" si="141"/>
        <v>0</v>
      </c>
      <c r="BW193" s="5">
        <f t="shared" si="142"/>
        <v>0</v>
      </c>
      <c r="BY193" s="5">
        <f t="shared" si="143"/>
        <v>0</v>
      </c>
      <c r="BZ193" s="5">
        <f t="shared" si="144"/>
        <v>0</v>
      </c>
      <c r="CB193" s="5">
        <f t="shared" si="145"/>
        <v>0</v>
      </c>
      <c r="CC193" s="5">
        <f t="shared" si="146"/>
        <v>0</v>
      </c>
      <c r="CE193" s="5">
        <f t="shared" si="147"/>
        <v>0</v>
      </c>
      <c r="CF193" s="5">
        <f t="shared" si="148"/>
        <v>0</v>
      </c>
      <c r="CH193" s="5">
        <f t="shared" si="149"/>
        <v>0</v>
      </c>
      <c r="CI193" s="5">
        <f t="shared" si="150"/>
        <v>0</v>
      </c>
      <c r="CK193" s="5">
        <f t="shared" si="151"/>
        <v>0</v>
      </c>
      <c r="CL193" s="5">
        <f t="shared" si="152"/>
        <v>0</v>
      </c>
      <c r="CN193" s="5">
        <f t="shared" si="153"/>
        <v>0</v>
      </c>
      <c r="CO193" s="5">
        <f t="shared" si="154"/>
        <v>0</v>
      </c>
      <c r="CQ193" s="5">
        <f t="shared" si="155"/>
        <v>0</v>
      </c>
      <c r="CR193" s="5">
        <f t="shared" si="156"/>
        <v>0</v>
      </c>
      <c r="CT193" s="5">
        <f t="shared" si="157"/>
        <v>0</v>
      </c>
      <c r="CU193" s="5">
        <f t="shared" si="158"/>
        <v>0</v>
      </c>
      <c r="CW193" s="5">
        <f t="shared" si="159"/>
        <v>0</v>
      </c>
      <c r="CX193" s="5">
        <f t="shared" si="160"/>
        <v>0</v>
      </c>
      <c r="CZ193" s="5">
        <f t="shared" si="165"/>
        <v>0</v>
      </c>
      <c r="DA193" s="5">
        <f t="shared" si="165"/>
        <v>0</v>
      </c>
    </row>
    <row r="194" spans="2:105" x14ac:dyDescent="0.2">
      <c r="G194" s="38"/>
    </row>
    <row r="195" spans="2:105" x14ac:dyDescent="0.2">
      <c r="B195" s="23" t="s">
        <v>244</v>
      </c>
      <c r="C195" s="23">
        <v>8</v>
      </c>
      <c r="D195" s="23">
        <v>26</v>
      </c>
      <c r="E195" s="23" t="s">
        <v>362</v>
      </c>
      <c r="F195" s="23" t="s">
        <v>360</v>
      </c>
      <c r="G195" s="38" t="s">
        <v>184</v>
      </c>
      <c r="H195" s="23" t="s">
        <v>235</v>
      </c>
      <c r="I195" s="23" t="s">
        <v>368</v>
      </c>
      <c r="K195" s="5">
        <v>0</v>
      </c>
      <c r="L195" s="5">
        <f t="shared" si="100"/>
        <v>0</v>
      </c>
      <c r="N195" s="5">
        <f t="shared" si="101"/>
        <v>0</v>
      </c>
      <c r="O195" s="5">
        <f t="shared" si="102"/>
        <v>0</v>
      </c>
      <c r="Q195" s="5">
        <f t="shared" si="103"/>
        <v>0</v>
      </c>
      <c r="R195" s="5">
        <f t="shared" si="104"/>
        <v>0</v>
      </c>
      <c r="T195" s="5">
        <f t="shared" si="105"/>
        <v>0</v>
      </c>
      <c r="U195" s="5">
        <f t="shared" si="106"/>
        <v>0</v>
      </c>
      <c r="W195" s="5">
        <f t="shared" si="107"/>
        <v>0</v>
      </c>
      <c r="X195" s="5">
        <f t="shared" si="108"/>
        <v>0</v>
      </c>
      <c r="Z195" s="5">
        <f t="shared" si="109"/>
        <v>0</v>
      </c>
      <c r="AA195" s="5">
        <f t="shared" si="110"/>
        <v>0</v>
      </c>
      <c r="AC195" s="5">
        <f t="shared" si="111"/>
        <v>0</v>
      </c>
      <c r="AD195" s="5">
        <f t="shared" si="112"/>
        <v>0</v>
      </c>
      <c r="AF195" s="5">
        <f t="shared" si="113"/>
        <v>0</v>
      </c>
      <c r="AG195" s="5">
        <f t="shared" si="114"/>
        <v>0</v>
      </c>
      <c r="AI195" s="5">
        <f t="shared" si="115"/>
        <v>0</v>
      </c>
      <c r="AJ195" s="5">
        <f t="shared" si="116"/>
        <v>0</v>
      </c>
      <c r="AL195" s="5">
        <f t="shared" si="117"/>
        <v>0</v>
      </c>
      <c r="AM195" s="5">
        <f t="shared" si="118"/>
        <v>0</v>
      </c>
      <c r="AO195" s="5">
        <f t="shared" si="119"/>
        <v>0</v>
      </c>
      <c r="AP195" s="5">
        <f t="shared" si="120"/>
        <v>0</v>
      </c>
      <c r="AR195" s="5">
        <f t="shared" si="121"/>
        <v>0</v>
      </c>
      <c r="AS195" s="5">
        <f t="shared" si="122"/>
        <v>0</v>
      </c>
      <c r="AU195" s="5">
        <f t="shared" si="123"/>
        <v>0</v>
      </c>
      <c r="AV195" s="5">
        <f t="shared" si="124"/>
        <v>0</v>
      </c>
      <c r="AX195" s="5">
        <f t="shared" si="125"/>
        <v>0</v>
      </c>
      <c r="AY195" s="5">
        <f t="shared" si="126"/>
        <v>0</v>
      </c>
      <c r="BA195" s="5">
        <f t="shared" si="127"/>
        <v>0</v>
      </c>
      <c r="BB195" s="5">
        <f t="shared" si="128"/>
        <v>0</v>
      </c>
      <c r="BD195" s="5">
        <f t="shared" si="129"/>
        <v>0</v>
      </c>
      <c r="BE195" s="5">
        <f t="shared" si="130"/>
        <v>0</v>
      </c>
      <c r="BG195" s="5">
        <f t="shared" si="131"/>
        <v>0</v>
      </c>
      <c r="BH195" s="5">
        <f t="shared" si="132"/>
        <v>0</v>
      </c>
      <c r="BJ195" s="5">
        <f t="shared" si="133"/>
        <v>0</v>
      </c>
      <c r="BK195" s="5">
        <f t="shared" si="134"/>
        <v>0</v>
      </c>
      <c r="BM195" s="5">
        <f t="shared" si="135"/>
        <v>0</v>
      </c>
      <c r="BN195" s="5">
        <f t="shared" si="136"/>
        <v>0</v>
      </c>
      <c r="BP195" s="5">
        <f t="shared" si="137"/>
        <v>0</v>
      </c>
      <c r="BQ195" s="5">
        <f t="shared" si="138"/>
        <v>0</v>
      </c>
      <c r="BS195" s="5">
        <f t="shared" si="139"/>
        <v>0</v>
      </c>
      <c r="BT195" s="5">
        <f t="shared" si="140"/>
        <v>0</v>
      </c>
      <c r="BV195" s="5">
        <f t="shared" si="141"/>
        <v>0</v>
      </c>
      <c r="BW195" s="5">
        <f t="shared" si="142"/>
        <v>0</v>
      </c>
      <c r="BY195" s="5">
        <f t="shared" si="143"/>
        <v>0</v>
      </c>
      <c r="BZ195" s="5">
        <f t="shared" si="144"/>
        <v>0</v>
      </c>
      <c r="CB195" s="5">
        <f t="shared" si="145"/>
        <v>0</v>
      </c>
      <c r="CC195" s="5">
        <f t="shared" si="146"/>
        <v>0</v>
      </c>
      <c r="CE195" s="5">
        <f t="shared" si="147"/>
        <v>0</v>
      </c>
      <c r="CF195" s="5">
        <f t="shared" si="148"/>
        <v>0</v>
      </c>
      <c r="CH195" s="5">
        <f t="shared" si="149"/>
        <v>0</v>
      </c>
      <c r="CI195" s="5">
        <f t="shared" si="150"/>
        <v>0</v>
      </c>
      <c r="CK195" s="5">
        <f t="shared" si="151"/>
        <v>0</v>
      </c>
      <c r="CL195" s="5">
        <f t="shared" si="152"/>
        <v>0</v>
      </c>
      <c r="CN195" s="5">
        <f t="shared" si="153"/>
        <v>0</v>
      </c>
      <c r="CO195" s="5">
        <f t="shared" si="154"/>
        <v>0</v>
      </c>
      <c r="CQ195" s="5">
        <f t="shared" si="155"/>
        <v>0</v>
      </c>
      <c r="CR195" s="5">
        <f t="shared" si="156"/>
        <v>0</v>
      </c>
      <c r="CT195" s="5">
        <f t="shared" si="157"/>
        <v>0</v>
      </c>
      <c r="CU195" s="5">
        <f t="shared" si="158"/>
        <v>0</v>
      </c>
      <c r="CW195" s="5">
        <f t="shared" si="159"/>
        <v>0</v>
      </c>
      <c r="CX195" s="5">
        <f t="shared" si="160"/>
        <v>0</v>
      </c>
      <c r="CZ195" s="5">
        <f>K195+N195+Q195+T195+W195+Z195+AC195+AF195+AI195+AL195+AO195+AR195+AU195+AX195+BA195+BD195+BG195+BJ195+BM195+BP195+BS195+BV195+BY195+CB195+CE195+CH195+CK195+CN195+CQ195</f>
        <v>0</v>
      </c>
      <c r="DA195" s="5">
        <f>L195+O195+R195+U195+X195+AA195+AD195+AG195+AJ195+AM195+AP195+AS195+AV195+AY195+BB195+BE195+BH195+BK195+BN195+BQ195+BT195+BW195+BZ195+CC195+CF195+CI195+CL195+CO195+CR195</f>
        <v>0</v>
      </c>
    </row>
    <row r="196" spans="2:105" x14ac:dyDescent="0.2">
      <c r="B196" s="23" t="s">
        <v>244</v>
      </c>
      <c r="C196" s="23">
        <v>8</v>
      </c>
      <c r="D196" s="23">
        <v>26</v>
      </c>
      <c r="E196" s="23" t="s">
        <v>362</v>
      </c>
      <c r="F196" s="23" t="s">
        <v>360</v>
      </c>
      <c r="G196" s="38" t="s">
        <v>184</v>
      </c>
      <c r="H196" s="23" t="s">
        <v>236</v>
      </c>
      <c r="L196" s="5">
        <f t="shared" si="100"/>
        <v>0</v>
      </c>
      <c r="N196" s="5">
        <f t="shared" si="101"/>
        <v>0</v>
      </c>
      <c r="O196" s="5">
        <f t="shared" si="102"/>
        <v>0</v>
      </c>
      <c r="Q196" s="5">
        <f t="shared" si="103"/>
        <v>0</v>
      </c>
      <c r="R196" s="5">
        <f t="shared" si="104"/>
        <v>0</v>
      </c>
      <c r="T196" s="5">
        <f t="shared" si="105"/>
        <v>0</v>
      </c>
      <c r="U196" s="5">
        <f t="shared" si="106"/>
        <v>0</v>
      </c>
      <c r="W196" s="5">
        <f t="shared" si="107"/>
        <v>0</v>
      </c>
      <c r="X196" s="5">
        <f t="shared" si="108"/>
        <v>0</v>
      </c>
      <c r="Z196" s="5">
        <f t="shared" si="109"/>
        <v>0</v>
      </c>
      <c r="AA196" s="5">
        <f t="shared" si="110"/>
        <v>0</v>
      </c>
      <c r="AC196" s="5">
        <f t="shared" si="111"/>
        <v>0</v>
      </c>
      <c r="AD196" s="5">
        <f t="shared" si="112"/>
        <v>0</v>
      </c>
      <c r="AF196" s="5">
        <f t="shared" si="113"/>
        <v>0</v>
      </c>
      <c r="AG196" s="5">
        <f t="shared" si="114"/>
        <v>0</v>
      </c>
      <c r="AI196" s="5">
        <f t="shared" si="115"/>
        <v>0</v>
      </c>
      <c r="AJ196" s="5">
        <f t="shared" si="116"/>
        <v>0</v>
      </c>
      <c r="AL196" s="5">
        <f t="shared" si="117"/>
        <v>0</v>
      </c>
      <c r="AM196" s="5">
        <f t="shared" si="118"/>
        <v>0</v>
      </c>
      <c r="AO196" s="5">
        <f t="shared" si="119"/>
        <v>0</v>
      </c>
      <c r="AP196" s="5">
        <f t="shared" si="120"/>
        <v>0</v>
      </c>
      <c r="AR196" s="5">
        <f t="shared" si="121"/>
        <v>0</v>
      </c>
      <c r="AS196" s="5">
        <f t="shared" si="122"/>
        <v>0</v>
      </c>
      <c r="AU196" s="5">
        <f t="shared" si="123"/>
        <v>0</v>
      </c>
      <c r="AV196" s="5">
        <f t="shared" si="124"/>
        <v>0</v>
      </c>
      <c r="AX196" s="5">
        <f t="shared" si="125"/>
        <v>0</v>
      </c>
      <c r="AY196" s="5">
        <f t="shared" si="126"/>
        <v>0</v>
      </c>
      <c r="BA196" s="5">
        <f t="shared" si="127"/>
        <v>0</v>
      </c>
      <c r="BB196" s="5">
        <f t="shared" si="128"/>
        <v>0</v>
      </c>
      <c r="BD196" s="5">
        <f t="shared" si="129"/>
        <v>0</v>
      </c>
      <c r="BE196" s="5">
        <f t="shared" si="130"/>
        <v>0</v>
      </c>
      <c r="BG196" s="5">
        <f t="shared" si="131"/>
        <v>0</v>
      </c>
      <c r="BH196" s="5">
        <f t="shared" si="132"/>
        <v>0</v>
      </c>
      <c r="BJ196" s="5">
        <f t="shared" si="133"/>
        <v>0</v>
      </c>
      <c r="BK196" s="5">
        <f t="shared" si="134"/>
        <v>0</v>
      </c>
      <c r="BM196" s="5">
        <f t="shared" si="135"/>
        <v>0</v>
      </c>
      <c r="BN196" s="5">
        <f t="shared" si="136"/>
        <v>0</v>
      </c>
      <c r="BP196" s="5">
        <f t="shared" si="137"/>
        <v>0</v>
      </c>
      <c r="BQ196" s="5">
        <f t="shared" si="138"/>
        <v>0</v>
      </c>
      <c r="BS196" s="5">
        <f t="shared" si="139"/>
        <v>0</v>
      </c>
      <c r="BT196" s="5">
        <f t="shared" si="140"/>
        <v>0</v>
      </c>
      <c r="BV196" s="5">
        <f t="shared" si="141"/>
        <v>0</v>
      </c>
      <c r="BW196" s="5">
        <f t="shared" si="142"/>
        <v>0</v>
      </c>
      <c r="BY196" s="5">
        <f t="shared" si="143"/>
        <v>0</v>
      </c>
      <c r="BZ196" s="5">
        <f t="shared" si="144"/>
        <v>0</v>
      </c>
      <c r="CB196" s="5">
        <f t="shared" si="145"/>
        <v>0</v>
      </c>
      <c r="CC196" s="5">
        <f t="shared" si="146"/>
        <v>0</v>
      </c>
      <c r="CE196" s="5">
        <f t="shared" si="147"/>
        <v>0</v>
      </c>
      <c r="CF196" s="5">
        <f t="shared" si="148"/>
        <v>0</v>
      </c>
      <c r="CH196" s="5">
        <f t="shared" si="149"/>
        <v>0</v>
      </c>
      <c r="CI196" s="5">
        <f t="shared" si="150"/>
        <v>0</v>
      </c>
      <c r="CK196" s="5">
        <f t="shared" si="151"/>
        <v>0</v>
      </c>
      <c r="CL196" s="5">
        <f t="shared" si="152"/>
        <v>0</v>
      </c>
      <c r="CN196" s="5">
        <f t="shared" si="153"/>
        <v>0</v>
      </c>
      <c r="CO196" s="5">
        <f t="shared" si="154"/>
        <v>0</v>
      </c>
      <c r="CQ196" s="5">
        <f t="shared" si="155"/>
        <v>0</v>
      </c>
      <c r="CR196" s="5">
        <f t="shared" si="156"/>
        <v>0</v>
      </c>
      <c r="CT196" s="5">
        <f t="shared" si="157"/>
        <v>0</v>
      </c>
      <c r="CU196" s="5">
        <f t="shared" si="158"/>
        <v>0</v>
      </c>
      <c r="CW196" s="5">
        <f t="shared" si="159"/>
        <v>0</v>
      </c>
      <c r="CX196" s="5">
        <f t="shared" si="160"/>
        <v>0</v>
      </c>
      <c r="CZ196" s="5">
        <f>K196+N196+Q196+T196+W196+Z196+AC196+AF196+AI196+AL196+AO196+AR196+AU196+AX196+BA196+BD196+BG196+BJ196+BM196+BP196+BS196+BV196+BY196+CB196+CE196+CH196+CK196+CN196+CQ196</f>
        <v>0</v>
      </c>
      <c r="DA196" s="5">
        <f>L196+O196+R196+U196+X196+AA196+AD196+AG196+AJ196+AM196+AP196+AS196+AV196+AY196+BB196+BE196+BH196+BK196+BN196+BQ196+BT196+BW196+BZ196+CC196+CF196+CI196+CL196+CO196+CR196</f>
        <v>0</v>
      </c>
    </row>
    <row r="197" spans="2:105" x14ac:dyDescent="0.2">
      <c r="G197" s="38"/>
    </row>
    <row r="198" spans="2:105" x14ac:dyDescent="0.2">
      <c r="B198" s="23" t="s">
        <v>244</v>
      </c>
      <c r="C198" s="23">
        <v>8</v>
      </c>
      <c r="D198" s="23">
        <v>26</v>
      </c>
      <c r="E198" s="23" t="s">
        <v>361</v>
      </c>
      <c r="F198" s="23" t="s">
        <v>269</v>
      </c>
      <c r="G198" s="37" t="s">
        <v>270</v>
      </c>
      <c r="H198" s="23" t="s">
        <v>235</v>
      </c>
      <c r="I198" s="23" t="s">
        <v>370</v>
      </c>
      <c r="K198" s="9">
        <v>36</v>
      </c>
      <c r="L198" s="5">
        <f t="shared" si="100"/>
        <v>36</v>
      </c>
      <c r="M198" s="9"/>
      <c r="N198" s="5">
        <f t="shared" si="101"/>
        <v>36</v>
      </c>
      <c r="O198" s="5">
        <f t="shared" si="102"/>
        <v>36</v>
      </c>
      <c r="P198" s="9"/>
      <c r="Q198" s="5">
        <f t="shared" si="103"/>
        <v>36</v>
      </c>
      <c r="R198" s="5">
        <f t="shared" si="104"/>
        <v>36</v>
      </c>
      <c r="S198" s="9"/>
      <c r="T198" s="5">
        <f t="shared" si="105"/>
        <v>36</v>
      </c>
      <c r="U198" s="5">
        <f t="shared" si="106"/>
        <v>36</v>
      </c>
      <c r="V198" s="9"/>
      <c r="W198" s="5">
        <f t="shared" si="107"/>
        <v>36</v>
      </c>
      <c r="X198" s="5">
        <f t="shared" si="108"/>
        <v>36</v>
      </c>
      <c r="Y198" s="9"/>
      <c r="Z198" s="5">
        <f t="shared" si="109"/>
        <v>36</v>
      </c>
      <c r="AA198" s="5">
        <f t="shared" si="110"/>
        <v>36</v>
      </c>
      <c r="AB198" s="9"/>
      <c r="AC198" s="5">
        <f t="shared" si="111"/>
        <v>36</v>
      </c>
      <c r="AD198" s="5">
        <f t="shared" si="112"/>
        <v>36</v>
      </c>
      <c r="AE198" s="9"/>
      <c r="AF198" s="5">
        <f t="shared" si="113"/>
        <v>36</v>
      </c>
      <c r="AG198" s="5">
        <f t="shared" si="114"/>
        <v>36</v>
      </c>
      <c r="AH198" s="9"/>
      <c r="AI198" s="5">
        <f t="shared" si="115"/>
        <v>36</v>
      </c>
      <c r="AJ198" s="5">
        <f t="shared" si="116"/>
        <v>36</v>
      </c>
      <c r="AK198" s="9"/>
      <c r="AL198" s="5">
        <f t="shared" si="117"/>
        <v>36</v>
      </c>
      <c r="AM198" s="5">
        <f t="shared" si="118"/>
        <v>36</v>
      </c>
      <c r="AN198" s="9"/>
      <c r="AO198" s="5">
        <f t="shared" si="119"/>
        <v>36</v>
      </c>
      <c r="AP198" s="5">
        <f t="shared" si="120"/>
        <v>36</v>
      </c>
      <c r="AQ198" s="9"/>
      <c r="AR198" s="5">
        <f t="shared" si="121"/>
        <v>36</v>
      </c>
      <c r="AS198" s="5">
        <f t="shared" si="122"/>
        <v>36</v>
      </c>
      <c r="AU198" s="5">
        <f t="shared" si="123"/>
        <v>36</v>
      </c>
      <c r="AV198" s="5">
        <f t="shared" si="124"/>
        <v>36</v>
      </c>
      <c r="AX198" s="5">
        <f t="shared" si="125"/>
        <v>36</v>
      </c>
      <c r="AY198" s="5">
        <f t="shared" si="126"/>
        <v>36</v>
      </c>
      <c r="BA198" s="5">
        <f t="shared" si="127"/>
        <v>36</v>
      </c>
      <c r="BB198" s="5">
        <f t="shared" si="128"/>
        <v>36</v>
      </c>
      <c r="BD198" s="5">
        <f t="shared" si="129"/>
        <v>36</v>
      </c>
      <c r="BE198" s="5">
        <f t="shared" si="130"/>
        <v>36</v>
      </c>
      <c r="BG198" s="5">
        <f t="shared" si="131"/>
        <v>36</v>
      </c>
      <c r="BH198" s="5">
        <f t="shared" si="132"/>
        <v>36</v>
      </c>
      <c r="BJ198" s="5">
        <f t="shared" si="133"/>
        <v>36</v>
      </c>
      <c r="BK198" s="5">
        <f t="shared" si="134"/>
        <v>36</v>
      </c>
      <c r="BM198" s="5">
        <f t="shared" si="135"/>
        <v>36</v>
      </c>
      <c r="BN198" s="5">
        <f t="shared" si="136"/>
        <v>36</v>
      </c>
      <c r="BP198" s="5">
        <f t="shared" si="137"/>
        <v>36</v>
      </c>
      <c r="BQ198" s="5">
        <f t="shared" si="138"/>
        <v>36</v>
      </c>
      <c r="BS198" s="5">
        <f t="shared" si="139"/>
        <v>36</v>
      </c>
      <c r="BT198" s="5">
        <f t="shared" si="140"/>
        <v>36</v>
      </c>
      <c r="BV198" s="5">
        <f t="shared" si="141"/>
        <v>36</v>
      </c>
      <c r="BW198" s="5">
        <f t="shared" si="142"/>
        <v>36</v>
      </c>
      <c r="BY198" s="5">
        <f t="shared" si="143"/>
        <v>36</v>
      </c>
      <c r="BZ198" s="5">
        <f t="shared" si="144"/>
        <v>36</v>
      </c>
      <c r="CB198" s="5">
        <f t="shared" si="145"/>
        <v>36</v>
      </c>
      <c r="CC198" s="5">
        <f t="shared" si="146"/>
        <v>36</v>
      </c>
      <c r="CE198" s="5">
        <f t="shared" si="147"/>
        <v>36</v>
      </c>
      <c r="CF198" s="5">
        <f t="shared" si="148"/>
        <v>36</v>
      </c>
      <c r="CH198" s="5">
        <f t="shared" si="149"/>
        <v>36</v>
      </c>
      <c r="CI198" s="5">
        <f t="shared" si="150"/>
        <v>36</v>
      </c>
      <c r="CK198" s="5">
        <f t="shared" si="151"/>
        <v>36</v>
      </c>
      <c r="CL198" s="5">
        <f t="shared" si="152"/>
        <v>36</v>
      </c>
      <c r="CN198" s="5">
        <f t="shared" si="153"/>
        <v>36</v>
      </c>
      <c r="CO198" s="5">
        <f t="shared" si="154"/>
        <v>36</v>
      </c>
      <c r="CQ198" s="5">
        <f t="shared" si="155"/>
        <v>36</v>
      </c>
      <c r="CR198" s="5">
        <f t="shared" si="156"/>
        <v>36</v>
      </c>
      <c r="CT198" s="5">
        <f t="shared" si="157"/>
        <v>36</v>
      </c>
      <c r="CU198" s="5">
        <f t="shared" si="158"/>
        <v>36</v>
      </c>
      <c r="CW198" s="5">
        <f t="shared" si="159"/>
        <v>36</v>
      </c>
      <c r="CX198" s="5">
        <f t="shared" si="160"/>
        <v>36</v>
      </c>
      <c r="CZ198" s="5">
        <f>K198+N198+Q198+T198+W198+Z198+AC198+AF198+AI198+AL198+AO198+AR198+AU198+AX198+BA198+BD198+BG198+BJ198+BM198+BP198+BS198+BV198+BY198+CB198+CE198+CH198+CK198+CN198+CQ198</f>
        <v>1044</v>
      </c>
      <c r="DA198" s="5">
        <f>L198+O198+R198+U198+X198+AA198+AD198+AG198+AJ198+AM198+AP198+AS198+AV198+AY198+BB198+BE198+BH198+BK198+BN198+BQ198+BT198+BW198+BZ198+CC198+CF198+CI198+CL198+CO198+CR198</f>
        <v>1044</v>
      </c>
    </row>
    <row r="199" spans="2:105" x14ac:dyDescent="0.2">
      <c r="B199" s="23" t="s">
        <v>244</v>
      </c>
      <c r="C199" s="23">
        <v>8</v>
      </c>
      <c r="D199" s="23">
        <v>26</v>
      </c>
      <c r="E199" s="23" t="s">
        <v>361</v>
      </c>
      <c r="F199" s="23" t="s">
        <v>269</v>
      </c>
      <c r="G199" s="37" t="s">
        <v>270</v>
      </c>
      <c r="H199" s="23" t="s">
        <v>236</v>
      </c>
      <c r="K199" s="9"/>
      <c r="L199" s="5">
        <f t="shared" si="100"/>
        <v>0</v>
      </c>
      <c r="M199" s="9"/>
      <c r="N199" s="5">
        <f t="shared" si="101"/>
        <v>0</v>
      </c>
      <c r="O199" s="5">
        <f t="shared" si="102"/>
        <v>0</v>
      </c>
      <c r="P199" s="9"/>
      <c r="Q199" s="5">
        <f t="shared" si="103"/>
        <v>0</v>
      </c>
      <c r="R199" s="5">
        <f t="shared" si="104"/>
        <v>0</v>
      </c>
      <c r="S199" s="9"/>
      <c r="T199" s="5">
        <f t="shared" si="105"/>
        <v>0</v>
      </c>
      <c r="U199" s="5">
        <f t="shared" si="106"/>
        <v>0</v>
      </c>
      <c r="V199" s="9"/>
      <c r="W199" s="5">
        <f t="shared" si="107"/>
        <v>0</v>
      </c>
      <c r="X199" s="5">
        <f t="shared" si="108"/>
        <v>0</v>
      </c>
      <c r="Y199" s="9"/>
      <c r="Z199" s="5">
        <f t="shared" si="109"/>
        <v>0</v>
      </c>
      <c r="AA199" s="5">
        <f t="shared" si="110"/>
        <v>0</v>
      </c>
      <c r="AB199" s="9"/>
      <c r="AC199" s="5">
        <f t="shared" si="111"/>
        <v>0</v>
      </c>
      <c r="AD199" s="5">
        <f t="shared" si="112"/>
        <v>0</v>
      </c>
      <c r="AE199" s="9"/>
      <c r="AF199" s="5">
        <f t="shared" si="113"/>
        <v>0</v>
      </c>
      <c r="AG199" s="5">
        <f t="shared" si="114"/>
        <v>0</v>
      </c>
      <c r="AH199" s="9"/>
      <c r="AI199" s="5">
        <f t="shared" si="115"/>
        <v>0</v>
      </c>
      <c r="AJ199" s="5">
        <f t="shared" si="116"/>
        <v>0</v>
      </c>
      <c r="AK199" s="9"/>
      <c r="AL199" s="5">
        <f t="shared" si="117"/>
        <v>0</v>
      </c>
      <c r="AM199" s="5">
        <f t="shared" si="118"/>
        <v>0</v>
      </c>
      <c r="AN199" s="9"/>
      <c r="AO199" s="5">
        <f t="shared" si="119"/>
        <v>0</v>
      </c>
      <c r="AP199" s="5">
        <f t="shared" si="120"/>
        <v>0</v>
      </c>
      <c r="AQ199" s="9"/>
      <c r="AR199" s="5">
        <f t="shared" si="121"/>
        <v>0</v>
      </c>
      <c r="AS199" s="5">
        <f t="shared" si="122"/>
        <v>0</v>
      </c>
      <c r="AT199" s="9"/>
      <c r="AU199" s="5">
        <f t="shared" si="123"/>
        <v>0</v>
      </c>
      <c r="AV199" s="5">
        <f t="shared" si="124"/>
        <v>0</v>
      </c>
      <c r="AW199" s="9"/>
      <c r="AX199" s="5">
        <f t="shared" si="125"/>
        <v>0</v>
      </c>
      <c r="AY199" s="5">
        <f t="shared" si="126"/>
        <v>0</v>
      </c>
      <c r="AZ199" s="9"/>
      <c r="BA199" s="5">
        <f t="shared" si="127"/>
        <v>0</v>
      </c>
      <c r="BB199" s="5">
        <f t="shared" si="128"/>
        <v>0</v>
      </c>
      <c r="BC199" s="9"/>
      <c r="BD199" s="5">
        <f t="shared" si="129"/>
        <v>0</v>
      </c>
      <c r="BE199" s="5">
        <f t="shared" si="130"/>
        <v>0</v>
      </c>
      <c r="BG199" s="5">
        <f t="shared" si="131"/>
        <v>0</v>
      </c>
      <c r="BH199" s="5">
        <f t="shared" si="132"/>
        <v>0</v>
      </c>
      <c r="BJ199" s="5">
        <f t="shared" si="133"/>
        <v>0</v>
      </c>
      <c r="BK199" s="5">
        <f t="shared" si="134"/>
        <v>0</v>
      </c>
      <c r="BM199" s="5">
        <f t="shared" si="135"/>
        <v>0</v>
      </c>
      <c r="BN199" s="5">
        <f t="shared" si="136"/>
        <v>0</v>
      </c>
      <c r="BP199" s="5">
        <f t="shared" si="137"/>
        <v>0</v>
      </c>
      <c r="BQ199" s="5">
        <f t="shared" si="138"/>
        <v>0</v>
      </c>
      <c r="BS199" s="5">
        <f t="shared" si="139"/>
        <v>0</v>
      </c>
      <c r="BT199" s="5">
        <f t="shared" si="140"/>
        <v>0</v>
      </c>
      <c r="BV199" s="5">
        <f t="shared" si="141"/>
        <v>0</v>
      </c>
      <c r="BW199" s="5">
        <f t="shared" si="142"/>
        <v>0</v>
      </c>
      <c r="BY199" s="5">
        <f t="shared" si="143"/>
        <v>0</v>
      </c>
      <c r="BZ199" s="5">
        <f t="shared" si="144"/>
        <v>0</v>
      </c>
      <c r="CB199" s="5">
        <f t="shared" si="145"/>
        <v>0</v>
      </c>
      <c r="CC199" s="5">
        <f t="shared" si="146"/>
        <v>0</v>
      </c>
      <c r="CE199" s="5">
        <f t="shared" si="147"/>
        <v>0</v>
      </c>
      <c r="CF199" s="5">
        <f t="shared" si="148"/>
        <v>0</v>
      </c>
      <c r="CH199" s="5">
        <f t="shared" si="149"/>
        <v>0</v>
      </c>
      <c r="CI199" s="5">
        <f t="shared" si="150"/>
        <v>0</v>
      </c>
      <c r="CK199" s="5">
        <f t="shared" si="151"/>
        <v>0</v>
      </c>
      <c r="CL199" s="5">
        <f t="shared" si="152"/>
        <v>0</v>
      </c>
      <c r="CN199" s="5">
        <f t="shared" si="153"/>
        <v>0</v>
      </c>
      <c r="CO199" s="5">
        <f t="shared" si="154"/>
        <v>0</v>
      </c>
      <c r="CQ199" s="5">
        <f t="shared" si="155"/>
        <v>0</v>
      </c>
      <c r="CR199" s="5">
        <f t="shared" si="156"/>
        <v>0</v>
      </c>
      <c r="CT199" s="5">
        <f t="shared" si="157"/>
        <v>0</v>
      </c>
      <c r="CU199" s="5">
        <f t="shared" si="158"/>
        <v>0</v>
      </c>
      <c r="CW199" s="5">
        <f t="shared" si="159"/>
        <v>0</v>
      </c>
      <c r="CX199" s="5">
        <f t="shared" si="160"/>
        <v>0</v>
      </c>
      <c r="CZ199" s="5">
        <f>K199+N199+Q199+T199+W199+Z199+AC199+AF199+AI199+AL199+AO199+AR199+AU199+AX199+BA199+BD199+BG199+BJ199+BM199+BP199+BS199+BV199+BY199+CB199+CE199+CH199+CK199+CN199+CQ199</f>
        <v>0</v>
      </c>
      <c r="DA199" s="5">
        <f>L199+O199+R199+U199+X199+AA199+AD199+AG199+AJ199+AM199+AP199+AS199+AV199+AY199+BB199+BE199+BH199+BK199+BN199+BQ199+BT199+BW199+BZ199+CC199+CF199+CI199+CL199+CO199+CR199</f>
        <v>0</v>
      </c>
    </row>
    <row r="200" spans="2:105" x14ac:dyDescent="0.2">
      <c r="K200" s="9"/>
      <c r="M200" s="9"/>
      <c r="P200" s="9"/>
      <c r="S200" s="9"/>
      <c r="V200" s="9"/>
      <c r="Y200" s="9"/>
      <c r="AB200" s="9"/>
      <c r="AE200" s="9"/>
      <c r="AH200" s="9"/>
      <c r="AK200" s="9"/>
      <c r="AN200" s="9"/>
      <c r="AQ200" s="9"/>
      <c r="AT200" s="9"/>
      <c r="AW200" s="9"/>
      <c r="AZ200" s="9"/>
      <c r="BC200" s="9"/>
    </row>
    <row r="201" spans="2:105" x14ac:dyDescent="0.2">
      <c r="B201" s="23" t="s">
        <v>244</v>
      </c>
      <c r="C201" s="23">
        <v>8</v>
      </c>
      <c r="D201" s="23">
        <v>26</v>
      </c>
      <c r="E201" s="23" t="s">
        <v>388</v>
      </c>
      <c r="F201" s="23" t="s">
        <v>269</v>
      </c>
      <c r="G201" s="37" t="s">
        <v>270</v>
      </c>
      <c r="H201" s="23" t="s">
        <v>235</v>
      </c>
      <c r="K201" s="9"/>
      <c r="L201" s="5">
        <f t="shared" si="100"/>
        <v>0</v>
      </c>
      <c r="M201" s="9"/>
      <c r="N201" s="5">
        <f t="shared" si="101"/>
        <v>0</v>
      </c>
      <c r="O201" s="5">
        <f t="shared" si="102"/>
        <v>0</v>
      </c>
      <c r="P201" s="9"/>
      <c r="Q201" s="5">
        <f t="shared" si="103"/>
        <v>0</v>
      </c>
      <c r="R201" s="5">
        <f t="shared" si="104"/>
        <v>0</v>
      </c>
      <c r="S201" s="9"/>
      <c r="T201" s="5">
        <f t="shared" si="105"/>
        <v>0</v>
      </c>
      <c r="U201" s="5">
        <f t="shared" si="106"/>
        <v>0</v>
      </c>
      <c r="V201" s="9"/>
      <c r="W201" s="5">
        <f t="shared" si="107"/>
        <v>0</v>
      </c>
      <c r="X201" s="5">
        <f t="shared" si="108"/>
        <v>0</v>
      </c>
      <c r="Y201" s="9"/>
      <c r="Z201" s="5">
        <f t="shared" si="109"/>
        <v>0</v>
      </c>
      <c r="AA201" s="5">
        <f t="shared" si="110"/>
        <v>0</v>
      </c>
      <c r="AB201" s="9"/>
      <c r="AC201" s="5">
        <f t="shared" si="111"/>
        <v>0</v>
      </c>
      <c r="AD201" s="5">
        <f t="shared" si="112"/>
        <v>0</v>
      </c>
      <c r="AE201" s="9"/>
      <c r="AF201" s="5">
        <f t="shared" si="113"/>
        <v>0</v>
      </c>
      <c r="AG201" s="5">
        <f t="shared" si="114"/>
        <v>0</v>
      </c>
      <c r="AH201" s="9"/>
      <c r="AI201" s="5">
        <f t="shared" si="115"/>
        <v>0</v>
      </c>
      <c r="AJ201" s="5">
        <f t="shared" si="116"/>
        <v>0</v>
      </c>
      <c r="AK201" s="9"/>
      <c r="AL201" s="5">
        <f t="shared" si="117"/>
        <v>0</v>
      </c>
      <c r="AM201" s="5">
        <f t="shared" si="118"/>
        <v>0</v>
      </c>
      <c r="AN201" s="9"/>
      <c r="AO201" s="5">
        <f t="shared" si="119"/>
        <v>0</v>
      </c>
      <c r="AP201" s="5">
        <f t="shared" si="120"/>
        <v>0</v>
      </c>
      <c r="AQ201" s="9"/>
      <c r="AR201" s="5">
        <f t="shared" si="121"/>
        <v>0</v>
      </c>
      <c r="AS201" s="5">
        <f t="shared" si="122"/>
        <v>0</v>
      </c>
      <c r="AU201" s="5">
        <f t="shared" si="123"/>
        <v>0</v>
      </c>
      <c r="AV201" s="5">
        <f t="shared" si="124"/>
        <v>0</v>
      </c>
      <c r="AX201" s="5">
        <f t="shared" si="125"/>
        <v>0</v>
      </c>
      <c r="AY201" s="5">
        <f t="shared" si="126"/>
        <v>0</v>
      </c>
      <c r="BA201" s="5">
        <f t="shared" si="127"/>
        <v>0</v>
      </c>
      <c r="BB201" s="5">
        <f t="shared" si="128"/>
        <v>0</v>
      </c>
      <c r="BD201" s="5">
        <f t="shared" si="129"/>
        <v>0</v>
      </c>
      <c r="BE201" s="5">
        <f t="shared" si="130"/>
        <v>0</v>
      </c>
      <c r="BG201" s="5">
        <f t="shared" si="131"/>
        <v>0</v>
      </c>
      <c r="BH201" s="5">
        <f t="shared" si="132"/>
        <v>0</v>
      </c>
      <c r="BJ201" s="5">
        <f t="shared" si="133"/>
        <v>0</v>
      </c>
      <c r="BK201" s="5">
        <f t="shared" si="134"/>
        <v>0</v>
      </c>
      <c r="BM201" s="5">
        <f t="shared" si="135"/>
        <v>0</v>
      </c>
      <c r="BN201" s="5">
        <f t="shared" si="136"/>
        <v>0</v>
      </c>
      <c r="BP201" s="5">
        <f t="shared" si="137"/>
        <v>0</v>
      </c>
      <c r="BQ201" s="5">
        <f t="shared" si="138"/>
        <v>0</v>
      </c>
      <c r="BS201" s="5">
        <f t="shared" si="139"/>
        <v>0</v>
      </c>
      <c r="BT201" s="5">
        <f t="shared" si="140"/>
        <v>0</v>
      </c>
      <c r="BV201" s="5">
        <f t="shared" si="141"/>
        <v>0</v>
      </c>
      <c r="BW201" s="5">
        <f t="shared" si="142"/>
        <v>0</v>
      </c>
      <c r="BY201" s="5">
        <f t="shared" si="143"/>
        <v>0</v>
      </c>
      <c r="BZ201" s="5">
        <f t="shared" si="144"/>
        <v>0</v>
      </c>
      <c r="CB201" s="5">
        <f t="shared" si="145"/>
        <v>0</v>
      </c>
      <c r="CC201" s="5">
        <f t="shared" si="146"/>
        <v>0</v>
      </c>
      <c r="CE201" s="5">
        <f t="shared" si="147"/>
        <v>0</v>
      </c>
      <c r="CF201" s="5">
        <f t="shared" si="148"/>
        <v>0</v>
      </c>
      <c r="CH201" s="5">
        <f t="shared" si="149"/>
        <v>0</v>
      </c>
      <c r="CI201" s="5">
        <f t="shared" si="150"/>
        <v>0</v>
      </c>
      <c r="CK201" s="5">
        <f t="shared" si="151"/>
        <v>0</v>
      </c>
      <c r="CL201" s="5">
        <f t="shared" si="152"/>
        <v>0</v>
      </c>
      <c r="CN201" s="5">
        <f t="shared" si="153"/>
        <v>0</v>
      </c>
      <c r="CO201" s="5">
        <f t="shared" si="154"/>
        <v>0</v>
      </c>
      <c r="CQ201" s="5">
        <f t="shared" si="155"/>
        <v>0</v>
      </c>
      <c r="CR201" s="5">
        <f t="shared" si="156"/>
        <v>0</v>
      </c>
      <c r="CT201" s="5">
        <f t="shared" si="157"/>
        <v>0</v>
      </c>
      <c r="CU201" s="5">
        <f t="shared" si="158"/>
        <v>0</v>
      </c>
      <c r="CW201" s="5">
        <f t="shared" si="159"/>
        <v>0</v>
      </c>
      <c r="CX201" s="5">
        <f t="shared" si="160"/>
        <v>0</v>
      </c>
      <c r="CZ201" s="5">
        <f>K201+N201+Q201+T201+W201+Z201+AC201+AF201+AI201+AL201+AO201+AR201+AU201+AX201+BA201+BD201+BG201+BJ201+BM201+BP201+BS201+BV201+BY201+CB201+CE201+CH201+CK201+CN201+CQ201</f>
        <v>0</v>
      </c>
      <c r="DA201" s="5">
        <f>L201+O201+R201+U201+X201+AA201+AD201+AG201+AJ201+AM201+AP201+AS201+AV201+AY201+BB201+BE201+BH201+BK201+BN201+BQ201+BT201+BW201+BZ201+CC201+CF201+CI201+CL201+CO201+CR201</f>
        <v>0</v>
      </c>
    </row>
    <row r="202" spans="2:105" x14ac:dyDescent="0.2">
      <c r="B202" s="23" t="s">
        <v>244</v>
      </c>
      <c r="C202" s="23">
        <v>8</v>
      </c>
      <c r="D202" s="23">
        <v>26</v>
      </c>
      <c r="E202" s="23" t="s">
        <v>388</v>
      </c>
      <c r="F202" s="23" t="s">
        <v>269</v>
      </c>
      <c r="G202" s="37" t="s">
        <v>270</v>
      </c>
      <c r="H202" s="23" t="s">
        <v>236</v>
      </c>
      <c r="I202" s="23" t="s">
        <v>370</v>
      </c>
      <c r="K202" s="9">
        <v>1540</v>
      </c>
      <c r="L202" s="5">
        <f t="shared" si="100"/>
        <v>1540</v>
      </c>
      <c r="M202" s="9"/>
      <c r="N202" s="5">
        <f t="shared" si="101"/>
        <v>1540</v>
      </c>
      <c r="O202" s="5">
        <f t="shared" si="102"/>
        <v>1540</v>
      </c>
      <c r="P202" s="9"/>
      <c r="Q202" s="5">
        <f t="shared" si="103"/>
        <v>1540</v>
      </c>
      <c r="R202" s="5">
        <f t="shared" si="104"/>
        <v>1540</v>
      </c>
      <c r="S202" s="9"/>
      <c r="T202" s="5">
        <f t="shared" si="105"/>
        <v>1540</v>
      </c>
      <c r="U202" s="5">
        <f t="shared" si="106"/>
        <v>1540</v>
      </c>
      <c r="V202" s="9"/>
      <c r="W202" s="5">
        <f t="shared" si="107"/>
        <v>1540</v>
      </c>
      <c r="X202" s="5">
        <f t="shared" si="108"/>
        <v>1540</v>
      </c>
      <c r="Y202" s="9"/>
      <c r="Z202" s="5">
        <f t="shared" si="109"/>
        <v>1540</v>
      </c>
      <c r="AA202" s="5">
        <f t="shared" si="110"/>
        <v>1540</v>
      </c>
      <c r="AB202" s="9"/>
      <c r="AC202" s="5">
        <f t="shared" si="111"/>
        <v>1540</v>
      </c>
      <c r="AD202" s="5">
        <f t="shared" si="112"/>
        <v>1540</v>
      </c>
      <c r="AE202" s="9"/>
      <c r="AF202" s="5">
        <f t="shared" si="113"/>
        <v>1540</v>
      </c>
      <c r="AG202" s="5">
        <f t="shared" si="114"/>
        <v>1540</v>
      </c>
      <c r="AH202" s="9"/>
      <c r="AI202" s="5">
        <f t="shared" si="115"/>
        <v>1540</v>
      </c>
      <c r="AJ202" s="5">
        <f t="shared" si="116"/>
        <v>1540</v>
      </c>
      <c r="AK202" s="9"/>
      <c r="AL202" s="5">
        <f t="shared" si="117"/>
        <v>1540</v>
      </c>
      <c r="AM202" s="5">
        <f t="shared" si="118"/>
        <v>1540</v>
      </c>
      <c r="AN202" s="9"/>
      <c r="AO202" s="5">
        <f t="shared" si="119"/>
        <v>1540</v>
      </c>
      <c r="AP202" s="5">
        <f t="shared" si="120"/>
        <v>1540</v>
      </c>
      <c r="AQ202" s="9"/>
      <c r="AR202" s="5">
        <f t="shared" si="121"/>
        <v>1540</v>
      </c>
      <c r="AS202" s="5">
        <f t="shared" si="122"/>
        <v>1540</v>
      </c>
      <c r="AT202" s="9"/>
      <c r="AU202" s="5">
        <f t="shared" si="123"/>
        <v>1540</v>
      </c>
      <c r="AV202" s="5">
        <f t="shared" si="124"/>
        <v>1540</v>
      </c>
      <c r="AW202" s="9"/>
      <c r="AX202" s="5">
        <f t="shared" si="125"/>
        <v>1540</v>
      </c>
      <c r="AY202" s="5">
        <f t="shared" si="126"/>
        <v>1540</v>
      </c>
      <c r="AZ202" s="9"/>
      <c r="BA202" s="5">
        <f t="shared" si="127"/>
        <v>1540</v>
      </c>
      <c r="BB202" s="5">
        <f t="shared" si="128"/>
        <v>1540</v>
      </c>
      <c r="BC202" s="9"/>
      <c r="BD202" s="5">
        <f t="shared" si="129"/>
        <v>1540</v>
      </c>
      <c r="BE202" s="5">
        <f t="shared" si="130"/>
        <v>1540</v>
      </c>
      <c r="BG202" s="5">
        <f t="shared" si="131"/>
        <v>1540</v>
      </c>
      <c r="BH202" s="5">
        <f t="shared" si="132"/>
        <v>1540</v>
      </c>
      <c r="BJ202" s="5">
        <f t="shared" si="133"/>
        <v>1540</v>
      </c>
      <c r="BK202" s="5">
        <f t="shared" si="134"/>
        <v>1540</v>
      </c>
      <c r="BM202" s="5">
        <f t="shared" si="135"/>
        <v>1540</v>
      </c>
      <c r="BN202" s="5">
        <f t="shared" si="136"/>
        <v>1540</v>
      </c>
      <c r="BP202" s="5">
        <f t="shared" si="137"/>
        <v>1540</v>
      </c>
      <c r="BQ202" s="5">
        <f t="shared" si="138"/>
        <v>1540</v>
      </c>
      <c r="BS202" s="5">
        <f t="shared" si="139"/>
        <v>1540</v>
      </c>
      <c r="BT202" s="5">
        <f t="shared" si="140"/>
        <v>1540</v>
      </c>
      <c r="BV202" s="5">
        <f t="shared" si="141"/>
        <v>1540</v>
      </c>
      <c r="BW202" s="5">
        <f t="shared" si="142"/>
        <v>1540</v>
      </c>
      <c r="BY202" s="5">
        <f t="shared" si="143"/>
        <v>1540</v>
      </c>
      <c r="BZ202" s="5">
        <f t="shared" si="144"/>
        <v>1540</v>
      </c>
      <c r="CB202" s="5">
        <f t="shared" si="145"/>
        <v>1540</v>
      </c>
      <c r="CC202" s="5">
        <f t="shared" si="146"/>
        <v>1540</v>
      </c>
      <c r="CE202" s="5">
        <f t="shared" si="147"/>
        <v>1540</v>
      </c>
      <c r="CF202" s="5">
        <f t="shared" si="148"/>
        <v>1540</v>
      </c>
      <c r="CH202" s="5">
        <f t="shared" si="149"/>
        <v>1540</v>
      </c>
      <c r="CI202" s="5">
        <f t="shared" si="150"/>
        <v>1540</v>
      </c>
      <c r="CK202" s="5">
        <f t="shared" si="151"/>
        <v>1540</v>
      </c>
      <c r="CL202" s="5">
        <f t="shared" si="152"/>
        <v>1540</v>
      </c>
      <c r="CN202" s="5">
        <f t="shared" si="153"/>
        <v>1540</v>
      </c>
      <c r="CO202" s="5">
        <f t="shared" si="154"/>
        <v>1540</v>
      </c>
      <c r="CQ202" s="5">
        <f t="shared" si="155"/>
        <v>1540</v>
      </c>
      <c r="CR202" s="5">
        <f t="shared" si="156"/>
        <v>1540</v>
      </c>
      <c r="CT202" s="5">
        <f t="shared" si="157"/>
        <v>1540</v>
      </c>
      <c r="CU202" s="5">
        <f t="shared" si="158"/>
        <v>1540</v>
      </c>
      <c r="CW202" s="5">
        <f t="shared" si="159"/>
        <v>1540</v>
      </c>
      <c r="CX202" s="5">
        <f t="shared" si="160"/>
        <v>1540</v>
      </c>
      <c r="CZ202" s="5">
        <f>K202+N202+Q202+T202+W202+Z202+AC202+AF202+AI202+AL202+AO202+AR202+AU202+AX202+BA202+BD202+BG202+BJ202+BM202+BP202+BS202+BV202+BY202+CB202+CE202+CH202+CK202+CN202+CQ202</f>
        <v>44660</v>
      </c>
      <c r="DA202" s="5">
        <f>L202+O202+R202+U202+X202+AA202+AD202+AG202+AJ202+AM202+AP202+AS202+AV202+AY202+BB202+BE202+BH202+BK202+BN202+BQ202+BT202+BW202+BZ202+CC202+CF202+CI202+CL202+CO202+CR202</f>
        <v>44660</v>
      </c>
    </row>
    <row r="205" spans="2:105" x14ac:dyDescent="0.2">
      <c r="B205" s="23" t="s">
        <v>244</v>
      </c>
      <c r="C205" s="23">
        <v>8</v>
      </c>
      <c r="D205" s="23">
        <v>27</v>
      </c>
      <c r="E205" s="23" t="s">
        <v>361</v>
      </c>
      <c r="F205" s="23" t="s">
        <v>360</v>
      </c>
      <c r="G205" s="37" t="s">
        <v>185</v>
      </c>
      <c r="H205" s="23" t="s">
        <v>235</v>
      </c>
      <c r="I205" s="23" t="s">
        <v>368</v>
      </c>
      <c r="K205" s="5">
        <f>65+152</f>
        <v>217</v>
      </c>
      <c r="L205" s="5">
        <f t="shared" si="100"/>
        <v>217</v>
      </c>
      <c r="N205" s="5">
        <f t="shared" si="101"/>
        <v>217</v>
      </c>
      <c r="O205" s="5">
        <f t="shared" si="102"/>
        <v>217</v>
      </c>
      <c r="Q205" s="5">
        <f t="shared" si="103"/>
        <v>217</v>
      </c>
      <c r="R205" s="5">
        <f t="shared" si="104"/>
        <v>217</v>
      </c>
      <c r="T205" s="5">
        <f t="shared" si="105"/>
        <v>217</v>
      </c>
      <c r="U205" s="5">
        <f t="shared" si="106"/>
        <v>217</v>
      </c>
      <c r="W205" s="5">
        <f t="shared" si="107"/>
        <v>217</v>
      </c>
      <c r="X205" s="5">
        <f t="shared" si="108"/>
        <v>217</v>
      </c>
      <c r="Z205" s="5">
        <f t="shared" si="109"/>
        <v>217</v>
      </c>
      <c r="AA205" s="5">
        <f t="shared" si="110"/>
        <v>217</v>
      </c>
      <c r="AC205" s="5">
        <f t="shared" si="111"/>
        <v>217</v>
      </c>
      <c r="AD205" s="5">
        <f t="shared" si="112"/>
        <v>217</v>
      </c>
      <c r="AF205" s="5">
        <f t="shared" si="113"/>
        <v>217</v>
      </c>
      <c r="AG205" s="5">
        <f t="shared" si="114"/>
        <v>217</v>
      </c>
      <c r="AI205" s="5">
        <f t="shared" si="115"/>
        <v>217</v>
      </c>
      <c r="AJ205" s="5">
        <f t="shared" si="116"/>
        <v>217</v>
      </c>
      <c r="AL205" s="5">
        <f t="shared" si="117"/>
        <v>217</v>
      </c>
      <c r="AM205" s="5">
        <f t="shared" si="118"/>
        <v>217</v>
      </c>
      <c r="AO205" s="5">
        <f t="shared" si="119"/>
        <v>217</v>
      </c>
      <c r="AP205" s="5">
        <f t="shared" si="120"/>
        <v>217</v>
      </c>
      <c r="AR205" s="5">
        <f t="shared" si="121"/>
        <v>217</v>
      </c>
      <c r="AS205" s="5">
        <f t="shared" si="122"/>
        <v>217</v>
      </c>
      <c r="AU205" s="5">
        <f t="shared" si="123"/>
        <v>217</v>
      </c>
      <c r="AV205" s="5">
        <f t="shared" si="124"/>
        <v>217</v>
      </c>
      <c r="AX205" s="5">
        <f t="shared" si="125"/>
        <v>217</v>
      </c>
      <c r="AY205" s="5">
        <f t="shared" si="126"/>
        <v>217</v>
      </c>
      <c r="BA205" s="5">
        <f t="shared" si="127"/>
        <v>217</v>
      </c>
      <c r="BB205" s="5">
        <f t="shared" si="128"/>
        <v>217</v>
      </c>
      <c r="BD205" s="5">
        <f t="shared" si="129"/>
        <v>217</v>
      </c>
      <c r="BE205" s="5">
        <f t="shared" si="130"/>
        <v>217</v>
      </c>
      <c r="BG205" s="5">
        <f t="shared" si="131"/>
        <v>217</v>
      </c>
      <c r="BH205" s="5">
        <f t="shared" si="132"/>
        <v>217</v>
      </c>
      <c r="BJ205" s="5">
        <f t="shared" si="133"/>
        <v>217</v>
      </c>
      <c r="BK205" s="5">
        <f t="shared" si="134"/>
        <v>217</v>
      </c>
      <c r="BM205" s="5">
        <f t="shared" si="135"/>
        <v>217</v>
      </c>
      <c r="BN205" s="5">
        <f t="shared" si="136"/>
        <v>217</v>
      </c>
      <c r="BP205" s="5">
        <f t="shared" si="137"/>
        <v>217</v>
      </c>
      <c r="BQ205" s="5">
        <f t="shared" si="138"/>
        <v>217</v>
      </c>
      <c r="BS205" s="5">
        <f t="shared" si="139"/>
        <v>217</v>
      </c>
      <c r="BT205" s="5">
        <f t="shared" si="140"/>
        <v>217</v>
      </c>
      <c r="BV205" s="5">
        <f t="shared" si="141"/>
        <v>217</v>
      </c>
      <c r="BW205" s="5">
        <f t="shared" si="142"/>
        <v>217</v>
      </c>
      <c r="BY205" s="5">
        <f t="shared" si="143"/>
        <v>217</v>
      </c>
      <c r="BZ205" s="5">
        <f t="shared" si="144"/>
        <v>217</v>
      </c>
      <c r="CB205" s="5">
        <f t="shared" si="145"/>
        <v>217</v>
      </c>
      <c r="CC205" s="5">
        <f t="shared" si="146"/>
        <v>217</v>
      </c>
      <c r="CE205" s="5">
        <f t="shared" si="147"/>
        <v>217</v>
      </c>
      <c r="CF205" s="5">
        <f t="shared" si="148"/>
        <v>217</v>
      </c>
      <c r="CH205" s="5">
        <f t="shared" si="149"/>
        <v>217</v>
      </c>
      <c r="CI205" s="5">
        <f t="shared" si="150"/>
        <v>217</v>
      </c>
      <c r="CK205" s="5">
        <f t="shared" si="151"/>
        <v>217</v>
      </c>
      <c r="CL205" s="5">
        <f t="shared" si="152"/>
        <v>217</v>
      </c>
      <c r="CN205" s="5">
        <f t="shared" si="153"/>
        <v>217</v>
      </c>
      <c r="CO205" s="5">
        <f t="shared" si="154"/>
        <v>217</v>
      </c>
      <c r="CQ205" s="5">
        <f t="shared" si="155"/>
        <v>217</v>
      </c>
      <c r="CR205" s="5">
        <f t="shared" si="156"/>
        <v>217</v>
      </c>
      <c r="CT205" s="5">
        <f t="shared" si="157"/>
        <v>217</v>
      </c>
      <c r="CU205" s="5">
        <f t="shared" si="158"/>
        <v>217</v>
      </c>
      <c r="CW205" s="5">
        <f t="shared" si="159"/>
        <v>217</v>
      </c>
      <c r="CX205" s="5">
        <f t="shared" si="160"/>
        <v>217</v>
      </c>
      <c r="CZ205" s="5">
        <f>K205+N205+Q205+T205+W205+Z205+AC205+AF205+AI205+AL205+AO205+AR205+AU205+AX205+BA205+BD205+BG205+BJ205+BM205+BP205+BS205+BV205+BY205+CB205+CE205+CH205+CK205+CN205+CQ205</f>
        <v>6293</v>
      </c>
      <c r="DA205" s="5">
        <f>L205+O205+R205+U205+X205+AA205+AD205+AG205+AJ205+AM205+AP205+AS205+AV205+AY205+BB205+BE205+BH205+BK205+BN205+BQ205+BT205+BW205+BZ205+CC205+CF205+CI205+CL205+CO205+CR205</f>
        <v>6293</v>
      </c>
    </row>
    <row r="206" spans="2:105" x14ac:dyDescent="0.2">
      <c r="B206" s="23" t="s">
        <v>244</v>
      </c>
      <c r="C206" s="23">
        <v>8</v>
      </c>
      <c r="D206" s="23">
        <v>27</v>
      </c>
      <c r="E206" s="23" t="s">
        <v>361</v>
      </c>
      <c r="F206" s="23" t="s">
        <v>360</v>
      </c>
      <c r="G206" s="37" t="s">
        <v>185</v>
      </c>
      <c r="H206" s="23" t="s">
        <v>236</v>
      </c>
      <c r="L206" s="5">
        <f t="shared" si="100"/>
        <v>0</v>
      </c>
      <c r="N206" s="5">
        <f t="shared" si="101"/>
        <v>0</v>
      </c>
      <c r="O206" s="5">
        <f t="shared" si="102"/>
        <v>0</v>
      </c>
      <c r="Q206" s="5">
        <f t="shared" si="103"/>
        <v>0</v>
      </c>
      <c r="R206" s="5">
        <f t="shared" si="104"/>
        <v>0</v>
      </c>
      <c r="T206" s="5">
        <f t="shared" si="105"/>
        <v>0</v>
      </c>
      <c r="U206" s="5">
        <f t="shared" si="106"/>
        <v>0</v>
      </c>
      <c r="W206" s="5">
        <f t="shared" si="107"/>
        <v>0</v>
      </c>
      <c r="X206" s="5">
        <f t="shared" si="108"/>
        <v>0</v>
      </c>
      <c r="Z206" s="5">
        <f t="shared" si="109"/>
        <v>0</v>
      </c>
      <c r="AA206" s="5">
        <f t="shared" si="110"/>
        <v>0</v>
      </c>
      <c r="AC206" s="5">
        <f t="shared" si="111"/>
        <v>0</v>
      </c>
      <c r="AD206" s="5">
        <f t="shared" si="112"/>
        <v>0</v>
      </c>
      <c r="AF206" s="5">
        <f t="shared" si="113"/>
        <v>0</v>
      </c>
      <c r="AG206" s="5">
        <f t="shared" si="114"/>
        <v>0</v>
      </c>
      <c r="AI206" s="5">
        <f t="shared" si="115"/>
        <v>0</v>
      </c>
      <c r="AJ206" s="5">
        <f t="shared" si="116"/>
        <v>0</v>
      </c>
      <c r="AL206" s="5">
        <f t="shared" si="117"/>
        <v>0</v>
      </c>
      <c r="AM206" s="5">
        <f t="shared" si="118"/>
        <v>0</v>
      </c>
      <c r="AO206" s="5">
        <f t="shared" si="119"/>
        <v>0</v>
      </c>
      <c r="AP206" s="5">
        <f t="shared" si="120"/>
        <v>0</v>
      </c>
      <c r="AR206" s="5">
        <f t="shared" si="121"/>
        <v>0</v>
      </c>
      <c r="AS206" s="5">
        <f t="shared" si="122"/>
        <v>0</v>
      </c>
      <c r="AU206" s="5">
        <f t="shared" si="123"/>
        <v>0</v>
      </c>
      <c r="AV206" s="5">
        <f t="shared" si="124"/>
        <v>0</v>
      </c>
      <c r="AX206" s="5">
        <f t="shared" si="125"/>
        <v>0</v>
      </c>
      <c r="AY206" s="5">
        <f t="shared" si="126"/>
        <v>0</v>
      </c>
      <c r="BA206" s="5">
        <f t="shared" si="127"/>
        <v>0</v>
      </c>
      <c r="BB206" s="5">
        <f t="shared" si="128"/>
        <v>0</v>
      </c>
      <c r="BD206" s="5">
        <f t="shared" si="129"/>
        <v>0</v>
      </c>
      <c r="BE206" s="5">
        <f t="shared" si="130"/>
        <v>0</v>
      </c>
      <c r="BG206" s="5">
        <f t="shared" si="131"/>
        <v>0</v>
      </c>
      <c r="BH206" s="5">
        <f t="shared" si="132"/>
        <v>0</v>
      </c>
      <c r="BJ206" s="5">
        <f t="shared" si="133"/>
        <v>0</v>
      </c>
      <c r="BK206" s="5">
        <f t="shared" si="134"/>
        <v>0</v>
      </c>
      <c r="BM206" s="5">
        <f t="shared" si="135"/>
        <v>0</v>
      </c>
      <c r="BN206" s="5">
        <f t="shared" si="136"/>
        <v>0</v>
      </c>
      <c r="BP206" s="5">
        <f t="shared" si="137"/>
        <v>0</v>
      </c>
      <c r="BQ206" s="5">
        <f t="shared" si="138"/>
        <v>0</v>
      </c>
      <c r="BS206" s="5">
        <f t="shared" si="139"/>
        <v>0</v>
      </c>
      <c r="BT206" s="5">
        <f t="shared" si="140"/>
        <v>0</v>
      </c>
      <c r="BV206" s="5">
        <f t="shared" si="141"/>
        <v>0</v>
      </c>
      <c r="BW206" s="5">
        <f t="shared" si="142"/>
        <v>0</v>
      </c>
      <c r="BY206" s="5">
        <f t="shared" si="143"/>
        <v>0</v>
      </c>
      <c r="BZ206" s="5">
        <f t="shared" si="144"/>
        <v>0</v>
      </c>
      <c r="CB206" s="5">
        <f t="shared" si="145"/>
        <v>0</v>
      </c>
      <c r="CC206" s="5">
        <f t="shared" si="146"/>
        <v>0</v>
      </c>
      <c r="CE206" s="5">
        <f t="shared" si="147"/>
        <v>0</v>
      </c>
      <c r="CF206" s="5">
        <f t="shared" si="148"/>
        <v>0</v>
      </c>
      <c r="CH206" s="5">
        <f t="shared" si="149"/>
        <v>0</v>
      </c>
      <c r="CI206" s="5">
        <f t="shared" si="150"/>
        <v>0</v>
      </c>
      <c r="CK206" s="5">
        <f t="shared" si="151"/>
        <v>0</v>
      </c>
      <c r="CL206" s="5">
        <f t="shared" si="152"/>
        <v>0</v>
      </c>
      <c r="CN206" s="5">
        <f t="shared" si="153"/>
        <v>0</v>
      </c>
      <c r="CO206" s="5">
        <f t="shared" si="154"/>
        <v>0</v>
      </c>
      <c r="CQ206" s="5">
        <f t="shared" si="155"/>
        <v>0</v>
      </c>
      <c r="CR206" s="5">
        <f t="shared" si="156"/>
        <v>0</v>
      </c>
      <c r="CT206" s="5">
        <f t="shared" si="157"/>
        <v>0</v>
      </c>
      <c r="CU206" s="5">
        <f t="shared" si="158"/>
        <v>0</v>
      </c>
      <c r="CW206" s="5">
        <f t="shared" si="159"/>
        <v>0</v>
      </c>
      <c r="CX206" s="5">
        <f t="shared" si="160"/>
        <v>0</v>
      </c>
      <c r="CZ206" s="5">
        <f>K206+N206+Q206+T206+W206+Z206+AC206+AF206+AI206+AL206+AO206+AR206+AU206+AX206+BA206+BD206+BG206+BJ206+BM206+BP206+BS206+BV206+BY206+CB206+CE206+CH206+CK206+CN206+CQ206</f>
        <v>0</v>
      </c>
      <c r="DA206" s="5">
        <f>L206+O206+R206+U206+X206+AA206+AD206+AG206+AJ206+AM206+AP206+AS206+AV206+AY206+BB206+BE206+BH206+BK206+BN206+BQ206+BT206+BW206+BZ206+CC206+CF206+CI206+CL206+CO206+CR206</f>
        <v>0</v>
      </c>
    </row>
    <row r="208" spans="2:105" x14ac:dyDescent="0.2">
      <c r="B208" s="23" t="s">
        <v>244</v>
      </c>
      <c r="C208" s="23">
        <v>8</v>
      </c>
      <c r="D208" s="23">
        <v>27</v>
      </c>
      <c r="E208" s="23" t="s">
        <v>362</v>
      </c>
      <c r="F208" s="23" t="s">
        <v>360</v>
      </c>
      <c r="G208" s="37" t="s">
        <v>185</v>
      </c>
      <c r="H208" s="23" t="s">
        <v>235</v>
      </c>
      <c r="I208" s="23" t="s">
        <v>368</v>
      </c>
      <c r="K208" s="5">
        <v>273</v>
      </c>
      <c r="L208" s="5">
        <f t="shared" si="100"/>
        <v>273</v>
      </c>
      <c r="N208" s="5">
        <f t="shared" si="101"/>
        <v>273</v>
      </c>
      <c r="O208" s="5">
        <f t="shared" si="102"/>
        <v>273</v>
      </c>
      <c r="Q208" s="5">
        <f t="shared" si="103"/>
        <v>273</v>
      </c>
      <c r="R208" s="5">
        <f t="shared" si="104"/>
        <v>273</v>
      </c>
      <c r="T208" s="5">
        <f t="shared" si="105"/>
        <v>273</v>
      </c>
      <c r="U208" s="5">
        <f t="shared" si="106"/>
        <v>273</v>
      </c>
      <c r="W208" s="5">
        <f t="shared" si="107"/>
        <v>273</v>
      </c>
      <c r="X208" s="5">
        <f t="shared" si="108"/>
        <v>273</v>
      </c>
      <c r="Z208" s="5">
        <f t="shared" si="109"/>
        <v>273</v>
      </c>
      <c r="AA208" s="5">
        <f t="shared" si="110"/>
        <v>273</v>
      </c>
      <c r="AC208" s="5">
        <f t="shared" si="111"/>
        <v>273</v>
      </c>
      <c r="AD208" s="5">
        <f t="shared" si="112"/>
        <v>273</v>
      </c>
      <c r="AF208" s="5">
        <f t="shared" si="113"/>
        <v>273</v>
      </c>
      <c r="AG208" s="5">
        <f t="shared" si="114"/>
        <v>273</v>
      </c>
      <c r="AI208" s="5">
        <f t="shared" si="115"/>
        <v>273</v>
      </c>
      <c r="AJ208" s="5">
        <f t="shared" si="116"/>
        <v>273</v>
      </c>
      <c r="AL208" s="5">
        <f t="shared" si="117"/>
        <v>273</v>
      </c>
      <c r="AM208" s="5">
        <f t="shared" si="118"/>
        <v>273</v>
      </c>
      <c r="AO208" s="5">
        <f t="shared" si="119"/>
        <v>273</v>
      </c>
      <c r="AP208" s="5">
        <f t="shared" si="120"/>
        <v>273</v>
      </c>
      <c r="AR208" s="5">
        <f t="shared" si="121"/>
        <v>273</v>
      </c>
      <c r="AS208" s="5">
        <f t="shared" si="122"/>
        <v>273</v>
      </c>
      <c r="AU208" s="5">
        <f t="shared" si="123"/>
        <v>273</v>
      </c>
      <c r="AV208" s="5">
        <f t="shared" si="124"/>
        <v>273</v>
      </c>
      <c r="AX208" s="5">
        <f t="shared" si="125"/>
        <v>273</v>
      </c>
      <c r="AY208" s="5">
        <f t="shared" si="126"/>
        <v>273</v>
      </c>
      <c r="BA208" s="5">
        <f t="shared" si="127"/>
        <v>273</v>
      </c>
      <c r="BB208" s="5">
        <f t="shared" si="128"/>
        <v>273</v>
      </c>
      <c r="BD208" s="5">
        <f t="shared" si="129"/>
        <v>273</v>
      </c>
      <c r="BE208" s="5">
        <f t="shared" si="130"/>
        <v>273</v>
      </c>
      <c r="BG208" s="5">
        <f t="shared" si="131"/>
        <v>273</v>
      </c>
      <c r="BH208" s="5">
        <f t="shared" si="132"/>
        <v>273</v>
      </c>
      <c r="BJ208" s="5">
        <f t="shared" si="133"/>
        <v>273</v>
      </c>
      <c r="BK208" s="5">
        <f t="shared" si="134"/>
        <v>273</v>
      </c>
      <c r="BM208" s="5">
        <f t="shared" si="135"/>
        <v>273</v>
      </c>
      <c r="BN208" s="5">
        <f t="shared" si="136"/>
        <v>273</v>
      </c>
      <c r="BP208" s="5">
        <f t="shared" si="137"/>
        <v>273</v>
      </c>
      <c r="BQ208" s="5">
        <f t="shared" si="138"/>
        <v>273</v>
      </c>
      <c r="BS208" s="5">
        <f t="shared" si="139"/>
        <v>273</v>
      </c>
      <c r="BT208" s="5">
        <f t="shared" si="140"/>
        <v>273</v>
      </c>
      <c r="BV208" s="5">
        <f t="shared" si="141"/>
        <v>273</v>
      </c>
      <c r="BW208" s="5">
        <f t="shared" si="142"/>
        <v>273</v>
      </c>
      <c r="BY208" s="5">
        <f t="shared" si="143"/>
        <v>273</v>
      </c>
      <c r="BZ208" s="5">
        <f t="shared" si="144"/>
        <v>273</v>
      </c>
      <c r="CB208" s="5">
        <f t="shared" si="145"/>
        <v>273</v>
      </c>
      <c r="CC208" s="5">
        <f t="shared" si="146"/>
        <v>273</v>
      </c>
      <c r="CE208" s="5">
        <f t="shared" si="147"/>
        <v>273</v>
      </c>
      <c r="CF208" s="5">
        <f t="shared" si="148"/>
        <v>273</v>
      </c>
      <c r="CH208" s="5">
        <f t="shared" si="149"/>
        <v>273</v>
      </c>
      <c r="CI208" s="5">
        <f t="shared" si="150"/>
        <v>273</v>
      </c>
      <c r="CK208" s="5">
        <f t="shared" si="151"/>
        <v>273</v>
      </c>
      <c r="CL208" s="5">
        <f t="shared" si="152"/>
        <v>273</v>
      </c>
      <c r="CN208" s="5">
        <f t="shared" si="153"/>
        <v>273</v>
      </c>
      <c r="CO208" s="5">
        <f t="shared" si="154"/>
        <v>273</v>
      </c>
      <c r="CQ208" s="5">
        <f t="shared" si="155"/>
        <v>273</v>
      </c>
      <c r="CR208" s="5">
        <f t="shared" si="156"/>
        <v>273</v>
      </c>
      <c r="CT208" s="5">
        <f t="shared" si="157"/>
        <v>273</v>
      </c>
      <c r="CU208" s="5">
        <f t="shared" si="158"/>
        <v>273</v>
      </c>
      <c r="CW208" s="5">
        <f t="shared" si="159"/>
        <v>273</v>
      </c>
      <c r="CX208" s="5">
        <f t="shared" si="160"/>
        <v>273</v>
      </c>
      <c r="CZ208" s="5">
        <f t="shared" ref="CZ208:DA213" si="166">K208+N208+Q208+T208+W208+Z208+AC208+AF208+AI208+AL208+AO208+AR208+AU208+AX208+BA208+BD208+BG208+BJ208+BM208+BP208+BS208+BV208+BY208+CB208+CE208+CH208+CK208+CN208+CQ208</f>
        <v>7917</v>
      </c>
      <c r="DA208" s="5">
        <f t="shared" si="166"/>
        <v>7917</v>
      </c>
    </row>
    <row r="209" spans="2:105" x14ac:dyDescent="0.2">
      <c r="B209" s="23" t="s">
        <v>244</v>
      </c>
      <c r="C209" s="23">
        <v>8</v>
      </c>
      <c r="D209" s="23">
        <v>27</v>
      </c>
      <c r="E209" s="23" t="s">
        <v>362</v>
      </c>
      <c r="F209" s="23" t="s">
        <v>360</v>
      </c>
      <c r="G209" s="37" t="s">
        <v>185</v>
      </c>
      <c r="H209" s="23" t="s">
        <v>236</v>
      </c>
      <c r="L209" s="5">
        <f t="shared" si="100"/>
        <v>0</v>
      </c>
      <c r="N209" s="5">
        <f t="shared" si="101"/>
        <v>0</v>
      </c>
      <c r="O209" s="5">
        <f t="shared" si="102"/>
        <v>0</v>
      </c>
      <c r="Q209" s="5">
        <f t="shared" si="103"/>
        <v>0</v>
      </c>
      <c r="R209" s="5">
        <f t="shared" si="104"/>
        <v>0</v>
      </c>
      <c r="T209" s="5">
        <f t="shared" si="105"/>
        <v>0</v>
      </c>
      <c r="U209" s="5">
        <f t="shared" si="106"/>
        <v>0</v>
      </c>
      <c r="W209" s="5">
        <f t="shared" si="107"/>
        <v>0</v>
      </c>
      <c r="X209" s="5">
        <f t="shared" si="108"/>
        <v>0</v>
      </c>
      <c r="Z209" s="5">
        <f t="shared" si="109"/>
        <v>0</v>
      </c>
      <c r="AA209" s="5">
        <f t="shared" si="110"/>
        <v>0</v>
      </c>
      <c r="AC209" s="5">
        <f t="shared" si="111"/>
        <v>0</v>
      </c>
      <c r="AD209" s="5">
        <f t="shared" si="112"/>
        <v>0</v>
      </c>
      <c r="AF209" s="5">
        <f t="shared" si="113"/>
        <v>0</v>
      </c>
      <c r="AG209" s="5">
        <f t="shared" si="114"/>
        <v>0</v>
      </c>
      <c r="AI209" s="5">
        <f t="shared" si="115"/>
        <v>0</v>
      </c>
      <c r="AJ209" s="5">
        <f t="shared" si="116"/>
        <v>0</v>
      </c>
      <c r="AL209" s="5">
        <f t="shared" si="117"/>
        <v>0</v>
      </c>
      <c r="AM209" s="5">
        <f t="shared" si="118"/>
        <v>0</v>
      </c>
      <c r="AO209" s="5">
        <f t="shared" si="119"/>
        <v>0</v>
      </c>
      <c r="AP209" s="5">
        <f t="shared" si="120"/>
        <v>0</v>
      </c>
      <c r="AR209" s="5">
        <f t="shared" si="121"/>
        <v>0</v>
      </c>
      <c r="AS209" s="5">
        <f t="shared" si="122"/>
        <v>0</v>
      </c>
      <c r="AU209" s="5">
        <f t="shared" si="123"/>
        <v>0</v>
      </c>
      <c r="AV209" s="5">
        <f t="shared" si="124"/>
        <v>0</v>
      </c>
      <c r="AX209" s="5">
        <f t="shared" si="125"/>
        <v>0</v>
      </c>
      <c r="AY209" s="5">
        <f t="shared" si="126"/>
        <v>0</v>
      </c>
      <c r="BA209" s="5">
        <f t="shared" si="127"/>
        <v>0</v>
      </c>
      <c r="BB209" s="5">
        <f t="shared" si="128"/>
        <v>0</v>
      </c>
      <c r="BD209" s="5">
        <f t="shared" si="129"/>
        <v>0</v>
      </c>
      <c r="BE209" s="5">
        <f t="shared" si="130"/>
        <v>0</v>
      </c>
      <c r="BG209" s="5">
        <f t="shared" si="131"/>
        <v>0</v>
      </c>
      <c r="BH209" s="5">
        <f t="shared" si="132"/>
        <v>0</v>
      </c>
      <c r="BJ209" s="5">
        <f t="shared" si="133"/>
        <v>0</v>
      </c>
      <c r="BK209" s="5">
        <f t="shared" si="134"/>
        <v>0</v>
      </c>
      <c r="BM209" s="5">
        <f t="shared" si="135"/>
        <v>0</v>
      </c>
      <c r="BN209" s="5">
        <f t="shared" si="136"/>
        <v>0</v>
      </c>
      <c r="BP209" s="5">
        <f t="shared" si="137"/>
        <v>0</v>
      </c>
      <c r="BQ209" s="5">
        <f t="shared" si="138"/>
        <v>0</v>
      </c>
      <c r="BS209" s="5">
        <f t="shared" si="139"/>
        <v>0</v>
      </c>
      <c r="BT209" s="5">
        <f t="shared" si="140"/>
        <v>0</v>
      </c>
      <c r="BV209" s="5">
        <f t="shared" si="141"/>
        <v>0</v>
      </c>
      <c r="BW209" s="5">
        <f t="shared" si="142"/>
        <v>0</v>
      </c>
      <c r="BY209" s="5">
        <f t="shared" si="143"/>
        <v>0</v>
      </c>
      <c r="BZ209" s="5">
        <f t="shared" si="144"/>
        <v>0</v>
      </c>
      <c r="CB209" s="5">
        <f t="shared" si="145"/>
        <v>0</v>
      </c>
      <c r="CC209" s="5">
        <f t="shared" si="146"/>
        <v>0</v>
      </c>
      <c r="CE209" s="5">
        <f t="shared" si="147"/>
        <v>0</v>
      </c>
      <c r="CF209" s="5">
        <f t="shared" si="148"/>
        <v>0</v>
      </c>
      <c r="CH209" s="5">
        <f t="shared" si="149"/>
        <v>0</v>
      </c>
      <c r="CI209" s="5">
        <f t="shared" si="150"/>
        <v>0</v>
      </c>
      <c r="CK209" s="5">
        <f t="shared" si="151"/>
        <v>0</v>
      </c>
      <c r="CL209" s="5">
        <f t="shared" si="152"/>
        <v>0</v>
      </c>
      <c r="CN209" s="5">
        <f t="shared" si="153"/>
        <v>0</v>
      </c>
      <c r="CO209" s="5">
        <f t="shared" si="154"/>
        <v>0</v>
      </c>
      <c r="CQ209" s="5">
        <f t="shared" si="155"/>
        <v>0</v>
      </c>
      <c r="CR209" s="5">
        <f t="shared" si="156"/>
        <v>0</v>
      </c>
      <c r="CT209" s="5">
        <f t="shared" si="157"/>
        <v>0</v>
      </c>
      <c r="CU209" s="5">
        <f t="shared" si="158"/>
        <v>0</v>
      </c>
      <c r="CW209" s="5">
        <f t="shared" si="159"/>
        <v>0</v>
      </c>
      <c r="CX209" s="5">
        <f t="shared" si="160"/>
        <v>0</v>
      </c>
      <c r="CZ209" s="5">
        <f t="shared" si="166"/>
        <v>0</v>
      </c>
      <c r="DA209" s="5">
        <f t="shared" si="166"/>
        <v>0</v>
      </c>
    </row>
    <row r="210" spans="2:105" x14ac:dyDescent="0.2">
      <c r="K210" s="9"/>
      <c r="M210" s="9"/>
      <c r="P210" s="9"/>
      <c r="S210" s="9"/>
      <c r="V210" s="9"/>
      <c r="Y210" s="9"/>
      <c r="AB210" s="9"/>
      <c r="AE210" s="9"/>
      <c r="AH210" s="9"/>
      <c r="AK210" s="9"/>
      <c r="AN210" s="9"/>
      <c r="AQ210" s="9"/>
      <c r="AT210" s="9"/>
      <c r="AW210" s="9"/>
      <c r="AZ210" s="9"/>
      <c r="BC210" s="9"/>
    </row>
    <row r="212" spans="2:105" x14ac:dyDescent="0.2">
      <c r="B212" s="23" t="s">
        <v>244</v>
      </c>
      <c r="C212" s="23">
        <v>8</v>
      </c>
      <c r="D212" s="23">
        <v>32</v>
      </c>
      <c r="E212" s="23" t="s">
        <v>362</v>
      </c>
      <c r="F212" s="23" t="s">
        <v>359</v>
      </c>
      <c r="G212" s="38" t="s">
        <v>240</v>
      </c>
      <c r="H212" s="23" t="s">
        <v>235</v>
      </c>
      <c r="L212" s="5">
        <f t="shared" si="100"/>
        <v>0</v>
      </c>
      <c r="N212" s="5">
        <f t="shared" si="101"/>
        <v>0</v>
      </c>
      <c r="O212" s="5">
        <f t="shared" si="102"/>
        <v>0</v>
      </c>
      <c r="Q212" s="5">
        <f t="shared" si="103"/>
        <v>0</v>
      </c>
      <c r="R212" s="5">
        <f t="shared" si="104"/>
        <v>0</v>
      </c>
      <c r="T212" s="5">
        <f t="shared" si="105"/>
        <v>0</v>
      </c>
      <c r="U212" s="5">
        <f t="shared" si="106"/>
        <v>0</v>
      </c>
      <c r="W212" s="5">
        <f t="shared" si="107"/>
        <v>0</v>
      </c>
      <c r="X212" s="5">
        <f t="shared" si="108"/>
        <v>0</v>
      </c>
      <c r="Z212" s="5">
        <f t="shared" si="109"/>
        <v>0</v>
      </c>
      <c r="AA212" s="5">
        <f t="shared" si="110"/>
        <v>0</v>
      </c>
      <c r="AC212" s="5">
        <f t="shared" si="111"/>
        <v>0</v>
      </c>
      <c r="AD212" s="5">
        <f t="shared" si="112"/>
        <v>0</v>
      </c>
      <c r="AF212" s="5">
        <f t="shared" si="113"/>
        <v>0</v>
      </c>
      <c r="AG212" s="5">
        <f t="shared" si="114"/>
        <v>0</v>
      </c>
      <c r="AI212" s="5">
        <f t="shared" si="115"/>
        <v>0</v>
      </c>
      <c r="AJ212" s="5">
        <f t="shared" si="116"/>
        <v>0</v>
      </c>
      <c r="AL212" s="5">
        <f t="shared" si="117"/>
        <v>0</v>
      </c>
      <c r="AM212" s="5">
        <f t="shared" si="118"/>
        <v>0</v>
      </c>
      <c r="AO212" s="5">
        <f t="shared" si="119"/>
        <v>0</v>
      </c>
      <c r="AP212" s="5">
        <f t="shared" si="120"/>
        <v>0</v>
      </c>
      <c r="AR212" s="5">
        <f t="shared" si="121"/>
        <v>0</v>
      </c>
      <c r="AS212" s="5">
        <f t="shared" si="122"/>
        <v>0</v>
      </c>
      <c r="AU212" s="5">
        <f t="shared" si="123"/>
        <v>0</v>
      </c>
      <c r="AV212" s="5">
        <f t="shared" si="124"/>
        <v>0</v>
      </c>
      <c r="AX212" s="5">
        <f t="shared" si="125"/>
        <v>0</v>
      </c>
      <c r="AY212" s="5">
        <f t="shared" si="126"/>
        <v>0</v>
      </c>
      <c r="BA212" s="5">
        <f t="shared" si="127"/>
        <v>0</v>
      </c>
      <c r="BB212" s="5">
        <f t="shared" si="128"/>
        <v>0</v>
      </c>
      <c r="BD212" s="5">
        <f t="shared" si="129"/>
        <v>0</v>
      </c>
      <c r="BE212" s="5">
        <f t="shared" si="130"/>
        <v>0</v>
      </c>
      <c r="BG212" s="5">
        <f t="shared" si="131"/>
        <v>0</v>
      </c>
      <c r="BH212" s="5">
        <f t="shared" si="132"/>
        <v>0</v>
      </c>
      <c r="BJ212" s="5">
        <f t="shared" si="133"/>
        <v>0</v>
      </c>
      <c r="BK212" s="5">
        <f t="shared" si="134"/>
        <v>0</v>
      </c>
      <c r="BM212" s="5">
        <f t="shared" si="135"/>
        <v>0</v>
      </c>
      <c r="BN212" s="5">
        <f t="shared" si="136"/>
        <v>0</v>
      </c>
      <c r="BP212" s="5">
        <f t="shared" si="137"/>
        <v>0</v>
      </c>
      <c r="BQ212" s="5">
        <f t="shared" si="138"/>
        <v>0</v>
      </c>
      <c r="BS212" s="5">
        <f t="shared" si="139"/>
        <v>0</v>
      </c>
      <c r="BT212" s="5">
        <f t="shared" si="140"/>
        <v>0</v>
      </c>
      <c r="BV212" s="5">
        <f t="shared" si="141"/>
        <v>0</v>
      </c>
      <c r="BW212" s="5">
        <f t="shared" si="142"/>
        <v>0</v>
      </c>
      <c r="BY212" s="5">
        <f t="shared" si="143"/>
        <v>0</v>
      </c>
      <c r="BZ212" s="5">
        <f t="shared" si="144"/>
        <v>0</v>
      </c>
      <c r="CB212" s="5">
        <f t="shared" si="145"/>
        <v>0</v>
      </c>
      <c r="CC212" s="5">
        <f t="shared" si="146"/>
        <v>0</v>
      </c>
      <c r="CE212" s="5">
        <f t="shared" si="147"/>
        <v>0</v>
      </c>
      <c r="CF212" s="5">
        <f t="shared" si="148"/>
        <v>0</v>
      </c>
      <c r="CH212" s="5">
        <f t="shared" si="149"/>
        <v>0</v>
      </c>
      <c r="CI212" s="5">
        <f t="shared" si="150"/>
        <v>0</v>
      </c>
      <c r="CK212" s="5">
        <f t="shared" si="151"/>
        <v>0</v>
      </c>
      <c r="CL212" s="5">
        <f t="shared" si="152"/>
        <v>0</v>
      </c>
      <c r="CN212" s="5">
        <f t="shared" si="153"/>
        <v>0</v>
      </c>
      <c r="CO212" s="5">
        <f t="shared" si="154"/>
        <v>0</v>
      </c>
      <c r="CQ212" s="5">
        <f t="shared" si="155"/>
        <v>0</v>
      </c>
      <c r="CR212" s="5">
        <f t="shared" si="156"/>
        <v>0</v>
      </c>
      <c r="CT212" s="5">
        <f t="shared" si="157"/>
        <v>0</v>
      </c>
      <c r="CU212" s="5">
        <f t="shared" si="158"/>
        <v>0</v>
      </c>
      <c r="CW212" s="5">
        <f t="shared" si="159"/>
        <v>0</v>
      </c>
      <c r="CX212" s="5">
        <f t="shared" si="160"/>
        <v>0</v>
      </c>
      <c r="CZ212" s="5">
        <f t="shared" si="166"/>
        <v>0</v>
      </c>
      <c r="DA212" s="5">
        <f t="shared" si="166"/>
        <v>0</v>
      </c>
    </row>
    <row r="213" spans="2:105" x14ac:dyDescent="0.2">
      <c r="B213" s="23" t="s">
        <v>244</v>
      </c>
      <c r="C213" s="23">
        <v>8</v>
      </c>
      <c r="D213" s="23">
        <v>32</v>
      </c>
      <c r="E213" s="23" t="s">
        <v>362</v>
      </c>
      <c r="F213" s="23" t="s">
        <v>359</v>
      </c>
      <c r="G213" s="38" t="s">
        <v>240</v>
      </c>
      <c r="H213" s="23" t="s">
        <v>236</v>
      </c>
      <c r="L213" s="5">
        <f t="shared" si="100"/>
        <v>0</v>
      </c>
      <c r="N213" s="5">
        <f t="shared" si="101"/>
        <v>0</v>
      </c>
      <c r="O213" s="5">
        <f t="shared" si="102"/>
        <v>0</v>
      </c>
      <c r="Q213" s="5">
        <f t="shared" si="103"/>
        <v>0</v>
      </c>
      <c r="R213" s="5">
        <f t="shared" si="104"/>
        <v>0</v>
      </c>
      <c r="T213" s="5">
        <f t="shared" si="105"/>
        <v>0</v>
      </c>
      <c r="U213" s="5">
        <f t="shared" si="106"/>
        <v>0</v>
      </c>
      <c r="W213" s="5">
        <f t="shared" si="107"/>
        <v>0</v>
      </c>
      <c r="X213" s="5">
        <f t="shared" si="108"/>
        <v>0</v>
      </c>
      <c r="Z213" s="5">
        <f t="shared" si="109"/>
        <v>0</v>
      </c>
      <c r="AA213" s="5">
        <f t="shared" si="110"/>
        <v>0</v>
      </c>
      <c r="AC213" s="5">
        <f t="shared" si="111"/>
        <v>0</v>
      </c>
      <c r="AD213" s="5">
        <f t="shared" si="112"/>
        <v>0</v>
      </c>
      <c r="AF213" s="5">
        <f t="shared" si="113"/>
        <v>0</v>
      </c>
      <c r="AG213" s="5">
        <f t="shared" si="114"/>
        <v>0</v>
      </c>
      <c r="AI213" s="5">
        <f t="shared" si="115"/>
        <v>0</v>
      </c>
      <c r="AJ213" s="5">
        <f t="shared" si="116"/>
        <v>0</v>
      </c>
      <c r="AL213" s="5">
        <f t="shared" si="117"/>
        <v>0</v>
      </c>
      <c r="AM213" s="5">
        <f t="shared" si="118"/>
        <v>0</v>
      </c>
      <c r="AO213" s="5">
        <f t="shared" si="119"/>
        <v>0</v>
      </c>
      <c r="AP213" s="5">
        <f t="shared" si="120"/>
        <v>0</v>
      </c>
      <c r="AR213" s="5">
        <f t="shared" si="121"/>
        <v>0</v>
      </c>
      <c r="AS213" s="5">
        <f t="shared" si="122"/>
        <v>0</v>
      </c>
      <c r="AU213" s="5">
        <f t="shared" si="123"/>
        <v>0</v>
      </c>
      <c r="AV213" s="5">
        <f t="shared" si="124"/>
        <v>0</v>
      </c>
      <c r="AX213" s="5">
        <f t="shared" si="125"/>
        <v>0</v>
      </c>
      <c r="AY213" s="5">
        <f t="shared" si="126"/>
        <v>0</v>
      </c>
      <c r="BA213" s="5">
        <f t="shared" si="127"/>
        <v>0</v>
      </c>
      <c r="BB213" s="5">
        <f t="shared" si="128"/>
        <v>0</v>
      </c>
      <c r="BD213" s="5">
        <f t="shared" si="129"/>
        <v>0</v>
      </c>
      <c r="BE213" s="5">
        <f t="shared" si="130"/>
        <v>0</v>
      </c>
      <c r="BG213" s="5">
        <f t="shared" si="131"/>
        <v>0</v>
      </c>
      <c r="BH213" s="5">
        <f t="shared" si="132"/>
        <v>0</v>
      </c>
      <c r="BJ213" s="5">
        <f t="shared" si="133"/>
        <v>0</v>
      </c>
      <c r="BK213" s="5">
        <f t="shared" si="134"/>
        <v>0</v>
      </c>
      <c r="BM213" s="5">
        <f t="shared" si="135"/>
        <v>0</v>
      </c>
      <c r="BN213" s="5">
        <f t="shared" si="136"/>
        <v>0</v>
      </c>
      <c r="BP213" s="5">
        <f t="shared" si="137"/>
        <v>0</v>
      </c>
      <c r="BQ213" s="5">
        <f t="shared" si="138"/>
        <v>0</v>
      </c>
      <c r="BS213" s="5">
        <f t="shared" si="139"/>
        <v>0</v>
      </c>
      <c r="BT213" s="5">
        <f t="shared" si="140"/>
        <v>0</v>
      </c>
      <c r="BV213" s="5">
        <f t="shared" si="141"/>
        <v>0</v>
      </c>
      <c r="BW213" s="5">
        <f t="shared" si="142"/>
        <v>0</v>
      </c>
      <c r="BY213" s="5">
        <f t="shared" si="143"/>
        <v>0</v>
      </c>
      <c r="BZ213" s="5">
        <f t="shared" si="144"/>
        <v>0</v>
      </c>
      <c r="CB213" s="5">
        <f t="shared" si="145"/>
        <v>0</v>
      </c>
      <c r="CC213" s="5">
        <f t="shared" si="146"/>
        <v>0</v>
      </c>
      <c r="CE213" s="5">
        <f t="shared" si="147"/>
        <v>0</v>
      </c>
      <c r="CF213" s="5">
        <f t="shared" si="148"/>
        <v>0</v>
      </c>
      <c r="CH213" s="5">
        <f t="shared" si="149"/>
        <v>0</v>
      </c>
      <c r="CI213" s="5">
        <f t="shared" si="150"/>
        <v>0</v>
      </c>
      <c r="CK213" s="5">
        <f t="shared" si="151"/>
        <v>0</v>
      </c>
      <c r="CL213" s="5">
        <f t="shared" si="152"/>
        <v>0</v>
      </c>
      <c r="CN213" s="5">
        <f t="shared" si="153"/>
        <v>0</v>
      </c>
      <c r="CO213" s="5">
        <f t="shared" si="154"/>
        <v>0</v>
      </c>
      <c r="CQ213" s="5">
        <f t="shared" si="155"/>
        <v>0</v>
      </c>
      <c r="CR213" s="5">
        <f t="shared" si="156"/>
        <v>0</v>
      </c>
      <c r="CT213" s="5">
        <f t="shared" si="157"/>
        <v>0</v>
      </c>
      <c r="CU213" s="5">
        <f t="shared" si="158"/>
        <v>0</v>
      </c>
      <c r="CW213" s="5">
        <f t="shared" si="159"/>
        <v>0</v>
      </c>
      <c r="CX213" s="5">
        <f t="shared" si="160"/>
        <v>0</v>
      </c>
      <c r="CZ213" s="5">
        <f t="shared" si="166"/>
        <v>0</v>
      </c>
      <c r="DA213" s="5">
        <f t="shared" si="166"/>
        <v>0</v>
      </c>
    </row>
    <row r="214" spans="2:105" x14ac:dyDescent="0.2">
      <c r="G214" s="38"/>
    </row>
    <row r="215" spans="2:105" x14ac:dyDescent="0.2">
      <c r="B215" s="23" t="s">
        <v>244</v>
      </c>
      <c r="C215" s="23">
        <v>8</v>
      </c>
      <c r="D215" s="23">
        <v>32</v>
      </c>
      <c r="E215" s="23" t="s">
        <v>361</v>
      </c>
      <c r="F215" s="23" t="s">
        <v>360</v>
      </c>
      <c r="G215" s="38" t="s">
        <v>186</v>
      </c>
      <c r="H215" s="23" t="s">
        <v>235</v>
      </c>
      <c r="I215" s="23" t="s">
        <v>368</v>
      </c>
      <c r="K215" s="5">
        <f>1+40</f>
        <v>41</v>
      </c>
      <c r="L215" s="5">
        <f t="shared" si="100"/>
        <v>41</v>
      </c>
      <c r="N215" s="5">
        <f t="shared" si="101"/>
        <v>41</v>
      </c>
      <c r="O215" s="5">
        <f t="shared" si="102"/>
        <v>41</v>
      </c>
      <c r="Q215" s="5">
        <f t="shared" si="103"/>
        <v>41</v>
      </c>
      <c r="R215" s="5">
        <f t="shared" si="104"/>
        <v>41</v>
      </c>
      <c r="T215" s="5">
        <f t="shared" si="105"/>
        <v>41</v>
      </c>
      <c r="U215" s="5">
        <f t="shared" si="106"/>
        <v>41</v>
      </c>
      <c r="W215" s="5">
        <f t="shared" si="107"/>
        <v>41</v>
      </c>
      <c r="X215" s="5">
        <f t="shared" si="108"/>
        <v>41</v>
      </c>
      <c r="Z215" s="5">
        <f t="shared" si="109"/>
        <v>41</v>
      </c>
      <c r="AA215" s="5">
        <f t="shared" si="110"/>
        <v>41</v>
      </c>
      <c r="AC215" s="5">
        <f t="shared" si="111"/>
        <v>41</v>
      </c>
      <c r="AD215" s="5">
        <f t="shared" si="112"/>
        <v>41</v>
      </c>
      <c r="AF215" s="5">
        <f t="shared" si="113"/>
        <v>41</v>
      </c>
      <c r="AG215" s="5">
        <f t="shared" si="114"/>
        <v>41</v>
      </c>
      <c r="AI215" s="5">
        <f t="shared" si="115"/>
        <v>41</v>
      </c>
      <c r="AJ215" s="5">
        <f t="shared" si="116"/>
        <v>41</v>
      </c>
      <c r="AL215" s="5">
        <f t="shared" si="117"/>
        <v>41</v>
      </c>
      <c r="AM215" s="5">
        <f t="shared" si="118"/>
        <v>41</v>
      </c>
      <c r="AO215" s="5">
        <f t="shared" si="119"/>
        <v>41</v>
      </c>
      <c r="AP215" s="5">
        <f t="shared" si="120"/>
        <v>41</v>
      </c>
      <c r="AR215" s="5">
        <f t="shared" si="121"/>
        <v>41</v>
      </c>
      <c r="AS215" s="5">
        <f t="shared" si="122"/>
        <v>41</v>
      </c>
      <c r="AU215" s="5">
        <f t="shared" si="123"/>
        <v>41</v>
      </c>
      <c r="AV215" s="5">
        <f t="shared" si="124"/>
        <v>41</v>
      </c>
      <c r="AX215" s="5">
        <f t="shared" si="125"/>
        <v>41</v>
      </c>
      <c r="AY215" s="5">
        <f t="shared" si="126"/>
        <v>41</v>
      </c>
      <c r="BA215" s="5">
        <f t="shared" si="127"/>
        <v>41</v>
      </c>
      <c r="BB215" s="5">
        <f t="shared" si="128"/>
        <v>41</v>
      </c>
      <c r="BD215" s="5">
        <f t="shared" si="129"/>
        <v>41</v>
      </c>
      <c r="BE215" s="5">
        <f t="shared" si="130"/>
        <v>41</v>
      </c>
      <c r="BG215" s="5">
        <f t="shared" si="131"/>
        <v>41</v>
      </c>
      <c r="BH215" s="5">
        <f t="shared" si="132"/>
        <v>41</v>
      </c>
      <c r="BJ215" s="5">
        <f t="shared" si="133"/>
        <v>41</v>
      </c>
      <c r="BK215" s="5">
        <f t="shared" si="134"/>
        <v>41</v>
      </c>
      <c r="BM215" s="5">
        <f t="shared" si="135"/>
        <v>41</v>
      </c>
      <c r="BN215" s="5">
        <f t="shared" si="136"/>
        <v>41</v>
      </c>
      <c r="BP215" s="5">
        <f t="shared" si="137"/>
        <v>41</v>
      </c>
      <c r="BQ215" s="5">
        <f t="shared" si="138"/>
        <v>41</v>
      </c>
      <c r="BS215" s="5">
        <f t="shared" si="139"/>
        <v>41</v>
      </c>
      <c r="BT215" s="5">
        <f t="shared" si="140"/>
        <v>41</v>
      </c>
      <c r="BV215" s="5">
        <f t="shared" si="141"/>
        <v>41</v>
      </c>
      <c r="BW215" s="5">
        <f t="shared" si="142"/>
        <v>41</v>
      </c>
      <c r="BY215" s="5">
        <f t="shared" si="143"/>
        <v>41</v>
      </c>
      <c r="BZ215" s="5">
        <f t="shared" si="144"/>
        <v>41</v>
      </c>
      <c r="CB215" s="5">
        <f t="shared" si="145"/>
        <v>41</v>
      </c>
      <c r="CC215" s="5">
        <f t="shared" si="146"/>
        <v>41</v>
      </c>
      <c r="CE215" s="5">
        <f t="shared" si="147"/>
        <v>41</v>
      </c>
      <c r="CF215" s="5">
        <f t="shared" si="148"/>
        <v>41</v>
      </c>
      <c r="CH215" s="5">
        <f t="shared" si="149"/>
        <v>41</v>
      </c>
      <c r="CI215" s="5">
        <f t="shared" si="150"/>
        <v>41</v>
      </c>
      <c r="CK215" s="5">
        <f t="shared" si="151"/>
        <v>41</v>
      </c>
      <c r="CL215" s="5">
        <f t="shared" si="152"/>
        <v>41</v>
      </c>
      <c r="CN215" s="5">
        <f t="shared" si="153"/>
        <v>41</v>
      </c>
      <c r="CO215" s="5">
        <f t="shared" si="154"/>
        <v>41</v>
      </c>
      <c r="CQ215" s="5">
        <f t="shared" si="155"/>
        <v>41</v>
      </c>
      <c r="CR215" s="5">
        <f t="shared" si="156"/>
        <v>41</v>
      </c>
      <c r="CT215" s="5">
        <f t="shared" si="157"/>
        <v>41</v>
      </c>
      <c r="CU215" s="5">
        <f t="shared" si="158"/>
        <v>41</v>
      </c>
      <c r="CW215" s="5">
        <f t="shared" si="159"/>
        <v>41</v>
      </c>
      <c r="CX215" s="5">
        <f t="shared" si="160"/>
        <v>41</v>
      </c>
      <c r="CZ215" s="5">
        <f>K215+N215+Q215+T215+W215+Z215+AC215+AF215+AI215+AL215+AO215+AR215+AU215+AX215+BA215+BD215+BG215+BJ215+BM215+BP215+BS215+BV215+BY215+CB215+CE215+CH215+CK215+CN215+CQ215</f>
        <v>1189</v>
      </c>
      <c r="DA215" s="5">
        <f>L215+O215+R215+U215+X215+AA215+AD215+AG215+AJ215+AM215+AP215+AS215+AV215+AY215+BB215+BE215+BH215+BK215+BN215+BQ215+BT215+BW215+BZ215+CC215+CF215+CI215+CL215+CO215+CR215</f>
        <v>1189</v>
      </c>
    </row>
    <row r="216" spans="2:105" x14ac:dyDescent="0.2">
      <c r="B216" s="23" t="s">
        <v>244</v>
      </c>
      <c r="C216" s="23">
        <v>8</v>
      </c>
      <c r="D216" s="23">
        <v>32</v>
      </c>
      <c r="E216" s="23" t="s">
        <v>361</v>
      </c>
      <c r="F216" s="23" t="s">
        <v>360</v>
      </c>
      <c r="G216" s="38" t="s">
        <v>186</v>
      </c>
      <c r="H216" s="23" t="s">
        <v>236</v>
      </c>
      <c r="K216" s="9"/>
      <c r="L216" s="5">
        <f t="shared" si="100"/>
        <v>0</v>
      </c>
      <c r="M216" s="9"/>
      <c r="N216" s="5">
        <f t="shared" si="101"/>
        <v>0</v>
      </c>
      <c r="O216" s="5">
        <f t="shared" si="102"/>
        <v>0</v>
      </c>
      <c r="P216" s="9"/>
      <c r="Q216" s="5">
        <f t="shared" si="103"/>
        <v>0</v>
      </c>
      <c r="R216" s="5">
        <f t="shared" si="104"/>
        <v>0</v>
      </c>
      <c r="S216" s="9"/>
      <c r="T216" s="5">
        <f t="shared" si="105"/>
        <v>0</v>
      </c>
      <c r="U216" s="5">
        <f t="shared" si="106"/>
        <v>0</v>
      </c>
      <c r="V216" s="9"/>
      <c r="W216" s="5">
        <f t="shared" si="107"/>
        <v>0</v>
      </c>
      <c r="X216" s="5">
        <f t="shared" si="108"/>
        <v>0</v>
      </c>
      <c r="Y216" s="9"/>
      <c r="Z216" s="5">
        <f t="shared" si="109"/>
        <v>0</v>
      </c>
      <c r="AA216" s="5">
        <f t="shared" si="110"/>
        <v>0</v>
      </c>
      <c r="AB216" s="9"/>
      <c r="AC216" s="5">
        <f t="shared" si="111"/>
        <v>0</v>
      </c>
      <c r="AD216" s="5">
        <f t="shared" si="112"/>
        <v>0</v>
      </c>
      <c r="AE216" s="9"/>
      <c r="AF216" s="5">
        <f t="shared" si="113"/>
        <v>0</v>
      </c>
      <c r="AG216" s="5">
        <f t="shared" si="114"/>
        <v>0</v>
      </c>
      <c r="AH216" s="9"/>
      <c r="AI216" s="5">
        <f t="shared" si="115"/>
        <v>0</v>
      </c>
      <c r="AJ216" s="5">
        <f t="shared" si="116"/>
        <v>0</v>
      </c>
      <c r="AK216" s="9"/>
      <c r="AL216" s="5">
        <f t="shared" si="117"/>
        <v>0</v>
      </c>
      <c r="AM216" s="5">
        <f t="shared" si="118"/>
        <v>0</v>
      </c>
      <c r="AN216" s="9"/>
      <c r="AO216" s="5">
        <f t="shared" si="119"/>
        <v>0</v>
      </c>
      <c r="AP216" s="5">
        <f t="shared" si="120"/>
        <v>0</v>
      </c>
      <c r="AQ216" s="9"/>
      <c r="AR216" s="5">
        <f t="shared" si="121"/>
        <v>0</v>
      </c>
      <c r="AS216" s="5">
        <f t="shared" si="122"/>
        <v>0</v>
      </c>
      <c r="AT216" s="9"/>
      <c r="AU216" s="5">
        <f t="shared" si="123"/>
        <v>0</v>
      </c>
      <c r="AV216" s="5">
        <f t="shared" si="124"/>
        <v>0</v>
      </c>
      <c r="AW216" s="9"/>
      <c r="AX216" s="5">
        <f t="shared" si="125"/>
        <v>0</v>
      </c>
      <c r="AY216" s="5">
        <f t="shared" si="126"/>
        <v>0</v>
      </c>
      <c r="AZ216" s="9"/>
      <c r="BA216" s="5">
        <f t="shared" si="127"/>
        <v>0</v>
      </c>
      <c r="BB216" s="5">
        <f t="shared" si="128"/>
        <v>0</v>
      </c>
      <c r="BC216" s="9"/>
      <c r="BD216" s="5">
        <f t="shared" si="129"/>
        <v>0</v>
      </c>
      <c r="BE216" s="5">
        <f t="shared" si="130"/>
        <v>0</v>
      </c>
      <c r="BG216" s="5">
        <f t="shared" si="131"/>
        <v>0</v>
      </c>
      <c r="BH216" s="5">
        <f t="shared" si="132"/>
        <v>0</v>
      </c>
      <c r="BJ216" s="5">
        <f t="shared" si="133"/>
        <v>0</v>
      </c>
      <c r="BK216" s="5">
        <f t="shared" si="134"/>
        <v>0</v>
      </c>
      <c r="BM216" s="5">
        <f t="shared" si="135"/>
        <v>0</v>
      </c>
      <c r="BN216" s="5">
        <f t="shared" si="136"/>
        <v>0</v>
      </c>
      <c r="BP216" s="5">
        <f t="shared" si="137"/>
        <v>0</v>
      </c>
      <c r="BQ216" s="5">
        <f t="shared" si="138"/>
        <v>0</v>
      </c>
      <c r="BS216" s="5">
        <f t="shared" si="139"/>
        <v>0</v>
      </c>
      <c r="BT216" s="5">
        <f t="shared" si="140"/>
        <v>0</v>
      </c>
      <c r="BV216" s="5">
        <f t="shared" si="141"/>
        <v>0</v>
      </c>
      <c r="BW216" s="5">
        <f t="shared" si="142"/>
        <v>0</v>
      </c>
      <c r="BY216" s="5">
        <f t="shared" si="143"/>
        <v>0</v>
      </c>
      <c r="BZ216" s="5">
        <f t="shared" si="144"/>
        <v>0</v>
      </c>
      <c r="CB216" s="5">
        <f t="shared" si="145"/>
        <v>0</v>
      </c>
      <c r="CC216" s="5">
        <f t="shared" si="146"/>
        <v>0</v>
      </c>
      <c r="CE216" s="5">
        <f t="shared" si="147"/>
        <v>0</v>
      </c>
      <c r="CF216" s="5">
        <f t="shared" si="148"/>
        <v>0</v>
      </c>
      <c r="CH216" s="5">
        <f t="shared" si="149"/>
        <v>0</v>
      </c>
      <c r="CI216" s="5">
        <f t="shared" si="150"/>
        <v>0</v>
      </c>
      <c r="CK216" s="5">
        <f t="shared" si="151"/>
        <v>0</v>
      </c>
      <c r="CL216" s="5">
        <f t="shared" si="152"/>
        <v>0</v>
      </c>
      <c r="CN216" s="5">
        <f t="shared" si="153"/>
        <v>0</v>
      </c>
      <c r="CO216" s="5">
        <f t="shared" si="154"/>
        <v>0</v>
      </c>
      <c r="CQ216" s="5">
        <f t="shared" si="155"/>
        <v>0</v>
      </c>
      <c r="CR216" s="5">
        <f t="shared" si="156"/>
        <v>0</v>
      </c>
      <c r="CT216" s="5">
        <f t="shared" si="157"/>
        <v>0</v>
      </c>
      <c r="CU216" s="5">
        <f t="shared" si="158"/>
        <v>0</v>
      </c>
      <c r="CW216" s="5">
        <f t="shared" si="159"/>
        <v>0</v>
      </c>
      <c r="CX216" s="5">
        <f t="shared" si="160"/>
        <v>0</v>
      </c>
      <c r="CZ216" s="5">
        <f>K216+N216+Q216+T216+W216+Z216+AC216+AF216+AI216+AL216+AO216+AR216+AU216+AX216+BA216+BD216+BG216+BJ216+BM216+BP216+BS216+BV216+BY216+CB216+CE216+CH216+CK216+CN216+CQ216</f>
        <v>0</v>
      </c>
      <c r="DA216" s="5">
        <f>L216+O216+R216+U216+X216+AA216+AD216+AG216+AJ216+AM216+AP216+AS216+AV216+AY216+BB216+BE216+BH216+BK216+BN216+BQ216+BT216+BW216+BZ216+CC216+CF216+CI216+CL216+CO216+CR216</f>
        <v>0</v>
      </c>
    </row>
    <row r="217" spans="2:105" x14ac:dyDescent="0.2">
      <c r="G217" s="38"/>
      <c r="K217" s="9"/>
      <c r="M217" s="9"/>
      <c r="P217" s="9"/>
      <c r="S217" s="9"/>
      <c r="V217" s="9"/>
      <c r="Y217" s="9"/>
      <c r="AB217" s="9"/>
      <c r="AE217" s="9"/>
      <c r="AH217" s="9"/>
      <c r="AK217" s="9"/>
      <c r="AN217" s="9"/>
      <c r="AQ217" s="9"/>
      <c r="AT217" s="9"/>
      <c r="AW217" s="9"/>
      <c r="AZ217" s="9"/>
      <c r="BC217" s="9"/>
    </row>
    <row r="218" spans="2:105" x14ac:dyDescent="0.2">
      <c r="B218" s="23" t="s">
        <v>244</v>
      </c>
      <c r="C218" s="23">
        <v>8</v>
      </c>
      <c r="D218" s="23">
        <v>32</v>
      </c>
      <c r="E218" s="23" t="s">
        <v>362</v>
      </c>
      <c r="F218" s="23" t="s">
        <v>360</v>
      </c>
      <c r="G218" s="38" t="s">
        <v>186</v>
      </c>
      <c r="H218" s="23" t="s">
        <v>235</v>
      </c>
      <c r="I218" s="23" t="s">
        <v>368</v>
      </c>
      <c r="K218" s="5">
        <v>151</v>
      </c>
      <c r="L218" s="5">
        <f t="shared" ref="L218:L287" si="167">+K218</f>
        <v>151</v>
      </c>
      <c r="N218" s="5">
        <f t="shared" ref="N218:N287" si="168">+K218</f>
        <v>151</v>
      </c>
      <c r="O218" s="5">
        <f t="shared" ref="O218:O287" si="169">+N218</f>
        <v>151</v>
      </c>
      <c r="Q218" s="5">
        <f t="shared" ref="Q218:Q287" si="170">+N218</f>
        <v>151</v>
      </c>
      <c r="R218" s="5">
        <f t="shared" ref="R218:R287" si="171">+Q218</f>
        <v>151</v>
      </c>
      <c r="T218" s="5">
        <f t="shared" ref="T218:T287" si="172">+Q218</f>
        <v>151</v>
      </c>
      <c r="U218" s="5">
        <f t="shared" ref="U218:U287" si="173">+T218</f>
        <v>151</v>
      </c>
      <c r="W218" s="5">
        <f t="shared" ref="W218:W287" si="174">+T218</f>
        <v>151</v>
      </c>
      <c r="X218" s="5">
        <f t="shared" ref="X218:X287" si="175">+W218</f>
        <v>151</v>
      </c>
      <c r="Z218" s="5">
        <f t="shared" ref="Z218:Z287" si="176">+W218</f>
        <v>151</v>
      </c>
      <c r="AA218" s="5">
        <f t="shared" ref="AA218:AA287" si="177">+Z218</f>
        <v>151</v>
      </c>
      <c r="AC218" s="5">
        <f t="shared" ref="AC218:AC287" si="178">+Z218</f>
        <v>151</v>
      </c>
      <c r="AD218" s="5">
        <f t="shared" ref="AD218:AD287" si="179">+AC218</f>
        <v>151</v>
      </c>
      <c r="AF218" s="5">
        <f t="shared" ref="AF218:AF287" si="180">+AC218</f>
        <v>151</v>
      </c>
      <c r="AG218" s="5">
        <f t="shared" ref="AG218:AG287" si="181">+AF218</f>
        <v>151</v>
      </c>
      <c r="AI218" s="5">
        <f t="shared" ref="AI218:AI287" si="182">+AF218</f>
        <v>151</v>
      </c>
      <c r="AJ218" s="5">
        <f t="shared" ref="AJ218:AJ287" si="183">+AI218</f>
        <v>151</v>
      </c>
      <c r="AL218" s="5">
        <f t="shared" ref="AL218:AL287" si="184">+AI218</f>
        <v>151</v>
      </c>
      <c r="AM218" s="5">
        <f t="shared" ref="AM218:AM287" si="185">+AL218</f>
        <v>151</v>
      </c>
      <c r="AO218" s="5">
        <f t="shared" ref="AO218:AO287" si="186">+AL218</f>
        <v>151</v>
      </c>
      <c r="AP218" s="5">
        <f t="shared" ref="AP218:AP287" si="187">+AO218</f>
        <v>151</v>
      </c>
      <c r="AR218" s="5">
        <f t="shared" ref="AR218:AR287" si="188">+AO218</f>
        <v>151</v>
      </c>
      <c r="AS218" s="5">
        <f t="shared" ref="AS218:AS287" si="189">+AR218</f>
        <v>151</v>
      </c>
      <c r="AU218" s="5">
        <f t="shared" ref="AU218:AU287" si="190">+AR218</f>
        <v>151</v>
      </c>
      <c r="AV218" s="5">
        <f t="shared" ref="AV218:AV287" si="191">+AU218</f>
        <v>151</v>
      </c>
      <c r="AX218" s="5">
        <f t="shared" ref="AX218:AX287" si="192">+AU218</f>
        <v>151</v>
      </c>
      <c r="AY218" s="5">
        <f t="shared" ref="AY218:AY287" si="193">+AX218</f>
        <v>151</v>
      </c>
      <c r="BA218" s="5">
        <f t="shared" ref="BA218:BA287" si="194">+AX218</f>
        <v>151</v>
      </c>
      <c r="BB218" s="5">
        <f t="shared" ref="BB218:BB287" si="195">+BA218</f>
        <v>151</v>
      </c>
      <c r="BD218" s="5">
        <f t="shared" ref="BD218:BD287" si="196">+BA218</f>
        <v>151</v>
      </c>
      <c r="BE218" s="5">
        <f t="shared" ref="BE218:BE287" si="197">+BD218</f>
        <v>151</v>
      </c>
      <c r="BG218" s="5">
        <f t="shared" ref="BG218:BG287" si="198">+BD218</f>
        <v>151</v>
      </c>
      <c r="BH218" s="5">
        <f t="shared" ref="BH218:BH287" si="199">+BG218</f>
        <v>151</v>
      </c>
      <c r="BJ218" s="5">
        <f t="shared" ref="BJ218:BJ287" si="200">+BG218</f>
        <v>151</v>
      </c>
      <c r="BK218" s="5">
        <f t="shared" ref="BK218:BK287" si="201">+BJ218</f>
        <v>151</v>
      </c>
      <c r="BM218" s="5">
        <f t="shared" ref="BM218:BM287" si="202">+BJ218</f>
        <v>151</v>
      </c>
      <c r="BN218" s="5">
        <f t="shared" ref="BN218:BN287" si="203">+BM218</f>
        <v>151</v>
      </c>
      <c r="BP218" s="5">
        <f t="shared" ref="BP218:BP287" si="204">+BM218</f>
        <v>151</v>
      </c>
      <c r="BQ218" s="5">
        <f t="shared" ref="BQ218:BQ287" si="205">+BP218</f>
        <v>151</v>
      </c>
      <c r="BS218" s="5">
        <f t="shared" ref="BS218:BS287" si="206">+BP218</f>
        <v>151</v>
      </c>
      <c r="BT218" s="5">
        <f t="shared" ref="BT218:BT287" si="207">+BS218</f>
        <v>151</v>
      </c>
      <c r="BV218" s="5">
        <f t="shared" ref="BV218:BV287" si="208">+BS218</f>
        <v>151</v>
      </c>
      <c r="BW218" s="5">
        <f t="shared" ref="BW218:BW287" si="209">+BV218</f>
        <v>151</v>
      </c>
      <c r="BY218" s="5">
        <f t="shared" ref="BY218:BY287" si="210">+BV218</f>
        <v>151</v>
      </c>
      <c r="BZ218" s="5">
        <f t="shared" ref="BZ218:BZ287" si="211">+BY218</f>
        <v>151</v>
      </c>
      <c r="CB218" s="5">
        <f t="shared" ref="CB218:CB287" si="212">+BY218</f>
        <v>151</v>
      </c>
      <c r="CC218" s="5">
        <f t="shared" ref="CC218:CC287" si="213">+CB218</f>
        <v>151</v>
      </c>
      <c r="CE218" s="5">
        <f t="shared" ref="CE218:CE287" si="214">+CB218</f>
        <v>151</v>
      </c>
      <c r="CF218" s="5">
        <f t="shared" ref="CF218:CF287" si="215">+CE218</f>
        <v>151</v>
      </c>
      <c r="CH218" s="5">
        <f t="shared" ref="CH218:CH287" si="216">+CE218</f>
        <v>151</v>
      </c>
      <c r="CI218" s="5">
        <f t="shared" ref="CI218:CI287" si="217">+CH218</f>
        <v>151</v>
      </c>
      <c r="CK218" s="5">
        <f t="shared" ref="CK218:CK287" si="218">+CH218</f>
        <v>151</v>
      </c>
      <c r="CL218" s="5">
        <f t="shared" ref="CL218:CL287" si="219">+CK218</f>
        <v>151</v>
      </c>
      <c r="CN218" s="5">
        <f t="shared" ref="CN218:CN287" si="220">+CK218</f>
        <v>151</v>
      </c>
      <c r="CO218" s="5">
        <f t="shared" ref="CO218:CO287" si="221">+CN218</f>
        <v>151</v>
      </c>
      <c r="CQ218" s="5">
        <f t="shared" ref="CQ218:CQ287" si="222">+CN218</f>
        <v>151</v>
      </c>
      <c r="CR218" s="5">
        <f t="shared" ref="CR218:CR287" si="223">+CQ218</f>
        <v>151</v>
      </c>
      <c r="CT218" s="5">
        <f t="shared" ref="CT218:CT287" si="224">+CQ218</f>
        <v>151</v>
      </c>
      <c r="CU218" s="5">
        <f t="shared" ref="CU218:CU287" si="225">+CT218</f>
        <v>151</v>
      </c>
      <c r="CW218" s="5">
        <f t="shared" ref="CW218:CW287" si="226">+CT218</f>
        <v>151</v>
      </c>
      <c r="CX218" s="5">
        <f t="shared" ref="CX218:CX287" si="227">+CW218</f>
        <v>151</v>
      </c>
      <c r="CZ218" s="5">
        <f>K218+N218+Q218+T218+W218+Z218+AC218+AF218+AI218+AL218+AO218+AR218+AU218+AX218+BA218+BD218+BG218+BJ218+BM218+BP218+BS218+BV218+BY218+CB218+CE218+CH218+CK218+CN218+CQ218</f>
        <v>4379</v>
      </c>
      <c r="DA218" s="5">
        <f>L218+O218+R218+U218+X218+AA218+AD218+AG218+AJ218+AM218+AP218+AS218+AV218+AY218+BB218+BE218+BH218+BK218+BN218+BQ218+BT218+BW218+BZ218+CC218+CF218+CI218+CL218+CO218+CR218</f>
        <v>4379</v>
      </c>
    </row>
    <row r="219" spans="2:105" x14ac:dyDescent="0.2">
      <c r="B219" s="23" t="s">
        <v>244</v>
      </c>
      <c r="C219" s="23">
        <v>8</v>
      </c>
      <c r="D219" s="23">
        <v>32</v>
      </c>
      <c r="E219" s="23" t="s">
        <v>362</v>
      </c>
      <c r="F219" s="23" t="s">
        <v>360</v>
      </c>
      <c r="G219" s="38" t="s">
        <v>186</v>
      </c>
      <c r="H219" s="23" t="s">
        <v>236</v>
      </c>
      <c r="K219" s="9"/>
      <c r="L219" s="5">
        <f t="shared" si="167"/>
        <v>0</v>
      </c>
      <c r="M219" s="9"/>
      <c r="N219" s="5">
        <f t="shared" si="168"/>
        <v>0</v>
      </c>
      <c r="O219" s="5">
        <f t="shared" si="169"/>
        <v>0</v>
      </c>
      <c r="P219" s="9"/>
      <c r="Q219" s="5">
        <f t="shared" si="170"/>
        <v>0</v>
      </c>
      <c r="R219" s="5">
        <f t="shared" si="171"/>
        <v>0</v>
      </c>
      <c r="S219" s="9"/>
      <c r="T219" s="5">
        <f t="shared" si="172"/>
        <v>0</v>
      </c>
      <c r="U219" s="5">
        <f t="shared" si="173"/>
        <v>0</v>
      </c>
      <c r="V219" s="9"/>
      <c r="W219" s="5">
        <f t="shared" si="174"/>
        <v>0</v>
      </c>
      <c r="X219" s="5">
        <f t="shared" si="175"/>
        <v>0</v>
      </c>
      <c r="Y219" s="9"/>
      <c r="Z219" s="5">
        <f t="shared" si="176"/>
        <v>0</v>
      </c>
      <c r="AA219" s="5">
        <f t="shared" si="177"/>
        <v>0</v>
      </c>
      <c r="AB219" s="9"/>
      <c r="AC219" s="5">
        <f t="shared" si="178"/>
        <v>0</v>
      </c>
      <c r="AD219" s="5">
        <f t="shared" si="179"/>
        <v>0</v>
      </c>
      <c r="AE219" s="9"/>
      <c r="AF219" s="5">
        <f t="shared" si="180"/>
        <v>0</v>
      </c>
      <c r="AG219" s="5">
        <f t="shared" si="181"/>
        <v>0</v>
      </c>
      <c r="AH219" s="9"/>
      <c r="AI219" s="5">
        <f t="shared" si="182"/>
        <v>0</v>
      </c>
      <c r="AJ219" s="5">
        <f t="shared" si="183"/>
        <v>0</v>
      </c>
      <c r="AK219" s="9"/>
      <c r="AL219" s="5">
        <f t="shared" si="184"/>
        <v>0</v>
      </c>
      <c r="AM219" s="5">
        <f t="shared" si="185"/>
        <v>0</v>
      </c>
      <c r="AN219" s="9"/>
      <c r="AO219" s="5">
        <f t="shared" si="186"/>
        <v>0</v>
      </c>
      <c r="AP219" s="5">
        <f t="shared" si="187"/>
        <v>0</v>
      </c>
      <c r="AQ219" s="9"/>
      <c r="AR219" s="5">
        <f t="shared" si="188"/>
        <v>0</v>
      </c>
      <c r="AS219" s="5">
        <f t="shared" si="189"/>
        <v>0</v>
      </c>
      <c r="AT219" s="9"/>
      <c r="AU219" s="5">
        <f t="shared" si="190"/>
        <v>0</v>
      </c>
      <c r="AV219" s="5">
        <f t="shared" si="191"/>
        <v>0</v>
      </c>
      <c r="AW219" s="9"/>
      <c r="AX219" s="5">
        <f t="shared" si="192"/>
        <v>0</v>
      </c>
      <c r="AY219" s="5">
        <f t="shared" si="193"/>
        <v>0</v>
      </c>
      <c r="AZ219" s="9"/>
      <c r="BA219" s="5">
        <f t="shared" si="194"/>
        <v>0</v>
      </c>
      <c r="BB219" s="5">
        <f t="shared" si="195"/>
        <v>0</v>
      </c>
      <c r="BC219" s="9"/>
      <c r="BD219" s="5">
        <f t="shared" si="196"/>
        <v>0</v>
      </c>
      <c r="BE219" s="5">
        <f t="shared" si="197"/>
        <v>0</v>
      </c>
      <c r="BG219" s="5">
        <f t="shared" si="198"/>
        <v>0</v>
      </c>
      <c r="BH219" s="5">
        <f t="shared" si="199"/>
        <v>0</v>
      </c>
      <c r="BJ219" s="5">
        <f t="shared" si="200"/>
        <v>0</v>
      </c>
      <c r="BK219" s="5">
        <f t="shared" si="201"/>
        <v>0</v>
      </c>
      <c r="BM219" s="5">
        <f t="shared" si="202"/>
        <v>0</v>
      </c>
      <c r="BN219" s="5">
        <f t="shared" si="203"/>
        <v>0</v>
      </c>
      <c r="BP219" s="5">
        <f t="shared" si="204"/>
        <v>0</v>
      </c>
      <c r="BQ219" s="5">
        <f t="shared" si="205"/>
        <v>0</v>
      </c>
      <c r="BS219" s="5">
        <f t="shared" si="206"/>
        <v>0</v>
      </c>
      <c r="BT219" s="5">
        <f t="shared" si="207"/>
        <v>0</v>
      </c>
      <c r="BV219" s="5">
        <f t="shared" si="208"/>
        <v>0</v>
      </c>
      <c r="BW219" s="5">
        <f t="shared" si="209"/>
        <v>0</v>
      </c>
      <c r="BY219" s="5">
        <f t="shared" si="210"/>
        <v>0</v>
      </c>
      <c r="BZ219" s="5">
        <f t="shared" si="211"/>
        <v>0</v>
      </c>
      <c r="CB219" s="5">
        <f t="shared" si="212"/>
        <v>0</v>
      </c>
      <c r="CC219" s="5">
        <f t="shared" si="213"/>
        <v>0</v>
      </c>
      <c r="CE219" s="5">
        <f t="shared" si="214"/>
        <v>0</v>
      </c>
      <c r="CF219" s="5">
        <f t="shared" si="215"/>
        <v>0</v>
      </c>
      <c r="CH219" s="5">
        <f t="shared" si="216"/>
        <v>0</v>
      </c>
      <c r="CI219" s="5">
        <f t="shared" si="217"/>
        <v>0</v>
      </c>
      <c r="CK219" s="5">
        <f t="shared" si="218"/>
        <v>0</v>
      </c>
      <c r="CL219" s="5">
        <f t="shared" si="219"/>
        <v>0</v>
      </c>
      <c r="CN219" s="5">
        <f t="shared" si="220"/>
        <v>0</v>
      </c>
      <c r="CO219" s="5">
        <f t="shared" si="221"/>
        <v>0</v>
      </c>
      <c r="CQ219" s="5">
        <f t="shared" si="222"/>
        <v>0</v>
      </c>
      <c r="CR219" s="5">
        <f t="shared" si="223"/>
        <v>0</v>
      </c>
      <c r="CT219" s="5">
        <f t="shared" si="224"/>
        <v>0</v>
      </c>
      <c r="CU219" s="5">
        <f t="shared" si="225"/>
        <v>0</v>
      </c>
      <c r="CW219" s="5">
        <f t="shared" si="226"/>
        <v>0</v>
      </c>
      <c r="CX219" s="5">
        <f t="shared" si="227"/>
        <v>0</v>
      </c>
      <c r="CZ219" s="5">
        <f>K219+N219+Q219+T219+W219+Z219+AC219+AF219+AI219+AL219+AO219+AR219+AU219+AX219+BA219+BD219+BG219+BJ219+BM219+BP219+BS219+BV219+BY219+CB219+CE219+CH219+CK219+CN219+CQ219</f>
        <v>0</v>
      </c>
      <c r="DA219" s="5">
        <f>L219+O219+R219+U219+X219+AA219+AD219+AG219+AJ219+AM219+AP219+AS219+AV219+AY219+BB219+BE219+BH219+BK219+BN219+BQ219+BT219+BW219+BZ219+CC219+CF219+CI219+CL219+CO219+CR219</f>
        <v>0</v>
      </c>
    </row>
    <row r="220" spans="2:105" x14ac:dyDescent="0.2">
      <c r="K220" s="9"/>
      <c r="M220" s="9"/>
      <c r="P220" s="9"/>
      <c r="S220" s="9"/>
      <c r="V220" s="9"/>
      <c r="Y220" s="9"/>
      <c r="AB220" s="9"/>
      <c r="AE220" s="9"/>
      <c r="AH220" s="9"/>
      <c r="AK220" s="9"/>
      <c r="AN220" s="9"/>
      <c r="AQ220" s="9"/>
      <c r="AT220" s="9"/>
      <c r="AW220" s="9"/>
      <c r="AZ220" s="9"/>
      <c r="BC220" s="9"/>
    </row>
    <row r="222" spans="2:105" x14ac:dyDescent="0.2">
      <c r="B222" s="23" t="s">
        <v>244</v>
      </c>
      <c r="C222" s="23">
        <v>8</v>
      </c>
      <c r="D222" s="23">
        <v>35</v>
      </c>
      <c r="E222" s="23" t="s">
        <v>362</v>
      </c>
      <c r="F222" s="23" t="s">
        <v>359</v>
      </c>
      <c r="G222" s="38" t="s">
        <v>240</v>
      </c>
      <c r="H222" s="23" t="s">
        <v>235</v>
      </c>
      <c r="I222" s="23" t="s">
        <v>395</v>
      </c>
      <c r="K222" s="5">
        <v>736</v>
      </c>
      <c r="L222" s="5">
        <f t="shared" si="167"/>
        <v>736</v>
      </c>
      <c r="N222" s="5">
        <f t="shared" si="168"/>
        <v>736</v>
      </c>
      <c r="O222" s="5">
        <f t="shared" si="169"/>
        <v>736</v>
      </c>
      <c r="Q222" s="5">
        <f t="shared" si="170"/>
        <v>736</v>
      </c>
      <c r="R222" s="5">
        <f t="shared" si="171"/>
        <v>736</v>
      </c>
      <c r="T222" s="5">
        <f t="shared" si="172"/>
        <v>736</v>
      </c>
      <c r="U222" s="5">
        <f t="shared" si="173"/>
        <v>736</v>
      </c>
      <c r="W222" s="5">
        <f t="shared" si="174"/>
        <v>736</v>
      </c>
      <c r="X222" s="5">
        <f t="shared" si="175"/>
        <v>736</v>
      </c>
      <c r="Z222" s="5">
        <f t="shared" si="176"/>
        <v>736</v>
      </c>
      <c r="AA222" s="5">
        <f t="shared" si="177"/>
        <v>736</v>
      </c>
      <c r="AC222" s="5">
        <f t="shared" si="178"/>
        <v>736</v>
      </c>
      <c r="AD222" s="5">
        <f t="shared" si="179"/>
        <v>736</v>
      </c>
      <c r="AF222" s="5">
        <f t="shared" si="180"/>
        <v>736</v>
      </c>
      <c r="AG222" s="5">
        <f t="shared" si="181"/>
        <v>736</v>
      </c>
      <c r="AI222" s="5">
        <f t="shared" si="182"/>
        <v>736</v>
      </c>
      <c r="AJ222" s="5">
        <f t="shared" si="183"/>
        <v>736</v>
      </c>
      <c r="AL222" s="5">
        <f t="shared" si="184"/>
        <v>736</v>
      </c>
      <c r="AM222" s="5">
        <f t="shared" si="185"/>
        <v>736</v>
      </c>
      <c r="AO222" s="5">
        <f t="shared" si="186"/>
        <v>736</v>
      </c>
      <c r="AP222" s="5">
        <f t="shared" si="187"/>
        <v>736</v>
      </c>
      <c r="AR222" s="5">
        <f t="shared" si="188"/>
        <v>736</v>
      </c>
      <c r="AS222" s="5">
        <f t="shared" si="189"/>
        <v>736</v>
      </c>
      <c r="AU222" s="5">
        <f t="shared" si="190"/>
        <v>736</v>
      </c>
      <c r="AV222" s="5">
        <f t="shared" si="191"/>
        <v>736</v>
      </c>
      <c r="AX222" s="5">
        <f t="shared" si="192"/>
        <v>736</v>
      </c>
      <c r="AY222" s="5">
        <f t="shared" si="193"/>
        <v>736</v>
      </c>
      <c r="BA222" s="5">
        <f t="shared" si="194"/>
        <v>736</v>
      </c>
      <c r="BB222" s="5">
        <f t="shared" si="195"/>
        <v>736</v>
      </c>
      <c r="BD222" s="5">
        <f t="shared" si="196"/>
        <v>736</v>
      </c>
      <c r="BE222" s="5">
        <f t="shared" si="197"/>
        <v>736</v>
      </c>
      <c r="BG222" s="5">
        <f t="shared" si="198"/>
        <v>736</v>
      </c>
      <c r="BH222" s="5">
        <f t="shared" si="199"/>
        <v>736</v>
      </c>
      <c r="BJ222" s="5">
        <f t="shared" si="200"/>
        <v>736</v>
      </c>
      <c r="BK222" s="5">
        <f t="shared" si="201"/>
        <v>736</v>
      </c>
      <c r="BM222" s="5">
        <f t="shared" si="202"/>
        <v>736</v>
      </c>
      <c r="BN222" s="5">
        <f t="shared" si="203"/>
        <v>736</v>
      </c>
      <c r="BP222" s="5">
        <f t="shared" si="204"/>
        <v>736</v>
      </c>
      <c r="BQ222" s="5">
        <f t="shared" si="205"/>
        <v>736</v>
      </c>
      <c r="BS222" s="5">
        <f t="shared" si="206"/>
        <v>736</v>
      </c>
      <c r="BT222" s="5">
        <f t="shared" si="207"/>
        <v>736</v>
      </c>
      <c r="BV222" s="5">
        <f t="shared" si="208"/>
        <v>736</v>
      </c>
      <c r="BW222" s="5">
        <f t="shared" si="209"/>
        <v>736</v>
      </c>
      <c r="BY222" s="5">
        <f t="shared" si="210"/>
        <v>736</v>
      </c>
      <c r="BZ222" s="5">
        <f t="shared" si="211"/>
        <v>736</v>
      </c>
      <c r="CB222" s="5">
        <f t="shared" si="212"/>
        <v>736</v>
      </c>
      <c r="CC222" s="5">
        <f t="shared" si="213"/>
        <v>736</v>
      </c>
      <c r="CE222" s="5">
        <f t="shared" si="214"/>
        <v>736</v>
      </c>
      <c r="CF222" s="5">
        <f t="shared" si="215"/>
        <v>736</v>
      </c>
      <c r="CH222" s="5">
        <f t="shared" si="216"/>
        <v>736</v>
      </c>
      <c r="CI222" s="5">
        <f t="shared" si="217"/>
        <v>736</v>
      </c>
      <c r="CK222" s="5">
        <f t="shared" si="218"/>
        <v>736</v>
      </c>
      <c r="CL222" s="5">
        <f t="shared" si="219"/>
        <v>736</v>
      </c>
      <c r="CN222" s="5">
        <f t="shared" si="220"/>
        <v>736</v>
      </c>
      <c r="CO222" s="5">
        <f t="shared" si="221"/>
        <v>736</v>
      </c>
      <c r="CQ222" s="5">
        <f t="shared" si="222"/>
        <v>736</v>
      </c>
      <c r="CR222" s="5">
        <f t="shared" si="223"/>
        <v>736</v>
      </c>
      <c r="CT222" s="5">
        <f t="shared" si="224"/>
        <v>736</v>
      </c>
      <c r="CU222" s="5">
        <f t="shared" si="225"/>
        <v>736</v>
      </c>
      <c r="CW222" s="5">
        <f t="shared" si="226"/>
        <v>736</v>
      </c>
      <c r="CX222" s="5">
        <f t="shared" si="227"/>
        <v>736</v>
      </c>
      <c r="CZ222" s="5">
        <f>K222+N222+Q222+T222+W222+Z222+AC222+AF222+AI222+AL222+AO222+AR222+AU222+AX222+BA222+BD222+BG222+BJ222+BM222+BP222+BS222+BV222+BY222+CB222+CE222+CH222+CK222+CN222+CQ222+CT222+CW222</f>
        <v>22816</v>
      </c>
      <c r="DA222" s="5">
        <f>L222+O222+R222+U222+X222+AA222+AD222+AG222+AJ222+AM222+AP222+AS222+AV222+AY222+BB222+BE222+BH222+BK222+BN222+BQ222+BT222+BW222+BZ222+CC222+CF222+CI222+CL222+CO222+CR222+CU222+CX222</f>
        <v>22816</v>
      </c>
    </row>
    <row r="223" spans="2:105" x14ac:dyDescent="0.2">
      <c r="B223" s="23" t="s">
        <v>244</v>
      </c>
      <c r="C223" s="23">
        <v>8</v>
      </c>
      <c r="D223" s="23">
        <v>35</v>
      </c>
      <c r="E223" s="23" t="s">
        <v>362</v>
      </c>
      <c r="F223" s="23" t="s">
        <v>359</v>
      </c>
      <c r="G223" s="38" t="s">
        <v>240</v>
      </c>
      <c r="H223" s="23" t="s">
        <v>235</v>
      </c>
      <c r="I223" s="23" t="s">
        <v>395</v>
      </c>
      <c r="K223" s="5">
        <v>2100</v>
      </c>
      <c r="L223" s="5">
        <f t="shared" si="167"/>
        <v>2100</v>
      </c>
      <c r="N223" s="5">
        <v>0</v>
      </c>
      <c r="O223" s="5">
        <f t="shared" si="169"/>
        <v>0</v>
      </c>
      <c r="Q223" s="5">
        <f>+N223</f>
        <v>0</v>
      </c>
      <c r="R223" s="5">
        <f t="shared" si="171"/>
        <v>0</v>
      </c>
      <c r="T223" s="5">
        <f>+Q223</f>
        <v>0</v>
      </c>
      <c r="U223" s="5">
        <f t="shared" si="173"/>
        <v>0</v>
      </c>
      <c r="W223" s="5">
        <f>+T223</f>
        <v>0</v>
      </c>
      <c r="X223" s="5">
        <f t="shared" si="175"/>
        <v>0</v>
      </c>
      <c r="Z223" s="5">
        <f>+W223</f>
        <v>0</v>
      </c>
      <c r="AA223" s="5">
        <f t="shared" si="177"/>
        <v>0</v>
      </c>
      <c r="AC223" s="5">
        <f>+Z223</f>
        <v>0</v>
      </c>
      <c r="AD223" s="5">
        <f t="shared" si="179"/>
        <v>0</v>
      </c>
      <c r="AF223" s="5">
        <f>+AC223</f>
        <v>0</v>
      </c>
      <c r="AG223" s="5">
        <f t="shared" si="181"/>
        <v>0</v>
      </c>
      <c r="AI223" s="5">
        <f>+AF223</f>
        <v>0</v>
      </c>
      <c r="AJ223" s="5">
        <f t="shared" si="183"/>
        <v>0</v>
      </c>
      <c r="AL223" s="5">
        <f>+AI223</f>
        <v>0</v>
      </c>
      <c r="AM223" s="5">
        <f t="shared" si="185"/>
        <v>0</v>
      </c>
      <c r="AO223" s="5">
        <f>+AL223</f>
        <v>0</v>
      </c>
      <c r="AP223" s="5">
        <f t="shared" si="187"/>
        <v>0</v>
      </c>
      <c r="AR223" s="5">
        <f>+AO223</f>
        <v>0</v>
      </c>
      <c r="AS223" s="5">
        <f t="shared" si="189"/>
        <v>0</v>
      </c>
      <c r="AU223" s="5">
        <f>+AR223</f>
        <v>0</v>
      </c>
      <c r="AV223" s="5">
        <f t="shared" si="191"/>
        <v>0</v>
      </c>
      <c r="AX223" s="5">
        <f>+AU223</f>
        <v>0</v>
      </c>
      <c r="AY223" s="5">
        <f t="shared" si="193"/>
        <v>0</v>
      </c>
      <c r="BA223" s="5">
        <f>+AX223</f>
        <v>0</v>
      </c>
      <c r="BB223" s="5">
        <f t="shared" si="195"/>
        <v>0</v>
      </c>
      <c r="BD223" s="5">
        <f>+BA223</f>
        <v>0</v>
      </c>
      <c r="BE223" s="5">
        <f t="shared" si="197"/>
        <v>0</v>
      </c>
      <c r="BG223" s="5">
        <f>+BD223</f>
        <v>0</v>
      </c>
      <c r="BH223" s="5">
        <f t="shared" si="199"/>
        <v>0</v>
      </c>
      <c r="BJ223" s="5">
        <f>+BG223</f>
        <v>0</v>
      </c>
      <c r="BK223" s="5">
        <f t="shared" si="201"/>
        <v>0</v>
      </c>
      <c r="BM223" s="5">
        <f>+BJ223</f>
        <v>0</v>
      </c>
      <c r="BN223" s="5">
        <f t="shared" si="203"/>
        <v>0</v>
      </c>
      <c r="BP223" s="5">
        <f>+BM223</f>
        <v>0</v>
      </c>
      <c r="BQ223" s="5">
        <f t="shared" si="205"/>
        <v>0</v>
      </c>
      <c r="BS223" s="5">
        <f>+BP223</f>
        <v>0</v>
      </c>
      <c r="BT223" s="5">
        <f t="shared" si="207"/>
        <v>0</v>
      </c>
      <c r="BV223" s="5">
        <f>+BS223</f>
        <v>0</v>
      </c>
      <c r="BW223" s="5">
        <f t="shared" si="209"/>
        <v>0</v>
      </c>
      <c r="BY223" s="5">
        <f>+BV223</f>
        <v>0</v>
      </c>
      <c r="BZ223" s="5">
        <f t="shared" si="211"/>
        <v>0</v>
      </c>
      <c r="CB223" s="5">
        <f>+BY223</f>
        <v>0</v>
      </c>
      <c r="CC223" s="5">
        <f t="shared" si="213"/>
        <v>0</v>
      </c>
      <c r="CE223" s="5">
        <f>+CB223</f>
        <v>0</v>
      </c>
      <c r="CF223" s="5">
        <f t="shared" si="215"/>
        <v>0</v>
      </c>
      <c r="CH223" s="5">
        <f>+CE223</f>
        <v>0</v>
      </c>
      <c r="CI223" s="5">
        <f t="shared" si="217"/>
        <v>0</v>
      </c>
      <c r="CK223" s="5">
        <f>+CH223</f>
        <v>0</v>
      </c>
      <c r="CL223" s="5">
        <f t="shared" si="219"/>
        <v>0</v>
      </c>
      <c r="CN223" s="5">
        <f>+CK223</f>
        <v>0</v>
      </c>
      <c r="CO223" s="5">
        <f t="shared" si="221"/>
        <v>0</v>
      </c>
      <c r="CQ223" s="5">
        <f>+CN223</f>
        <v>0</v>
      </c>
      <c r="CR223" s="5">
        <f t="shared" si="223"/>
        <v>0</v>
      </c>
      <c r="CT223" s="5">
        <f>+CQ223</f>
        <v>0</v>
      </c>
      <c r="CU223" s="5">
        <f t="shared" si="225"/>
        <v>0</v>
      </c>
      <c r="CW223" s="5">
        <f>+CT223</f>
        <v>0</v>
      </c>
      <c r="CX223" s="5">
        <f t="shared" si="227"/>
        <v>0</v>
      </c>
      <c r="CZ223" s="5">
        <f>K223+N223+Q223+T223+W223+Z223+AC223+AF223+AI223+AL223+AO223+AR223+AU223+AX223+BA223+BD223+BG223+BJ223+BM223+BP223+BS223+BV223+BY223+CB223+CE223+CH223+CK223+CN223+CQ223+CT223+CW223</f>
        <v>2100</v>
      </c>
      <c r="DA223" s="5">
        <f>L223+O223+R223+U223+X223+AA223+AD223+AG223+AJ223+AM223+AP223+AS223+AV223+AY223+BB223+BE223+BH223+BK223+BN223+BQ223+BT223+BW223+BZ223+CC223+CF223+CI223+CL223+CO223+CR223+CU223+CX223</f>
        <v>2100</v>
      </c>
    </row>
    <row r="224" spans="2:105" x14ac:dyDescent="0.2">
      <c r="G224" s="38"/>
      <c r="K224" s="23" t="s">
        <v>414</v>
      </c>
    </row>
    <row r="225" spans="2:105" x14ac:dyDescent="0.2">
      <c r="B225" s="23" t="s">
        <v>244</v>
      </c>
      <c r="C225" s="23">
        <v>8</v>
      </c>
      <c r="D225" s="23">
        <v>35</v>
      </c>
      <c r="E225" s="23" t="s">
        <v>362</v>
      </c>
      <c r="F225" s="23" t="s">
        <v>359</v>
      </c>
      <c r="G225" s="38" t="s">
        <v>240</v>
      </c>
      <c r="H225" s="23" t="s">
        <v>236</v>
      </c>
      <c r="I225" s="23" t="s">
        <v>395</v>
      </c>
      <c r="L225" s="5">
        <f t="shared" si="167"/>
        <v>0</v>
      </c>
      <c r="N225" s="5">
        <f t="shared" si="168"/>
        <v>0</v>
      </c>
      <c r="O225" s="5">
        <f t="shared" si="169"/>
        <v>0</v>
      </c>
      <c r="Q225" s="5">
        <f t="shared" si="170"/>
        <v>0</v>
      </c>
      <c r="R225" s="5">
        <f t="shared" si="171"/>
        <v>0</v>
      </c>
      <c r="T225" s="5">
        <f t="shared" si="172"/>
        <v>0</v>
      </c>
      <c r="U225" s="5">
        <f t="shared" si="173"/>
        <v>0</v>
      </c>
      <c r="W225" s="5">
        <f t="shared" si="174"/>
        <v>0</v>
      </c>
      <c r="X225" s="5">
        <f t="shared" si="175"/>
        <v>0</v>
      </c>
      <c r="Z225" s="5">
        <f t="shared" si="176"/>
        <v>0</v>
      </c>
      <c r="AA225" s="5">
        <f t="shared" si="177"/>
        <v>0</v>
      </c>
      <c r="AC225" s="5">
        <f t="shared" si="178"/>
        <v>0</v>
      </c>
      <c r="AD225" s="5">
        <f t="shared" si="179"/>
        <v>0</v>
      </c>
      <c r="AF225" s="5">
        <f t="shared" si="180"/>
        <v>0</v>
      </c>
      <c r="AG225" s="5">
        <f t="shared" si="181"/>
        <v>0</v>
      </c>
      <c r="AI225" s="5">
        <f t="shared" si="182"/>
        <v>0</v>
      </c>
      <c r="AJ225" s="5">
        <f t="shared" si="183"/>
        <v>0</v>
      </c>
      <c r="AL225" s="5">
        <f t="shared" si="184"/>
        <v>0</v>
      </c>
      <c r="AM225" s="5">
        <f t="shared" si="185"/>
        <v>0</v>
      </c>
      <c r="AO225" s="5">
        <f t="shared" si="186"/>
        <v>0</v>
      </c>
      <c r="AP225" s="5">
        <f t="shared" si="187"/>
        <v>0</v>
      </c>
      <c r="AR225" s="5">
        <f t="shared" si="188"/>
        <v>0</v>
      </c>
      <c r="AS225" s="5">
        <f t="shared" si="189"/>
        <v>0</v>
      </c>
      <c r="AU225" s="5">
        <f t="shared" si="190"/>
        <v>0</v>
      </c>
      <c r="AV225" s="5">
        <f t="shared" si="191"/>
        <v>0</v>
      </c>
      <c r="AX225" s="5">
        <f t="shared" si="192"/>
        <v>0</v>
      </c>
      <c r="AY225" s="5">
        <f t="shared" si="193"/>
        <v>0</v>
      </c>
      <c r="BA225" s="5">
        <f t="shared" si="194"/>
        <v>0</v>
      </c>
      <c r="BB225" s="5">
        <f t="shared" si="195"/>
        <v>0</v>
      </c>
      <c r="BD225" s="5">
        <f t="shared" si="196"/>
        <v>0</v>
      </c>
      <c r="BE225" s="5">
        <f t="shared" si="197"/>
        <v>0</v>
      </c>
      <c r="BG225" s="5">
        <f t="shared" si="198"/>
        <v>0</v>
      </c>
      <c r="BH225" s="5">
        <f t="shared" si="199"/>
        <v>0</v>
      </c>
      <c r="BJ225" s="5">
        <f t="shared" si="200"/>
        <v>0</v>
      </c>
      <c r="BK225" s="5">
        <f t="shared" si="201"/>
        <v>0</v>
      </c>
      <c r="BM225" s="5">
        <f t="shared" si="202"/>
        <v>0</v>
      </c>
      <c r="BN225" s="5">
        <f t="shared" si="203"/>
        <v>0</v>
      </c>
      <c r="BP225" s="5">
        <f t="shared" si="204"/>
        <v>0</v>
      </c>
      <c r="BQ225" s="5">
        <f t="shared" si="205"/>
        <v>0</v>
      </c>
      <c r="BS225" s="5">
        <f t="shared" si="206"/>
        <v>0</v>
      </c>
      <c r="BT225" s="5">
        <f t="shared" si="207"/>
        <v>0</v>
      </c>
      <c r="BV225" s="5">
        <f t="shared" si="208"/>
        <v>0</v>
      </c>
      <c r="BW225" s="5">
        <f t="shared" si="209"/>
        <v>0</v>
      </c>
      <c r="BY225" s="5">
        <f t="shared" si="210"/>
        <v>0</v>
      </c>
      <c r="BZ225" s="5">
        <f t="shared" si="211"/>
        <v>0</v>
      </c>
      <c r="CB225" s="5">
        <f t="shared" si="212"/>
        <v>0</v>
      </c>
      <c r="CC225" s="5">
        <f t="shared" si="213"/>
        <v>0</v>
      </c>
      <c r="CE225" s="5">
        <f t="shared" si="214"/>
        <v>0</v>
      </c>
      <c r="CF225" s="5">
        <f t="shared" si="215"/>
        <v>0</v>
      </c>
      <c r="CH225" s="5">
        <f t="shared" si="216"/>
        <v>0</v>
      </c>
      <c r="CI225" s="5">
        <f t="shared" si="217"/>
        <v>0</v>
      </c>
      <c r="CK225" s="5">
        <f t="shared" si="218"/>
        <v>0</v>
      </c>
      <c r="CL225" s="5">
        <f t="shared" si="219"/>
        <v>0</v>
      </c>
      <c r="CN225" s="5">
        <f t="shared" si="220"/>
        <v>0</v>
      </c>
      <c r="CO225" s="5">
        <f t="shared" si="221"/>
        <v>0</v>
      </c>
      <c r="CQ225" s="5">
        <f t="shared" si="222"/>
        <v>0</v>
      </c>
      <c r="CR225" s="5">
        <f t="shared" si="223"/>
        <v>0</v>
      </c>
      <c r="CT225" s="5">
        <f t="shared" si="224"/>
        <v>0</v>
      </c>
      <c r="CU225" s="5">
        <f t="shared" si="225"/>
        <v>0</v>
      </c>
      <c r="CW225" s="5">
        <f t="shared" si="226"/>
        <v>0</v>
      </c>
      <c r="CX225" s="5">
        <f t="shared" si="227"/>
        <v>0</v>
      </c>
      <c r="CZ225" s="5">
        <f>K225+N225+Q225+T225+W225+Z225+AC225+AF225+AI225+AL225+AO225+AR225+AU225+AX225+BA225+BD225+BG225+BJ225+BM225+BP225+BS225+BV225+BY225+CB225+CE225+CH225+CK225+CN225+CQ225+CT225+CW225</f>
        <v>0</v>
      </c>
      <c r="DA225" s="5">
        <f>L225+O225+R225+U225+X225+AA225+AD225+AG225+AJ225+AM225+AP225+AS225+AV225+AY225+BB225+BE225+BH225+BK225+BN225+BQ225+BT225+BW225+BZ225+CC225+CF225+CI225+CL225+CO225+CR225+CU225+CX225</f>
        <v>0</v>
      </c>
    </row>
    <row r="226" spans="2:105" x14ac:dyDescent="0.2">
      <c r="G226" s="38"/>
      <c r="K226" s="23" t="s">
        <v>412</v>
      </c>
    </row>
    <row r="227" spans="2:105" x14ac:dyDescent="0.2">
      <c r="G227" s="38"/>
    </row>
    <row r="228" spans="2:105" x14ac:dyDescent="0.2">
      <c r="G228" s="38"/>
    </row>
    <row r="229" spans="2:105" x14ac:dyDescent="0.2">
      <c r="B229" s="23" t="s">
        <v>244</v>
      </c>
      <c r="C229" s="23">
        <v>8</v>
      </c>
      <c r="D229" s="23">
        <v>35</v>
      </c>
      <c r="E229" s="23" t="s">
        <v>361</v>
      </c>
      <c r="F229" s="23" t="s">
        <v>217</v>
      </c>
      <c r="G229" s="37" t="s">
        <v>228</v>
      </c>
      <c r="H229" s="23" t="s">
        <v>235</v>
      </c>
      <c r="I229" s="23" t="s">
        <v>383</v>
      </c>
      <c r="K229" s="5">
        <f>1943-K231</f>
        <v>889</v>
      </c>
      <c r="L229" s="5">
        <f t="shared" si="167"/>
        <v>889</v>
      </c>
      <c r="N229" s="5">
        <f t="shared" si="168"/>
        <v>889</v>
      </c>
      <c r="O229" s="5">
        <f t="shared" si="169"/>
        <v>889</v>
      </c>
      <c r="Q229" s="5">
        <f t="shared" si="170"/>
        <v>889</v>
      </c>
      <c r="R229" s="5">
        <f t="shared" si="171"/>
        <v>889</v>
      </c>
      <c r="T229" s="5">
        <f t="shared" si="172"/>
        <v>889</v>
      </c>
      <c r="U229" s="5">
        <f t="shared" si="173"/>
        <v>889</v>
      </c>
      <c r="W229" s="5">
        <f t="shared" si="174"/>
        <v>889</v>
      </c>
      <c r="X229" s="5">
        <f t="shared" si="175"/>
        <v>889</v>
      </c>
      <c r="Z229" s="5">
        <f t="shared" si="176"/>
        <v>889</v>
      </c>
      <c r="AA229" s="5">
        <f t="shared" si="177"/>
        <v>889</v>
      </c>
      <c r="AC229" s="5">
        <f t="shared" si="178"/>
        <v>889</v>
      </c>
      <c r="AD229" s="5">
        <f t="shared" si="179"/>
        <v>889</v>
      </c>
      <c r="AF229" s="5">
        <f t="shared" si="180"/>
        <v>889</v>
      </c>
      <c r="AG229" s="5">
        <f t="shared" si="181"/>
        <v>889</v>
      </c>
      <c r="AI229" s="5">
        <f t="shared" si="182"/>
        <v>889</v>
      </c>
      <c r="AJ229" s="5">
        <f t="shared" si="183"/>
        <v>889</v>
      </c>
      <c r="AL229" s="5">
        <f t="shared" si="184"/>
        <v>889</v>
      </c>
      <c r="AM229" s="5">
        <f t="shared" si="185"/>
        <v>889</v>
      </c>
      <c r="AO229" s="5">
        <f t="shared" si="186"/>
        <v>889</v>
      </c>
      <c r="AP229" s="5">
        <f t="shared" si="187"/>
        <v>889</v>
      </c>
      <c r="AR229" s="5">
        <f t="shared" si="188"/>
        <v>889</v>
      </c>
      <c r="AS229" s="5">
        <f t="shared" si="189"/>
        <v>889</v>
      </c>
      <c r="AU229" s="5">
        <f t="shared" si="190"/>
        <v>889</v>
      </c>
      <c r="AV229" s="5">
        <f t="shared" si="191"/>
        <v>889</v>
      </c>
      <c r="AX229" s="5">
        <f t="shared" si="192"/>
        <v>889</v>
      </c>
      <c r="AY229" s="5">
        <f t="shared" si="193"/>
        <v>889</v>
      </c>
      <c r="BA229" s="5">
        <f t="shared" si="194"/>
        <v>889</v>
      </c>
      <c r="BB229" s="5">
        <f t="shared" si="195"/>
        <v>889</v>
      </c>
      <c r="BD229" s="5">
        <f t="shared" si="196"/>
        <v>889</v>
      </c>
      <c r="BE229" s="5">
        <f t="shared" si="197"/>
        <v>889</v>
      </c>
      <c r="BG229" s="5">
        <f t="shared" si="198"/>
        <v>889</v>
      </c>
      <c r="BH229" s="5">
        <f t="shared" si="199"/>
        <v>889</v>
      </c>
      <c r="BJ229" s="5">
        <f t="shared" si="200"/>
        <v>889</v>
      </c>
      <c r="BK229" s="5">
        <f t="shared" si="201"/>
        <v>889</v>
      </c>
      <c r="BM229" s="5">
        <f t="shared" si="202"/>
        <v>889</v>
      </c>
      <c r="BN229" s="5">
        <f t="shared" si="203"/>
        <v>889</v>
      </c>
      <c r="BP229" s="5">
        <f t="shared" si="204"/>
        <v>889</v>
      </c>
      <c r="BQ229" s="5">
        <f t="shared" si="205"/>
        <v>889</v>
      </c>
      <c r="BS229" s="5">
        <f t="shared" si="206"/>
        <v>889</v>
      </c>
      <c r="BT229" s="5">
        <f t="shared" si="207"/>
        <v>889</v>
      </c>
      <c r="BV229" s="5">
        <f t="shared" si="208"/>
        <v>889</v>
      </c>
      <c r="BW229" s="5">
        <f t="shared" si="209"/>
        <v>889</v>
      </c>
      <c r="BY229" s="5">
        <f t="shared" si="210"/>
        <v>889</v>
      </c>
      <c r="BZ229" s="5">
        <f t="shared" si="211"/>
        <v>889</v>
      </c>
      <c r="CB229" s="5">
        <f t="shared" si="212"/>
        <v>889</v>
      </c>
      <c r="CC229" s="5">
        <f t="shared" si="213"/>
        <v>889</v>
      </c>
      <c r="CE229" s="5">
        <f t="shared" si="214"/>
        <v>889</v>
      </c>
      <c r="CF229" s="5">
        <f t="shared" si="215"/>
        <v>889</v>
      </c>
      <c r="CH229" s="5">
        <f t="shared" si="216"/>
        <v>889</v>
      </c>
      <c r="CI229" s="5">
        <f t="shared" si="217"/>
        <v>889</v>
      </c>
      <c r="CK229" s="5">
        <f t="shared" si="218"/>
        <v>889</v>
      </c>
      <c r="CL229" s="5">
        <f t="shared" si="219"/>
        <v>889</v>
      </c>
      <c r="CN229" s="5">
        <f t="shared" si="220"/>
        <v>889</v>
      </c>
      <c r="CO229" s="5">
        <f t="shared" si="221"/>
        <v>889</v>
      </c>
      <c r="CQ229" s="5">
        <f t="shared" si="222"/>
        <v>889</v>
      </c>
      <c r="CR229" s="5">
        <f t="shared" si="223"/>
        <v>889</v>
      </c>
      <c r="CT229" s="5">
        <f t="shared" si="224"/>
        <v>889</v>
      </c>
      <c r="CU229" s="5">
        <f t="shared" si="225"/>
        <v>889</v>
      </c>
      <c r="CW229" s="5">
        <f t="shared" si="226"/>
        <v>889</v>
      </c>
      <c r="CX229" s="5">
        <f t="shared" si="227"/>
        <v>889</v>
      </c>
      <c r="CZ229" s="5">
        <f t="shared" ref="CZ229:DA231" si="228">K229+N229+Q229+T229+W229+Z229+AC229+AF229+AI229+AL229+AO229+AR229+AU229+AX229+BA229+BD229+BG229+BJ229+BM229+BP229+BS229+BV229+BY229+CB229+CE229+CH229+CK229+CN229+CQ229</f>
        <v>25781</v>
      </c>
      <c r="DA229" s="5">
        <f t="shared" si="228"/>
        <v>25781</v>
      </c>
    </row>
    <row r="230" spans="2:105" x14ac:dyDescent="0.2">
      <c r="B230" s="23" t="s">
        <v>244</v>
      </c>
      <c r="C230" s="23">
        <v>8</v>
      </c>
      <c r="D230" s="23">
        <v>35</v>
      </c>
      <c r="E230" s="23" t="s">
        <v>361</v>
      </c>
      <c r="F230" s="23" t="s">
        <v>217</v>
      </c>
      <c r="G230" s="37" t="s">
        <v>228</v>
      </c>
      <c r="H230" s="23" t="s">
        <v>236</v>
      </c>
      <c r="I230" s="23" t="s">
        <v>383</v>
      </c>
      <c r="K230" s="9"/>
      <c r="L230" s="5">
        <f t="shared" si="167"/>
        <v>0</v>
      </c>
      <c r="M230" s="9"/>
      <c r="N230" s="5">
        <f t="shared" si="168"/>
        <v>0</v>
      </c>
      <c r="O230" s="5">
        <f t="shared" si="169"/>
        <v>0</v>
      </c>
      <c r="P230" s="9"/>
      <c r="Q230" s="5">
        <f t="shared" si="170"/>
        <v>0</v>
      </c>
      <c r="R230" s="5">
        <f t="shared" si="171"/>
        <v>0</v>
      </c>
      <c r="S230" s="9"/>
      <c r="T230" s="5">
        <f t="shared" si="172"/>
        <v>0</v>
      </c>
      <c r="U230" s="5">
        <f t="shared" si="173"/>
        <v>0</v>
      </c>
      <c r="V230" s="9"/>
      <c r="W230" s="5">
        <f t="shared" si="174"/>
        <v>0</v>
      </c>
      <c r="X230" s="5">
        <f t="shared" si="175"/>
        <v>0</v>
      </c>
      <c r="Y230" s="9"/>
      <c r="Z230" s="5">
        <f t="shared" si="176"/>
        <v>0</v>
      </c>
      <c r="AA230" s="5">
        <f t="shared" si="177"/>
        <v>0</v>
      </c>
      <c r="AB230" s="9"/>
      <c r="AC230" s="5">
        <f t="shared" si="178"/>
        <v>0</v>
      </c>
      <c r="AD230" s="5">
        <f t="shared" si="179"/>
        <v>0</v>
      </c>
      <c r="AE230" s="9"/>
      <c r="AF230" s="5">
        <f t="shared" si="180"/>
        <v>0</v>
      </c>
      <c r="AG230" s="5">
        <f t="shared" si="181"/>
        <v>0</v>
      </c>
      <c r="AH230" s="9"/>
      <c r="AI230" s="5">
        <f t="shared" si="182"/>
        <v>0</v>
      </c>
      <c r="AJ230" s="5">
        <f t="shared" si="183"/>
        <v>0</v>
      </c>
      <c r="AK230" s="9"/>
      <c r="AL230" s="5">
        <f t="shared" si="184"/>
        <v>0</v>
      </c>
      <c r="AM230" s="5">
        <f t="shared" si="185"/>
        <v>0</v>
      </c>
      <c r="AN230" s="9"/>
      <c r="AO230" s="5">
        <f t="shared" si="186"/>
        <v>0</v>
      </c>
      <c r="AP230" s="5">
        <f t="shared" si="187"/>
        <v>0</v>
      </c>
      <c r="AQ230" s="9"/>
      <c r="AR230" s="5">
        <f t="shared" si="188"/>
        <v>0</v>
      </c>
      <c r="AS230" s="5">
        <f t="shared" si="189"/>
        <v>0</v>
      </c>
      <c r="AT230" s="9"/>
      <c r="AU230" s="5">
        <f t="shared" si="190"/>
        <v>0</v>
      </c>
      <c r="AV230" s="5">
        <f t="shared" si="191"/>
        <v>0</v>
      </c>
      <c r="AW230" s="9"/>
      <c r="AX230" s="5">
        <f t="shared" si="192"/>
        <v>0</v>
      </c>
      <c r="AY230" s="5">
        <f t="shared" si="193"/>
        <v>0</v>
      </c>
      <c r="AZ230" s="9"/>
      <c r="BA230" s="5">
        <f t="shared" si="194"/>
        <v>0</v>
      </c>
      <c r="BB230" s="5">
        <f t="shared" si="195"/>
        <v>0</v>
      </c>
      <c r="BC230" s="9"/>
      <c r="BD230" s="5">
        <f t="shared" si="196"/>
        <v>0</v>
      </c>
      <c r="BE230" s="5">
        <f t="shared" si="197"/>
        <v>0</v>
      </c>
      <c r="BG230" s="5">
        <f t="shared" si="198"/>
        <v>0</v>
      </c>
      <c r="BH230" s="5">
        <f t="shared" si="199"/>
        <v>0</v>
      </c>
      <c r="BJ230" s="5">
        <f t="shared" si="200"/>
        <v>0</v>
      </c>
      <c r="BK230" s="5">
        <f t="shared" si="201"/>
        <v>0</v>
      </c>
      <c r="BM230" s="5">
        <f t="shared" si="202"/>
        <v>0</v>
      </c>
      <c r="BN230" s="5">
        <f t="shared" si="203"/>
        <v>0</v>
      </c>
      <c r="BP230" s="5">
        <f t="shared" si="204"/>
        <v>0</v>
      </c>
      <c r="BQ230" s="5">
        <f t="shared" si="205"/>
        <v>0</v>
      </c>
      <c r="BS230" s="5">
        <f t="shared" si="206"/>
        <v>0</v>
      </c>
      <c r="BT230" s="5">
        <f t="shared" si="207"/>
        <v>0</v>
      </c>
      <c r="BV230" s="5">
        <f t="shared" si="208"/>
        <v>0</v>
      </c>
      <c r="BW230" s="5">
        <f t="shared" si="209"/>
        <v>0</v>
      </c>
      <c r="BY230" s="5">
        <f t="shared" si="210"/>
        <v>0</v>
      </c>
      <c r="BZ230" s="5">
        <f t="shared" si="211"/>
        <v>0</v>
      </c>
      <c r="CB230" s="5">
        <f t="shared" si="212"/>
        <v>0</v>
      </c>
      <c r="CC230" s="5">
        <f t="shared" si="213"/>
        <v>0</v>
      </c>
      <c r="CE230" s="5">
        <f t="shared" si="214"/>
        <v>0</v>
      </c>
      <c r="CF230" s="5">
        <f t="shared" si="215"/>
        <v>0</v>
      </c>
      <c r="CH230" s="5">
        <f t="shared" si="216"/>
        <v>0</v>
      </c>
      <c r="CI230" s="5">
        <f t="shared" si="217"/>
        <v>0</v>
      </c>
      <c r="CK230" s="5">
        <f t="shared" si="218"/>
        <v>0</v>
      </c>
      <c r="CL230" s="5">
        <f t="shared" si="219"/>
        <v>0</v>
      </c>
      <c r="CN230" s="5">
        <f t="shared" si="220"/>
        <v>0</v>
      </c>
      <c r="CO230" s="5">
        <f t="shared" si="221"/>
        <v>0</v>
      </c>
      <c r="CQ230" s="5">
        <f t="shared" si="222"/>
        <v>0</v>
      </c>
      <c r="CR230" s="5">
        <f t="shared" si="223"/>
        <v>0</v>
      </c>
      <c r="CT230" s="5">
        <f t="shared" si="224"/>
        <v>0</v>
      </c>
      <c r="CU230" s="5">
        <f t="shared" si="225"/>
        <v>0</v>
      </c>
      <c r="CW230" s="5">
        <f t="shared" si="226"/>
        <v>0</v>
      </c>
      <c r="CX230" s="5">
        <f t="shared" si="227"/>
        <v>0</v>
      </c>
      <c r="CZ230" s="5">
        <f t="shared" si="228"/>
        <v>0</v>
      </c>
      <c r="DA230" s="5">
        <f t="shared" si="228"/>
        <v>0</v>
      </c>
    </row>
    <row r="231" spans="2:105" x14ac:dyDescent="0.2">
      <c r="B231" s="23" t="s">
        <v>244</v>
      </c>
      <c r="C231" s="23">
        <v>8</v>
      </c>
      <c r="D231" s="23">
        <v>35</v>
      </c>
      <c r="E231" s="23" t="s">
        <v>361</v>
      </c>
      <c r="F231" s="23" t="s">
        <v>217</v>
      </c>
      <c r="G231" s="37" t="s">
        <v>228</v>
      </c>
      <c r="H231" s="23" t="s">
        <v>237</v>
      </c>
      <c r="I231" s="23" t="s">
        <v>383</v>
      </c>
      <c r="K231" s="9">
        <v>1054</v>
      </c>
      <c r="L231" s="5">
        <f t="shared" si="167"/>
        <v>1054</v>
      </c>
      <c r="M231" s="9"/>
      <c r="N231" s="5">
        <f t="shared" si="168"/>
        <v>1054</v>
      </c>
      <c r="O231" s="5">
        <f t="shared" si="169"/>
        <v>1054</v>
      </c>
      <c r="P231" s="9"/>
      <c r="Q231" s="5">
        <f t="shared" si="170"/>
        <v>1054</v>
      </c>
      <c r="R231" s="5">
        <f t="shared" si="171"/>
        <v>1054</v>
      </c>
      <c r="S231" s="9"/>
      <c r="T231" s="5">
        <f t="shared" si="172"/>
        <v>1054</v>
      </c>
      <c r="U231" s="5">
        <f t="shared" si="173"/>
        <v>1054</v>
      </c>
      <c r="V231" s="9"/>
      <c r="W231" s="5">
        <f t="shared" si="174"/>
        <v>1054</v>
      </c>
      <c r="X231" s="5">
        <f t="shared" si="175"/>
        <v>1054</v>
      </c>
      <c r="Y231" s="9"/>
      <c r="Z231" s="5">
        <f t="shared" si="176"/>
        <v>1054</v>
      </c>
      <c r="AA231" s="5">
        <f t="shared" si="177"/>
        <v>1054</v>
      </c>
      <c r="AB231" s="9"/>
      <c r="AC231" s="5">
        <f t="shared" si="178"/>
        <v>1054</v>
      </c>
      <c r="AD231" s="5">
        <f t="shared" si="179"/>
        <v>1054</v>
      </c>
      <c r="AE231" s="9"/>
      <c r="AF231" s="5">
        <f t="shared" si="180"/>
        <v>1054</v>
      </c>
      <c r="AG231" s="5">
        <f t="shared" si="181"/>
        <v>1054</v>
      </c>
      <c r="AH231" s="9"/>
      <c r="AI231" s="5">
        <f t="shared" si="182"/>
        <v>1054</v>
      </c>
      <c r="AJ231" s="5">
        <f t="shared" si="183"/>
        <v>1054</v>
      </c>
      <c r="AK231" s="9"/>
      <c r="AL231" s="5">
        <f t="shared" si="184"/>
        <v>1054</v>
      </c>
      <c r="AM231" s="5">
        <f t="shared" si="185"/>
        <v>1054</v>
      </c>
      <c r="AN231" s="9"/>
      <c r="AO231" s="5">
        <f t="shared" si="186"/>
        <v>1054</v>
      </c>
      <c r="AP231" s="5">
        <f t="shared" si="187"/>
        <v>1054</v>
      </c>
      <c r="AQ231" s="9"/>
      <c r="AR231" s="5">
        <f t="shared" si="188"/>
        <v>1054</v>
      </c>
      <c r="AS231" s="5">
        <f t="shared" si="189"/>
        <v>1054</v>
      </c>
      <c r="AT231" s="9"/>
      <c r="AU231" s="5">
        <f t="shared" si="190"/>
        <v>1054</v>
      </c>
      <c r="AV231" s="5">
        <f t="shared" si="191"/>
        <v>1054</v>
      </c>
      <c r="AW231" s="9"/>
      <c r="AX231" s="5">
        <f t="shared" si="192"/>
        <v>1054</v>
      </c>
      <c r="AY231" s="5">
        <f t="shared" si="193"/>
        <v>1054</v>
      </c>
      <c r="AZ231" s="9"/>
      <c r="BA231" s="5">
        <f t="shared" si="194"/>
        <v>1054</v>
      </c>
      <c r="BB231" s="5">
        <f t="shared" si="195"/>
        <v>1054</v>
      </c>
      <c r="BC231" s="9"/>
      <c r="BD231" s="5">
        <f t="shared" si="196"/>
        <v>1054</v>
      </c>
      <c r="BE231" s="5">
        <f t="shared" si="197"/>
        <v>1054</v>
      </c>
      <c r="BG231" s="5">
        <f t="shared" si="198"/>
        <v>1054</v>
      </c>
      <c r="BH231" s="5">
        <f t="shared" si="199"/>
        <v>1054</v>
      </c>
      <c r="BJ231" s="5">
        <f t="shared" si="200"/>
        <v>1054</v>
      </c>
      <c r="BK231" s="5">
        <f t="shared" si="201"/>
        <v>1054</v>
      </c>
      <c r="BM231" s="5">
        <f t="shared" si="202"/>
        <v>1054</v>
      </c>
      <c r="BN231" s="5">
        <f t="shared" si="203"/>
        <v>1054</v>
      </c>
      <c r="BP231" s="5">
        <f t="shared" si="204"/>
        <v>1054</v>
      </c>
      <c r="BQ231" s="5">
        <f t="shared" si="205"/>
        <v>1054</v>
      </c>
      <c r="BS231" s="5">
        <f t="shared" si="206"/>
        <v>1054</v>
      </c>
      <c r="BT231" s="5">
        <f t="shared" si="207"/>
        <v>1054</v>
      </c>
      <c r="BV231" s="5">
        <f t="shared" si="208"/>
        <v>1054</v>
      </c>
      <c r="BW231" s="5">
        <f t="shared" si="209"/>
        <v>1054</v>
      </c>
      <c r="BY231" s="5">
        <f t="shared" si="210"/>
        <v>1054</v>
      </c>
      <c r="BZ231" s="5">
        <f t="shared" si="211"/>
        <v>1054</v>
      </c>
      <c r="CB231" s="5">
        <f t="shared" si="212"/>
        <v>1054</v>
      </c>
      <c r="CC231" s="5">
        <f t="shared" si="213"/>
        <v>1054</v>
      </c>
      <c r="CE231" s="5">
        <f t="shared" si="214"/>
        <v>1054</v>
      </c>
      <c r="CF231" s="5">
        <f t="shared" si="215"/>
        <v>1054</v>
      </c>
      <c r="CH231" s="5">
        <f t="shared" si="216"/>
        <v>1054</v>
      </c>
      <c r="CI231" s="5">
        <f t="shared" si="217"/>
        <v>1054</v>
      </c>
      <c r="CK231" s="5">
        <f t="shared" si="218"/>
        <v>1054</v>
      </c>
      <c r="CL231" s="5">
        <f t="shared" si="219"/>
        <v>1054</v>
      </c>
      <c r="CN231" s="5">
        <f t="shared" si="220"/>
        <v>1054</v>
      </c>
      <c r="CO231" s="5">
        <f t="shared" si="221"/>
        <v>1054</v>
      </c>
      <c r="CQ231" s="5">
        <f t="shared" si="222"/>
        <v>1054</v>
      </c>
      <c r="CR231" s="5">
        <f t="shared" si="223"/>
        <v>1054</v>
      </c>
      <c r="CT231" s="5">
        <f t="shared" si="224"/>
        <v>1054</v>
      </c>
      <c r="CU231" s="5">
        <f t="shared" si="225"/>
        <v>1054</v>
      </c>
      <c r="CW231" s="5">
        <f t="shared" si="226"/>
        <v>1054</v>
      </c>
      <c r="CX231" s="5">
        <f t="shared" si="227"/>
        <v>1054</v>
      </c>
      <c r="CZ231" s="5">
        <f t="shared" si="228"/>
        <v>30566</v>
      </c>
      <c r="DA231" s="5">
        <f t="shared" si="228"/>
        <v>30566</v>
      </c>
    </row>
    <row r="232" spans="2:105" x14ac:dyDescent="0.2">
      <c r="K232" s="9"/>
      <c r="M232" s="9"/>
      <c r="P232" s="9"/>
      <c r="S232" s="9"/>
      <c r="V232" s="9"/>
      <c r="Y232" s="9"/>
      <c r="AB232" s="9"/>
      <c r="AE232" s="9"/>
      <c r="AH232" s="9"/>
      <c r="AK232" s="9"/>
      <c r="AN232" s="9"/>
      <c r="AQ232" s="9"/>
      <c r="AT232" s="9"/>
      <c r="AW232" s="9"/>
      <c r="AZ232" s="9"/>
      <c r="BC232" s="9"/>
    </row>
    <row r="233" spans="2:105" x14ac:dyDescent="0.2">
      <c r="B233" s="23" t="s">
        <v>244</v>
      </c>
      <c r="C233" s="23">
        <v>8</v>
      </c>
      <c r="D233" s="23">
        <v>35</v>
      </c>
      <c r="E233" s="23" t="s">
        <v>362</v>
      </c>
      <c r="F233" s="23" t="s">
        <v>217</v>
      </c>
      <c r="G233" s="37" t="s">
        <v>228</v>
      </c>
      <c r="H233" s="23" t="s">
        <v>235</v>
      </c>
      <c r="I233" s="23" t="s">
        <v>383</v>
      </c>
      <c r="K233" s="5">
        <f>156+419</f>
        <v>575</v>
      </c>
      <c r="L233" s="5">
        <f t="shared" si="167"/>
        <v>575</v>
      </c>
      <c r="N233" s="5">
        <f t="shared" si="168"/>
        <v>575</v>
      </c>
      <c r="O233" s="5">
        <f t="shared" si="169"/>
        <v>575</v>
      </c>
      <c r="Q233" s="5">
        <f t="shared" si="170"/>
        <v>575</v>
      </c>
      <c r="R233" s="5">
        <f t="shared" si="171"/>
        <v>575</v>
      </c>
      <c r="T233" s="5">
        <f t="shared" si="172"/>
        <v>575</v>
      </c>
      <c r="U233" s="5">
        <f t="shared" si="173"/>
        <v>575</v>
      </c>
      <c r="W233" s="5">
        <f t="shared" si="174"/>
        <v>575</v>
      </c>
      <c r="X233" s="5">
        <f t="shared" si="175"/>
        <v>575</v>
      </c>
      <c r="Z233" s="5">
        <f t="shared" si="176"/>
        <v>575</v>
      </c>
      <c r="AA233" s="5">
        <f t="shared" si="177"/>
        <v>575</v>
      </c>
      <c r="AC233" s="5">
        <f t="shared" si="178"/>
        <v>575</v>
      </c>
      <c r="AD233" s="5">
        <f t="shared" si="179"/>
        <v>575</v>
      </c>
      <c r="AF233" s="5">
        <f t="shared" si="180"/>
        <v>575</v>
      </c>
      <c r="AG233" s="5">
        <f t="shared" si="181"/>
        <v>575</v>
      </c>
      <c r="AI233" s="5">
        <f t="shared" si="182"/>
        <v>575</v>
      </c>
      <c r="AJ233" s="5">
        <f t="shared" si="183"/>
        <v>575</v>
      </c>
      <c r="AL233" s="5">
        <f t="shared" si="184"/>
        <v>575</v>
      </c>
      <c r="AM233" s="5">
        <f t="shared" si="185"/>
        <v>575</v>
      </c>
      <c r="AO233" s="5">
        <f t="shared" si="186"/>
        <v>575</v>
      </c>
      <c r="AP233" s="5">
        <f t="shared" si="187"/>
        <v>575</v>
      </c>
      <c r="AR233" s="5">
        <f t="shared" si="188"/>
        <v>575</v>
      </c>
      <c r="AS233" s="5">
        <f t="shared" si="189"/>
        <v>575</v>
      </c>
      <c r="AU233" s="5">
        <f t="shared" si="190"/>
        <v>575</v>
      </c>
      <c r="AV233" s="5">
        <f t="shared" si="191"/>
        <v>575</v>
      </c>
      <c r="AX233" s="5">
        <f t="shared" si="192"/>
        <v>575</v>
      </c>
      <c r="AY233" s="5">
        <f t="shared" si="193"/>
        <v>575</v>
      </c>
      <c r="BA233" s="5">
        <f t="shared" si="194"/>
        <v>575</v>
      </c>
      <c r="BB233" s="5">
        <f t="shared" si="195"/>
        <v>575</v>
      </c>
      <c r="BD233" s="5">
        <f t="shared" si="196"/>
        <v>575</v>
      </c>
      <c r="BE233" s="5">
        <f t="shared" si="197"/>
        <v>575</v>
      </c>
      <c r="BG233" s="5">
        <f t="shared" si="198"/>
        <v>575</v>
      </c>
      <c r="BH233" s="5">
        <f t="shared" si="199"/>
        <v>575</v>
      </c>
      <c r="BJ233" s="5">
        <f t="shared" si="200"/>
        <v>575</v>
      </c>
      <c r="BK233" s="5">
        <f t="shared" si="201"/>
        <v>575</v>
      </c>
      <c r="BM233" s="5">
        <f t="shared" si="202"/>
        <v>575</v>
      </c>
      <c r="BN233" s="5">
        <f t="shared" si="203"/>
        <v>575</v>
      </c>
      <c r="BP233" s="5">
        <f t="shared" si="204"/>
        <v>575</v>
      </c>
      <c r="BQ233" s="5">
        <f t="shared" si="205"/>
        <v>575</v>
      </c>
      <c r="BS233" s="5">
        <f t="shared" si="206"/>
        <v>575</v>
      </c>
      <c r="BT233" s="5">
        <f t="shared" si="207"/>
        <v>575</v>
      </c>
      <c r="BV233" s="5">
        <f t="shared" si="208"/>
        <v>575</v>
      </c>
      <c r="BW233" s="5">
        <f t="shared" si="209"/>
        <v>575</v>
      </c>
      <c r="BY233" s="5">
        <f t="shared" si="210"/>
        <v>575</v>
      </c>
      <c r="BZ233" s="5">
        <f t="shared" si="211"/>
        <v>575</v>
      </c>
      <c r="CB233" s="5">
        <f t="shared" si="212"/>
        <v>575</v>
      </c>
      <c r="CC233" s="5">
        <f t="shared" si="213"/>
        <v>575</v>
      </c>
      <c r="CE233" s="5">
        <f t="shared" si="214"/>
        <v>575</v>
      </c>
      <c r="CF233" s="5">
        <f t="shared" si="215"/>
        <v>575</v>
      </c>
      <c r="CH233" s="5">
        <f t="shared" si="216"/>
        <v>575</v>
      </c>
      <c r="CI233" s="5">
        <f t="shared" si="217"/>
        <v>575</v>
      </c>
      <c r="CK233" s="5">
        <f t="shared" si="218"/>
        <v>575</v>
      </c>
      <c r="CL233" s="5">
        <f t="shared" si="219"/>
        <v>575</v>
      </c>
      <c r="CN233" s="5">
        <f t="shared" si="220"/>
        <v>575</v>
      </c>
      <c r="CO233" s="5">
        <f t="shared" si="221"/>
        <v>575</v>
      </c>
      <c r="CQ233" s="5">
        <f t="shared" si="222"/>
        <v>575</v>
      </c>
      <c r="CR233" s="5">
        <f t="shared" si="223"/>
        <v>575</v>
      </c>
      <c r="CT233" s="5">
        <f t="shared" si="224"/>
        <v>575</v>
      </c>
      <c r="CU233" s="5">
        <f t="shared" si="225"/>
        <v>575</v>
      </c>
      <c r="CW233" s="5">
        <f t="shared" si="226"/>
        <v>575</v>
      </c>
      <c r="CX233" s="5">
        <f t="shared" si="227"/>
        <v>575</v>
      </c>
      <c r="CZ233" s="5">
        <f>K233+N233+Q233+T233+W233+Z233+AC233+AF233+AI233+AL233+AO233+AR233+AU233+AX233+BA233+BD233+BG233+BJ233+BM233+BP233+BS233+BV233+BY233+CB233+CE233+CH233+CK233+CN233+CQ233</f>
        <v>16675</v>
      </c>
      <c r="DA233" s="5">
        <f>L233+O233+R233+U233+X233+AA233+AD233+AG233+AJ233+AM233+AP233+AS233+AV233+AY233+BB233+BE233+BH233+BK233+BN233+BQ233+BT233+BW233+BZ233+CC233+CF233+CI233+CL233+CO233+CR233</f>
        <v>16675</v>
      </c>
    </row>
    <row r="234" spans="2:105" x14ac:dyDescent="0.2">
      <c r="B234" s="23" t="s">
        <v>244</v>
      </c>
      <c r="C234" s="23">
        <v>8</v>
      </c>
      <c r="D234" s="23">
        <v>35</v>
      </c>
      <c r="E234" s="23" t="s">
        <v>362</v>
      </c>
      <c r="F234" s="23" t="s">
        <v>217</v>
      </c>
      <c r="G234" s="37" t="s">
        <v>228</v>
      </c>
      <c r="H234" s="23" t="s">
        <v>236</v>
      </c>
      <c r="I234" s="23" t="s">
        <v>383</v>
      </c>
      <c r="K234" s="9"/>
      <c r="L234" s="5">
        <f t="shared" si="167"/>
        <v>0</v>
      </c>
      <c r="M234" s="9"/>
      <c r="N234" s="5">
        <f t="shared" si="168"/>
        <v>0</v>
      </c>
      <c r="O234" s="5">
        <f t="shared" si="169"/>
        <v>0</v>
      </c>
      <c r="P234" s="9"/>
      <c r="Q234" s="5">
        <f t="shared" si="170"/>
        <v>0</v>
      </c>
      <c r="R234" s="5">
        <f t="shared" si="171"/>
        <v>0</v>
      </c>
      <c r="S234" s="9"/>
      <c r="T234" s="5">
        <f t="shared" si="172"/>
        <v>0</v>
      </c>
      <c r="U234" s="5">
        <f t="shared" si="173"/>
        <v>0</v>
      </c>
      <c r="V234" s="9"/>
      <c r="W234" s="5">
        <f t="shared" si="174"/>
        <v>0</v>
      </c>
      <c r="X234" s="5">
        <f t="shared" si="175"/>
        <v>0</v>
      </c>
      <c r="Y234" s="9"/>
      <c r="Z234" s="5">
        <f t="shared" si="176"/>
        <v>0</v>
      </c>
      <c r="AA234" s="5">
        <f t="shared" si="177"/>
        <v>0</v>
      </c>
      <c r="AB234" s="9"/>
      <c r="AC234" s="5">
        <f t="shared" si="178"/>
        <v>0</v>
      </c>
      <c r="AD234" s="5">
        <f t="shared" si="179"/>
        <v>0</v>
      </c>
      <c r="AE234" s="9"/>
      <c r="AF234" s="5">
        <f t="shared" si="180"/>
        <v>0</v>
      </c>
      <c r="AG234" s="5">
        <f t="shared" si="181"/>
        <v>0</v>
      </c>
      <c r="AH234" s="9"/>
      <c r="AI234" s="5">
        <f t="shared" si="182"/>
        <v>0</v>
      </c>
      <c r="AJ234" s="5">
        <f t="shared" si="183"/>
        <v>0</v>
      </c>
      <c r="AK234" s="9"/>
      <c r="AL234" s="5">
        <f t="shared" si="184"/>
        <v>0</v>
      </c>
      <c r="AM234" s="5">
        <f t="shared" si="185"/>
        <v>0</v>
      </c>
      <c r="AN234" s="9"/>
      <c r="AO234" s="5">
        <f t="shared" si="186"/>
        <v>0</v>
      </c>
      <c r="AP234" s="5">
        <f t="shared" si="187"/>
        <v>0</v>
      </c>
      <c r="AQ234" s="9"/>
      <c r="AR234" s="5">
        <f t="shared" si="188"/>
        <v>0</v>
      </c>
      <c r="AS234" s="5">
        <f t="shared" si="189"/>
        <v>0</v>
      </c>
      <c r="AT234" s="9"/>
      <c r="AU234" s="5">
        <f t="shared" si="190"/>
        <v>0</v>
      </c>
      <c r="AV234" s="5">
        <f t="shared" si="191"/>
        <v>0</v>
      </c>
      <c r="AW234" s="9"/>
      <c r="AX234" s="5">
        <f t="shared" si="192"/>
        <v>0</v>
      </c>
      <c r="AY234" s="5">
        <f t="shared" si="193"/>
        <v>0</v>
      </c>
      <c r="AZ234" s="9"/>
      <c r="BA234" s="5">
        <f t="shared" si="194"/>
        <v>0</v>
      </c>
      <c r="BB234" s="5">
        <f t="shared" si="195"/>
        <v>0</v>
      </c>
      <c r="BC234" s="9"/>
      <c r="BD234" s="5">
        <f t="shared" si="196"/>
        <v>0</v>
      </c>
      <c r="BE234" s="5">
        <f t="shared" si="197"/>
        <v>0</v>
      </c>
      <c r="BG234" s="5">
        <f t="shared" si="198"/>
        <v>0</v>
      </c>
      <c r="BH234" s="5">
        <f t="shared" si="199"/>
        <v>0</v>
      </c>
      <c r="BJ234" s="5">
        <f t="shared" si="200"/>
        <v>0</v>
      </c>
      <c r="BK234" s="5">
        <f t="shared" si="201"/>
        <v>0</v>
      </c>
      <c r="BM234" s="5">
        <f t="shared" si="202"/>
        <v>0</v>
      </c>
      <c r="BN234" s="5">
        <f t="shared" si="203"/>
        <v>0</v>
      </c>
      <c r="BP234" s="5">
        <f t="shared" si="204"/>
        <v>0</v>
      </c>
      <c r="BQ234" s="5">
        <f t="shared" si="205"/>
        <v>0</v>
      </c>
      <c r="BS234" s="5">
        <f t="shared" si="206"/>
        <v>0</v>
      </c>
      <c r="BT234" s="5">
        <f t="shared" si="207"/>
        <v>0</v>
      </c>
      <c r="BV234" s="5">
        <f t="shared" si="208"/>
        <v>0</v>
      </c>
      <c r="BW234" s="5">
        <f t="shared" si="209"/>
        <v>0</v>
      </c>
      <c r="BY234" s="5">
        <f t="shared" si="210"/>
        <v>0</v>
      </c>
      <c r="BZ234" s="5">
        <f t="shared" si="211"/>
        <v>0</v>
      </c>
      <c r="CB234" s="5">
        <f t="shared" si="212"/>
        <v>0</v>
      </c>
      <c r="CC234" s="5">
        <f t="shared" si="213"/>
        <v>0</v>
      </c>
      <c r="CE234" s="5">
        <f t="shared" si="214"/>
        <v>0</v>
      </c>
      <c r="CF234" s="5">
        <f t="shared" si="215"/>
        <v>0</v>
      </c>
      <c r="CH234" s="5">
        <f t="shared" si="216"/>
        <v>0</v>
      </c>
      <c r="CI234" s="5">
        <f t="shared" si="217"/>
        <v>0</v>
      </c>
      <c r="CK234" s="5">
        <f t="shared" si="218"/>
        <v>0</v>
      </c>
      <c r="CL234" s="5">
        <f t="shared" si="219"/>
        <v>0</v>
      </c>
      <c r="CN234" s="5">
        <f t="shared" si="220"/>
        <v>0</v>
      </c>
      <c r="CO234" s="5">
        <f t="shared" si="221"/>
        <v>0</v>
      </c>
      <c r="CQ234" s="5">
        <f t="shared" si="222"/>
        <v>0</v>
      </c>
      <c r="CR234" s="5">
        <f t="shared" si="223"/>
        <v>0</v>
      </c>
      <c r="CT234" s="5">
        <f t="shared" si="224"/>
        <v>0</v>
      </c>
      <c r="CU234" s="5">
        <f t="shared" si="225"/>
        <v>0</v>
      </c>
      <c r="CW234" s="5">
        <f t="shared" si="226"/>
        <v>0</v>
      </c>
      <c r="CX234" s="5">
        <f t="shared" si="227"/>
        <v>0</v>
      </c>
      <c r="CZ234" s="5">
        <f>K234+N234+Q234+T234+W234+Z234+AC234+AF234+AI234+AL234+AO234+AR234+AU234+AX234+BA234+BD234+BG234+BJ234+BM234+BP234+BS234+BV234+BY234+CB234+CE234+CH234+CK234+CN234+CQ234</f>
        <v>0</v>
      </c>
      <c r="DA234" s="5">
        <f>L234+O234+R234+U234+X234+AA234+AD234+AG234+AJ234+AM234+AP234+AS234+AV234+AY234+BB234+BE234+BH234+BK234+BN234+BQ234+BT234+BW234+BZ234+CC234+CF234+CI234+CL234+CO234+CR234</f>
        <v>0</v>
      </c>
    </row>
    <row r="235" spans="2:105" x14ac:dyDescent="0.2">
      <c r="K235" s="9"/>
      <c r="M235" s="9"/>
      <c r="P235" s="9"/>
      <c r="S235" s="9"/>
      <c r="V235" s="9"/>
      <c r="Y235" s="9"/>
      <c r="AB235" s="9"/>
      <c r="AE235" s="9"/>
      <c r="AH235" s="9"/>
      <c r="AK235" s="9"/>
      <c r="AN235" s="9"/>
      <c r="AQ235" s="9"/>
      <c r="AT235" s="9"/>
      <c r="AW235" s="9"/>
      <c r="AZ235" s="9"/>
      <c r="BC235" s="9"/>
    </row>
    <row r="236" spans="2:105" x14ac:dyDescent="0.2">
      <c r="B236" s="23" t="s">
        <v>244</v>
      </c>
      <c r="C236" s="23">
        <v>8</v>
      </c>
      <c r="D236" s="23">
        <v>35</v>
      </c>
      <c r="E236" s="23" t="s">
        <v>361</v>
      </c>
      <c r="F236" s="23" t="s">
        <v>269</v>
      </c>
      <c r="G236" s="37" t="s">
        <v>271</v>
      </c>
      <c r="H236" s="23" t="s">
        <v>235</v>
      </c>
      <c r="I236" s="23" t="s">
        <v>370</v>
      </c>
      <c r="K236" s="5">
        <v>9024</v>
      </c>
      <c r="L236" s="5">
        <f t="shared" si="167"/>
        <v>9024</v>
      </c>
      <c r="N236" s="5">
        <f t="shared" si="168"/>
        <v>9024</v>
      </c>
      <c r="O236" s="5">
        <f t="shared" si="169"/>
        <v>9024</v>
      </c>
      <c r="Q236" s="5">
        <f t="shared" si="170"/>
        <v>9024</v>
      </c>
      <c r="R236" s="5">
        <f t="shared" si="171"/>
        <v>9024</v>
      </c>
      <c r="T236" s="5">
        <f t="shared" si="172"/>
        <v>9024</v>
      </c>
      <c r="U236" s="5">
        <f t="shared" si="173"/>
        <v>9024</v>
      </c>
      <c r="W236" s="5">
        <f t="shared" si="174"/>
        <v>9024</v>
      </c>
      <c r="X236" s="5">
        <f t="shared" si="175"/>
        <v>9024</v>
      </c>
      <c r="Z236" s="5">
        <f t="shared" si="176"/>
        <v>9024</v>
      </c>
      <c r="AA236" s="5">
        <f t="shared" si="177"/>
        <v>9024</v>
      </c>
      <c r="AC236" s="5">
        <f t="shared" si="178"/>
        <v>9024</v>
      </c>
      <c r="AD236" s="5">
        <f t="shared" si="179"/>
        <v>9024</v>
      </c>
      <c r="AF236" s="5">
        <f t="shared" si="180"/>
        <v>9024</v>
      </c>
      <c r="AG236" s="5">
        <f t="shared" si="181"/>
        <v>9024</v>
      </c>
      <c r="AI236" s="5">
        <f t="shared" si="182"/>
        <v>9024</v>
      </c>
      <c r="AJ236" s="5">
        <f t="shared" si="183"/>
        <v>9024</v>
      </c>
      <c r="AL236" s="5">
        <f t="shared" si="184"/>
        <v>9024</v>
      </c>
      <c r="AM236" s="5">
        <f t="shared" si="185"/>
        <v>9024</v>
      </c>
      <c r="AO236" s="5">
        <f t="shared" si="186"/>
        <v>9024</v>
      </c>
      <c r="AP236" s="5">
        <f t="shared" si="187"/>
        <v>9024</v>
      </c>
      <c r="AR236" s="5">
        <f t="shared" si="188"/>
        <v>9024</v>
      </c>
      <c r="AS236" s="5">
        <f t="shared" si="189"/>
        <v>9024</v>
      </c>
      <c r="AU236" s="5">
        <f t="shared" si="190"/>
        <v>9024</v>
      </c>
      <c r="AV236" s="5">
        <f t="shared" si="191"/>
        <v>9024</v>
      </c>
      <c r="AX236" s="5">
        <f t="shared" si="192"/>
        <v>9024</v>
      </c>
      <c r="AY236" s="5">
        <f t="shared" si="193"/>
        <v>9024</v>
      </c>
      <c r="BA236" s="5">
        <f t="shared" si="194"/>
        <v>9024</v>
      </c>
      <c r="BB236" s="5">
        <f t="shared" si="195"/>
        <v>9024</v>
      </c>
      <c r="BD236" s="5">
        <f t="shared" si="196"/>
        <v>9024</v>
      </c>
      <c r="BE236" s="5">
        <f t="shared" si="197"/>
        <v>9024</v>
      </c>
      <c r="BG236" s="5">
        <f t="shared" si="198"/>
        <v>9024</v>
      </c>
      <c r="BH236" s="5">
        <f t="shared" si="199"/>
        <v>9024</v>
      </c>
      <c r="BJ236" s="5">
        <f t="shared" si="200"/>
        <v>9024</v>
      </c>
      <c r="BK236" s="5">
        <f t="shared" si="201"/>
        <v>9024</v>
      </c>
      <c r="BM236" s="5">
        <f t="shared" si="202"/>
        <v>9024</v>
      </c>
      <c r="BN236" s="5">
        <f t="shared" si="203"/>
        <v>9024</v>
      </c>
      <c r="BP236" s="5">
        <f t="shared" si="204"/>
        <v>9024</v>
      </c>
      <c r="BQ236" s="5">
        <f t="shared" si="205"/>
        <v>9024</v>
      </c>
      <c r="BS236" s="5">
        <f t="shared" si="206"/>
        <v>9024</v>
      </c>
      <c r="BT236" s="5">
        <f t="shared" si="207"/>
        <v>9024</v>
      </c>
      <c r="BV236" s="5">
        <f t="shared" si="208"/>
        <v>9024</v>
      </c>
      <c r="BW236" s="5">
        <f t="shared" si="209"/>
        <v>9024</v>
      </c>
      <c r="BY236" s="5">
        <f t="shared" si="210"/>
        <v>9024</v>
      </c>
      <c r="BZ236" s="5">
        <f t="shared" si="211"/>
        <v>9024</v>
      </c>
      <c r="CB236" s="5">
        <f t="shared" si="212"/>
        <v>9024</v>
      </c>
      <c r="CC236" s="5">
        <f t="shared" si="213"/>
        <v>9024</v>
      </c>
      <c r="CE236" s="5">
        <f t="shared" si="214"/>
        <v>9024</v>
      </c>
      <c r="CF236" s="5">
        <f t="shared" si="215"/>
        <v>9024</v>
      </c>
      <c r="CH236" s="5">
        <f t="shared" si="216"/>
        <v>9024</v>
      </c>
      <c r="CI236" s="5">
        <f t="shared" si="217"/>
        <v>9024</v>
      </c>
      <c r="CK236" s="5">
        <f t="shared" si="218"/>
        <v>9024</v>
      </c>
      <c r="CL236" s="5">
        <f t="shared" si="219"/>
        <v>9024</v>
      </c>
      <c r="CN236" s="5">
        <f t="shared" si="220"/>
        <v>9024</v>
      </c>
      <c r="CO236" s="5">
        <f t="shared" si="221"/>
        <v>9024</v>
      </c>
      <c r="CQ236" s="5">
        <f t="shared" si="222"/>
        <v>9024</v>
      </c>
      <c r="CR236" s="5">
        <f t="shared" si="223"/>
        <v>9024</v>
      </c>
      <c r="CT236" s="5">
        <f t="shared" si="224"/>
        <v>9024</v>
      </c>
      <c r="CU236" s="5">
        <f t="shared" si="225"/>
        <v>9024</v>
      </c>
      <c r="CW236" s="5">
        <f t="shared" si="226"/>
        <v>9024</v>
      </c>
      <c r="CX236" s="5">
        <f t="shared" si="227"/>
        <v>9024</v>
      </c>
      <c r="CZ236" s="5">
        <f>K236+N236+Q236+T236+W236+Z236+AC236+AF236+AI236+AL236+AO236+AR236+AU236+AX236+BA236+BD236+BG236+BJ236+BM236+BP236+BS236+BV236+BY236+CB236+CE236+CH236+CK236+CN236+CQ236</f>
        <v>261696</v>
      </c>
      <c r="DA236" s="5">
        <f>L236+O236+R236+U236+X236+AA236+AD236+AG236+AJ236+AM236+AP236+AS236+AV236+AY236+BB236+BE236+BH236+BK236+BN236+BQ236+BT236+BW236+BZ236+CC236+CF236+CI236+CL236+CO236+CR236</f>
        <v>261696</v>
      </c>
    </row>
    <row r="237" spans="2:105" x14ac:dyDescent="0.2">
      <c r="B237" s="23" t="s">
        <v>244</v>
      </c>
      <c r="C237" s="23">
        <v>8</v>
      </c>
      <c r="D237" s="23">
        <v>35</v>
      </c>
      <c r="E237" s="23" t="s">
        <v>361</v>
      </c>
      <c r="F237" s="23" t="s">
        <v>269</v>
      </c>
      <c r="G237" s="37" t="s">
        <v>271</v>
      </c>
      <c r="H237" s="23" t="s">
        <v>236</v>
      </c>
      <c r="K237" s="9"/>
      <c r="L237" s="5">
        <f t="shared" si="167"/>
        <v>0</v>
      </c>
      <c r="M237" s="9"/>
      <c r="N237" s="5">
        <f t="shared" si="168"/>
        <v>0</v>
      </c>
      <c r="O237" s="5">
        <f t="shared" si="169"/>
        <v>0</v>
      </c>
      <c r="P237" s="9"/>
      <c r="Q237" s="5">
        <f t="shared" si="170"/>
        <v>0</v>
      </c>
      <c r="R237" s="5">
        <f t="shared" si="171"/>
        <v>0</v>
      </c>
      <c r="S237" s="9"/>
      <c r="T237" s="5">
        <f t="shared" si="172"/>
        <v>0</v>
      </c>
      <c r="U237" s="5">
        <f t="shared" si="173"/>
        <v>0</v>
      </c>
      <c r="V237" s="9"/>
      <c r="W237" s="5">
        <f t="shared" si="174"/>
        <v>0</v>
      </c>
      <c r="X237" s="5">
        <f t="shared" si="175"/>
        <v>0</v>
      </c>
      <c r="Y237" s="9"/>
      <c r="Z237" s="5">
        <f t="shared" si="176"/>
        <v>0</v>
      </c>
      <c r="AA237" s="5">
        <f t="shared" si="177"/>
        <v>0</v>
      </c>
      <c r="AB237" s="9"/>
      <c r="AC237" s="5">
        <f t="shared" si="178"/>
        <v>0</v>
      </c>
      <c r="AD237" s="5">
        <f t="shared" si="179"/>
        <v>0</v>
      </c>
      <c r="AE237" s="9"/>
      <c r="AF237" s="5">
        <f t="shared" si="180"/>
        <v>0</v>
      </c>
      <c r="AG237" s="5">
        <f t="shared" si="181"/>
        <v>0</v>
      </c>
      <c r="AH237" s="9"/>
      <c r="AI237" s="5">
        <f t="shared" si="182"/>
        <v>0</v>
      </c>
      <c r="AJ237" s="5">
        <f t="shared" si="183"/>
        <v>0</v>
      </c>
      <c r="AK237" s="9"/>
      <c r="AL237" s="5">
        <f t="shared" si="184"/>
        <v>0</v>
      </c>
      <c r="AM237" s="5">
        <f t="shared" si="185"/>
        <v>0</v>
      </c>
      <c r="AN237" s="9"/>
      <c r="AO237" s="5">
        <f t="shared" si="186"/>
        <v>0</v>
      </c>
      <c r="AP237" s="5">
        <f t="shared" si="187"/>
        <v>0</v>
      </c>
      <c r="AQ237" s="9"/>
      <c r="AR237" s="5">
        <f t="shared" si="188"/>
        <v>0</v>
      </c>
      <c r="AS237" s="5">
        <f t="shared" si="189"/>
        <v>0</v>
      </c>
      <c r="AT237" s="9"/>
      <c r="AU237" s="5">
        <f t="shared" si="190"/>
        <v>0</v>
      </c>
      <c r="AV237" s="5">
        <f t="shared" si="191"/>
        <v>0</v>
      </c>
      <c r="AW237" s="9"/>
      <c r="AX237" s="5">
        <f t="shared" si="192"/>
        <v>0</v>
      </c>
      <c r="AY237" s="5">
        <f t="shared" si="193"/>
        <v>0</v>
      </c>
      <c r="AZ237" s="9"/>
      <c r="BA237" s="5">
        <f t="shared" si="194"/>
        <v>0</v>
      </c>
      <c r="BB237" s="5">
        <f t="shared" si="195"/>
        <v>0</v>
      </c>
      <c r="BC237" s="9"/>
      <c r="BD237" s="5">
        <f t="shared" si="196"/>
        <v>0</v>
      </c>
      <c r="BE237" s="5">
        <f t="shared" si="197"/>
        <v>0</v>
      </c>
      <c r="BG237" s="5">
        <f t="shared" si="198"/>
        <v>0</v>
      </c>
      <c r="BH237" s="5">
        <f t="shared" si="199"/>
        <v>0</v>
      </c>
      <c r="BJ237" s="5">
        <f t="shared" si="200"/>
        <v>0</v>
      </c>
      <c r="BK237" s="5">
        <f t="shared" si="201"/>
        <v>0</v>
      </c>
      <c r="BM237" s="5">
        <f t="shared" si="202"/>
        <v>0</v>
      </c>
      <c r="BN237" s="5">
        <f t="shared" si="203"/>
        <v>0</v>
      </c>
      <c r="BP237" s="5">
        <f t="shared" si="204"/>
        <v>0</v>
      </c>
      <c r="BQ237" s="5">
        <f t="shared" si="205"/>
        <v>0</v>
      </c>
      <c r="BS237" s="5">
        <f t="shared" si="206"/>
        <v>0</v>
      </c>
      <c r="BT237" s="5">
        <f t="shared" si="207"/>
        <v>0</v>
      </c>
      <c r="BV237" s="5">
        <f t="shared" si="208"/>
        <v>0</v>
      </c>
      <c r="BW237" s="5">
        <f t="shared" si="209"/>
        <v>0</v>
      </c>
      <c r="BY237" s="5">
        <f t="shared" si="210"/>
        <v>0</v>
      </c>
      <c r="BZ237" s="5">
        <f t="shared" si="211"/>
        <v>0</v>
      </c>
      <c r="CB237" s="5">
        <f t="shared" si="212"/>
        <v>0</v>
      </c>
      <c r="CC237" s="5">
        <f t="shared" si="213"/>
        <v>0</v>
      </c>
      <c r="CE237" s="5">
        <f t="shared" si="214"/>
        <v>0</v>
      </c>
      <c r="CF237" s="5">
        <f t="shared" si="215"/>
        <v>0</v>
      </c>
      <c r="CH237" s="5">
        <f t="shared" si="216"/>
        <v>0</v>
      </c>
      <c r="CI237" s="5">
        <f t="shared" si="217"/>
        <v>0</v>
      </c>
      <c r="CK237" s="5">
        <f t="shared" si="218"/>
        <v>0</v>
      </c>
      <c r="CL237" s="5">
        <f t="shared" si="219"/>
        <v>0</v>
      </c>
      <c r="CN237" s="5">
        <f t="shared" si="220"/>
        <v>0</v>
      </c>
      <c r="CO237" s="5">
        <f t="shared" si="221"/>
        <v>0</v>
      </c>
      <c r="CQ237" s="5">
        <f t="shared" si="222"/>
        <v>0</v>
      </c>
      <c r="CR237" s="5">
        <f t="shared" si="223"/>
        <v>0</v>
      </c>
      <c r="CT237" s="5">
        <f t="shared" si="224"/>
        <v>0</v>
      </c>
      <c r="CU237" s="5">
        <f t="shared" si="225"/>
        <v>0</v>
      </c>
      <c r="CW237" s="5">
        <f t="shared" si="226"/>
        <v>0</v>
      </c>
      <c r="CX237" s="5">
        <f t="shared" si="227"/>
        <v>0</v>
      </c>
      <c r="CZ237" s="5">
        <f>K237+N237+Q237+T237+W237+Z237+AC237+AF237+AI237+AL237+AO237+AR237+AU237+AX237+BA237+BD237+BG237+BJ237+BM237+BP237+BS237+BV237+BY237+CB237+CE237+CH237+CK237+CN237+CQ237</f>
        <v>0</v>
      </c>
      <c r="DA237" s="5">
        <f>L237+O237+R237+U237+X237+AA237+AD237+AG237+AJ237+AM237+AP237+AS237+AV237+AY237+BB237+BE237+BH237+BK237+BN237+BQ237+BT237+BW237+BZ237+CC237+CF237+CI237+CL237+CO237+CR237</f>
        <v>0</v>
      </c>
    </row>
    <row r="238" spans="2:105" x14ac:dyDescent="0.2">
      <c r="K238" s="9"/>
      <c r="M238" s="9"/>
      <c r="P238" s="9"/>
      <c r="S238" s="9"/>
      <c r="V238" s="9"/>
      <c r="Y238" s="9"/>
      <c r="AB238" s="9"/>
      <c r="AE238" s="9"/>
      <c r="AH238" s="9"/>
      <c r="AK238" s="9"/>
      <c r="AN238" s="9"/>
      <c r="AQ238" s="9"/>
      <c r="AT238" s="9"/>
      <c r="AW238" s="9"/>
      <c r="AZ238" s="9"/>
      <c r="BC238" s="9"/>
    </row>
    <row r="239" spans="2:105" x14ac:dyDescent="0.2">
      <c r="B239" s="23" t="s">
        <v>244</v>
      </c>
      <c r="C239" s="23">
        <v>8</v>
      </c>
      <c r="D239" s="23">
        <v>35</v>
      </c>
      <c r="E239" s="23" t="s">
        <v>362</v>
      </c>
      <c r="F239" s="23" t="s">
        <v>269</v>
      </c>
      <c r="G239" s="37" t="s">
        <v>271</v>
      </c>
      <c r="H239" s="23" t="s">
        <v>235</v>
      </c>
      <c r="L239" s="5">
        <f t="shared" si="167"/>
        <v>0</v>
      </c>
      <c r="N239" s="5">
        <f t="shared" si="168"/>
        <v>0</v>
      </c>
      <c r="O239" s="5">
        <f t="shared" si="169"/>
        <v>0</v>
      </c>
      <c r="Q239" s="5">
        <f t="shared" si="170"/>
        <v>0</v>
      </c>
      <c r="R239" s="5">
        <f t="shared" si="171"/>
        <v>0</v>
      </c>
      <c r="T239" s="5">
        <f t="shared" si="172"/>
        <v>0</v>
      </c>
      <c r="U239" s="5">
        <f t="shared" si="173"/>
        <v>0</v>
      </c>
      <c r="W239" s="5">
        <f t="shared" si="174"/>
        <v>0</v>
      </c>
      <c r="X239" s="5">
        <f t="shared" si="175"/>
        <v>0</v>
      </c>
      <c r="Z239" s="5">
        <f t="shared" si="176"/>
        <v>0</v>
      </c>
      <c r="AA239" s="5">
        <f t="shared" si="177"/>
        <v>0</v>
      </c>
      <c r="AC239" s="5">
        <f t="shared" si="178"/>
        <v>0</v>
      </c>
      <c r="AD239" s="5">
        <f t="shared" si="179"/>
        <v>0</v>
      </c>
      <c r="AF239" s="5">
        <f t="shared" si="180"/>
        <v>0</v>
      </c>
      <c r="AG239" s="5">
        <f t="shared" si="181"/>
        <v>0</v>
      </c>
      <c r="AI239" s="5">
        <f t="shared" si="182"/>
        <v>0</v>
      </c>
      <c r="AJ239" s="5">
        <f t="shared" si="183"/>
        <v>0</v>
      </c>
      <c r="AL239" s="5">
        <f t="shared" si="184"/>
        <v>0</v>
      </c>
      <c r="AM239" s="5">
        <f t="shared" si="185"/>
        <v>0</v>
      </c>
      <c r="AO239" s="5">
        <f t="shared" si="186"/>
        <v>0</v>
      </c>
      <c r="AP239" s="5">
        <f t="shared" si="187"/>
        <v>0</v>
      </c>
      <c r="AR239" s="5">
        <f t="shared" si="188"/>
        <v>0</v>
      </c>
      <c r="AS239" s="5">
        <f t="shared" si="189"/>
        <v>0</v>
      </c>
      <c r="AU239" s="5">
        <f t="shared" si="190"/>
        <v>0</v>
      </c>
      <c r="AV239" s="5">
        <f t="shared" si="191"/>
        <v>0</v>
      </c>
      <c r="AX239" s="5">
        <f t="shared" si="192"/>
        <v>0</v>
      </c>
      <c r="AY239" s="5">
        <f t="shared" si="193"/>
        <v>0</v>
      </c>
      <c r="BA239" s="5">
        <f t="shared" si="194"/>
        <v>0</v>
      </c>
      <c r="BB239" s="5">
        <f t="shared" si="195"/>
        <v>0</v>
      </c>
      <c r="BD239" s="5">
        <f t="shared" si="196"/>
        <v>0</v>
      </c>
      <c r="BE239" s="5">
        <f t="shared" si="197"/>
        <v>0</v>
      </c>
      <c r="BG239" s="5">
        <f t="shared" si="198"/>
        <v>0</v>
      </c>
      <c r="BH239" s="5">
        <f t="shared" si="199"/>
        <v>0</v>
      </c>
      <c r="BJ239" s="5">
        <f t="shared" si="200"/>
        <v>0</v>
      </c>
      <c r="BK239" s="5">
        <f t="shared" si="201"/>
        <v>0</v>
      </c>
      <c r="BM239" s="5">
        <f t="shared" si="202"/>
        <v>0</v>
      </c>
      <c r="BN239" s="5">
        <f t="shared" si="203"/>
        <v>0</v>
      </c>
      <c r="BP239" s="5">
        <f t="shared" si="204"/>
        <v>0</v>
      </c>
      <c r="BQ239" s="5">
        <f t="shared" si="205"/>
        <v>0</v>
      </c>
      <c r="BS239" s="5">
        <f t="shared" si="206"/>
        <v>0</v>
      </c>
      <c r="BT239" s="5">
        <f t="shared" si="207"/>
        <v>0</v>
      </c>
      <c r="BV239" s="5">
        <f t="shared" si="208"/>
        <v>0</v>
      </c>
      <c r="BW239" s="5">
        <f t="shared" si="209"/>
        <v>0</v>
      </c>
      <c r="BY239" s="5">
        <f t="shared" si="210"/>
        <v>0</v>
      </c>
      <c r="BZ239" s="5">
        <f t="shared" si="211"/>
        <v>0</v>
      </c>
      <c r="CB239" s="5">
        <f t="shared" si="212"/>
        <v>0</v>
      </c>
      <c r="CC239" s="5">
        <f t="shared" si="213"/>
        <v>0</v>
      </c>
      <c r="CE239" s="5">
        <f t="shared" si="214"/>
        <v>0</v>
      </c>
      <c r="CF239" s="5">
        <f t="shared" si="215"/>
        <v>0</v>
      </c>
      <c r="CH239" s="5">
        <f t="shared" si="216"/>
        <v>0</v>
      </c>
      <c r="CI239" s="5">
        <f t="shared" si="217"/>
        <v>0</v>
      </c>
      <c r="CK239" s="5">
        <f t="shared" si="218"/>
        <v>0</v>
      </c>
      <c r="CL239" s="5">
        <f t="shared" si="219"/>
        <v>0</v>
      </c>
      <c r="CN239" s="5">
        <f t="shared" si="220"/>
        <v>0</v>
      </c>
      <c r="CO239" s="5">
        <f t="shared" si="221"/>
        <v>0</v>
      </c>
      <c r="CQ239" s="5">
        <f t="shared" si="222"/>
        <v>0</v>
      </c>
      <c r="CR239" s="5">
        <f t="shared" si="223"/>
        <v>0</v>
      </c>
      <c r="CT239" s="5">
        <f t="shared" si="224"/>
        <v>0</v>
      </c>
      <c r="CU239" s="5">
        <f t="shared" si="225"/>
        <v>0</v>
      </c>
      <c r="CW239" s="5">
        <f t="shared" si="226"/>
        <v>0</v>
      </c>
      <c r="CX239" s="5">
        <f t="shared" si="227"/>
        <v>0</v>
      </c>
      <c r="CZ239" s="5">
        <f>K239+N239+Q239+T239+W239+Z239+AC239+AF239+AI239+AL239+AO239+AR239+AU239+AX239+BA239+BD239+BG239+BJ239+BM239+BP239+BS239+BV239+BY239+CB239+CE239+CH239+CK239+CN239+CQ239</f>
        <v>0</v>
      </c>
      <c r="DA239" s="5">
        <f>L239+O239+R239+U239+X239+AA239+AD239+AG239+AJ239+AM239+AP239+AS239+AV239+AY239+BB239+BE239+BH239+BK239+BN239+BQ239+BT239+BW239+BZ239+CC239+CF239+CI239+CL239+CO239+CR239</f>
        <v>0</v>
      </c>
    </row>
    <row r="240" spans="2:105" x14ac:dyDescent="0.2">
      <c r="B240" s="23" t="s">
        <v>244</v>
      </c>
      <c r="C240" s="23">
        <v>8</v>
      </c>
      <c r="D240" s="23">
        <v>35</v>
      </c>
      <c r="E240" s="23" t="s">
        <v>362</v>
      </c>
      <c r="F240" s="23" t="s">
        <v>269</v>
      </c>
      <c r="G240" s="37" t="s">
        <v>271</v>
      </c>
      <c r="H240" s="23" t="s">
        <v>236</v>
      </c>
      <c r="I240" s="23" t="s">
        <v>370</v>
      </c>
      <c r="K240" s="9">
        <f>9662+323</f>
        <v>9985</v>
      </c>
      <c r="L240" s="5">
        <f t="shared" si="167"/>
        <v>9985</v>
      </c>
      <c r="M240" s="9"/>
      <c r="N240" s="5">
        <f t="shared" si="168"/>
        <v>9985</v>
      </c>
      <c r="O240" s="5">
        <f t="shared" si="169"/>
        <v>9985</v>
      </c>
      <c r="P240" s="9"/>
      <c r="Q240" s="5">
        <f t="shared" si="170"/>
        <v>9985</v>
      </c>
      <c r="R240" s="5">
        <f t="shared" si="171"/>
        <v>9985</v>
      </c>
      <c r="S240" s="9"/>
      <c r="T240" s="5">
        <f t="shared" si="172"/>
        <v>9985</v>
      </c>
      <c r="U240" s="5">
        <f t="shared" si="173"/>
        <v>9985</v>
      </c>
      <c r="V240" s="9"/>
      <c r="W240" s="5">
        <f t="shared" si="174"/>
        <v>9985</v>
      </c>
      <c r="X240" s="5">
        <f t="shared" si="175"/>
        <v>9985</v>
      </c>
      <c r="Y240" s="9"/>
      <c r="Z240" s="5">
        <f t="shared" si="176"/>
        <v>9985</v>
      </c>
      <c r="AA240" s="5">
        <f t="shared" si="177"/>
        <v>9985</v>
      </c>
      <c r="AB240" s="9"/>
      <c r="AC240" s="5">
        <f t="shared" si="178"/>
        <v>9985</v>
      </c>
      <c r="AD240" s="5">
        <f t="shared" si="179"/>
        <v>9985</v>
      </c>
      <c r="AE240" s="9"/>
      <c r="AF240" s="5">
        <f t="shared" si="180"/>
        <v>9985</v>
      </c>
      <c r="AG240" s="5">
        <f t="shared" si="181"/>
        <v>9985</v>
      </c>
      <c r="AH240" s="9"/>
      <c r="AI240" s="5">
        <f t="shared" si="182"/>
        <v>9985</v>
      </c>
      <c r="AJ240" s="5">
        <f t="shared" si="183"/>
        <v>9985</v>
      </c>
      <c r="AK240" s="9"/>
      <c r="AL240" s="5">
        <f t="shared" si="184"/>
        <v>9985</v>
      </c>
      <c r="AM240" s="5">
        <f t="shared" si="185"/>
        <v>9985</v>
      </c>
      <c r="AN240" s="9"/>
      <c r="AO240" s="5">
        <f t="shared" si="186"/>
        <v>9985</v>
      </c>
      <c r="AP240" s="5">
        <f t="shared" si="187"/>
        <v>9985</v>
      </c>
      <c r="AQ240" s="9"/>
      <c r="AR240" s="5">
        <f t="shared" si="188"/>
        <v>9985</v>
      </c>
      <c r="AS240" s="5">
        <f t="shared" si="189"/>
        <v>9985</v>
      </c>
      <c r="AT240" s="9"/>
      <c r="AU240" s="5">
        <f t="shared" si="190"/>
        <v>9985</v>
      </c>
      <c r="AV240" s="5">
        <f t="shared" si="191"/>
        <v>9985</v>
      </c>
      <c r="AW240" s="9"/>
      <c r="AX240" s="5">
        <f t="shared" si="192"/>
        <v>9985</v>
      </c>
      <c r="AY240" s="5">
        <f t="shared" si="193"/>
        <v>9985</v>
      </c>
      <c r="AZ240" s="9"/>
      <c r="BA240" s="5">
        <f t="shared" si="194"/>
        <v>9985</v>
      </c>
      <c r="BB240" s="5">
        <f t="shared" si="195"/>
        <v>9985</v>
      </c>
      <c r="BC240" s="9"/>
      <c r="BD240" s="5">
        <f t="shared" si="196"/>
        <v>9985</v>
      </c>
      <c r="BE240" s="5">
        <f t="shared" si="197"/>
        <v>9985</v>
      </c>
      <c r="BG240" s="5">
        <f t="shared" si="198"/>
        <v>9985</v>
      </c>
      <c r="BH240" s="5">
        <f t="shared" si="199"/>
        <v>9985</v>
      </c>
      <c r="BJ240" s="5">
        <f t="shared" si="200"/>
        <v>9985</v>
      </c>
      <c r="BK240" s="5">
        <f t="shared" si="201"/>
        <v>9985</v>
      </c>
      <c r="BM240" s="5">
        <f t="shared" si="202"/>
        <v>9985</v>
      </c>
      <c r="BN240" s="5">
        <f t="shared" si="203"/>
        <v>9985</v>
      </c>
      <c r="BP240" s="5">
        <f t="shared" si="204"/>
        <v>9985</v>
      </c>
      <c r="BQ240" s="5">
        <f t="shared" si="205"/>
        <v>9985</v>
      </c>
      <c r="BS240" s="5">
        <f t="shared" si="206"/>
        <v>9985</v>
      </c>
      <c r="BT240" s="5">
        <f t="shared" si="207"/>
        <v>9985</v>
      </c>
      <c r="BV240" s="5">
        <f t="shared" si="208"/>
        <v>9985</v>
      </c>
      <c r="BW240" s="5">
        <f t="shared" si="209"/>
        <v>9985</v>
      </c>
      <c r="BY240" s="5">
        <f t="shared" si="210"/>
        <v>9985</v>
      </c>
      <c r="BZ240" s="5">
        <f t="shared" si="211"/>
        <v>9985</v>
      </c>
      <c r="CB240" s="5">
        <f t="shared" si="212"/>
        <v>9985</v>
      </c>
      <c r="CC240" s="5">
        <f t="shared" si="213"/>
        <v>9985</v>
      </c>
      <c r="CE240" s="5">
        <f t="shared" si="214"/>
        <v>9985</v>
      </c>
      <c r="CF240" s="5">
        <f t="shared" si="215"/>
        <v>9985</v>
      </c>
      <c r="CH240" s="5">
        <f t="shared" si="216"/>
        <v>9985</v>
      </c>
      <c r="CI240" s="5">
        <f t="shared" si="217"/>
        <v>9985</v>
      </c>
      <c r="CK240" s="5">
        <f t="shared" si="218"/>
        <v>9985</v>
      </c>
      <c r="CL240" s="5">
        <f t="shared" si="219"/>
        <v>9985</v>
      </c>
      <c r="CN240" s="5">
        <f t="shared" si="220"/>
        <v>9985</v>
      </c>
      <c r="CO240" s="5">
        <f t="shared" si="221"/>
        <v>9985</v>
      </c>
      <c r="CQ240" s="5">
        <f t="shared" si="222"/>
        <v>9985</v>
      </c>
      <c r="CR240" s="5">
        <f t="shared" si="223"/>
        <v>9985</v>
      </c>
      <c r="CT240" s="5">
        <f t="shared" si="224"/>
        <v>9985</v>
      </c>
      <c r="CU240" s="5">
        <f t="shared" si="225"/>
        <v>9985</v>
      </c>
      <c r="CW240" s="5">
        <f t="shared" si="226"/>
        <v>9985</v>
      </c>
      <c r="CX240" s="5">
        <f t="shared" si="227"/>
        <v>9985</v>
      </c>
      <c r="CZ240" s="5">
        <f>K240+N240+Q240+T240+W240+Z240+AC240+AF240+AI240+AL240+AO240+AR240+AU240+AX240+BA240+BD240+BG240+BJ240+BM240+BP240+BS240+BV240+BY240+CB240+CE240+CH240+CK240+CN240+CQ240</f>
        <v>289565</v>
      </c>
      <c r="DA240" s="5">
        <f>L240+O240+R240+U240+X240+AA240+AD240+AG240+AJ240+AM240+AP240+AS240+AV240+AY240+BB240+BE240+BH240+BK240+BN240+BQ240+BT240+BW240+BZ240+CC240+CF240+CI240+CL240+CO240+CR240</f>
        <v>289565</v>
      </c>
    </row>
    <row r="241" spans="2:105" x14ac:dyDescent="0.2">
      <c r="K241" s="9"/>
      <c r="M241" s="9"/>
      <c r="P241" s="9"/>
      <c r="S241" s="9"/>
      <c r="V241" s="9"/>
      <c r="Y241" s="9"/>
      <c r="AB241" s="9"/>
      <c r="AE241" s="9"/>
      <c r="AH241" s="9"/>
      <c r="AK241" s="9"/>
      <c r="AN241" s="9"/>
      <c r="AQ241" s="9"/>
      <c r="AT241" s="9"/>
      <c r="AW241" s="9"/>
      <c r="AZ241" s="9"/>
      <c r="BC241" s="9"/>
    </row>
    <row r="243" spans="2:105" x14ac:dyDescent="0.2">
      <c r="B243" s="23" t="s">
        <v>244</v>
      </c>
      <c r="C243" s="23">
        <v>8</v>
      </c>
      <c r="D243" s="23">
        <v>36</v>
      </c>
      <c r="E243" s="23" t="s">
        <v>362</v>
      </c>
      <c r="F243" s="23" t="s">
        <v>158</v>
      </c>
      <c r="G243" s="37" t="s">
        <v>159</v>
      </c>
      <c r="H243" s="23" t="s">
        <v>235</v>
      </c>
      <c r="I243" s="23" t="s">
        <v>395</v>
      </c>
      <c r="K243" s="5">
        <v>468</v>
      </c>
      <c r="L243" s="5">
        <f t="shared" si="167"/>
        <v>468</v>
      </c>
      <c r="N243" s="5">
        <f t="shared" si="168"/>
        <v>468</v>
      </c>
      <c r="O243" s="5">
        <f t="shared" si="169"/>
        <v>468</v>
      </c>
      <c r="Q243" s="5">
        <f t="shared" si="170"/>
        <v>468</v>
      </c>
      <c r="R243" s="5">
        <f t="shared" si="171"/>
        <v>468</v>
      </c>
      <c r="T243" s="5">
        <f t="shared" si="172"/>
        <v>468</v>
      </c>
      <c r="U243" s="5">
        <f t="shared" si="173"/>
        <v>468</v>
      </c>
      <c r="W243" s="5">
        <f t="shared" si="174"/>
        <v>468</v>
      </c>
      <c r="X243" s="5">
        <f t="shared" si="175"/>
        <v>468</v>
      </c>
      <c r="Z243" s="5">
        <f t="shared" si="176"/>
        <v>468</v>
      </c>
      <c r="AA243" s="5">
        <f t="shared" si="177"/>
        <v>468</v>
      </c>
      <c r="AC243" s="5">
        <f t="shared" si="178"/>
        <v>468</v>
      </c>
      <c r="AD243" s="5">
        <f t="shared" si="179"/>
        <v>468</v>
      </c>
      <c r="AF243" s="5">
        <f t="shared" si="180"/>
        <v>468</v>
      </c>
      <c r="AG243" s="5">
        <f t="shared" si="181"/>
        <v>468</v>
      </c>
      <c r="AI243" s="5">
        <f t="shared" si="182"/>
        <v>468</v>
      </c>
      <c r="AJ243" s="5">
        <f t="shared" si="183"/>
        <v>468</v>
      </c>
      <c r="AL243" s="5">
        <f t="shared" si="184"/>
        <v>468</v>
      </c>
      <c r="AM243" s="5">
        <f t="shared" si="185"/>
        <v>468</v>
      </c>
      <c r="AO243" s="5">
        <f t="shared" si="186"/>
        <v>468</v>
      </c>
      <c r="AP243" s="5">
        <f t="shared" si="187"/>
        <v>468</v>
      </c>
      <c r="AR243" s="5">
        <f t="shared" si="188"/>
        <v>468</v>
      </c>
      <c r="AS243" s="5">
        <f t="shared" si="189"/>
        <v>468</v>
      </c>
      <c r="AU243" s="5">
        <f t="shared" si="190"/>
        <v>468</v>
      </c>
      <c r="AV243" s="5">
        <f t="shared" si="191"/>
        <v>468</v>
      </c>
      <c r="AX243" s="5">
        <f t="shared" si="192"/>
        <v>468</v>
      </c>
      <c r="AY243" s="5">
        <f t="shared" si="193"/>
        <v>468</v>
      </c>
      <c r="BA243" s="5">
        <f t="shared" si="194"/>
        <v>468</v>
      </c>
      <c r="BB243" s="5">
        <f t="shared" si="195"/>
        <v>468</v>
      </c>
      <c r="BD243" s="5">
        <f t="shared" si="196"/>
        <v>468</v>
      </c>
      <c r="BE243" s="5">
        <f t="shared" si="197"/>
        <v>468</v>
      </c>
      <c r="BG243" s="5">
        <f t="shared" si="198"/>
        <v>468</v>
      </c>
      <c r="BH243" s="5">
        <f t="shared" si="199"/>
        <v>468</v>
      </c>
      <c r="BJ243" s="5">
        <f t="shared" si="200"/>
        <v>468</v>
      </c>
      <c r="BK243" s="5">
        <f t="shared" si="201"/>
        <v>468</v>
      </c>
      <c r="BM243" s="5">
        <f t="shared" si="202"/>
        <v>468</v>
      </c>
      <c r="BN243" s="5">
        <f t="shared" si="203"/>
        <v>468</v>
      </c>
      <c r="BP243" s="5">
        <f t="shared" si="204"/>
        <v>468</v>
      </c>
      <c r="BQ243" s="5">
        <f t="shared" si="205"/>
        <v>468</v>
      </c>
      <c r="BS243" s="5">
        <f t="shared" si="206"/>
        <v>468</v>
      </c>
      <c r="BT243" s="5">
        <f t="shared" si="207"/>
        <v>468</v>
      </c>
      <c r="BV243" s="5">
        <f t="shared" si="208"/>
        <v>468</v>
      </c>
      <c r="BW243" s="5">
        <f t="shared" si="209"/>
        <v>468</v>
      </c>
      <c r="BY243" s="5">
        <f t="shared" si="210"/>
        <v>468</v>
      </c>
      <c r="BZ243" s="5">
        <f t="shared" si="211"/>
        <v>468</v>
      </c>
      <c r="CB243" s="5">
        <f t="shared" si="212"/>
        <v>468</v>
      </c>
      <c r="CC243" s="5">
        <f t="shared" si="213"/>
        <v>468</v>
      </c>
      <c r="CE243" s="5">
        <f t="shared" si="214"/>
        <v>468</v>
      </c>
      <c r="CF243" s="5">
        <f t="shared" si="215"/>
        <v>468</v>
      </c>
      <c r="CH243" s="5">
        <f t="shared" si="216"/>
        <v>468</v>
      </c>
      <c r="CI243" s="5">
        <f t="shared" si="217"/>
        <v>468</v>
      </c>
      <c r="CK243" s="5">
        <f t="shared" si="218"/>
        <v>468</v>
      </c>
      <c r="CL243" s="5">
        <f t="shared" si="219"/>
        <v>468</v>
      </c>
      <c r="CN243" s="5">
        <f t="shared" si="220"/>
        <v>468</v>
      </c>
      <c r="CO243" s="5">
        <f t="shared" si="221"/>
        <v>468</v>
      </c>
      <c r="CQ243" s="5">
        <f t="shared" si="222"/>
        <v>468</v>
      </c>
      <c r="CR243" s="5">
        <f t="shared" si="223"/>
        <v>468</v>
      </c>
      <c r="CT243" s="5">
        <f t="shared" si="224"/>
        <v>468</v>
      </c>
      <c r="CU243" s="5">
        <f t="shared" si="225"/>
        <v>468</v>
      </c>
      <c r="CW243" s="5">
        <f t="shared" si="226"/>
        <v>468</v>
      </c>
      <c r="CX243" s="5">
        <f t="shared" si="227"/>
        <v>468</v>
      </c>
      <c r="CZ243" s="5">
        <f t="shared" ref="CZ243:DA245" si="229">K243+N243+Q243+T243+W243+Z243+AC243+AF243+AI243+AL243+AO243+AR243+AU243+AX243+BA243+BD243+BG243+BJ243+BM243+BP243+BS243+BV243+BY243+CB243+CE243+CH243+CK243+CN243+CQ243+CT243+CW243</f>
        <v>14508</v>
      </c>
      <c r="DA243" s="5">
        <f t="shared" si="229"/>
        <v>14508</v>
      </c>
    </row>
    <row r="244" spans="2:105" x14ac:dyDescent="0.2">
      <c r="B244" s="23" t="s">
        <v>244</v>
      </c>
      <c r="C244" s="23">
        <v>8</v>
      </c>
      <c r="D244" s="23">
        <v>36</v>
      </c>
      <c r="E244" s="23" t="s">
        <v>362</v>
      </c>
      <c r="F244" s="23" t="s">
        <v>158</v>
      </c>
      <c r="G244" s="37" t="s">
        <v>159</v>
      </c>
      <c r="H244" s="23" t="s">
        <v>236</v>
      </c>
      <c r="I244" s="23" t="s">
        <v>395</v>
      </c>
      <c r="L244" s="5">
        <f t="shared" si="167"/>
        <v>0</v>
      </c>
      <c r="N244" s="5">
        <f t="shared" si="168"/>
        <v>0</v>
      </c>
      <c r="O244" s="5">
        <f t="shared" si="169"/>
        <v>0</v>
      </c>
      <c r="Q244" s="5">
        <f t="shared" si="170"/>
        <v>0</v>
      </c>
      <c r="R244" s="5">
        <f t="shared" si="171"/>
        <v>0</v>
      </c>
      <c r="T244" s="5">
        <f t="shared" si="172"/>
        <v>0</v>
      </c>
      <c r="U244" s="5">
        <f t="shared" si="173"/>
        <v>0</v>
      </c>
      <c r="W244" s="5">
        <f t="shared" si="174"/>
        <v>0</v>
      </c>
      <c r="X244" s="5">
        <f t="shared" si="175"/>
        <v>0</v>
      </c>
      <c r="Z244" s="5">
        <f t="shared" si="176"/>
        <v>0</v>
      </c>
      <c r="AA244" s="5">
        <f t="shared" si="177"/>
        <v>0</v>
      </c>
      <c r="AC244" s="5">
        <f t="shared" si="178"/>
        <v>0</v>
      </c>
      <c r="AD244" s="5">
        <f t="shared" si="179"/>
        <v>0</v>
      </c>
      <c r="AF244" s="5">
        <f t="shared" si="180"/>
        <v>0</v>
      </c>
      <c r="AG244" s="5">
        <f t="shared" si="181"/>
        <v>0</v>
      </c>
      <c r="AI244" s="5">
        <f t="shared" si="182"/>
        <v>0</v>
      </c>
      <c r="AJ244" s="5">
        <f t="shared" si="183"/>
        <v>0</v>
      </c>
      <c r="AL244" s="5">
        <f t="shared" si="184"/>
        <v>0</v>
      </c>
      <c r="AM244" s="5">
        <f t="shared" si="185"/>
        <v>0</v>
      </c>
      <c r="AO244" s="5">
        <f t="shared" si="186"/>
        <v>0</v>
      </c>
      <c r="AP244" s="5">
        <f t="shared" si="187"/>
        <v>0</v>
      </c>
      <c r="AR244" s="5">
        <f t="shared" si="188"/>
        <v>0</v>
      </c>
      <c r="AS244" s="5">
        <f t="shared" si="189"/>
        <v>0</v>
      </c>
      <c r="AU244" s="5">
        <f t="shared" si="190"/>
        <v>0</v>
      </c>
      <c r="AV244" s="5">
        <f t="shared" si="191"/>
        <v>0</v>
      </c>
      <c r="AX244" s="5">
        <f t="shared" si="192"/>
        <v>0</v>
      </c>
      <c r="AY244" s="5">
        <f t="shared" si="193"/>
        <v>0</v>
      </c>
      <c r="BA244" s="5">
        <f t="shared" si="194"/>
        <v>0</v>
      </c>
      <c r="BB244" s="5">
        <f t="shared" si="195"/>
        <v>0</v>
      </c>
      <c r="BD244" s="5">
        <f t="shared" si="196"/>
        <v>0</v>
      </c>
      <c r="BE244" s="5">
        <f t="shared" si="197"/>
        <v>0</v>
      </c>
      <c r="BG244" s="5">
        <f t="shared" si="198"/>
        <v>0</v>
      </c>
      <c r="BH244" s="5">
        <f t="shared" si="199"/>
        <v>0</v>
      </c>
      <c r="BJ244" s="5">
        <f t="shared" si="200"/>
        <v>0</v>
      </c>
      <c r="BK244" s="5">
        <f t="shared" si="201"/>
        <v>0</v>
      </c>
      <c r="BM244" s="5">
        <f t="shared" si="202"/>
        <v>0</v>
      </c>
      <c r="BN244" s="5">
        <f t="shared" si="203"/>
        <v>0</v>
      </c>
      <c r="BP244" s="5">
        <f t="shared" si="204"/>
        <v>0</v>
      </c>
      <c r="BQ244" s="5">
        <f t="shared" si="205"/>
        <v>0</v>
      </c>
      <c r="BS244" s="5">
        <f t="shared" si="206"/>
        <v>0</v>
      </c>
      <c r="BT244" s="5">
        <f t="shared" si="207"/>
        <v>0</v>
      </c>
      <c r="BV244" s="5">
        <f t="shared" si="208"/>
        <v>0</v>
      </c>
      <c r="BW244" s="5">
        <f t="shared" si="209"/>
        <v>0</v>
      </c>
      <c r="BY244" s="5">
        <f t="shared" si="210"/>
        <v>0</v>
      </c>
      <c r="BZ244" s="5">
        <f t="shared" si="211"/>
        <v>0</v>
      </c>
      <c r="CB244" s="5">
        <f t="shared" si="212"/>
        <v>0</v>
      </c>
      <c r="CC244" s="5">
        <f t="shared" si="213"/>
        <v>0</v>
      </c>
      <c r="CE244" s="5">
        <f t="shared" si="214"/>
        <v>0</v>
      </c>
      <c r="CF244" s="5">
        <f t="shared" si="215"/>
        <v>0</v>
      </c>
      <c r="CH244" s="5">
        <f t="shared" si="216"/>
        <v>0</v>
      </c>
      <c r="CI244" s="5">
        <f t="shared" si="217"/>
        <v>0</v>
      </c>
      <c r="CK244" s="5">
        <f t="shared" si="218"/>
        <v>0</v>
      </c>
      <c r="CL244" s="5">
        <f t="shared" si="219"/>
        <v>0</v>
      </c>
      <c r="CN244" s="5">
        <f t="shared" si="220"/>
        <v>0</v>
      </c>
      <c r="CO244" s="5">
        <f t="shared" si="221"/>
        <v>0</v>
      </c>
      <c r="CQ244" s="5">
        <f t="shared" si="222"/>
        <v>0</v>
      </c>
      <c r="CR244" s="5">
        <f t="shared" si="223"/>
        <v>0</v>
      </c>
      <c r="CT244" s="5">
        <f t="shared" si="224"/>
        <v>0</v>
      </c>
      <c r="CU244" s="5">
        <f t="shared" si="225"/>
        <v>0</v>
      </c>
      <c r="CW244" s="5">
        <f t="shared" si="226"/>
        <v>0</v>
      </c>
      <c r="CX244" s="5">
        <f t="shared" si="227"/>
        <v>0</v>
      </c>
      <c r="CZ244" s="5">
        <f t="shared" si="229"/>
        <v>0</v>
      </c>
      <c r="DA244" s="5">
        <f t="shared" si="229"/>
        <v>0</v>
      </c>
    </row>
    <row r="245" spans="2:105" x14ac:dyDescent="0.2">
      <c r="B245" s="23" t="s">
        <v>244</v>
      </c>
      <c r="C245" s="23">
        <v>8</v>
      </c>
      <c r="D245" s="23">
        <v>36</v>
      </c>
      <c r="E245" s="23" t="s">
        <v>362</v>
      </c>
      <c r="F245" s="23" t="s">
        <v>158</v>
      </c>
      <c r="G245" s="37" t="s">
        <v>405</v>
      </c>
      <c r="H245" s="23" t="s">
        <v>235</v>
      </c>
      <c r="I245" s="23" t="s">
        <v>395</v>
      </c>
      <c r="K245" s="5">
        <v>332</v>
      </c>
      <c r="L245" s="5">
        <f t="shared" si="167"/>
        <v>332</v>
      </c>
      <c r="N245" s="5">
        <f>+K245</f>
        <v>332</v>
      </c>
      <c r="O245" s="5">
        <f t="shared" si="169"/>
        <v>332</v>
      </c>
      <c r="Q245" s="5">
        <f>+N245</f>
        <v>332</v>
      </c>
      <c r="R245" s="5">
        <f t="shared" si="171"/>
        <v>332</v>
      </c>
      <c r="T245" s="5">
        <f>+Q245</f>
        <v>332</v>
      </c>
      <c r="U245" s="5">
        <f t="shared" si="173"/>
        <v>332</v>
      </c>
      <c r="W245" s="5">
        <f>+T245</f>
        <v>332</v>
      </c>
      <c r="X245" s="5">
        <f t="shared" si="175"/>
        <v>332</v>
      </c>
      <c r="Z245" s="5">
        <f>+W245</f>
        <v>332</v>
      </c>
      <c r="AA245" s="5">
        <f t="shared" si="177"/>
        <v>332</v>
      </c>
      <c r="AC245" s="5">
        <f>+Z245</f>
        <v>332</v>
      </c>
      <c r="AD245" s="5">
        <f t="shared" si="179"/>
        <v>332</v>
      </c>
      <c r="AF245" s="5">
        <f>+AC245</f>
        <v>332</v>
      </c>
      <c r="AG245" s="5">
        <f t="shared" si="181"/>
        <v>332</v>
      </c>
      <c r="AI245" s="5">
        <f>+AF245</f>
        <v>332</v>
      </c>
      <c r="AJ245" s="5">
        <f t="shared" si="183"/>
        <v>332</v>
      </c>
      <c r="AL245" s="5">
        <f>+AI245</f>
        <v>332</v>
      </c>
      <c r="AM245" s="5">
        <f t="shared" si="185"/>
        <v>332</v>
      </c>
      <c r="AO245" s="5">
        <f>+AL245</f>
        <v>332</v>
      </c>
      <c r="AP245" s="5">
        <f t="shared" si="187"/>
        <v>332</v>
      </c>
      <c r="AR245" s="5">
        <f>+AO245</f>
        <v>332</v>
      </c>
      <c r="AS245" s="5">
        <f t="shared" si="189"/>
        <v>332</v>
      </c>
      <c r="AU245" s="5">
        <f>+AR245</f>
        <v>332</v>
      </c>
      <c r="AV245" s="5">
        <f t="shared" si="191"/>
        <v>332</v>
      </c>
      <c r="AX245" s="5">
        <f>+AU245</f>
        <v>332</v>
      </c>
      <c r="AY245" s="5">
        <f t="shared" si="193"/>
        <v>332</v>
      </c>
      <c r="BA245" s="5">
        <f>+AX245</f>
        <v>332</v>
      </c>
      <c r="BB245" s="5">
        <f t="shared" si="195"/>
        <v>332</v>
      </c>
      <c r="BD245" s="5">
        <f>+BA245</f>
        <v>332</v>
      </c>
      <c r="BE245" s="5">
        <f t="shared" si="197"/>
        <v>332</v>
      </c>
      <c r="BG245" s="5">
        <f>+BD245</f>
        <v>332</v>
      </c>
      <c r="BH245" s="5">
        <f t="shared" si="199"/>
        <v>332</v>
      </c>
      <c r="BJ245" s="5">
        <f>+BG245</f>
        <v>332</v>
      </c>
      <c r="BK245" s="5">
        <f t="shared" si="201"/>
        <v>332</v>
      </c>
      <c r="BM245" s="5">
        <f>+BJ245</f>
        <v>332</v>
      </c>
      <c r="BN245" s="5">
        <f t="shared" si="203"/>
        <v>332</v>
      </c>
      <c r="BP245" s="5">
        <f>+BM245</f>
        <v>332</v>
      </c>
      <c r="BQ245" s="5">
        <f t="shared" si="205"/>
        <v>332</v>
      </c>
      <c r="BS245" s="5">
        <f>+BP245</f>
        <v>332</v>
      </c>
      <c r="BT245" s="5">
        <f t="shared" si="207"/>
        <v>332</v>
      </c>
      <c r="BV245" s="5">
        <f>+BS245</f>
        <v>332</v>
      </c>
      <c r="BW245" s="5">
        <f t="shared" si="209"/>
        <v>332</v>
      </c>
      <c r="BY245" s="5">
        <f>+BV245</f>
        <v>332</v>
      </c>
      <c r="BZ245" s="5">
        <f t="shared" si="211"/>
        <v>332</v>
      </c>
      <c r="CB245" s="5">
        <f>+BY245</f>
        <v>332</v>
      </c>
      <c r="CC245" s="5">
        <f t="shared" si="213"/>
        <v>332</v>
      </c>
      <c r="CE245" s="5">
        <f>+CB245</f>
        <v>332</v>
      </c>
      <c r="CF245" s="5">
        <f t="shared" si="215"/>
        <v>332</v>
      </c>
      <c r="CH245" s="5">
        <f>+CE245</f>
        <v>332</v>
      </c>
      <c r="CI245" s="5">
        <f t="shared" si="217"/>
        <v>332</v>
      </c>
      <c r="CK245" s="5">
        <f>+CH245</f>
        <v>332</v>
      </c>
      <c r="CL245" s="5">
        <f t="shared" si="219"/>
        <v>332</v>
      </c>
      <c r="CN245" s="5">
        <f>+CK245</f>
        <v>332</v>
      </c>
      <c r="CO245" s="5">
        <f t="shared" si="221"/>
        <v>332</v>
      </c>
      <c r="CQ245" s="5">
        <f>+CN245</f>
        <v>332</v>
      </c>
      <c r="CR245" s="5">
        <f t="shared" si="223"/>
        <v>332</v>
      </c>
      <c r="CT245" s="5">
        <f>+CQ245</f>
        <v>332</v>
      </c>
      <c r="CU245" s="5">
        <f t="shared" si="225"/>
        <v>332</v>
      </c>
      <c r="CW245" s="5">
        <f>+CT245</f>
        <v>332</v>
      </c>
      <c r="CX245" s="5">
        <f t="shared" si="227"/>
        <v>332</v>
      </c>
      <c r="CZ245" s="5">
        <f t="shared" si="229"/>
        <v>10292</v>
      </c>
      <c r="DA245" s="5">
        <f t="shared" si="229"/>
        <v>10292</v>
      </c>
    </row>
    <row r="246" spans="2:105" x14ac:dyDescent="0.2">
      <c r="K246" s="23" t="s">
        <v>406</v>
      </c>
    </row>
    <row r="247" spans="2:105" x14ac:dyDescent="0.2">
      <c r="K247" s="9"/>
      <c r="M247" s="9"/>
      <c r="P247" s="9"/>
      <c r="S247" s="9"/>
      <c r="V247" s="9"/>
      <c r="Y247" s="9"/>
      <c r="AB247" s="9"/>
      <c r="AE247" s="9"/>
      <c r="AH247" s="9"/>
      <c r="AK247" s="9"/>
      <c r="AN247" s="9"/>
      <c r="AQ247" s="9"/>
      <c r="AT247" s="9"/>
      <c r="AW247" s="9"/>
      <c r="AZ247" s="9"/>
      <c r="BC247" s="9"/>
    </row>
    <row r="248" spans="2:105" x14ac:dyDescent="0.2">
      <c r="B248" s="23" t="s">
        <v>244</v>
      </c>
      <c r="C248" s="23">
        <v>8</v>
      </c>
      <c r="D248" s="23">
        <v>36</v>
      </c>
      <c r="E248" s="23" t="s">
        <v>362</v>
      </c>
      <c r="F248" s="23" t="s">
        <v>269</v>
      </c>
      <c r="G248" s="37" t="s">
        <v>272</v>
      </c>
      <c r="H248" s="23" t="s">
        <v>235</v>
      </c>
      <c r="K248" s="9"/>
      <c r="L248" s="5">
        <f t="shared" si="167"/>
        <v>0</v>
      </c>
      <c r="M248" s="9"/>
      <c r="N248" s="5">
        <f t="shared" si="168"/>
        <v>0</v>
      </c>
      <c r="O248" s="5">
        <f t="shared" si="169"/>
        <v>0</v>
      </c>
      <c r="P248" s="9"/>
      <c r="Q248" s="5">
        <f t="shared" si="170"/>
        <v>0</v>
      </c>
      <c r="R248" s="5">
        <f t="shared" si="171"/>
        <v>0</v>
      </c>
      <c r="S248" s="9"/>
      <c r="T248" s="5">
        <f t="shared" si="172"/>
        <v>0</v>
      </c>
      <c r="U248" s="5">
        <f t="shared" si="173"/>
        <v>0</v>
      </c>
      <c r="V248" s="9"/>
      <c r="W248" s="5">
        <f t="shared" si="174"/>
        <v>0</v>
      </c>
      <c r="X248" s="5">
        <f t="shared" si="175"/>
        <v>0</v>
      </c>
      <c r="Y248" s="9"/>
      <c r="Z248" s="5">
        <f t="shared" si="176"/>
        <v>0</v>
      </c>
      <c r="AA248" s="5">
        <f t="shared" si="177"/>
        <v>0</v>
      </c>
      <c r="AB248" s="9"/>
      <c r="AC248" s="5">
        <f t="shared" si="178"/>
        <v>0</v>
      </c>
      <c r="AD248" s="5">
        <f t="shared" si="179"/>
        <v>0</v>
      </c>
      <c r="AE248" s="9"/>
      <c r="AF248" s="5">
        <f t="shared" si="180"/>
        <v>0</v>
      </c>
      <c r="AG248" s="5">
        <f t="shared" si="181"/>
        <v>0</v>
      </c>
      <c r="AH248" s="9"/>
      <c r="AI248" s="5">
        <f t="shared" si="182"/>
        <v>0</v>
      </c>
      <c r="AJ248" s="5">
        <f t="shared" si="183"/>
        <v>0</v>
      </c>
      <c r="AK248" s="9"/>
      <c r="AL248" s="5">
        <f t="shared" si="184"/>
        <v>0</v>
      </c>
      <c r="AM248" s="5">
        <f t="shared" si="185"/>
        <v>0</v>
      </c>
      <c r="AN248" s="9"/>
      <c r="AO248" s="5">
        <f t="shared" si="186"/>
        <v>0</v>
      </c>
      <c r="AP248" s="5">
        <f t="shared" si="187"/>
        <v>0</v>
      </c>
      <c r="AQ248" s="9"/>
      <c r="AR248" s="5">
        <f t="shared" si="188"/>
        <v>0</v>
      </c>
      <c r="AS248" s="5">
        <f t="shared" si="189"/>
        <v>0</v>
      </c>
      <c r="AT248" s="9"/>
      <c r="AU248" s="5">
        <f t="shared" si="190"/>
        <v>0</v>
      </c>
      <c r="AV248" s="5">
        <f t="shared" si="191"/>
        <v>0</v>
      </c>
      <c r="AW248" s="9"/>
      <c r="AX248" s="5">
        <f t="shared" si="192"/>
        <v>0</v>
      </c>
      <c r="AY248" s="5">
        <f t="shared" si="193"/>
        <v>0</v>
      </c>
      <c r="AZ248" s="9"/>
      <c r="BA248" s="5">
        <f t="shared" si="194"/>
        <v>0</v>
      </c>
      <c r="BB248" s="5">
        <f t="shared" si="195"/>
        <v>0</v>
      </c>
      <c r="BC248" s="9"/>
      <c r="BD248" s="5">
        <f t="shared" si="196"/>
        <v>0</v>
      </c>
      <c r="BE248" s="5">
        <f t="shared" si="197"/>
        <v>0</v>
      </c>
      <c r="BG248" s="5">
        <f t="shared" si="198"/>
        <v>0</v>
      </c>
      <c r="BH248" s="5">
        <f t="shared" si="199"/>
        <v>0</v>
      </c>
      <c r="BJ248" s="5">
        <f t="shared" si="200"/>
        <v>0</v>
      </c>
      <c r="BK248" s="5">
        <f t="shared" si="201"/>
        <v>0</v>
      </c>
      <c r="BM248" s="5">
        <f t="shared" si="202"/>
        <v>0</v>
      </c>
      <c r="BN248" s="5">
        <f t="shared" si="203"/>
        <v>0</v>
      </c>
      <c r="BP248" s="5">
        <f t="shared" si="204"/>
        <v>0</v>
      </c>
      <c r="BQ248" s="5">
        <f t="shared" si="205"/>
        <v>0</v>
      </c>
      <c r="BS248" s="5">
        <f t="shared" si="206"/>
        <v>0</v>
      </c>
      <c r="BT248" s="5">
        <f t="shared" si="207"/>
        <v>0</v>
      </c>
      <c r="BV248" s="5">
        <f t="shared" si="208"/>
        <v>0</v>
      </c>
      <c r="BW248" s="5">
        <f t="shared" si="209"/>
        <v>0</v>
      </c>
      <c r="BY248" s="5">
        <f t="shared" si="210"/>
        <v>0</v>
      </c>
      <c r="BZ248" s="5">
        <f t="shared" si="211"/>
        <v>0</v>
      </c>
      <c r="CB248" s="5">
        <f t="shared" si="212"/>
        <v>0</v>
      </c>
      <c r="CC248" s="5">
        <f t="shared" si="213"/>
        <v>0</v>
      </c>
      <c r="CE248" s="5">
        <f t="shared" si="214"/>
        <v>0</v>
      </c>
      <c r="CF248" s="5">
        <f t="shared" si="215"/>
        <v>0</v>
      </c>
      <c r="CH248" s="5">
        <f t="shared" si="216"/>
        <v>0</v>
      </c>
      <c r="CI248" s="5">
        <f t="shared" si="217"/>
        <v>0</v>
      </c>
      <c r="CK248" s="5">
        <f t="shared" si="218"/>
        <v>0</v>
      </c>
      <c r="CL248" s="5">
        <f t="shared" si="219"/>
        <v>0</v>
      </c>
      <c r="CN248" s="5">
        <f t="shared" si="220"/>
        <v>0</v>
      </c>
      <c r="CO248" s="5">
        <f t="shared" si="221"/>
        <v>0</v>
      </c>
      <c r="CQ248" s="5">
        <f t="shared" si="222"/>
        <v>0</v>
      </c>
      <c r="CR248" s="5">
        <f t="shared" si="223"/>
        <v>0</v>
      </c>
      <c r="CT248" s="5">
        <f t="shared" si="224"/>
        <v>0</v>
      </c>
      <c r="CU248" s="5">
        <f t="shared" si="225"/>
        <v>0</v>
      </c>
      <c r="CW248" s="5">
        <f t="shared" si="226"/>
        <v>0</v>
      </c>
      <c r="CX248" s="5">
        <f t="shared" si="227"/>
        <v>0</v>
      </c>
      <c r="CZ248" s="5">
        <f t="shared" ref="CZ248:DA250" si="230">K248+N248+Q248+T248+W248+Z248+AC248+AF248+AI248+AL248+AO248+AR248+AU248+AX248+BA248+BD248+BG248+BJ248+BM248+BP248+BS248+BV248+BY248+CB248+CE248+CH248+CK248+CN248+CQ248</f>
        <v>0</v>
      </c>
      <c r="DA248" s="5">
        <f t="shared" si="230"/>
        <v>0</v>
      </c>
    </row>
    <row r="249" spans="2:105" x14ac:dyDescent="0.2">
      <c r="B249" s="23" t="s">
        <v>244</v>
      </c>
      <c r="C249" s="23">
        <v>8</v>
      </c>
      <c r="D249" s="23">
        <v>36</v>
      </c>
      <c r="E249" s="23" t="s">
        <v>362</v>
      </c>
      <c r="F249" s="23" t="s">
        <v>269</v>
      </c>
      <c r="G249" s="37" t="s">
        <v>272</v>
      </c>
      <c r="H249" s="23" t="s">
        <v>236</v>
      </c>
      <c r="I249" s="23" t="s">
        <v>370</v>
      </c>
      <c r="K249" s="9">
        <v>1853</v>
      </c>
      <c r="L249" s="5">
        <f t="shared" si="167"/>
        <v>1853</v>
      </c>
      <c r="M249" s="9"/>
      <c r="N249" s="5">
        <f t="shared" si="168"/>
        <v>1853</v>
      </c>
      <c r="O249" s="5">
        <f t="shared" si="169"/>
        <v>1853</v>
      </c>
      <c r="P249" s="9"/>
      <c r="Q249" s="5">
        <f t="shared" si="170"/>
        <v>1853</v>
      </c>
      <c r="R249" s="5">
        <f t="shared" si="171"/>
        <v>1853</v>
      </c>
      <c r="S249" s="9"/>
      <c r="T249" s="5">
        <f t="shared" si="172"/>
        <v>1853</v>
      </c>
      <c r="U249" s="5">
        <f t="shared" si="173"/>
        <v>1853</v>
      </c>
      <c r="V249" s="9"/>
      <c r="W249" s="5">
        <f t="shared" si="174"/>
        <v>1853</v>
      </c>
      <c r="X249" s="5">
        <f t="shared" si="175"/>
        <v>1853</v>
      </c>
      <c r="Y249" s="9"/>
      <c r="Z249" s="5">
        <f t="shared" si="176"/>
        <v>1853</v>
      </c>
      <c r="AA249" s="5">
        <f t="shared" si="177"/>
        <v>1853</v>
      </c>
      <c r="AB249" s="9"/>
      <c r="AC249" s="5">
        <f t="shared" si="178"/>
        <v>1853</v>
      </c>
      <c r="AD249" s="5">
        <f t="shared" si="179"/>
        <v>1853</v>
      </c>
      <c r="AE249" s="9"/>
      <c r="AF249" s="5">
        <f t="shared" si="180"/>
        <v>1853</v>
      </c>
      <c r="AG249" s="5">
        <f t="shared" si="181"/>
        <v>1853</v>
      </c>
      <c r="AH249" s="9"/>
      <c r="AI249" s="5">
        <f t="shared" si="182"/>
        <v>1853</v>
      </c>
      <c r="AJ249" s="5">
        <f t="shared" si="183"/>
        <v>1853</v>
      </c>
      <c r="AK249" s="9"/>
      <c r="AL249" s="5">
        <f t="shared" si="184"/>
        <v>1853</v>
      </c>
      <c r="AM249" s="5">
        <f t="shared" si="185"/>
        <v>1853</v>
      </c>
      <c r="AN249" s="9"/>
      <c r="AO249" s="5">
        <f t="shared" si="186"/>
        <v>1853</v>
      </c>
      <c r="AP249" s="5">
        <f t="shared" si="187"/>
        <v>1853</v>
      </c>
      <c r="AQ249" s="9"/>
      <c r="AR249" s="5">
        <f t="shared" si="188"/>
        <v>1853</v>
      </c>
      <c r="AS249" s="5">
        <f t="shared" si="189"/>
        <v>1853</v>
      </c>
      <c r="AT249" s="9"/>
      <c r="AU249" s="5">
        <f t="shared" si="190"/>
        <v>1853</v>
      </c>
      <c r="AV249" s="5">
        <f t="shared" si="191"/>
        <v>1853</v>
      </c>
      <c r="AW249" s="9"/>
      <c r="AX249" s="5">
        <f t="shared" si="192"/>
        <v>1853</v>
      </c>
      <c r="AY249" s="5">
        <f t="shared" si="193"/>
        <v>1853</v>
      </c>
      <c r="AZ249" s="9"/>
      <c r="BA249" s="5">
        <f t="shared" si="194"/>
        <v>1853</v>
      </c>
      <c r="BB249" s="5">
        <f t="shared" si="195"/>
        <v>1853</v>
      </c>
      <c r="BC249" s="9"/>
      <c r="BD249" s="5">
        <f t="shared" si="196"/>
        <v>1853</v>
      </c>
      <c r="BE249" s="5">
        <f t="shared" si="197"/>
        <v>1853</v>
      </c>
      <c r="BG249" s="5">
        <f t="shared" si="198"/>
        <v>1853</v>
      </c>
      <c r="BH249" s="5">
        <f t="shared" si="199"/>
        <v>1853</v>
      </c>
      <c r="BJ249" s="5">
        <f t="shared" si="200"/>
        <v>1853</v>
      </c>
      <c r="BK249" s="5">
        <f t="shared" si="201"/>
        <v>1853</v>
      </c>
      <c r="BM249" s="5">
        <f t="shared" si="202"/>
        <v>1853</v>
      </c>
      <c r="BN249" s="5">
        <f t="shared" si="203"/>
        <v>1853</v>
      </c>
      <c r="BP249" s="5">
        <f t="shared" si="204"/>
        <v>1853</v>
      </c>
      <c r="BQ249" s="5">
        <f t="shared" si="205"/>
        <v>1853</v>
      </c>
      <c r="BS249" s="5">
        <f t="shared" si="206"/>
        <v>1853</v>
      </c>
      <c r="BT249" s="5">
        <f t="shared" si="207"/>
        <v>1853</v>
      </c>
      <c r="BV249" s="5">
        <f t="shared" si="208"/>
        <v>1853</v>
      </c>
      <c r="BW249" s="5">
        <f t="shared" si="209"/>
        <v>1853</v>
      </c>
      <c r="BY249" s="5">
        <f t="shared" si="210"/>
        <v>1853</v>
      </c>
      <c r="BZ249" s="5">
        <f t="shared" si="211"/>
        <v>1853</v>
      </c>
      <c r="CB249" s="5">
        <f t="shared" si="212"/>
        <v>1853</v>
      </c>
      <c r="CC249" s="5">
        <f t="shared" si="213"/>
        <v>1853</v>
      </c>
      <c r="CE249" s="5">
        <f t="shared" si="214"/>
        <v>1853</v>
      </c>
      <c r="CF249" s="5">
        <f t="shared" si="215"/>
        <v>1853</v>
      </c>
      <c r="CH249" s="5">
        <f t="shared" si="216"/>
        <v>1853</v>
      </c>
      <c r="CI249" s="5">
        <f t="shared" si="217"/>
        <v>1853</v>
      </c>
      <c r="CK249" s="5">
        <f t="shared" si="218"/>
        <v>1853</v>
      </c>
      <c r="CL249" s="5">
        <f t="shared" si="219"/>
        <v>1853</v>
      </c>
      <c r="CN249" s="5">
        <f t="shared" si="220"/>
        <v>1853</v>
      </c>
      <c r="CO249" s="5">
        <f t="shared" si="221"/>
        <v>1853</v>
      </c>
      <c r="CQ249" s="5">
        <f t="shared" si="222"/>
        <v>1853</v>
      </c>
      <c r="CR249" s="5">
        <f t="shared" si="223"/>
        <v>1853</v>
      </c>
      <c r="CT249" s="5">
        <f t="shared" si="224"/>
        <v>1853</v>
      </c>
      <c r="CU249" s="5">
        <f t="shared" si="225"/>
        <v>1853</v>
      </c>
      <c r="CW249" s="5">
        <f t="shared" si="226"/>
        <v>1853</v>
      </c>
      <c r="CX249" s="5">
        <f t="shared" si="227"/>
        <v>1853</v>
      </c>
      <c r="CZ249" s="5">
        <f t="shared" si="230"/>
        <v>53737</v>
      </c>
      <c r="DA249" s="5">
        <f t="shared" si="230"/>
        <v>53737</v>
      </c>
    </row>
    <row r="250" spans="2:105" x14ac:dyDescent="0.2">
      <c r="B250" s="23" t="s">
        <v>244</v>
      </c>
      <c r="C250" s="23">
        <v>8</v>
      </c>
      <c r="D250" s="23">
        <v>36</v>
      </c>
      <c r="E250" s="23" t="s">
        <v>389</v>
      </c>
      <c r="F250" s="23" t="s">
        <v>269</v>
      </c>
      <c r="G250" s="37" t="s">
        <v>272</v>
      </c>
      <c r="H250" s="23" t="s">
        <v>236</v>
      </c>
      <c r="I250" s="23" t="s">
        <v>370</v>
      </c>
      <c r="K250" s="9">
        <v>3500</v>
      </c>
      <c r="L250" s="5">
        <f t="shared" si="167"/>
        <v>3500</v>
      </c>
      <c r="M250" s="9"/>
      <c r="N250" s="5">
        <f>+K250</f>
        <v>3500</v>
      </c>
      <c r="O250" s="5">
        <f t="shared" si="169"/>
        <v>3500</v>
      </c>
      <c r="P250" s="9"/>
      <c r="Q250" s="5">
        <f>+N250</f>
        <v>3500</v>
      </c>
      <c r="R250" s="5">
        <f t="shared" si="171"/>
        <v>3500</v>
      </c>
      <c r="S250" s="9"/>
      <c r="T250" s="5">
        <f>+Q250</f>
        <v>3500</v>
      </c>
      <c r="U250" s="5">
        <f t="shared" si="173"/>
        <v>3500</v>
      </c>
      <c r="V250" s="9"/>
      <c r="W250" s="5">
        <f>+T250</f>
        <v>3500</v>
      </c>
      <c r="X250" s="5">
        <f t="shared" si="175"/>
        <v>3500</v>
      </c>
      <c r="Y250" s="9"/>
      <c r="Z250" s="5">
        <f>+W250</f>
        <v>3500</v>
      </c>
      <c r="AA250" s="5">
        <f t="shared" si="177"/>
        <v>3500</v>
      </c>
      <c r="AB250" s="9"/>
      <c r="AC250" s="5">
        <f>+Z250</f>
        <v>3500</v>
      </c>
      <c r="AD250" s="5">
        <f t="shared" si="179"/>
        <v>3500</v>
      </c>
      <c r="AE250" s="9"/>
      <c r="AF250" s="5">
        <f>+AC250</f>
        <v>3500</v>
      </c>
      <c r="AG250" s="5">
        <f t="shared" si="181"/>
        <v>3500</v>
      </c>
      <c r="AH250" s="9"/>
      <c r="AI250" s="5">
        <f>+AF250</f>
        <v>3500</v>
      </c>
      <c r="AJ250" s="5">
        <f t="shared" si="183"/>
        <v>3500</v>
      </c>
      <c r="AK250" s="9"/>
      <c r="AL250" s="5">
        <f>+AI250</f>
        <v>3500</v>
      </c>
      <c r="AM250" s="5">
        <f t="shared" si="185"/>
        <v>3500</v>
      </c>
      <c r="AN250" s="9"/>
      <c r="AO250" s="5">
        <f>+AL250</f>
        <v>3500</v>
      </c>
      <c r="AP250" s="5">
        <f t="shared" si="187"/>
        <v>3500</v>
      </c>
      <c r="AQ250" s="9"/>
      <c r="AR250" s="5">
        <f>+AO250</f>
        <v>3500</v>
      </c>
      <c r="AS250" s="5">
        <f t="shared" si="189"/>
        <v>3500</v>
      </c>
      <c r="AT250" s="9"/>
      <c r="AU250" s="5">
        <f>+AR250</f>
        <v>3500</v>
      </c>
      <c r="AV250" s="5">
        <f t="shared" si="191"/>
        <v>3500</v>
      </c>
      <c r="AW250" s="9"/>
      <c r="AX250" s="5">
        <f>+AU250</f>
        <v>3500</v>
      </c>
      <c r="AY250" s="5">
        <f t="shared" si="193"/>
        <v>3500</v>
      </c>
      <c r="AZ250" s="9"/>
      <c r="BA250" s="5">
        <f>+AX250</f>
        <v>3500</v>
      </c>
      <c r="BB250" s="5">
        <f t="shared" si="195"/>
        <v>3500</v>
      </c>
      <c r="BC250" s="9"/>
      <c r="BD250" s="5">
        <f>+BA250</f>
        <v>3500</v>
      </c>
      <c r="BE250" s="5">
        <f t="shared" si="197"/>
        <v>3500</v>
      </c>
      <c r="BG250" s="5">
        <f>+BD250</f>
        <v>3500</v>
      </c>
      <c r="BH250" s="5">
        <f t="shared" si="199"/>
        <v>3500</v>
      </c>
      <c r="BJ250" s="5">
        <f>+BG250</f>
        <v>3500</v>
      </c>
      <c r="BK250" s="5">
        <f t="shared" si="201"/>
        <v>3500</v>
      </c>
      <c r="BM250" s="5">
        <f>+BJ250</f>
        <v>3500</v>
      </c>
      <c r="BN250" s="5">
        <f t="shared" si="203"/>
        <v>3500</v>
      </c>
      <c r="BP250" s="5">
        <f>+BM250</f>
        <v>3500</v>
      </c>
      <c r="BQ250" s="5">
        <f t="shared" si="205"/>
        <v>3500</v>
      </c>
      <c r="BS250" s="5">
        <f>+BP250</f>
        <v>3500</v>
      </c>
      <c r="BT250" s="5">
        <f t="shared" si="207"/>
        <v>3500</v>
      </c>
      <c r="BV250" s="5">
        <f>+BS250</f>
        <v>3500</v>
      </c>
      <c r="BW250" s="5">
        <f t="shared" si="209"/>
        <v>3500</v>
      </c>
      <c r="BY250" s="5">
        <f>+BV250</f>
        <v>3500</v>
      </c>
      <c r="BZ250" s="5">
        <f t="shared" si="211"/>
        <v>3500</v>
      </c>
      <c r="CB250" s="5">
        <f>+BY250</f>
        <v>3500</v>
      </c>
      <c r="CC250" s="5">
        <f t="shared" si="213"/>
        <v>3500</v>
      </c>
      <c r="CE250" s="5">
        <f>+CB250</f>
        <v>3500</v>
      </c>
      <c r="CF250" s="5">
        <f t="shared" si="215"/>
        <v>3500</v>
      </c>
      <c r="CH250" s="5">
        <f>+CE250</f>
        <v>3500</v>
      </c>
      <c r="CI250" s="5">
        <f t="shared" si="217"/>
        <v>3500</v>
      </c>
      <c r="CK250" s="5">
        <f>+CH250</f>
        <v>3500</v>
      </c>
      <c r="CL250" s="5">
        <f t="shared" si="219"/>
        <v>3500</v>
      </c>
      <c r="CN250" s="5">
        <f>+CK250</f>
        <v>3500</v>
      </c>
      <c r="CO250" s="5">
        <f t="shared" si="221"/>
        <v>3500</v>
      </c>
      <c r="CQ250" s="5">
        <f>+CN250</f>
        <v>3500</v>
      </c>
      <c r="CR250" s="5">
        <f t="shared" si="223"/>
        <v>3500</v>
      </c>
      <c r="CT250" s="5">
        <f>+CQ250</f>
        <v>3500</v>
      </c>
      <c r="CU250" s="5">
        <f t="shared" si="225"/>
        <v>3500</v>
      </c>
      <c r="CW250" s="5">
        <f>+CT250</f>
        <v>3500</v>
      </c>
      <c r="CX250" s="5">
        <f t="shared" si="227"/>
        <v>3500</v>
      </c>
      <c r="CZ250" s="5">
        <f t="shared" si="230"/>
        <v>101500</v>
      </c>
      <c r="DA250" s="5">
        <f t="shared" si="230"/>
        <v>101500</v>
      </c>
    </row>
    <row r="251" spans="2:105" x14ac:dyDescent="0.2">
      <c r="K251" s="9"/>
      <c r="M251" s="9"/>
      <c r="P251" s="9"/>
      <c r="S251" s="9"/>
      <c r="V251" s="9"/>
      <c r="Y251" s="9"/>
      <c r="AB251" s="9"/>
      <c r="AE251" s="9"/>
      <c r="AH251" s="9"/>
      <c r="AK251" s="9"/>
      <c r="AN251" s="9"/>
      <c r="AQ251" s="9"/>
      <c r="AT251" s="9"/>
      <c r="AW251" s="9"/>
      <c r="AZ251" s="9"/>
      <c r="BC251" s="9"/>
    </row>
    <row r="252" spans="2:105" x14ac:dyDescent="0.2">
      <c r="F252" s="32" t="s">
        <v>379</v>
      </c>
      <c r="K252" s="9"/>
      <c r="M252" s="9"/>
      <c r="P252" s="9"/>
      <c r="S252" s="9"/>
      <c r="V252" s="9"/>
      <c r="Y252" s="9"/>
      <c r="AB252" s="9"/>
      <c r="AE252" s="9"/>
      <c r="AH252" s="9"/>
      <c r="AK252" s="9"/>
      <c r="AN252" s="9"/>
      <c r="AQ252" s="9"/>
      <c r="AT252" s="9"/>
      <c r="AW252" s="9"/>
      <c r="AZ252" s="9"/>
      <c r="BC252" s="9"/>
    </row>
    <row r="253" spans="2:105" x14ac:dyDescent="0.2">
      <c r="B253" s="23" t="s">
        <v>244</v>
      </c>
      <c r="C253" s="23">
        <v>8</v>
      </c>
      <c r="D253" s="23">
        <v>36</v>
      </c>
      <c r="E253" s="23" t="s">
        <v>361</v>
      </c>
      <c r="F253" s="23" t="s">
        <v>80</v>
      </c>
      <c r="G253" s="37" t="s">
        <v>273</v>
      </c>
      <c r="H253" s="23" t="s">
        <v>235</v>
      </c>
      <c r="I253" s="23" t="s">
        <v>370</v>
      </c>
      <c r="K253" s="34">
        <v>23</v>
      </c>
      <c r="L253" s="5">
        <f t="shared" si="167"/>
        <v>23</v>
      </c>
      <c r="M253" s="9"/>
      <c r="N253" s="5">
        <f t="shared" si="168"/>
        <v>23</v>
      </c>
      <c r="O253" s="5">
        <f t="shared" si="169"/>
        <v>23</v>
      </c>
      <c r="P253" s="9"/>
      <c r="Q253" s="5">
        <f t="shared" si="170"/>
        <v>23</v>
      </c>
      <c r="R253" s="5">
        <f t="shared" si="171"/>
        <v>23</v>
      </c>
      <c r="S253" s="9"/>
      <c r="T253" s="5">
        <f t="shared" si="172"/>
        <v>23</v>
      </c>
      <c r="U253" s="5">
        <f t="shared" si="173"/>
        <v>23</v>
      </c>
      <c r="V253" s="9"/>
      <c r="W253" s="5">
        <f t="shared" si="174"/>
        <v>23</v>
      </c>
      <c r="X253" s="5">
        <f t="shared" si="175"/>
        <v>23</v>
      </c>
      <c r="Y253" s="9"/>
      <c r="Z253" s="5">
        <f t="shared" si="176"/>
        <v>23</v>
      </c>
      <c r="AA253" s="5">
        <f t="shared" si="177"/>
        <v>23</v>
      </c>
      <c r="AB253" s="9"/>
      <c r="AC253" s="5">
        <f t="shared" si="178"/>
        <v>23</v>
      </c>
      <c r="AD253" s="5">
        <f t="shared" si="179"/>
        <v>23</v>
      </c>
      <c r="AE253" s="9"/>
      <c r="AF253" s="5">
        <f t="shared" si="180"/>
        <v>23</v>
      </c>
      <c r="AG253" s="5">
        <f t="shared" si="181"/>
        <v>23</v>
      </c>
      <c r="AH253" s="9"/>
      <c r="AI253" s="5">
        <f t="shared" si="182"/>
        <v>23</v>
      </c>
      <c r="AJ253" s="5">
        <f t="shared" si="183"/>
        <v>23</v>
      </c>
      <c r="AK253" s="9"/>
      <c r="AL253" s="5">
        <f t="shared" si="184"/>
        <v>23</v>
      </c>
      <c r="AM253" s="5">
        <f t="shared" si="185"/>
        <v>23</v>
      </c>
      <c r="AN253" s="9"/>
      <c r="AO253" s="5">
        <f t="shared" si="186"/>
        <v>23</v>
      </c>
      <c r="AP253" s="5">
        <f t="shared" si="187"/>
        <v>23</v>
      </c>
      <c r="AQ253" s="9"/>
      <c r="AR253" s="5">
        <f t="shared" si="188"/>
        <v>23</v>
      </c>
      <c r="AS253" s="5">
        <f t="shared" si="189"/>
        <v>23</v>
      </c>
      <c r="AT253" s="9"/>
      <c r="AU253" s="5">
        <f t="shared" si="190"/>
        <v>23</v>
      </c>
      <c r="AV253" s="5">
        <f t="shared" si="191"/>
        <v>23</v>
      </c>
      <c r="AW253" s="9"/>
      <c r="AX253" s="5">
        <f t="shared" si="192"/>
        <v>23</v>
      </c>
      <c r="AY253" s="5">
        <f t="shared" si="193"/>
        <v>23</v>
      </c>
      <c r="AZ253" s="9"/>
      <c r="BA253" s="5">
        <f t="shared" si="194"/>
        <v>23</v>
      </c>
      <c r="BB253" s="5">
        <f t="shared" si="195"/>
        <v>23</v>
      </c>
      <c r="BC253" s="9"/>
      <c r="BD253" s="5">
        <f t="shared" si="196"/>
        <v>23</v>
      </c>
      <c r="BE253" s="5">
        <f t="shared" si="197"/>
        <v>23</v>
      </c>
      <c r="BG253" s="5">
        <f t="shared" si="198"/>
        <v>23</v>
      </c>
      <c r="BH253" s="5">
        <f t="shared" si="199"/>
        <v>23</v>
      </c>
      <c r="BJ253" s="5">
        <f t="shared" si="200"/>
        <v>23</v>
      </c>
      <c r="BK253" s="5">
        <f t="shared" si="201"/>
        <v>23</v>
      </c>
      <c r="BM253" s="5">
        <f t="shared" si="202"/>
        <v>23</v>
      </c>
      <c r="BN253" s="5">
        <f t="shared" si="203"/>
        <v>23</v>
      </c>
      <c r="BP253" s="5">
        <f t="shared" si="204"/>
        <v>23</v>
      </c>
      <c r="BQ253" s="5">
        <f t="shared" si="205"/>
        <v>23</v>
      </c>
      <c r="BS253" s="5">
        <f t="shared" si="206"/>
        <v>23</v>
      </c>
      <c r="BT253" s="5">
        <f t="shared" si="207"/>
        <v>23</v>
      </c>
      <c r="BV253" s="5">
        <f t="shared" si="208"/>
        <v>23</v>
      </c>
      <c r="BW253" s="5">
        <f t="shared" si="209"/>
        <v>23</v>
      </c>
      <c r="BY253" s="5">
        <f t="shared" si="210"/>
        <v>23</v>
      </c>
      <c r="BZ253" s="5">
        <f t="shared" si="211"/>
        <v>23</v>
      </c>
      <c r="CB253" s="5">
        <f t="shared" si="212"/>
        <v>23</v>
      </c>
      <c r="CC253" s="5">
        <f t="shared" si="213"/>
        <v>23</v>
      </c>
      <c r="CE253" s="5">
        <f t="shared" si="214"/>
        <v>23</v>
      </c>
      <c r="CF253" s="5">
        <f t="shared" si="215"/>
        <v>23</v>
      </c>
      <c r="CH253" s="5">
        <f t="shared" si="216"/>
        <v>23</v>
      </c>
      <c r="CI253" s="5">
        <f t="shared" si="217"/>
        <v>23</v>
      </c>
      <c r="CK253" s="5">
        <f t="shared" si="218"/>
        <v>23</v>
      </c>
      <c r="CL253" s="5">
        <f t="shared" si="219"/>
        <v>23</v>
      </c>
      <c r="CN253" s="5">
        <f t="shared" si="220"/>
        <v>23</v>
      </c>
      <c r="CO253" s="5">
        <f t="shared" si="221"/>
        <v>23</v>
      </c>
      <c r="CQ253" s="5">
        <f t="shared" si="222"/>
        <v>23</v>
      </c>
      <c r="CR253" s="5">
        <f t="shared" si="223"/>
        <v>23</v>
      </c>
      <c r="CT253" s="5">
        <f t="shared" si="224"/>
        <v>23</v>
      </c>
      <c r="CU253" s="5">
        <f t="shared" si="225"/>
        <v>23</v>
      </c>
      <c r="CW253" s="5">
        <f t="shared" si="226"/>
        <v>23</v>
      </c>
      <c r="CX253" s="5">
        <f t="shared" si="227"/>
        <v>23</v>
      </c>
      <c r="CZ253" s="5">
        <f>K253+N253+Q253+T253+W253+Z253+AC253+AF253+AI253+AL253+AO253+AR253+AU253+AX253+BA253+BD253+BG253+BJ253+BM253+BP253+BS253+BV253+BY253+CB253+CE253+CH253+CK253+CN253+CQ253</f>
        <v>667</v>
      </c>
      <c r="DA253" s="5">
        <f>L253+O253+R253+U253+X253+AA253+AD253+AG253+AJ253+AM253+AP253+AS253+AV253+AY253+BB253+BE253+BH253+BK253+BN253+BQ253+BT253+BW253+BZ253+CC253+CF253+CI253+CL253+CO253+CR253</f>
        <v>667</v>
      </c>
    </row>
    <row r="254" spans="2:105" x14ac:dyDescent="0.2">
      <c r="B254" s="23" t="s">
        <v>244</v>
      </c>
      <c r="C254" s="23">
        <v>8</v>
      </c>
      <c r="D254" s="23">
        <v>36</v>
      </c>
      <c r="E254" s="23" t="s">
        <v>361</v>
      </c>
      <c r="F254" s="23" t="s">
        <v>80</v>
      </c>
      <c r="G254" s="37" t="s">
        <v>273</v>
      </c>
      <c r="H254" s="23" t="s">
        <v>236</v>
      </c>
      <c r="L254" s="5">
        <f t="shared" si="167"/>
        <v>0</v>
      </c>
      <c r="N254" s="5">
        <f t="shared" si="168"/>
        <v>0</v>
      </c>
      <c r="O254" s="5">
        <f t="shared" si="169"/>
        <v>0</v>
      </c>
      <c r="Q254" s="5">
        <f t="shared" si="170"/>
        <v>0</v>
      </c>
      <c r="R254" s="5">
        <f t="shared" si="171"/>
        <v>0</v>
      </c>
      <c r="T254" s="5">
        <f t="shared" si="172"/>
        <v>0</v>
      </c>
      <c r="U254" s="5">
        <f t="shared" si="173"/>
        <v>0</v>
      </c>
      <c r="W254" s="5">
        <f t="shared" si="174"/>
        <v>0</v>
      </c>
      <c r="X254" s="5">
        <f t="shared" si="175"/>
        <v>0</v>
      </c>
      <c r="Z254" s="5">
        <f t="shared" si="176"/>
        <v>0</v>
      </c>
      <c r="AA254" s="5">
        <f t="shared" si="177"/>
        <v>0</v>
      </c>
      <c r="AC254" s="5">
        <f t="shared" si="178"/>
        <v>0</v>
      </c>
      <c r="AD254" s="5">
        <f t="shared" si="179"/>
        <v>0</v>
      </c>
      <c r="AF254" s="5">
        <f t="shared" si="180"/>
        <v>0</v>
      </c>
      <c r="AG254" s="5">
        <f t="shared" si="181"/>
        <v>0</v>
      </c>
      <c r="AI254" s="5">
        <f t="shared" si="182"/>
        <v>0</v>
      </c>
      <c r="AJ254" s="5">
        <f t="shared" si="183"/>
        <v>0</v>
      </c>
      <c r="AL254" s="5">
        <f t="shared" si="184"/>
        <v>0</v>
      </c>
      <c r="AM254" s="5">
        <f t="shared" si="185"/>
        <v>0</v>
      </c>
      <c r="AO254" s="5">
        <f t="shared" si="186"/>
        <v>0</v>
      </c>
      <c r="AP254" s="5">
        <f t="shared" si="187"/>
        <v>0</v>
      </c>
      <c r="AR254" s="5">
        <f t="shared" si="188"/>
        <v>0</v>
      </c>
      <c r="AS254" s="5">
        <f t="shared" si="189"/>
        <v>0</v>
      </c>
      <c r="AU254" s="5">
        <f t="shared" si="190"/>
        <v>0</v>
      </c>
      <c r="AV254" s="5">
        <f t="shared" si="191"/>
        <v>0</v>
      </c>
      <c r="AX254" s="5">
        <f t="shared" si="192"/>
        <v>0</v>
      </c>
      <c r="AY254" s="5">
        <f t="shared" si="193"/>
        <v>0</v>
      </c>
      <c r="BA254" s="5">
        <f t="shared" si="194"/>
        <v>0</v>
      </c>
      <c r="BB254" s="5">
        <f t="shared" si="195"/>
        <v>0</v>
      </c>
      <c r="BD254" s="5">
        <f t="shared" si="196"/>
        <v>0</v>
      </c>
      <c r="BE254" s="5">
        <f t="shared" si="197"/>
        <v>0</v>
      </c>
      <c r="BG254" s="5">
        <f t="shared" si="198"/>
        <v>0</v>
      </c>
      <c r="BH254" s="5">
        <f t="shared" si="199"/>
        <v>0</v>
      </c>
      <c r="BJ254" s="5">
        <f t="shared" si="200"/>
        <v>0</v>
      </c>
      <c r="BK254" s="5">
        <f t="shared" si="201"/>
        <v>0</v>
      </c>
      <c r="BM254" s="5">
        <f t="shared" si="202"/>
        <v>0</v>
      </c>
      <c r="BN254" s="5">
        <f t="shared" si="203"/>
        <v>0</v>
      </c>
      <c r="BP254" s="5">
        <f t="shared" si="204"/>
        <v>0</v>
      </c>
      <c r="BQ254" s="5">
        <f t="shared" si="205"/>
        <v>0</v>
      </c>
      <c r="BS254" s="5">
        <f t="shared" si="206"/>
        <v>0</v>
      </c>
      <c r="BT254" s="5">
        <f t="shared" si="207"/>
        <v>0</v>
      </c>
      <c r="BV254" s="5">
        <f t="shared" si="208"/>
        <v>0</v>
      </c>
      <c r="BW254" s="5">
        <f t="shared" si="209"/>
        <v>0</v>
      </c>
      <c r="BY254" s="5">
        <f t="shared" si="210"/>
        <v>0</v>
      </c>
      <c r="BZ254" s="5">
        <f t="shared" si="211"/>
        <v>0</v>
      </c>
      <c r="CB254" s="5">
        <f t="shared" si="212"/>
        <v>0</v>
      </c>
      <c r="CC254" s="5">
        <f t="shared" si="213"/>
        <v>0</v>
      </c>
      <c r="CE254" s="5">
        <f t="shared" si="214"/>
        <v>0</v>
      </c>
      <c r="CF254" s="5">
        <f t="shared" si="215"/>
        <v>0</v>
      </c>
      <c r="CH254" s="5">
        <f t="shared" si="216"/>
        <v>0</v>
      </c>
      <c r="CI254" s="5">
        <f t="shared" si="217"/>
        <v>0</v>
      </c>
      <c r="CK254" s="5">
        <f t="shared" si="218"/>
        <v>0</v>
      </c>
      <c r="CL254" s="5">
        <f t="shared" si="219"/>
        <v>0</v>
      </c>
      <c r="CN254" s="5">
        <f t="shared" si="220"/>
        <v>0</v>
      </c>
      <c r="CO254" s="5">
        <f t="shared" si="221"/>
        <v>0</v>
      </c>
      <c r="CQ254" s="5">
        <f t="shared" si="222"/>
        <v>0</v>
      </c>
      <c r="CR254" s="5">
        <f t="shared" si="223"/>
        <v>0</v>
      </c>
      <c r="CT254" s="5">
        <f t="shared" si="224"/>
        <v>0</v>
      </c>
      <c r="CU254" s="5">
        <f t="shared" si="225"/>
        <v>0</v>
      </c>
      <c r="CW254" s="5">
        <f t="shared" si="226"/>
        <v>0</v>
      </c>
      <c r="CX254" s="5">
        <f t="shared" si="227"/>
        <v>0</v>
      </c>
      <c r="CZ254" s="5">
        <f>K254+N254+Q254+T254+W254+Z254+AC254+AF254+AI254+AL254+AO254+AR254+AU254+AX254+BA254+BD254+BG254+BJ254+BM254+BP254+BS254+BV254+BY254+CB254+CE254+CH254+CK254+CN254+CQ254</f>
        <v>0</v>
      </c>
      <c r="DA254" s="5">
        <f>L254+O254+R254+U254+X254+AA254+AD254+AG254+AJ254+AM254+AP254+AS254+AV254+AY254+BB254+BE254+BH254+BK254+BN254+BQ254+BT254+BW254+BZ254+CC254+CF254+CI254+CL254+CO254+CR254</f>
        <v>0</v>
      </c>
    </row>
    <row r="258" spans="2:105" x14ac:dyDescent="0.2">
      <c r="B258" s="23" t="s">
        <v>244</v>
      </c>
      <c r="C258" s="23">
        <v>8</v>
      </c>
      <c r="D258" s="23">
        <v>38</v>
      </c>
      <c r="E258" s="23" t="s">
        <v>361</v>
      </c>
      <c r="F258" s="23" t="s">
        <v>269</v>
      </c>
      <c r="G258" s="37" t="s">
        <v>274</v>
      </c>
      <c r="H258" s="23" t="s">
        <v>235</v>
      </c>
      <c r="I258" s="23" t="s">
        <v>370</v>
      </c>
      <c r="K258" s="5">
        <v>118</v>
      </c>
      <c r="L258" s="5">
        <f t="shared" si="167"/>
        <v>118</v>
      </c>
      <c r="N258" s="5">
        <f t="shared" si="168"/>
        <v>118</v>
      </c>
      <c r="O258" s="5">
        <f t="shared" si="169"/>
        <v>118</v>
      </c>
      <c r="Q258" s="5">
        <f t="shared" si="170"/>
        <v>118</v>
      </c>
      <c r="R258" s="5">
        <f t="shared" si="171"/>
        <v>118</v>
      </c>
      <c r="T258" s="5">
        <f t="shared" si="172"/>
        <v>118</v>
      </c>
      <c r="U258" s="5">
        <f t="shared" si="173"/>
        <v>118</v>
      </c>
      <c r="W258" s="5">
        <f t="shared" si="174"/>
        <v>118</v>
      </c>
      <c r="X258" s="5">
        <f t="shared" si="175"/>
        <v>118</v>
      </c>
      <c r="Z258" s="5">
        <f t="shared" si="176"/>
        <v>118</v>
      </c>
      <c r="AA258" s="5">
        <f t="shared" si="177"/>
        <v>118</v>
      </c>
      <c r="AC258" s="5">
        <f t="shared" si="178"/>
        <v>118</v>
      </c>
      <c r="AD258" s="5">
        <f t="shared" si="179"/>
        <v>118</v>
      </c>
      <c r="AF258" s="5">
        <f t="shared" si="180"/>
        <v>118</v>
      </c>
      <c r="AG258" s="5">
        <f t="shared" si="181"/>
        <v>118</v>
      </c>
      <c r="AI258" s="5">
        <f t="shared" si="182"/>
        <v>118</v>
      </c>
      <c r="AJ258" s="5">
        <f t="shared" si="183"/>
        <v>118</v>
      </c>
      <c r="AL258" s="5">
        <f t="shared" si="184"/>
        <v>118</v>
      </c>
      <c r="AM258" s="5">
        <f t="shared" si="185"/>
        <v>118</v>
      </c>
      <c r="AO258" s="5">
        <f t="shared" si="186"/>
        <v>118</v>
      </c>
      <c r="AP258" s="5">
        <f t="shared" si="187"/>
        <v>118</v>
      </c>
      <c r="AR258" s="5">
        <f t="shared" si="188"/>
        <v>118</v>
      </c>
      <c r="AS258" s="5">
        <f t="shared" si="189"/>
        <v>118</v>
      </c>
      <c r="AU258" s="5">
        <f t="shared" si="190"/>
        <v>118</v>
      </c>
      <c r="AV258" s="5">
        <f t="shared" si="191"/>
        <v>118</v>
      </c>
      <c r="AX258" s="5">
        <f t="shared" si="192"/>
        <v>118</v>
      </c>
      <c r="AY258" s="5">
        <f t="shared" si="193"/>
        <v>118</v>
      </c>
      <c r="BA258" s="5">
        <f t="shared" si="194"/>
        <v>118</v>
      </c>
      <c r="BB258" s="5">
        <f t="shared" si="195"/>
        <v>118</v>
      </c>
      <c r="BD258" s="5">
        <f t="shared" si="196"/>
        <v>118</v>
      </c>
      <c r="BE258" s="5">
        <f t="shared" si="197"/>
        <v>118</v>
      </c>
      <c r="BG258" s="5">
        <f t="shared" si="198"/>
        <v>118</v>
      </c>
      <c r="BH258" s="5">
        <f t="shared" si="199"/>
        <v>118</v>
      </c>
      <c r="BJ258" s="5">
        <f t="shared" si="200"/>
        <v>118</v>
      </c>
      <c r="BK258" s="5">
        <f t="shared" si="201"/>
        <v>118</v>
      </c>
      <c r="BM258" s="5">
        <f t="shared" si="202"/>
        <v>118</v>
      </c>
      <c r="BN258" s="5">
        <f t="shared" si="203"/>
        <v>118</v>
      </c>
      <c r="BP258" s="5">
        <f t="shared" si="204"/>
        <v>118</v>
      </c>
      <c r="BQ258" s="5">
        <f t="shared" si="205"/>
        <v>118</v>
      </c>
      <c r="BS258" s="5">
        <f t="shared" si="206"/>
        <v>118</v>
      </c>
      <c r="BT258" s="5">
        <f t="shared" si="207"/>
        <v>118</v>
      </c>
      <c r="BV258" s="5">
        <f t="shared" si="208"/>
        <v>118</v>
      </c>
      <c r="BW258" s="5">
        <f t="shared" si="209"/>
        <v>118</v>
      </c>
      <c r="BY258" s="5">
        <f t="shared" si="210"/>
        <v>118</v>
      </c>
      <c r="BZ258" s="5">
        <f t="shared" si="211"/>
        <v>118</v>
      </c>
      <c r="CB258" s="5">
        <f t="shared" si="212"/>
        <v>118</v>
      </c>
      <c r="CC258" s="5">
        <f t="shared" si="213"/>
        <v>118</v>
      </c>
      <c r="CE258" s="5">
        <f t="shared" si="214"/>
        <v>118</v>
      </c>
      <c r="CF258" s="5">
        <f t="shared" si="215"/>
        <v>118</v>
      </c>
      <c r="CH258" s="5">
        <f t="shared" si="216"/>
        <v>118</v>
      </c>
      <c r="CI258" s="5">
        <f t="shared" si="217"/>
        <v>118</v>
      </c>
      <c r="CK258" s="5">
        <f t="shared" si="218"/>
        <v>118</v>
      </c>
      <c r="CL258" s="5">
        <f t="shared" si="219"/>
        <v>118</v>
      </c>
      <c r="CN258" s="5">
        <f t="shared" si="220"/>
        <v>118</v>
      </c>
      <c r="CO258" s="5">
        <f t="shared" si="221"/>
        <v>118</v>
      </c>
      <c r="CQ258" s="5">
        <f t="shared" si="222"/>
        <v>118</v>
      </c>
      <c r="CR258" s="5">
        <f t="shared" si="223"/>
        <v>118</v>
      </c>
      <c r="CT258" s="5">
        <f t="shared" si="224"/>
        <v>118</v>
      </c>
      <c r="CU258" s="5">
        <f t="shared" si="225"/>
        <v>118</v>
      </c>
      <c r="CW258" s="5">
        <f t="shared" si="226"/>
        <v>118</v>
      </c>
      <c r="CX258" s="5">
        <f t="shared" si="227"/>
        <v>118</v>
      </c>
      <c r="CZ258" s="5">
        <f>K258+N258+Q258+T258+W258+Z258+AC258+AF258+AI258+AL258+AO258+AR258+AU258+AX258+BA258+BD258+BG258+BJ258+BM258+BP258+BS258+BV258+BY258+CB258+CE258+CH258+CK258+CN258+CQ258</f>
        <v>3422</v>
      </c>
      <c r="DA258" s="5">
        <f>L258+O258+R258+U258+X258+AA258+AD258+AG258+AJ258+AM258+AP258+AS258+AV258+AY258+BB258+BE258+BH258+BK258+BN258+BQ258+BT258+BW258+BZ258+CC258+CF258+CI258+CL258+CO258+CR258</f>
        <v>3422</v>
      </c>
    </row>
    <row r="259" spans="2:105" x14ac:dyDescent="0.2">
      <c r="B259" s="23" t="s">
        <v>244</v>
      </c>
      <c r="C259" s="23">
        <v>8</v>
      </c>
      <c r="D259" s="23">
        <v>38</v>
      </c>
      <c r="E259" s="23" t="s">
        <v>361</v>
      </c>
      <c r="F259" s="23" t="s">
        <v>269</v>
      </c>
      <c r="G259" s="37" t="s">
        <v>274</v>
      </c>
      <c r="H259" s="23" t="s">
        <v>236</v>
      </c>
      <c r="L259" s="5">
        <f t="shared" si="167"/>
        <v>0</v>
      </c>
      <c r="N259" s="5">
        <f t="shared" si="168"/>
        <v>0</v>
      </c>
      <c r="O259" s="5">
        <f t="shared" si="169"/>
        <v>0</v>
      </c>
      <c r="Q259" s="5">
        <f t="shared" si="170"/>
        <v>0</v>
      </c>
      <c r="R259" s="5">
        <f t="shared" si="171"/>
        <v>0</v>
      </c>
      <c r="T259" s="5">
        <f t="shared" si="172"/>
        <v>0</v>
      </c>
      <c r="U259" s="5">
        <f t="shared" si="173"/>
        <v>0</v>
      </c>
      <c r="W259" s="5">
        <f t="shared" si="174"/>
        <v>0</v>
      </c>
      <c r="X259" s="5">
        <f t="shared" si="175"/>
        <v>0</v>
      </c>
      <c r="Z259" s="5">
        <f t="shared" si="176"/>
        <v>0</v>
      </c>
      <c r="AA259" s="5">
        <f t="shared" si="177"/>
        <v>0</v>
      </c>
      <c r="AC259" s="5">
        <f t="shared" si="178"/>
        <v>0</v>
      </c>
      <c r="AD259" s="5">
        <f t="shared" si="179"/>
        <v>0</v>
      </c>
      <c r="AF259" s="5">
        <f t="shared" si="180"/>
        <v>0</v>
      </c>
      <c r="AG259" s="5">
        <f t="shared" si="181"/>
        <v>0</v>
      </c>
      <c r="AI259" s="5">
        <f t="shared" si="182"/>
        <v>0</v>
      </c>
      <c r="AJ259" s="5">
        <f t="shared" si="183"/>
        <v>0</v>
      </c>
      <c r="AL259" s="5">
        <f t="shared" si="184"/>
        <v>0</v>
      </c>
      <c r="AM259" s="5">
        <f t="shared" si="185"/>
        <v>0</v>
      </c>
      <c r="AO259" s="5">
        <f t="shared" si="186"/>
        <v>0</v>
      </c>
      <c r="AP259" s="5">
        <f t="shared" si="187"/>
        <v>0</v>
      </c>
      <c r="AR259" s="5">
        <f t="shared" si="188"/>
        <v>0</v>
      </c>
      <c r="AS259" s="5">
        <f t="shared" si="189"/>
        <v>0</v>
      </c>
      <c r="AU259" s="5">
        <f t="shared" si="190"/>
        <v>0</v>
      </c>
      <c r="AV259" s="5">
        <f t="shared" si="191"/>
        <v>0</v>
      </c>
      <c r="AX259" s="5">
        <f t="shared" si="192"/>
        <v>0</v>
      </c>
      <c r="AY259" s="5">
        <f t="shared" si="193"/>
        <v>0</v>
      </c>
      <c r="BA259" s="5">
        <f t="shared" si="194"/>
        <v>0</v>
      </c>
      <c r="BB259" s="5">
        <f t="shared" si="195"/>
        <v>0</v>
      </c>
      <c r="BD259" s="5">
        <f t="shared" si="196"/>
        <v>0</v>
      </c>
      <c r="BE259" s="5">
        <f t="shared" si="197"/>
        <v>0</v>
      </c>
      <c r="BG259" s="5">
        <f t="shared" si="198"/>
        <v>0</v>
      </c>
      <c r="BH259" s="5">
        <f t="shared" si="199"/>
        <v>0</v>
      </c>
      <c r="BJ259" s="5">
        <f t="shared" si="200"/>
        <v>0</v>
      </c>
      <c r="BK259" s="5">
        <f t="shared" si="201"/>
        <v>0</v>
      </c>
      <c r="BM259" s="5">
        <f t="shared" si="202"/>
        <v>0</v>
      </c>
      <c r="BN259" s="5">
        <f t="shared" si="203"/>
        <v>0</v>
      </c>
      <c r="BP259" s="5">
        <f t="shared" si="204"/>
        <v>0</v>
      </c>
      <c r="BQ259" s="5">
        <f t="shared" si="205"/>
        <v>0</v>
      </c>
      <c r="BS259" s="5">
        <f t="shared" si="206"/>
        <v>0</v>
      </c>
      <c r="BT259" s="5">
        <f t="shared" si="207"/>
        <v>0</v>
      </c>
      <c r="BV259" s="5">
        <f t="shared" si="208"/>
        <v>0</v>
      </c>
      <c r="BW259" s="5">
        <f t="shared" si="209"/>
        <v>0</v>
      </c>
      <c r="BY259" s="5">
        <f t="shared" si="210"/>
        <v>0</v>
      </c>
      <c r="BZ259" s="5">
        <f t="shared" si="211"/>
        <v>0</v>
      </c>
      <c r="CB259" s="5">
        <f t="shared" si="212"/>
        <v>0</v>
      </c>
      <c r="CC259" s="5">
        <f t="shared" si="213"/>
        <v>0</v>
      </c>
      <c r="CE259" s="5">
        <f t="shared" si="214"/>
        <v>0</v>
      </c>
      <c r="CF259" s="5">
        <f t="shared" si="215"/>
        <v>0</v>
      </c>
      <c r="CH259" s="5">
        <f t="shared" si="216"/>
        <v>0</v>
      </c>
      <c r="CI259" s="5">
        <f t="shared" si="217"/>
        <v>0</v>
      </c>
      <c r="CK259" s="5">
        <f t="shared" si="218"/>
        <v>0</v>
      </c>
      <c r="CL259" s="5">
        <f t="shared" si="219"/>
        <v>0</v>
      </c>
      <c r="CN259" s="5">
        <f t="shared" si="220"/>
        <v>0</v>
      </c>
      <c r="CO259" s="5">
        <f t="shared" si="221"/>
        <v>0</v>
      </c>
      <c r="CQ259" s="5">
        <f t="shared" si="222"/>
        <v>0</v>
      </c>
      <c r="CR259" s="5">
        <f t="shared" si="223"/>
        <v>0</v>
      </c>
      <c r="CT259" s="5">
        <f t="shared" si="224"/>
        <v>0</v>
      </c>
      <c r="CU259" s="5">
        <f t="shared" si="225"/>
        <v>0</v>
      </c>
      <c r="CW259" s="5">
        <f t="shared" si="226"/>
        <v>0</v>
      </c>
      <c r="CX259" s="5">
        <f t="shared" si="227"/>
        <v>0</v>
      </c>
      <c r="CZ259" s="5">
        <f>K259+N259+Q259+T259+W259+Z259+AC259+AF259+AI259+AL259+AO259+AR259+AU259+AX259+BA259+BD259+BG259+BJ259+BM259+BP259+BS259+BV259+BY259+CB259+CE259+CH259+CK259+CN259+CQ259</f>
        <v>0</v>
      </c>
      <c r="DA259" s="5">
        <f>L259+O259+R259+U259+X259+AA259+AD259+AG259+AJ259+AM259+AP259+AS259+AV259+AY259+BB259+BE259+BH259+BK259+BN259+BQ259+BT259+BW259+BZ259+CC259+CF259+CI259+CL259+CO259+CR259</f>
        <v>0</v>
      </c>
    </row>
    <row r="261" spans="2:105" x14ac:dyDescent="0.2">
      <c r="B261" s="23" t="s">
        <v>244</v>
      </c>
      <c r="C261" s="23">
        <v>8</v>
      </c>
      <c r="D261" s="23">
        <v>38</v>
      </c>
      <c r="E261" s="23" t="s">
        <v>362</v>
      </c>
      <c r="F261" s="23" t="s">
        <v>269</v>
      </c>
      <c r="G261" s="37" t="s">
        <v>274</v>
      </c>
      <c r="H261" s="23" t="s">
        <v>235</v>
      </c>
      <c r="L261" s="5">
        <f t="shared" si="167"/>
        <v>0</v>
      </c>
      <c r="N261" s="5">
        <f t="shared" si="168"/>
        <v>0</v>
      </c>
      <c r="O261" s="5">
        <f t="shared" si="169"/>
        <v>0</v>
      </c>
      <c r="Q261" s="5">
        <f t="shared" si="170"/>
        <v>0</v>
      </c>
      <c r="R261" s="5">
        <f t="shared" si="171"/>
        <v>0</v>
      </c>
      <c r="T261" s="5">
        <f t="shared" si="172"/>
        <v>0</v>
      </c>
      <c r="U261" s="5">
        <f t="shared" si="173"/>
        <v>0</v>
      </c>
      <c r="W261" s="5">
        <f t="shared" si="174"/>
        <v>0</v>
      </c>
      <c r="X261" s="5">
        <f t="shared" si="175"/>
        <v>0</v>
      </c>
      <c r="Z261" s="5">
        <f t="shared" si="176"/>
        <v>0</v>
      </c>
      <c r="AA261" s="5">
        <f t="shared" si="177"/>
        <v>0</v>
      </c>
      <c r="AC261" s="5">
        <f t="shared" si="178"/>
        <v>0</v>
      </c>
      <c r="AD261" s="5">
        <f t="shared" si="179"/>
        <v>0</v>
      </c>
      <c r="AF261" s="5">
        <f t="shared" si="180"/>
        <v>0</v>
      </c>
      <c r="AG261" s="5">
        <f t="shared" si="181"/>
        <v>0</v>
      </c>
      <c r="AI261" s="5">
        <f t="shared" si="182"/>
        <v>0</v>
      </c>
      <c r="AJ261" s="5">
        <f t="shared" si="183"/>
        <v>0</v>
      </c>
      <c r="AL261" s="5">
        <f t="shared" si="184"/>
        <v>0</v>
      </c>
      <c r="AM261" s="5">
        <f t="shared" si="185"/>
        <v>0</v>
      </c>
      <c r="AO261" s="5">
        <f t="shared" si="186"/>
        <v>0</v>
      </c>
      <c r="AP261" s="5">
        <f t="shared" si="187"/>
        <v>0</v>
      </c>
      <c r="AR261" s="5">
        <f t="shared" si="188"/>
        <v>0</v>
      </c>
      <c r="AS261" s="5">
        <f t="shared" si="189"/>
        <v>0</v>
      </c>
      <c r="AU261" s="5">
        <f t="shared" si="190"/>
        <v>0</v>
      </c>
      <c r="AV261" s="5">
        <f t="shared" si="191"/>
        <v>0</v>
      </c>
      <c r="AX261" s="5">
        <f t="shared" si="192"/>
        <v>0</v>
      </c>
      <c r="AY261" s="5">
        <f t="shared" si="193"/>
        <v>0</v>
      </c>
      <c r="BA261" s="5">
        <f t="shared" si="194"/>
        <v>0</v>
      </c>
      <c r="BB261" s="5">
        <f t="shared" si="195"/>
        <v>0</v>
      </c>
      <c r="BD261" s="5">
        <f t="shared" si="196"/>
        <v>0</v>
      </c>
      <c r="BE261" s="5">
        <f t="shared" si="197"/>
        <v>0</v>
      </c>
      <c r="BG261" s="5">
        <f t="shared" si="198"/>
        <v>0</v>
      </c>
      <c r="BH261" s="5">
        <f t="shared" si="199"/>
        <v>0</v>
      </c>
      <c r="BJ261" s="5">
        <f t="shared" si="200"/>
        <v>0</v>
      </c>
      <c r="BK261" s="5">
        <f t="shared" si="201"/>
        <v>0</v>
      </c>
      <c r="BM261" s="5">
        <f t="shared" si="202"/>
        <v>0</v>
      </c>
      <c r="BN261" s="5">
        <f t="shared" si="203"/>
        <v>0</v>
      </c>
      <c r="BP261" s="5">
        <f t="shared" si="204"/>
        <v>0</v>
      </c>
      <c r="BQ261" s="5">
        <f t="shared" si="205"/>
        <v>0</v>
      </c>
      <c r="BS261" s="5">
        <f t="shared" si="206"/>
        <v>0</v>
      </c>
      <c r="BT261" s="5">
        <f t="shared" si="207"/>
        <v>0</v>
      </c>
      <c r="BV261" s="5">
        <f t="shared" si="208"/>
        <v>0</v>
      </c>
      <c r="BW261" s="5">
        <f t="shared" si="209"/>
        <v>0</v>
      </c>
      <c r="BY261" s="5">
        <f t="shared" si="210"/>
        <v>0</v>
      </c>
      <c r="BZ261" s="5">
        <f t="shared" si="211"/>
        <v>0</v>
      </c>
      <c r="CB261" s="5">
        <f t="shared" si="212"/>
        <v>0</v>
      </c>
      <c r="CC261" s="5">
        <f t="shared" si="213"/>
        <v>0</v>
      </c>
      <c r="CE261" s="5">
        <f t="shared" si="214"/>
        <v>0</v>
      </c>
      <c r="CF261" s="5">
        <f t="shared" si="215"/>
        <v>0</v>
      </c>
      <c r="CH261" s="5">
        <f t="shared" si="216"/>
        <v>0</v>
      </c>
      <c r="CI261" s="5">
        <f t="shared" si="217"/>
        <v>0</v>
      </c>
      <c r="CK261" s="5">
        <f t="shared" si="218"/>
        <v>0</v>
      </c>
      <c r="CL261" s="5">
        <f t="shared" si="219"/>
        <v>0</v>
      </c>
      <c r="CN261" s="5">
        <f t="shared" si="220"/>
        <v>0</v>
      </c>
      <c r="CO261" s="5">
        <f t="shared" si="221"/>
        <v>0</v>
      </c>
      <c r="CQ261" s="5">
        <f t="shared" si="222"/>
        <v>0</v>
      </c>
      <c r="CR261" s="5">
        <f t="shared" si="223"/>
        <v>0</v>
      </c>
      <c r="CT261" s="5">
        <f t="shared" si="224"/>
        <v>0</v>
      </c>
      <c r="CU261" s="5">
        <f t="shared" si="225"/>
        <v>0</v>
      </c>
      <c r="CW261" s="5">
        <f t="shared" si="226"/>
        <v>0</v>
      </c>
      <c r="CX261" s="5">
        <f t="shared" si="227"/>
        <v>0</v>
      </c>
      <c r="CZ261" s="5">
        <f t="shared" ref="CZ261:DA266" si="231">K261+N261+Q261+T261+W261+Z261+AC261+AF261+AI261+AL261+AO261+AR261+AU261+AX261+BA261+BD261+BG261+BJ261+BM261+BP261+BS261+BV261+BY261+CB261+CE261+CH261+CK261+CN261+CQ261</f>
        <v>0</v>
      </c>
      <c r="DA261" s="5">
        <f t="shared" si="231"/>
        <v>0</v>
      </c>
    </row>
    <row r="262" spans="2:105" x14ac:dyDescent="0.2">
      <c r="B262" s="23" t="s">
        <v>244</v>
      </c>
      <c r="C262" s="23">
        <v>8</v>
      </c>
      <c r="D262" s="23">
        <v>38</v>
      </c>
      <c r="E262" s="23" t="s">
        <v>362</v>
      </c>
      <c r="F262" s="23" t="s">
        <v>269</v>
      </c>
      <c r="G262" s="37" t="s">
        <v>274</v>
      </c>
      <c r="H262" s="23" t="s">
        <v>236</v>
      </c>
      <c r="I262" s="23" t="s">
        <v>370</v>
      </c>
      <c r="K262" s="5">
        <v>133</v>
      </c>
      <c r="L262" s="5">
        <f t="shared" si="167"/>
        <v>133</v>
      </c>
      <c r="N262" s="5">
        <f t="shared" si="168"/>
        <v>133</v>
      </c>
      <c r="O262" s="5">
        <f t="shared" si="169"/>
        <v>133</v>
      </c>
      <c r="Q262" s="5">
        <f t="shared" si="170"/>
        <v>133</v>
      </c>
      <c r="R262" s="5">
        <f t="shared" si="171"/>
        <v>133</v>
      </c>
      <c r="T262" s="5">
        <f t="shared" si="172"/>
        <v>133</v>
      </c>
      <c r="U262" s="5">
        <f t="shared" si="173"/>
        <v>133</v>
      </c>
      <c r="W262" s="5">
        <f t="shared" si="174"/>
        <v>133</v>
      </c>
      <c r="X262" s="5">
        <f t="shared" si="175"/>
        <v>133</v>
      </c>
      <c r="Z262" s="5">
        <f t="shared" si="176"/>
        <v>133</v>
      </c>
      <c r="AA262" s="5">
        <f t="shared" si="177"/>
        <v>133</v>
      </c>
      <c r="AC262" s="5">
        <f t="shared" si="178"/>
        <v>133</v>
      </c>
      <c r="AD262" s="5">
        <f t="shared" si="179"/>
        <v>133</v>
      </c>
      <c r="AF262" s="5">
        <f t="shared" si="180"/>
        <v>133</v>
      </c>
      <c r="AG262" s="5">
        <f t="shared" si="181"/>
        <v>133</v>
      </c>
      <c r="AI262" s="5">
        <f t="shared" si="182"/>
        <v>133</v>
      </c>
      <c r="AJ262" s="5">
        <f t="shared" si="183"/>
        <v>133</v>
      </c>
      <c r="AL262" s="5">
        <f t="shared" si="184"/>
        <v>133</v>
      </c>
      <c r="AM262" s="5">
        <f t="shared" si="185"/>
        <v>133</v>
      </c>
      <c r="AO262" s="5">
        <f t="shared" si="186"/>
        <v>133</v>
      </c>
      <c r="AP262" s="5">
        <f t="shared" si="187"/>
        <v>133</v>
      </c>
      <c r="AR262" s="5">
        <f t="shared" si="188"/>
        <v>133</v>
      </c>
      <c r="AS262" s="5">
        <f t="shared" si="189"/>
        <v>133</v>
      </c>
      <c r="AU262" s="5">
        <f t="shared" si="190"/>
        <v>133</v>
      </c>
      <c r="AV262" s="5">
        <f t="shared" si="191"/>
        <v>133</v>
      </c>
      <c r="AX262" s="5">
        <f t="shared" si="192"/>
        <v>133</v>
      </c>
      <c r="AY262" s="5">
        <f t="shared" si="193"/>
        <v>133</v>
      </c>
      <c r="BA262" s="5">
        <f t="shared" si="194"/>
        <v>133</v>
      </c>
      <c r="BB262" s="5">
        <f t="shared" si="195"/>
        <v>133</v>
      </c>
      <c r="BD262" s="5">
        <f t="shared" si="196"/>
        <v>133</v>
      </c>
      <c r="BE262" s="5">
        <f t="shared" si="197"/>
        <v>133</v>
      </c>
      <c r="BG262" s="5">
        <f t="shared" si="198"/>
        <v>133</v>
      </c>
      <c r="BH262" s="5">
        <f t="shared" si="199"/>
        <v>133</v>
      </c>
      <c r="BJ262" s="5">
        <f t="shared" si="200"/>
        <v>133</v>
      </c>
      <c r="BK262" s="5">
        <f t="shared" si="201"/>
        <v>133</v>
      </c>
      <c r="BM262" s="5">
        <f t="shared" si="202"/>
        <v>133</v>
      </c>
      <c r="BN262" s="5">
        <f t="shared" si="203"/>
        <v>133</v>
      </c>
      <c r="BP262" s="5">
        <f t="shared" si="204"/>
        <v>133</v>
      </c>
      <c r="BQ262" s="5">
        <f t="shared" si="205"/>
        <v>133</v>
      </c>
      <c r="BS262" s="5">
        <f t="shared" si="206"/>
        <v>133</v>
      </c>
      <c r="BT262" s="5">
        <f t="shared" si="207"/>
        <v>133</v>
      </c>
      <c r="BV262" s="5">
        <f t="shared" si="208"/>
        <v>133</v>
      </c>
      <c r="BW262" s="5">
        <f t="shared" si="209"/>
        <v>133</v>
      </c>
      <c r="BY262" s="5">
        <f t="shared" si="210"/>
        <v>133</v>
      </c>
      <c r="BZ262" s="5">
        <f t="shared" si="211"/>
        <v>133</v>
      </c>
      <c r="CB262" s="5">
        <f t="shared" si="212"/>
        <v>133</v>
      </c>
      <c r="CC262" s="5">
        <f t="shared" si="213"/>
        <v>133</v>
      </c>
      <c r="CE262" s="5">
        <f t="shared" si="214"/>
        <v>133</v>
      </c>
      <c r="CF262" s="5">
        <f t="shared" si="215"/>
        <v>133</v>
      </c>
      <c r="CH262" s="5">
        <f t="shared" si="216"/>
        <v>133</v>
      </c>
      <c r="CI262" s="5">
        <f t="shared" si="217"/>
        <v>133</v>
      </c>
      <c r="CK262" s="5">
        <f t="shared" si="218"/>
        <v>133</v>
      </c>
      <c r="CL262" s="5">
        <f t="shared" si="219"/>
        <v>133</v>
      </c>
      <c r="CN262" s="5">
        <f t="shared" si="220"/>
        <v>133</v>
      </c>
      <c r="CO262" s="5">
        <f t="shared" si="221"/>
        <v>133</v>
      </c>
      <c r="CQ262" s="5">
        <f t="shared" si="222"/>
        <v>133</v>
      </c>
      <c r="CR262" s="5">
        <f t="shared" si="223"/>
        <v>133</v>
      </c>
      <c r="CT262" s="5">
        <f t="shared" si="224"/>
        <v>133</v>
      </c>
      <c r="CU262" s="5">
        <f t="shared" si="225"/>
        <v>133</v>
      </c>
      <c r="CW262" s="5">
        <f t="shared" si="226"/>
        <v>133</v>
      </c>
      <c r="CX262" s="5">
        <f t="shared" si="227"/>
        <v>133</v>
      </c>
      <c r="CZ262" s="5">
        <f t="shared" si="231"/>
        <v>3857</v>
      </c>
      <c r="DA262" s="5">
        <f t="shared" si="231"/>
        <v>3857</v>
      </c>
    </row>
    <row r="265" spans="2:105" x14ac:dyDescent="0.2">
      <c r="B265" s="23" t="s">
        <v>244</v>
      </c>
      <c r="C265" s="23">
        <v>8</v>
      </c>
      <c r="D265" s="23">
        <v>39</v>
      </c>
      <c r="E265" s="23" t="s">
        <v>362</v>
      </c>
      <c r="F265" s="23" t="s">
        <v>187</v>
      </c>
      <c r="G265" s="38" t="s">
        <v>241</v>
      </c>
      <c r="H265" s="23" t="s">
        <v>235</v>
      </c>
      <c r="I265" s="23" t="s">
        <v>368</v>
      </c>
      <c r="K265" s="5">
        <v>0</v>
      </c>
      <c r="L265" s="5">
        <f t="shared" si="167"/>
        <v>0</v>
      </c>
      <c r="N265" s="5">
        <f t="shared" si="168"/>
        <v>0</v>
      </c>
      <c r="O265" s="5">
        <f t="shared" si="169"/>
        <v>0</v>
      </c>
      <c r="Q265" s="5">
        <f t="shared" si="170"/>
        <v>0</v>
      </c>
      <c r="R265" s="5">
        <f t="shared" si="171"/>
        <v>0</v>
      </c>
      <c r="T265" s="5">
        <f t="shared" si="172"/>
        <v>0</v>
      </c>
      <c r="U265" s="5">
        <f t="shared" si="173"/>
        <v>0</v>
      </c>
      <c r="W265" s="5">
        <f t="shared" si="174"/>
        <v>0</v>
      </c>
      <c r="X265" s="5">
        <f t="shared" si="175"/>
        <v>0</v>
      </c>
      <c r="Z265" s="5">
        <f t="shared" si="176"/>
        <v>0</v>
      </c>
      <c r="AA265" s="5">
        <f t="shared" si="177"/>
        <v>0</v>
      </c>
      <c r="AC265" s="5">
        <f t="shared" si="178"/>
        <v>0</v>
      </c>
      <c r="AD265" s="5">
        <f t="shared" si="179"/>
        <v>0</v>
      </c>
      <c r="AF265" s="5">
        <f t="shared" si="180"/>
        <v>0</v>
      </c>
      <c r="AG265" s="5">
        <f t="shared" si="181"/>
        <v>0</v>
      </c>
      <c r="AI265" s="5">
        <f t="shared" si="182"/>
        <v>0</v>
      </c>
      <c r="AJ265" s="5">
        <f t="shared" si="183"/>
        <v>0</v>
      </c>
      <c r="AL265" s="5">
        <f t="shared" si="184"/>
        <v>0</v>
      </c>
      <c r="AM265" s="5">
        <f t="shared" si="185"/>
        <v>0</v>
      </c>
      <c r="AO265" s="5">
        <f t="shared" si="186"/>
        <v>0</v>
      </c>
      <c r="AP265" s="5">
        <f t="shared" si="187"/>
        <v>0</v>
      </c>
      <c r="AR265" s="5">
        <f t="shared" si="188"/>
        <v>0</v>
      </c>
      <c r="AS265" s="5">
        <f t="shared" si="189"/>
        <v>0</v>
      </c>
      <c r="AU265" s="5">
        <f t="shared" si="190"/>
        <v>0</v>
      </c>
      <c r="AV265" s="5">
        <f t="shared" si="191"/>
        <v>0</v>
      </c>
      <c r="AX265" s="5">
        <f t="shared" si="192"/>
        <v>0</v>
      </c>
      <c r="AY265" s="5">
        <f t="shared" si="193"/>
        <v>0</v>
      </c>
      <c r="BA265" s="5">
        <f t="shared" si="194"/>
        <v>0</v>
      </c>
      <c r="BB265" s="5">
        <f t="shared" si="195"/>
        <v>0</v>
      </c>
      <c r="BD265" s="5">
        <f t="shared" si="196"/>
        <v>0</v>
      </c>
      <c r="BE265" s="5">
        <f t="shared" si="197"/>
        <v>0</v>
      </c>
      <c r="BG265" s="5">
        <f t="shared" si="198"/>
        <v>0</v>
      </c>
      <c r="BH265" s="5">
        <f t="shared" si="199"/>
        <v>0</v>
      </c>
      <c r="BJ265" s="5">
        <f t="shared" si="200"/>
        <v>0</v>
      </c>
      <c r="BK265" s="5">
        <f t="shared" si="201"/>
        <v>0</v>
      </c>
      <c r="BM265" s="5">
        <f t="shared" si="202"/>
        <v>0</v>
      </c>
      <c r="BN265" s="5">
        <f t="shared" si="203"/>
        <v>0</v>
      </c>
      <c r="BP265" s="5">
        <f t="shared" si="204"/>
        <v>0</v>
      </c>
      <c r="BQ265" s="5">
        <f t="shared" si="205"/>
        <v>0</v>
      </c>
      <c r="BS265" s="5">
        <f t="shared" si="206"/>
        <v>0</v>
      </c>
      <c r="BT265" s="5">
        <f t="shared" si="207"/>
        <v>0</v>
      </c>
      <c r="BV265" s="5">
        <f t="shared" si="208"/>
        <v>0</v>
      </c>
      <c r="BW265" s="5">
        <f t="shared" si="209"/>
        <v>0</v>
      </c>
      <c r="BY265" s="5">
        <f t="shared" si="210"/>
        <v>0</v>
      </c>
      <c r="BZ265" s="5">
        <f t="shared" si="211"/>
        <v>0</v>
      </c>
      <c r="CB265" s="5">
        <f t="shared" si="212"/>
        <v>0</v>
      </c>
      <c r="CC265" s="5">
        <f t="shared" si="213"/>
        <v>0</v>
      </c>
      <c r="CE265" s="5">
        <f t="shared" si="214"/>
        <v>0</v>
      </c>
      <c r="CF265" s="5">
        <f t="shared" si="215"/>
        <v>0</v>
      </c>
      <c r="CH265" s="5">
        <f t="shared" si="216"/>
        <v>0</v>
      </c>
      <c r="CI265" s="5">
        <f t="shared" si="217"/>
        <v>0</v>
      </c>
      <c r="CK265" s="5">
        <f t="shared" si="218"/>
        <v>0</v>
      </c>
      <c r="CL265" s="5">
        <f t="shared" si="219"/>
        <v>0</v>
      </c>
      <c r="CN265" s="5">
        <f t="shared" si="220"/>
        <v>0</v>
      </c>
      <c r="CO265" s="5">
        <f t="shared" si="221"/>
        <v>0</v>
      </c>
      <c r="CQ265" s="5">
        <f t="shared" si="222"/>
        <v>0</v>
      </c>
      <c r="CR265" s="5">
        <f t="shared" si="223"/>
        <v>0</v>
      </c>
      <c r="CT265" s="5">
        <f t="shared" si="224"/>
        <v>0</v>
      </c>
      <c r="CU265" s="5">
        <f t="shared" si="225"/>
        <v>0</v>
      </c>
      <c r="CW265" s="5">
        <f t="shared" si="226"/>
        <v>0</v>
      </c>
      <c r="CX265" s="5">
        <f t="shared" si="227"/>
        <v>0</v>
      </c>
      <c r="CZ265" s="5">
        <f t="shared" si="231"/>
        <v>0</v>
      </c>
      <c r="DA265" s="5">
        <f t="shared" si="231"/>
        <v>0</v>
      </c>
    </row>
    <row r="266" spans="2:105" x14ac:dyDescent="0.2">
      <c r="B266" s="23" t="s">
        <v>244</v>
      </c>
      <c r="C266" s="23">
        <v>8</v>
      </c>
      <c r="D266" s="23">
        <v>39</v>
      </c>
      <c r="E266" s="23" t="s">
        <v>362</v>
      </c>
      <c r="F266" s="23" t="s">
        <v>187</v>
      </c>
      <c r="G266" s="38" t="s">
        <v>241</v>
      </c>
      <c r="H266" s="23" t="s">
        <v>236</v>
      </c>
      <c r="L266" s="5">
        <f t="shared" si="167"/>
        <v>0</v>
      </c>
      <c r="N266" s="5">
        <f t="shared" si="168"/>
        <v>0</v>
      </c>
      <c r="O266" s="5">
        <f t="shared" si="169"/>
        <v>0</v>
      </c>
      <c r="Q266" s="5">
        <f t="shared" si="170"/>
        <v>0</v>
      </c>
      <c r="R266" s="5">
        <f t="shared" si="171"/>
        <v>0</v>
      </c>
      <c r="T266" s="5">
        <f t="shared" si="172"/>
        <v>0</v>
      </c>
      <c r="U266" s="5">
        <f t="shared" si="173"/>
        <v>0</v>
      </c>
      <c r="W266" s="5">
        <f t="shared" si="174"/>
        <v>0</v>
      </c>
      <c r="X266" s="5">
        <f t="shared" si="175"/>
        <v>0</v>
      </c>
      <c r="Z266" s="5">
        <f t="shared" si="176"/>
        <v>0</v>
      </c>
      <c r="AA266" s="5">
        <f t="shared" si="177"/>
        <v>0</v>
      </c>
      <c r="AC266" s="5">
        <f t="shared" si="178"/>
        <v>0</v>
      </c>
      <c r="AD266" s="5">
        <f t="shared" si="179"/>
        <v>0</v>
      </c>
      <c r="AF266" s="5">
        <f t="shared" si="180"/>
        <v>0</v>
      </c>
      <c r="AG266" s="5">
        <f t="shared" si="181"/>
        <v>0</v>
      </c>
      <c r="AI266" s="5">
        <f t="shared" si="182"/>
        <v>0</v>
      </c>
      <c r="AJ266" s="5">
        <f t="shared" si="183"/>
        <v>0</v>
      </c>
      <c r="AL266" s="5">
        <f t="shared" si="184"/>
        <v>0</v>
      </c>
      <c r="AM266" s="5">
        <f t="shared" si="185"/>
        <v>0</v>
      </c>
      <c r="AO266" s="5">
        <f t="shared" si="186"/>
        <v>0</v>
      </c>
      <c r="AP266" s="5">
        <f t="shared" si="187"/>
        <v>0</v>
      </c>
      <c r="AR266" s="5">
        <f t="shared" si="188"/>
        <v>0</v>
      </c>
      <c r="AS266" s="5">
        <f t="shared" si="189"/>
        <v>0</v>
      </c>
      <c r="AU266" s="5">
        <f t="shared" si="190"/>
        <v>0</v>
      </c>
      <c r="AV266" s="5">
        <f t="shared" si="191"/>
        <v>0</v>
      </c>
      <c r="AX266" s="5">
        <f t="shared" si="192"/>
        <v>0</v>
      </c>
      <c r="AY266" s="5">
        <f t="shared" si="193"/>
        <v>0</v>
      </c>
      <c r="BA266" s="5">
        <f t="shared" si="194"/>
        <v>0</v>
      </c>
      <c r="BB266" s="5">
        <f t="shared" si="195"/>
        <v>0</v>
      </c>
      <c r="BD266" s="5">
        <f t="shared" si="196"/>
        <v>0</v>
      </c>
      <c r="BE266" s="5">
        <f t="shared" si="197"/>
        <v>0</v>
      </c>
      <c r="BG266" s="5">
        <f t="shared" si="198"/>
        <v>0</v>
      </c>
      <c r="BH266" s="5">
        <f t="shared" si="199"/>
        <v>0</v>
      </c>
      <c r="BJ266" s="5">
        <f t="shared" si="200"/>
        <v>0</v>
      </c>
      <c r="BK266" s="5">
        <f t="shared" si="201"/>
        <v>0</v>
      </c>
      <c r="BM266" s="5">
        <f t="shared" si="202"/>
        <v>0</v>
      </c>
      <c r="BN266" s="5">
        <f t="shared" si="203"/>
        <v>0</v>
      </c>
      <c r="BP266" s="5">
        <f t="shared" si="204"/>
        <v>0</v>
      </c>
      <c r="BQ266" s="5">
        <f t="shared" si="205"/>
        <v>0</v>
      </c>
      <c r="BS266" s="5">
        <f t="shared" si="206"/>
        <v>0</v>
      </c>
      <c r="BT266" s="5">
        <f t="shared" si="207"/>
        <v>0</v>
      </c>
      <c r="BV266" s="5">
        <f t="shared" si="208"/>
        <v>0</v>
      </c>
      <c r="BW266" s="5">
        <f t="shared" si="209"/>
        <v>0</v>
      </c>
      <c r="BY266" s="5">
        <f t="shared" si="210"/>
        <v>0</v>
      </c>
      <c r="BZ266" s="5">
        <f t="shared" si="211"/>
        <v>0</v>
      </c>
      <c r="CB266" s="5">
        <f t="shared" si="212"/>
        <v>0</v>
      </c>
      <c r="CC266" s="5">
        <f t="shared" si="213"/>
        <v>0</v>
      </c>
      <c r="CE266" s="5">
        <f t="shared" si="214"/>
        <v>0</v>
      </c>
      <c r="CF266" s="5">
        <f t="shared" si="215"/>
        <v>0</v>
      </c>
      <c r="CH266" s="5">
        <f t="shared" si="216"/>
        <v>0</v>
      </c>
      <c r="CI266" s="5">
        <f t="shared" si="217"/>
        <v>0</v>
      </c>
      <c r="CK266" s="5">
        <f t="shared" si="218"/>
        <v>0</v>
      </c>
      <c r="CL266" s="5">
        <f t="shared" si="219"/>
        <v>0</v>
      </c>
      <c r="CN266" s="5">
        <f t="shared" si="220"/>
        <v>0</v>
      </c>
      <c r="CO266" s="5">
        <f t="shared" si="221"/>
        <v>0</v>
      </c>
      <c r="CQ266" s="5">
        <f t="shared" si="222"/>
        <v>0</v>
      </c>
      <c r="CR266" s="5">
        <f t="shared" si="223"/>
        <v>0</v>
      </c>
      <c r="CT266" s="5">
        <f t="shared" si="224"/>
        <v>0</v>
      </c>
      <c r="CU266" s="5">
        <f t="shared" si="225"/>
        <v>0</v>
      </c>
      <c r="CW266" s="5">
        <f t="shared" si="226"/>
        <v>0</v>
      </c>
      <c r="CX266" s="5">
        <f t="shared" si="227"/>
        <v>0</v>
      </c>
      <c r="CZ266" s="5">
        <f t="shared" si="231"/>
        <v>0</v>
      </c>
      <c r="DA266" s="5">
        <f t="shared" si="231"/>
        <v>0</v>
      </c>
    </row>
    <row r="267" spans="2:105" x14ac:dyDescent="0.2">
      <c r="G267" s="38"/>
    </row>
    <row r="268" spans="2:105" x14ac:dyDescent="0.2">
      <c r="B268" s="23" t="s">
        <v>244</v>
      </c>
      <c r="C268" s="23">
        <v>8</v>
      </c>
      <c r="D268" s="23">
        <v>39</v>
      </c>
      <c r="E268" s="23" t="s">
        <v>361</v>
      </c>
      <c r="F268" s="23" t="s">
        <v>217</v>
      </c>
      <c r="G268" s="37" t="s">
        <v>229</v>
      </c>
      <c r="H268" s="23" t="s">
        <v>235</v>
      </c>
      <c r="I268" s="23" t="s">
        <v>383</v>
      </c>
      <c r="K268" s="5">
        <f>39-K270</f>
        <v>18</v>
      </c>
      <c r="L268" s="5">
        <f t="shared" si="167"/>
        <v>18</v>
      </c>
      <c r="N268" s="5">
        <f t="shared" si="168"/>
        <v>18</v>
      </c>
      <c r="O268" s="5">
        <f t="shared" si="169"/>
        <v>18</v>
      </c>
      <c r="Q268" s="5">
        <f t="shared" si="170"/>
        <v>18</v>
      </c>
      <c r="R268" s="5">
        <f t="shared" si="171"/>
        <v>18</v>
      </c>
      <c r="T268" s="5">
        <f t="shared" si="172"/>
        <v>18</v>
      </c>
      <c r="U268" s="5">
        <f t="shared" si="173"/>
        <v>18</v>
      </c>
      <c r="W268" s="5">
        <f t="shared" si="174"/>
        <v>18</v>
      </c>
      <c r="X268" s="5">
        <f t="shared" si="175"/>
        <v>18</v>
      </c>
      <c r="Z268" s="5">
        <f t="shared" si="176"/>
        <v>18</v>
      </c>
      <c r="AA268" s="5">
        <f t="shared" si="177"/>
        <v>18</v>
      </c>
      <c r="AC268" s="5">
        <f t="shared" si="178"/>
        <v>18</v>
      </c>
      <c r="AD268" s="5">
        <f t="shared" si="179"/>
        <v>18</v>
      </c>
      <c r="AF268" s="5">
        <f t="shared" si="180"/>
        <v>18</v>
      </c>
      <c r="AG268" s="5">
        <f t="shared" si="181"/>
        <v>18</v>
      </c>
      <c r="AI268" s="5">
        <f t="shared" si="182"/>
        <v>18</v>
      </c>
      <c r="AJ268" s="5">
        <f t="shared" si="183"/>
        <v>18</v>
      </c>
      <c r="AL268" s="5">
        <f t="shared" si="184"/>
        <v>18</v>
      </c>
      <c r="AM268" s="5">
        <f t="shared" si="185"/>
        <v>18</v>
      </c>
      <c r="AO268" s="5">
        <f t="shared" si="186"/>
        <v>18</v>
      </c>
      <c r="AP268" s="5">
        <f t="shared" si="187"/>
        <v>18</v>
      </c>
      <c r="AR268" s="5">
        <f t="shared" si="188"/>
        <v>18</v>
      </c>
      <c r="AS268" s="5">
        <f t="shared" si="189"/>
        <v>18</v>
      </c>
      <c r="AU268" s="5">
        <f t="shared" si="190"/>
        <v>18</v>
      </c>
      <c r="AV268" s="5">
        <f t="shared" si="191"/>
        <v>18</v>
      </c>
      <c r="AX268" s="5">
        <f t="shared" si="192"/>
        <v>18</v>
      </c>
      <c r="AY268" s="5">
        <f t="shared" si="193"/>
        <v>18</v>
      </c>
      <c r="BA268" s="5">
        <f t="shared" si="194"/>
        <v>18</v>
      </c>
      <c r="BB268" s="5">
        <f t="shared" si="195"/>
        <v>18</v>
      </c>
      <c r="BD268" s="5">
        <f t="shared" si="196"/>
        <v>18</v>
      </c>
      <c r="BE268" s="5">
        <f t="shared" si="197"/>
        <v>18</v>
      </c>
      <c r="BG268" s="5">
        <f t="shared" si="198"/>
        <v>18</v>
      </c>
      <c r="BH268" s="5">
        <f t="shared" si="199"/>
        <v>18</v>
      </c>
      <c r="BJ268" s="5">
        <f t="shared" si="200"/>
        <v>18</v>
      </c>
      <c r="BK268" s="5">
        <f t="shared" si="201"/>
        <v>18</v>
      </c>
      <c r="BM268" s="5">
        <f t="shared" si="202"/>
        <v>18</v>
      </c>
      <c r="BN268" s="5">
        <f t="shared" si="203"/>
        <v>18</v>
      </c>
      <c r="BP268" s="5">
        <f t="shared" si="204"/>
        <v>18</v>
      </c>
      <c r="BQ268" s="5">
        <f t="shared" si="205"/>
        <v>18</v>
      </c>
      <c r="BS268" s="5">
        <f t="shared" si="206"/>
        <v>18</v>
      </c>
      <c r="BT268" s="5">
        <f t="shared" si="207"/>
        <v>18</v>
      </c>
      <c r="BV268" s="5">
        <f t="shared" si="208"/>
        <v>18</v>
      </c>
      <c r="BW268" s="5">
        <f t="shared" si="209"/>
        <v>18</v>
      </c>
      <c r="BY268" s="5">
        <f t="shared" si="210"/>
        <v>18</v>
      </c>
      <c r="BZ268" s="5">
        <f t="shared" si="211"/>
        <v>18</v>
      </c>
      <c r="CB268" s="5">
        <f t="shared" si="212"/>
        <v>18</v>
      </c>
      <c r="CC268" s="5">
        <f t="shared" si="213"/>
        <v>18</v>
      </c>
      <c r="CE268" s="5">
        <f t="shared" si="214"/>
        <v>18</v>
      </c>
      <c r="CF268" s="5">
        <f t="shared" si="215"/>
        <v>18</v>
      </c>
      <c r="CH268" s="5">
        <f t="shared" si="216"/>
        <v>18</v>
      </c>
      <c r="CI268" s="5">
        <f t="shared" si="217"/>
        <v>18</v>
      </c>
      <c r="CK268" s="5">
        <f t="shared" si="218"/>
        <v>18</v>
      </c>
      <c r="CL268" s="5">
        <f t="shared" si="219"/>
        <v>18</v>
      </c>
      <c r="CN268" s="5">
        <f t="shared" si="220"/>
        <v>18</v>
      </c>
      <c r="CO268" s="5">
        <f t="shared" si="221"/>
        <v>18</v>
      </c>
      <c r="CQ268" s="5">
        <f t="shared" si="222"/>
        <v>18</v>
      </c>
      <c r="CR268" s="5">
        <f t="shared" si="223"/>
        <v>18</v>
      </c>
      <c r="CT268" s="5">
        <f t="shared" si="224"/>
        <v>18</v>
      </c>
      <c r="CU268" s="5">
        <f t="shared" si="225"/>
        <v>18</v>
      </c>
      <c r="CW268" s="5">
        <f t="shared" si="226"/>
        <v>18</v>
      </c>
      <c r="CX268" s="5">
        <f t="shared" si="227"/>
        <v>18</v>
      </c>
      <c r="CZ268" s="5">
        <f t="shared" ref="CZ268:DA270" si="232">K268+N268+Q268+T268+W268+Z268+AC268+AF268+AI268+AL268+AO268+AR268+AU268+AX268+BA268+BD268+BG268+BJ268+BM268+BP268+BS268+BV268+BY268+CB268+CE268+CH268+CK268+CN268+CQ268</f>
        <v>522</v>
      </c>
      <c r="DA268" s="5">
        <f t="shared" si="232"/>
        <v>522</v>
      </c>
    </row>
    <row r="269" spans="2:105" x14ac:dyDescent="0.2">
      <c r="B269" s="23" t="s">
        <v>244</v>
      </c>
      <c r="C269" s="23">
        <v>8</v>
      </c>
      <c r="D269" s="23">
        <v>39</v>
      </c>
      <c r="E269" s="23" t="s">
        <v>361</v>
      </c>
      <c r="F269" s="23" t="s">
        <v>217</v>
      </c>
      <c r="G269" s="37" t="s">
        <v>229</v>
      </c>
      <c r="H269" s="23" t="s">
        <v>236</v>
      </c>
      <c r="I269" s="23" t="s">
        <v>383</v>
      </c>
      <c r="K269" s="9"/>
      <c r="L269" s="5">
        <f t="shared" si="167"/>
        <v>0</v>
      </c>
      <c r="M269" s="9"/>
      <c r="N269" s="5">
        <f t="shared" si="168"/>
        <v>0</v>
      </c>
      <c r="O269" s="5">
        <f t="shared" si="169"/>
        <v>0</v>
      </c>
      <c r="P269" s="9"/>
      <c r="Q269" s="5">
        <f t="shared" si="170"/>
        <v>0</v>
      </c>
      <c r="R269" s="5">
        <f t="shared" si="171"/>
        <v>0</v>
      </c>
      <c r="S269" s="9"/>
      <c r="T269" s="5">
        <f t="shared" si="172"/>
        <v>0</v>
      </c>
      <c r="U269" s="5">
        <f t="shared" si="173"/>
        <v>0</v>
      </c>
      <c r="V269" s="9"/>
      <c r="W269" s="5">
        <f t="shared" si="174"/>
        <v>0</v>
      </c>
      <c r="X269" s="5">
        <f t="shared" si="175"/>
        <v>0</v>
      </c>
      <c r="Y269" s="9"/>
      <c r="Z269" s="5">
        <f t="shared" si="176"/>
        <v>0</v>
      </c>
      <c r="AA269" s="5">
        <f t="shared" si="177"/>
        <v>0</v>
      </c>
      <c r="AB269" s="9"/>
      <c r="AC269" s="5">
        <f t="shared" si="178"/>
        <v>0</v>
      </c>
      <c r="AD269" s="5">
        <f t="shared" si="179"/>
        <v>0</v>
      </c>
      <c r="AE269" s="9"/>
      <c r="AF269" s="5">
        <f t="shared" si="180"/>
        <v>0</v>
      </c>
      <c r="AG269" s="5">
        <f t="shared" si="181"/>
        <v>0</v>
      </c>
      <c r="AH269" s="9"/>
      <c r="AI269" s="5">
        <f t="shared" si="182"/>
        <v>0</v>
      </c>
      <c r="AJ269" s="5">
        <f t="shared" si="183"/>
        <v>0</v>
      </c>
      <c r="AK269" s="9"/>
      <c r="AL269" s="5">
        <f t="shared" si="184"/>
        <v>0</v>
      </c>
      <c r="AM269" s="5">
        <f t="shared" si="185"/>
        <v>0</v>
      </c>
      <c r="AN269" s="9"/>
      <c r="AO269" s="5">
        <f t="shared" si="186"/>
        <v>0</v>
      </c>
      <c r="AP269" s="5">
        <f t="shared" si="187"/>
        <v>0</v>
      </c>
      <c r="AQ269" s="9"/>
      <c r="AR269" s="5">
        <f t="shared" si="188"/>
        <v>0</v>
      </c>
      <c r="AS269" s="5">
        <f t="shared" si="189"/>
        <v>0</v>
      </c>
      <c r="AT269" s="9"/>
      <c r="AU269" s="5">
        <f t="shared" si="190"/>
        <v>0</v>
      </c>
      <c r="AV269" s="5">
        <f t="shared" si="191"/>
        <v>0</v>
      </c>
      <c r="AW269" s="9"/>
      <c r="AX269" s="5">
        <f t="shared" si="192"/>
        <v>0</v>
      </c>
      <c r="AY269" s="5">
        <f t="shared" si="193"/>
        <v>0</v>
      </c>
      <c r="AZ269" s="9"/>
      <c r="BA269" s="5">
        <f t="shared" si="194"/>
        <v>0</v>
      </c>
      <c r="BB269" s="5">
        <f t="shared" si="195"/>
        <v>0</v>
      </c>
      <c r="BC269" s="9"/>
      <c r="BD269" s="5">
        <f t="shared" si="196"/>
        <v>0</v>
      </c>
      <c r="BE269" s="5">
        <f t="shared" si="197"/>
        <v>0</v>
      </c>
      <c r="BG269" s="5">
        <f t="shared" si="198"/>
        <v>0</v>
      </c>
      <c r="BH269" s="5">
        <f t="shared" si="199"/>
        <v>0</v>
      </c>
      <c r="BJ269" s="5">
        <f t="shared" si="200"/>
        <v>0</v>
      </c>
      <c r="BK269" s="5">
        <f t="shared" si="201"/>
        <v>0</v>
      </c>
      <c r="BM269" s="5">
        <f t="shared" si="202"/>
        <v>0</v>
      </c>
      <c r="BN269" s="5">
        <f t="shared" si="203"/>
        <v>0</v>
      </c>
      <c r="BP269" s="5">
        <f t="shared" si="204"/>
        <v>0</v>
      </c>
      <c r="BQ269" s="5">
        <f t="shared" si="205"/>
        <v>0</v>
      </c>
      <c r="BS269" s="5">
        <f t="shared" si="206"/>
        <v>0</v>
      </c>
      <c r="BT269" s="5">
        <f t="shared" si="207"/>
        <v>0</v>
      </c>
      <c r="BV269" s="5">
        <f t="shared" si="208"/>
        <v>0</v>
      </c>
      <c r="BW269" s="5">
        <f t="shared" si="209"/>
        <v>0</v>
      </c>
      <c r="BY269" s="5">
        <f t="shared" si="210"/>
        <v>0</v>
      </c>
      <c r="BZ269" s="5">
        <f t="shared" si="211"/>
        <v>0</v>
      </c>
      <c r="CB269" s="5">
        <f t="shared" si="212"/>
        <v>0</v>
      </c>
      <c r="CC269" s="5">
        <f t="shared" si="213"/>
        <v>0</v>
      </c>
      <c r="CE269" s="5">
        <f t="shared" si="214"/>
        <v>0</v>
      </c>
      <c r="CF269" s="5">
        <f t="shared" si="215"/>
        <v>0</v>
      </c>
      <c r="CH269" s="5">
        <f t="shared" si="216"/>
        <v>0</v>
      </c>
      <c r="CI269" s="5">
        <f t="shared" si="217"/>
        <v>0</v>
      </c>
      <c r="CK269" s="5">
        <f t="shared" si="218"/>
        <v>0</v>
      </c>
      <c r="CL269" s="5">
        <f t="shared" si="219"/>
        <v>0</v>
      </c>
      <c r="CN269" s="5">
        <f t="shared" si="220"/>
        <v>0</v>
      </c>
      <c r="CO269" s="5">
        <f t="shared" si="221"/>
        <v>0</v>
      </c>
      <c r="CQ269" s="5">
        <f t="shared" si="222"/>
        <v>0</v>
      </c>
      <c r="CR269" s="5">
        <f t="shared" si="223"/>
        <v>0</v>
      </c>
      <c r="CT269" s="5">
        <f t="shared" si="224"/>
        <v>0</v>
      </c>
      <c r="CU269" s="5">
        <f t="shared" si="225"/>
        <v>0</v>
      </c>
      <c r="CW269" s="5">
        <f t="shared" si="226"/>
        <v>0</v>
      </c>
      <c r="CX269" s="5">
        <f t="shared" si="227"/>
        <v>0</v>
      </c>
      <c r="CZ269" s="5">
        <f t="shared" si="232"/>
        <v>0</v>
      </c>
      <c r="DA269" s="5">
        <f t="shared" si="232"/>
        <v>0</v>
      </c>
    </row>
    <row r="270" spans="2:105" x14ac:dyDescent="0.2">
      <c r="B270" s="23" t="s">
        <v>244</v>
      </c>
      <c r="C270" s="23">
        <v>8</v>
      </c>
      <c r="D270" s="23">
        <v>39</v>
      </c>
      <c r="E270" s="23" t="s">
        <v>361</v>
      </c>
      <c r="F270" s="23" t="s">
        <v>217</v>
      </c>
      <c r="G270" s="37" t="s">
        <v>229</v>
      </c>
      <c r="H270" s="23" t="s">
        <v>237</v>
      </c>
      <c r="I270" s="23" t="s">
        <v>383</v>
      </c>
      <c r="K270" s="9">
        <v>21</v>
      </c>
      <c r="L270" s="5">
        <f t="shared" si="167"/>
        <v>21</v>
      </c>
      <c r="M270" s="9"/>
      <c r="N270" s="5">
        <f t="shared" si="168"/>
        <v>21</v>
      </c>
      <c r="O270" s="5">
        <f t="shared" si="169"/>
        <v>21</v>
      </c>
      <c r="P270" s="9"/>
      <c r="Q270" s="5">
        <f t="shared" si="170"/>
        <v>21</v>
      </c>
      <c r="R270" s="5">
        <f t="shared" si="171"/>
        <v>21</v>
      </c>
      <c r="S270" s="9"/>
      <c r="T270" s="5">
        <f t="shared" si="172"/>
        <v>21</v>
      </c>
      <c r="U270" s="5">
        <f t="shared" si="173"/>
        <v>21</v>
      </c>
      <c r="V270" s="9"/>
      <c r="W270" s="5">
        <f t="shared" si="174"/>
        <v>21</v>
      </c>
      <c r="X270" s="5">
        <f t="shared" si="175"/>
        <v>21</v>
      </c>
      <c r="Y270" s="9"/>
      <c r="Z270" s="5">
        <f t="shared" si="176"/>
        <v>21</v>
      </c>
      <c r="AA270" s="5">
        <f t="shared" si="177"/>
        <v>21</v>
      </c>
      <c r="AB270" s="9"/>
      <c r="AC270" s="5">
        <f t="shared" si="178"/>
        <v>21</v>
      </c>
      <c r="AD270" s="5">
        <f t="shared" si="179"/>
        <v>21</v>
      </c>
      <c r="AE270" s="9"/>
      <c r="AF270" s="5">
        <f t="shared" si="180"/>
        <v>21</v>
      </c>
      <c r="AG270" s="5">
        <f t="shared" si="181"/>
        <v>21</v>
      </c>
      <c r="AH270" s="9"/>
      <c r="AI270" s="5">
        <f t="shared" si="182"/>
        <v>21</v>
      </c>
      <c r="AJ270" s="5">
        <f t="shared" si="183"/>
        <v>21</v>
      </c>
      <c r="AK270" s="9"/>
      <c r="AL270" s="5">
        <f t="shared" si="184"/>
        <v>21</v>
      </c>
      <c r="AM270" s="5">
        <f t="shared" si="185"/>
        <v>21</v>
      </c>
      <c r="AN270" s="9"/>
      <c r="AO270" s="5">
        <f t="shared" si="186"/>
        <v>21</v>
      </c>
      <c r="AP270" s="5">
        <f t="shared" si="187"/>
        <v>21</v>
      </c>
      <c r="AQ270" s="9"/>
      <c r="AR270" s="5">
        <f t="shared" si="188"/>
        <v>21</v>
      </c>
      <c r="AS270" s="5">
        <f t="shared" si="189"/>
        <v>21</v>
      </c>
      <c r="AT270" s="9"/>
      <c r="AU270" s="5">
        <f t="shared" si="190"/>
        <v>21</v>
      </c>
      <c r="AV270" s="5">
        <f t="shared" si="191"/>
        <v>21</v>
      </c>
      <c r="AW270" s="9"/>
      <c r="AX270" s="5">
        <f t="shared" si="192"/>
        <v>21</v>
      </c>
      <c r="AY270" s="5">
        <f t="shared" si="193"/>
        <v>21</v>
      </c>
      <c r="AZ270" s="9"/>
      <c r="BA270" s="5">
        <f t="shared" si="194"/>
        <v>21</v>
      </c>
      <c r="BB270" s="5">
        <f t="shared" si="195"/>
        <v>21</v>
      </c>
      <c r="BC270" s="9"/>
      <c r="BD270" s="5">
        <f t="shared" si="196"/>
        <v>21</v>
      </c>
      <c r="BE270" s="5">
        <f t="shared" si="197"/>
        <v>21</v>
      </c>
      <c r="BG270" s="5">
        <f t="shared" si="198"/>
        <v>21</v>
      </c>
      <c r="BH270" s="5">
        <f t="shared" si="199"/>
        <v>21</v>
      </c>
      <c r="BJ270" s="5">
        <f t="shared" si="200"/>
        <v>21</v>
      </c>
      <c r="BK270" s="5">
        <f t="shared" si="201"/>
        <v>21</v>
      </c>
      <c r="BM270" s="5">
        <f t="shared" si="202"/>
        <v>21</v>
      </c>
      <c r="BN270" s="5">
        <f t="shared" si="203"/>
        <v>21</v>
      </c>
      <c r="BP270" s="5">
        <f t="shared" si="204"/>
        <v>21</v>
      </c>
      <c r="BQ270" s="5">
        <f t="shared" si="205"/>
        <v>21</v>
      </c>
      <c r="BS270" s="5">
        <f t="shared" si="206"/>
        <v>21</v>
      </c>
      <c r="BT270" s="5">
        <f t="shared" si="207"/>
        <v>21</v>
      </c>
      <c r="BV270" s="5">
        <f t="shared" si="208"/>
        <v>21</v>
      </c>
      <c r="BW270" s="5">
        <f t="shared" si="209"/>
        <v>21</v>
      </c>
      <c r="BY270" s="5">
        <f t="shared" si="210"/>
        <v>21</v>
      </c>
      <c r="BZ270" s="5">
        <f t="shared" si="211"/>
        <v>21</v>
      </c>
      <c r="CB270" s="5">
        <f t="shared" si="212"/>
        <v>21</v>
      </c>
      <c r="CC270" s="5">
        <f t="shared" si="213"/>
        <v>21</v>
      </c>
      <c r="CE270" s="5">
        <f t="shared" si="214"/>
        <v>21</v>
      </c>
      <c r="CF270" s="5">
        <f t="shared" si="215"/>
        <v>21</v>
      </c>
      <c r="CH270" s="5">
        <f t="shared" si="216"/>
        <v>21</v>
      </c>
      <c r="CI270" s="5">
        <f t="shared" si="217"/>
        <v>21</v>
      </c>
      <c r="CK270" s="5">
        <f t="shared" si="218"/>
        <v>21</v>
      </c>
      <c r="CL270" s="5">
        <f t="shared" si="219"/>
        <v>21</v>
      </c>
      <c r="CN270" s="5">
        <f t="shared" si="220"/>
        <v>21</v>
      </c>
      <c r="CO270" s="5">
        <f t="shared" si="221"/>
        <v>21</v>
      </c>
      <c r="CQ270" s="5">
        <f t="shared" si="222"/>
        <v>21</v>
      </c>
      <c r="CR270" s="5">
        <f t="shared" si="223"/>
        <v>21</v>
      </c>
      <c r="CT270" s="5">
        <f t="shared" si="224"/>
        <v>21</v>
      </c>
      <c r="CU270" s="5">
        <f t="shared" si="225"/>
        <v>21</v>
      </c>
      <c r="CW270" s="5">
        <f t="shared" si="226"/>
        <v>21</v>
      </c>
      <c r="CX270" s="5">
        <f t="shared" si="227"/>
        <v>21</v>
      </c>
      <c r="CZ270" s="5">
        <f t="shared" si="232"/>
        <v>609</v>
      </c>
      <c r="DA270" s="5">
        <f t="shared" si="232"/>
        <v>609</v>
      </c>
    </row>
    <row r="271" spans="2:105" x14ac:dyDescent="0.2">
      <c r="K271" s="9"/>
      <c r="M271" s="9"/>
      <c r="P271" s="9"/>
      <c r="S271" s="9"/>
      <c r="V271" s="9"/>
      <c r="Y271" s="9"/>
      <c r="AB271" s="9"/>
      <c r="AE271" s="9"/>
      <c r="AH271" s="9"/>
      <c r="AK271" s="9"/>
      <c r="AN271" s="9"/>
      <c r="AQ271" s="9"/>
      <c r="AT271" s="9"/>
      <c r="AW271" s="9"/>
      <c r="AZ271" s="9"/>
      <c r="BC271" s="9"/>
    </row>
    <row r="272" spans="2:105" x14ac:dyDescent="0.2">
      <c r="B272" s="23" t="s">
        <v>244</v>
      </c>
      <c r="C272" s="23">
        <v>8</v>
      </c>
      <c r="D272" s="23">
        <v>39</v>
      </c>
      <c r="E272" s="23" t="s">
        <v>362</v>
      </c>
      <c r="F272" s="23" t="s">
        <v>217</v>
      </c>
      <c r="G272" s="37" t="s">
        <v>229</v>
      </c>
      <c r="H272" s="23" t="s">
        <v>235</v>
      </c>
      <c r="I272" s="23" t="s">
        <v>383</v>
      </c>
      <c r="K272" s="5">
        <v>0</v>
      </c>
      <c r="L272" s="5">
        <f t="shared" si="167"/>
        <v>0</v>
      </c>
      <c r="N272" s="5">
        <f t="shared" si="168"/>
        <v>0</v>
      </c>
      <c r="O272" s="5">
        <f t="shared" si="169"/>
        <v>0</v>
      </c>
      <c r="Q272" s="5">
        <f t="shared" si="170"/>
        <v>0</v>
      </c>
      <c r="R272" s="5">
        <f t="shared" si="171"/>
        <v>0</v>
      </c>
      <c r="T272" s="5">
        <f t="shared" si="172"/>
        <v>0</v>
      </c>
      <c r="U272" s="5">
        <f t="shared" si="173"/>
        <v>0</v>
      </c>
      <c r="W272" s="5">
        <f t="shared" si="174"/>
        <v>0</v>
      </c>
      <c r="X272" s="5">
        <f t="shared" si="175"/>
        <v>0</v>
      </c>
      <c r="Z272" s="5">
        <f t="shared" si="176"/>
        <v>0</v>
      </c>
      <c r="AA272" s="5">
        <f t="shared" si="177"/>
        <v>0</v>
      </c>
      <c r="AC272" s="5">
        <f t="shared" si="178"/>
        <v>0</v>
      </c>
      <c r="AD272" s="5">
        <f t="shared" si="179"/>
        <v>0</v>
      </c>
      <c r="AF272" s="5">
        <f t="shared" si="180"/>
        <v>0</v>
      </c>
      <c r="AG272" s="5">
        <f t="shared" si="181"/>
        <v>0</v>
      </c>
      <c r="AI272" s="5">
        <f t="shared" si="182"/>
        <v>0</v>
      </c>
      <c r="AJ272" s="5">
        <f t="shared" si="183"/>
        <v>0</v>
      </c>
      <c r="AL272" s="5">
        <f t="shared" si="184"/>
        <v>0</v>
      </c>
      <c r="AM272" s="5">
        <f t="shared" si="185"/>
        <v>0</v>
      </c>
      <c r="AO272" s="5">
        <f t="shared" si="186"/>
        <v>0</v>
      </c>
      <c r="AP272" s="5">
        <f t="shared" si="187"/>
        <v>0</v>
      </c>
      <c r="AR272" s="5">
        <f t="shared" si="188"/>
        <v>0</v>
      </c>
      <c r="AS272" s="5">
        <f t="shared" si="189"/>
        <v>0</v>
      </c>
      <c r="AU272" s="5">
        <f t="shared" si="190"/>
        <v>0</v>
      </c>
      <c r="AV272" s="5">
        <f t="shared" si="191"/>
        <v>0</v>
      </c>
      <c r="AX272" s="5">
        <f t="shared" si="192"/>
        <v>0</v>
      </c>
      <c r="AY272" s="5">
        <f t="shared" si="193"/>
        <v>0</v>
      </c>
      <c r="BA272" s="5">
        <f t="shared" si="194"/>
        <v>0</v>
      </c>
      <c r="BB272" s="5">
        <f t="shared" si="195"/>
        <v>0</v>
      </c>
      <c r="BD272" s="5">
        <f t="shared" si="196"/>
        <v>0</v>
      </c>
      <c r="BE272" s="5">
        <f t="shared" si="197"/>
        <v>0</v>
      </c>
      <c r="BG272" s="5">
        <f t="shared" si="198"/>
        <v>0</v>
      </c>
      <c r="BH272" s="5">
        <f t="shared" si="199"/>
        <v>0</v>
      </c>
      <c r="BJ272" s="5">
        <f t="shared" si="200"/>
        <v>0</v>
      </c>
      <c r="BK272" s="5">
        <f t="shared" si="201"/>
        <v>0</v>
      </c>
      <c r="BM272" s="5">
        <f t="shared" si="202"/>
        <v>0</v>
      </c>
      <c r="BN272" s="5">
        <f t="shared" si="203"/>
        <v>0</v>
      </c>
      <c r="BP272" s="5">
        <f t="shared" si="204"/>
        <v>0</v>
      </c>
      <c r="BQ272" s="5">
        <f t="shared" si="205"/>
        <v>0</v>
      </c>
      <c r="BS272" s="5">
        <f t="shared" si="206"/>
        <v>0</v>
      </c>
      <c r="BT272" s="5">
        <f t="shared" si="207"/>
        <v>0</v>
      </c>
      <c r="BV272" s="5">
        <f t="shared" si="208"/>
        <v>0</v>
      </c>
      <c r="BW272" s="5">
        <f t="shared" si="209"/>
        <v>0</v>
      </c>
      <c r="BY272" s="5">
        <f t="shared" si="210"/>
        <v>0</v>
      </c>
      <c r="BZ272" s="5">
        <f t="shared" si="211"/>
        <v>0</v>
      </c>
      <c r="CB272" s="5">
        <f t="shared" si="212"/>
        <v>0</v>
      </c>
      <c r="CC272" s="5">
        <f t="shared" si="213"/>
        <v>0</v>
      </c>
      <c r="CE272" s="5">
        <f t="shared" si="214"/>
        <v>0</v>
      </c>
      <c r="CF272" s="5">
        <f t="shared" si="215"/>
        <v>0</v>
      </c>
      <c r="CH272" s="5">
        <f t="shared" si="216"/>
        <v>0</v>
      </c>
      <c r="CI272" s="5">
        <f t="shared" si="217"/>
        <v>0</v>
      </c>
      <c r="CK272" s="5">
        <f t="shared" si="218"/>
        <v>0</v>
      </c>
      <c r="CL272" s="5">
        <f t="shared" si="219"/>
        <v>0</v>
      </c>
      <c r="CN272" s="5">
        <f t="shared" si="220"/>
        <v>0</v>
      </c>
      <c r="CO272" s="5">
        <f t="shared" si="221"/>
        <v>0</v>
      </c>
      <c r="CQ272" s="5">
        <f t="shared" si="222"/>
        <v>0</v>
      </c>
      <c r="CR272" s="5">
        <f t="shared" si="223"/>
        <v>0</v>
      </c>
      <c r="CT272" s="5">
        <f t="shared" si="224"/>
        <v>0</v>
      </c>
      <c r="CU272" s="5">
        <f t="shared" si="225"/>
        <v>0</v>
      </c>
      <c r="CW272" s="5">
        <f t="shared" si="226"/>
        <v>0</v>
      </c>
      <c r="CX272" s="5">
        <f t="shared" si="227"/>
        <v>0</v>
      </c>
      <c r="CZ272" s="5">
        <f>K272+N272+Q272+T272+W272+Z272+AC272+AF272+AI272+AL272+AO272+AR272+AU272+AX272+BA272+BD272+BG272+BJ272+BM272+BP272+BS272+BV272+BY272+CB272+CE272+CH272+CK272+CN272+CQ272</f>
        <v>0</v>
      </c>
      <c r="DA272" s="5">
        <f>L272+O272+R272+U272+X272+AA272+AD272+AG272+AJ272+AM272+AP272+AS272+AV272+AY272+BB272+BE272+BH272+BK272+BN272+BQ272+BT272+BW272+BZ272+CC272+CF272+CI272+CL272+CO272+CR272</f>
        <v>0</v>
      </c>
    </row>
    <row r="273" spans="2:105" x14ac:dyDescent="0.2">
      <c r="B273" s="23" t="s">
        <v>244</v>
      </c>
      <c r="C273" s="23">
        <v>8</v>
      </c>
      <c r="D273" s="23">
        <v>39</v>
      </c>
      <c r="E273" s="23" t="s">
        <v>362</v>
      </c>
      <c r="F273" s="23" t="s">
        <v>217</v>
      </c>
      <c r="G273" s="37" t="s">
        <v>229</v>
      </c>
      <c r="H273" s="23" t="s">
        <v>236</v>
      </c>
      <c r="I273" s="23" t="s">
        <v>383</v>
      </c>
      <c r="K273" s="9"/>
      <c r="L273" s="5">
        <f t="shared" si="167"/>
        <v>0</v>
      </c>
      <c r="M273" s="9"/>
      <c r="N273" s="5">
        <f t="shared" si="168"/>
        <v>0</v>
      </c>
      <c r="O273" s="5">
        <f t="shared" si="169"/>
        <v>0</v>
      </c>
      <c r="P273" s="9"/>
      <c r="Q273" s="5">
        <f t="shared" si="170"/>
        <v>0</v>
      </c>
      <c r="R273" s="5">
        <f t="shared" si="171"/>
        <v>0</v>
      </c>
      <c r="S273" s="9"/>
      <c r="T273" s="5">
        <f t="shared" si="172"/>
        <v>0</v>
      </c>
      <c r="U273" s="5">
        <f t="shared" si="173"/>
        <v>0</v>
      </c>
      <c r="V273" s="9"/>
      <c r="W273" s="5">
        <f t="shared" si="174"/>
        <v>0</v>
      </c>
      <c r="X273" s="5">
        <f t="shared" si="175"/>
        <v>0</v>
      </c>
      <c r="Y273" s="9"/>
      <c r="Z273" s="5">
        <f t="shared" si="176"/>
        <v>0</v>
      </c>
      <c r="AA273" s="5">
        <f t="shared" si="177"/>
        <v>0</v>
      </c>
      <c r="AB273" s="9"/>
      <c r="AC273" s="5">
        <f t="shared" si="178"/>
        <v>0</v>
      </c>
      <c r="AD273" s="5">
        <f t="shared" si="179"/>
        <v>0</v>
      </c>
      <c r="AE273" s="9"/>
      <c r="AF273" s="5">
        <f t="shared" si="180"/>
        <v>0</v>
      </c>
      <c r="AG273" s="5">
        <f t="shared" si="181"/>
        <v>0</v>
      </c>
      <c r="AH273" s="9"/>
      <c r="AI273" s="5">
        <f t="shared" si="182"/>
        <v>0</v>
      </c>
      <c r="AJ273" s="5">
        <f t="shared" si="183"/>
        <v>0</v>
      </c>
      <c r="AK273" s="9"/>
      <c r="AL273" s="5">
        <f t="shared" si="184"/>
        <v>0</v>
      </c>
      <c r="AM273" s="5">
        <f t="shared" si="185"/>
        <v>0</v>
      </c>
      <c r="AN273" s="9"/>
      <c r="AO273" s="5">
        <f t="shared" si="186"/>
        <v>0</v>
      </c>
      <c r="AP273" s="5">
        <f t="shared" si="187"/>
        <v>0</v>
      </c>
      <c r="AQ273" s="9"/>
      <c r="AR273" s="5">
        <f t="shared" si="188"/>
        <v>0</v>
      </c>
      <c r="AS273" s="5">
        <f t="shared" si="189"/>
        <v>0</v>
      </c>
      <c r="AT273" s="9"/>
      <c r="AU273" s="5">
        <f t="shared" si="190"/>
        <v>0</v>
      </c>
      <c r="AV273" s="5">
        <f t="shared" si="191"/>
        <v>0</v>
      </c>
      <c r="AW273" s="9"/>
      <c r="AX273" s="5">
        <f t="shared" si="192"/>
        <v>0</v>
      </c>
      <c r="AY273" s="5">
        <f t="shared" si="193"/>
        <v>0</v>
      </c>
      <c r="AZ273" s="9"/>
      <c r="BA273" s="5">
        <f t="shared" si="194"/>
        <v>0</v>
      </c>
      <c r="BB273" s="5">
        <f t="shared" si="195"/>
        <v>0</v>
      </c>
      <c r="BC273" s="9"/>
      <c r="BD273" s="5">
        <f t="shared" si="196"/>
        <v>0</v>
      </c>
      <c r="BE273" s="5">
        <f t="shared" si="197"/>
        <v>0</v>
      </c>
      <c r="BG273" s="5">
        <f t="shared" si="198"/>
        <v>0</v>
      </c>
      <c r="BH273" s="5">
        <f t="shared" si="199"/>
        <v>0</v>
      </c>
      <c r="BJ273" s="5">
        <f t="shared" si="200"/>
        <v>0</v>
      </c>
      <c r="BK273" s="5">
        <f t="shared" si="201"/>
        <v>0</v>
      </c>
      <c r="BM273" s="5">
        <f t="shared" si="202"/>
        <v>0</v>
      </c>
      <c r="BN273" s="5">
        <f t="shared" si="203"/>
        <v>0</v>
      </c>
      <c r="BP273" s="5">
        <f t="shared" si="204"/>
        <v>0</v>
      </c>
      <c r="BQ273" s="5">
        <f t="shared" si="205"/>
        <v>0</v>
      </c>
      <c r="BS273" s="5">
        <f t="shared" si="206"/>
        <v>0</v>
      </c>
      <c r="BT273" s="5">
        <f t="shared" si="207"/>
        <v>0</v>
      </c>
      <c r="BV273" s="5">
        <f t="shared" si="208"/>
        <v>0</v>
      </c>
      <c r="BW273" s="5">
        <f t="shared" si="209"/>
        <v>0</v>
      </c>
      <c r="BY273" s="5">
        <f t="shared" si="210"/>
        <v>0</v>
      </c>
      <c r="BZ273" s="5">
        <f t="shared" si="211"/>
        <v>0</v>
      </c>
      <c r="CB273" s="5">
        <f t="shared" si="212"/>
        <v>0</v>
      </c>
      <c r="CC273" s="5">
        <f t="shared" si="213"/>
        <v>0</v>
      </c>
      <c r="CE273" s="5">
        <f t="shared" si="214"/>
        <v>0</v>
      </c>
      <c r="CF273" s="5">
        <f t="shared" si="215"/>
        <v>0</v>
      </c>
      <c r="CH273" s="5">
        <f t="shared" si="216"/>
        <v>0</v>
      </c>
      <c r="CI273" s="5">
        <f t="shared" si="217"/>
        <v>0</v>
      </c>
      <c r="CK273" s="5">
        <f t="shared" si="218"/>
        <v>0</v>
      </c>
      <c r="CL273" s="5">
        <f t="shared" si="219"/>
        <v>0</v>
      </c>
      <c r="CN273" s="5">
        <f t="shared" si="220"/>
        <v>0</v>
      </c>
      <c r="CO273" s="5">
        <f t="shared" si="221"/>
        <v>0</v>
      </c>
      <c r="CQ273" s="5">
        <f t="shared" si="222"/>
        <v>0</v>
      </c>
      <c r="CR273" s="5">
        <f t="shared" si="223"/>
        <v>0</v>
      </c>
      <c r="CT273" s="5">
        <f t="shared" si="224"/>
        <v>0</v>
      </c>
      <c r="CU273" s="5">
        <f t="shared" si="225"/>
        <v>0</v>
      </c>
      <c r="CW273" s="5">
        <f t="shared" si="226"/>
        <v>0</v>
      </c>
      <c r="CX273" s="5">
        <f t="shared" si="227"/>
        <v>0</v>
      </c>
      <c r="CZ273" s="5">
        <f>K273+N273+Q273+T273+W273+Z273+AC273+AF273+AI273+AL273+AO273+AR273+AU273+AX273+BA273+BD273+BG273+BJ273+BM273+BP273+BS273+BV273+BY273+CB273+CE273+CH273+CK273+CN273+CQ273</f>
        <v>0</v>
      </c>
      <c r="DA273" s="5">
        <f>L273+O273+R273+U273+X273+AA273+AD273+AG273+AJ273+AM273+AP273+AS273+AV273+AY273+BB273+BE273+BH273+BK273+BN273+BQ273+BT273+BW273+BZ273+CC273+CF273+CI273+CL273+CO273+CR273</f>
        <v>0</v>
      </c>
    </row>
    <row r="274" spans="2:105" x14ac:dyDescent="0.2">
      <c r="K274" s="9"/>
      <c r="M274" s="9"/>
      <c r="P274" s="9"/>
      <c r="S274" s="9"/>
      <c r="V274" s="9"/>
      <c r="Y274" s="9"/>
      <c r="AB274" s="9"/>
      <c r="AE274" s="9"/>
      <c r="AH274" s="9"/>
      <c r="AK274" s="9"/>
      <c r="AN274" s="9"/>
      <c r="AQ274" s="9"/>
      <c r="AT274" s="9"/>
      <c r="AW274" s="9"/>
      <c r="AZ274" s="9"/>
      <c r="BC274" s="9"/>
    </row>
    <row r="275" spans="2:105" x14ac:dyDescent="0.2">
      <c r="B275" s="23" t="s">
        <v>244</v>
      </c>
      <c r="C275" s="23">
        <v>8</v>
      </c>
      <c r="D275" s="23">
        <v>39</v>
      </c>
      <c r="E275" s="23" t="s">
        <v>361</v>
      </c>
      <c r="F275" s="23" t="s">
        <v>269</v>
      </c>
      <c r="G275" s="37" t="s">
        <v>371</v>
      </c>
      <c r="H275" s="23" t="s">
        <v>235</v>
      </c>
      <c r="I275" s="23" t="s">
        <v>370</v>
      </c>
      <c r="K275" s="5">
        <v>135</v>
      </c>
      <c r="L275" s="5">
        <f t="shared" si="167"/>
        <v>135</v>
      </c>
      <c r="N275" s="5">
        <f t="shared" si="168"/>
        <v>135</v>
      </c>
      <c r="O275" s="5">
        <f t="shared" si="169"/>
        <v>135</v>
      </c>
      <c r="Q275" s="5">
        <f t="shared" si="170"/>
        <v>135</v>
      </c>
      <c r="R275" s="5">
        <f t="shared" si="171"/>
        <v>135</v>
      </c>
      <c r="T275" s="5">
        <f t="shared" si="172"/>
        <v>135</v>
      </c>
      <c r="U275" s="5">
        <f t="shared" si="173"/>
        <v>135</v>
      </c>
      <c r="W275" s="5">
        <f t="shared" si="174"/>
        <v>135</v>
      </c>
      <c r="X275" s="5">
        <f t="shared" si="175"/>
        <v>135</v>
      </c>
      <c r="Z275" s="5">
        <f t="shared" si="176"/>
        <v>135</v>
      </c>
      <c r="AA275" s="5">
        <f t="shared" si="177"/>
        <v>135</v>
      </c>
      <c r="AC275" s="5">
        <f t="shared" si="178"/>
        <v>135</v>
      </c>
      <c r="AD275" s="5">
        <f t="shared" si="179"/>
        <v>135</v>
      </c>
      <c r="AF275" s="5">
        <f t="shared" si="180"/>
        <v>135</v>
      </c>
      <c r="AG275" s="5">
        <f t="shared" si="181"/>
        <v>135</v>
      </c>
      <c r="AI275" s="5">
        <f t="shared" si="182"/>
        <v>135</v>
      </c>
      <c r="AJ275" s="5">
        <f t="shared" si="183"/>
        <v>135</v>
      </c>
      <c r="AL275" s="5">
        <f t="shared" si="184"/>
        <v>135</v>
      </c>
      <c r="AM275" s="5">
        <f t="shared" si="185"/>
        <v>135</v>
      </c>
      <c r="AO275" s="5">
        <f t="shared" si="186"/>
        <v>135</v>
      </c>
      <c r="AP275" s="5">
        <f t="shared" si="187"/>
        <v>135</v>
      </c>
      <c r="AR275" s="5">
        <f t="shared" si="188"/>
        <v>135</v>
      </c>
      <c r="AS275" s="5">
        <f t="shared" si="189"/>
        <v>135</v>
      </c>
      <c r="AU275" s="5">
        <f t="shared" si="190"/>
        <v>135</v>
      </c>
      <c r="AV275" s="5">
        <f t="shared" si="191"/>
        <v>135</v>
      </c>
      <c r="AX275" s="5">
        <f t="shared" si="192"/>
        <v>135</v>
      </c>
      <c r="AY275" s="5">
        <f t="shared" si="193"/>
        <v>135</v>
      </c>
      <c r="BA275" s="5">
        <f t="shared" si="194"/>
        <v>135</v>
      </c>
      <c r="BB275" s="5">
        <f t="shared" si="195"/>
        <v>135</v>
      </c>
      <c r="BD275" s="5">
        <f t="shared" si="196"/>
        <v>135</v>
      </c>
      <c r="BE275" s="5">
        <f t="shared" si="197"/>
        <v>135</v>
      </c>
      <c r="BG275" s="5">
        <f t="shared" si="198"/>
        <v>135</v>
      </c>
      <c r="BH275" s="5">
        <f t="shared" si="199"/>
        <v>135</v>
      </c>
      <c r="BJ275" s="5">
        <f t="shared" si="200"/>
        <v>135</v>
      </c>
      <c r="BK275" s="5">
        <f t="shared" si="201"/>
        <v>135</v>
      </c>
      <c r="BM275" s="5">
        <f t="shared" si="202"/>
        <v>135</v>
      </c>
      <c r="BN275" s="5">
        <f t="shared" si="203"/>
        <v>135</v>
      </c>
      <c r="BP275" s="5">
        <f t="shared" si="204"/>
        <v>135</v>
      </c>
      <c r="BQ275" s="5">
        <f t="shared" si="205"/>
        <v>135</v>
      </c>
      <c r="BS275" s="5">
        <f t="shared" si="206"/>
        <v>135</v>
      </c>
      <c r="BT275" s="5">
        <f t="shared" si="207"/>
        <v>135</v>
      </c>
      <c r="BV275" s="5">
        <f t="shared" si="208"/>
        <v>135</v>
      </c>
      <c r="BW275" s="5">
        <f t="shared" si="209"/>
        <v>135</v>
      </c>
      <c r="BY275" s="5">
        <f t="shared" si="210"/>
        <v>135</v>
      </c>
      <c r="BZ275" s="5">
        <f t="shared" si="211"/>
        <v>135</v>
      </c>
      <c r="CB275" s="5">
        <f t="shared" si="212"/>
        <v>135</v>
      </c>
      <c r="CC275" s="5">
        <f t="shared" si="213"/>
        <v>135</v>
      </c>
      <c r="CE275" s="5">
        <f t="shared" si="214"/>
        <v>135</v>
      </c>
      <c r="CF275" s="5">
        <f t="shared" si="215"/>
        <v>135</v>
      </c>
      <c r="CH275" s="5">
        <f t="shared" si="216"/>
        <v>135</v>
      </c>
      <c r="CI275" s="5">
        <f t="shared" si="217"/>
        <v>135</v>
      </c>
      <c r="CK275" s="5">
        <f t="shared" si="218"/>
        <v>135</v>
      </c>
      <c r="CL275" s="5">
        <f t="shared" si="219"/>
        <v>135</v>
      </c>
      <c r="CN275" s="5">
        <f t="shared" si="220"/>
        <v>135</v>
      </c>
      <c r="CO275" s="5">
        <f t="shared" si="221"/>
        <v>135</v>
      </c>
      <c r="CQ275" s="5">
        <f t="shared" si="222"/>
        <v>135</v>
      </c>
      <c r="CR275" s="5">
        <f t="shared" si="223"/>
        <v>135</v>
      </c>
      <c r="CT275" s="5">
        <f t="shared" si="224"/>
        <v>135</v>
      </c>
      <c r="CU275" s="5">
        <f t="shared" si="225"/>
        <v>135</v>
      </c>
      <c r="CW275" s="5">
        <f t="shared" si="226"/>
        <v>135</v>
      </c>
      <c r="CX275" s="5">
        <f t="shared" si="227"/>
        <v>135</v>
      </c>
      <c r="CZ275" s="5">
        <f>K275+N275+Q275+T275+W275+Z275+AC275+AF275+AI275+AL275+AO275+AR275+AU275+AX275+BA275+BD275+BG275+BJ275+BM275+BP275+BS275+BV275+BY275+CB275+CE275+CH275+CK275+CN275+CQ275</f>
        <v>3915</v>
      </c>
      <c r="DA275" s="5">
        <f>L275+O275+R275+U275+X275+AA275+AD275+AG275+AJ275+AM275+AP275+AS275+AV275+AY275+BB275+BE275+BH275+BK275+BN275+BQ275+BT275+BW275+BZ275+CC275+CF275+CI275+CL275+CO275+CR275</f>
        <v>3915</v>
      </c>
    </row>
    <row r="276" spans="2:105" x14ac:dyDescent="0.2">
      <c r="B276" s="23" t="s">
        <v>244</v>
      </c>
      <c r="C276" s="23">
        <v>8</v>
      </c>
      <c r="D276" s="23">
        <v>39</v>
      </c>
      <c r="E276" s="23" t="s">
        <v>361</v>
      </c>
      <c r="F276" s="23" t="s">
        <v>269</v>
      </c>
      <c r="G276" s="37" t="s">
        <v>371</v>
      </c>
      <c r="H276" s="23" t="s">
        <v>236</v>
      </c>
      <c r="L276" s="5">
        <f t="shared" si="167"/>
        <v>0</v>
      </c>
      <c r="N276" s="5">
        <f t="shared" si="168"/>
        <v>0</v>
      </c>
      <c r="O276" s="5">
        <f t="shared" si="169"/>
        <v>0</v>
      </c>
      <c r="Q276" s="5">
        <f t="shared" si="170"/>
        <v>0</v>
      </c>
      <c r="R276" s="5">
        <f t="shared" si="171"/>
        <v>0</v>
      </c>
      <c r="T276" s="5">
        <f t="shared" si="172"/>
        <v>0</v>
      </c>
      <c r="U276" s="5">
        <f t="shared" si="173"/>
        <v>0</v>
      </c>
      <c r="W276" s="5">
        <f t="shared" si="174"/>
        <v>0</v>
      </c>
      <c r="X276" s="5">
        <f t="shared" si="175"/>
        <v>0</v>
      </c>
      <c r="Z276" s="5">
        <f t="shared" si="176"/>
        <v>0</v>
      </c>
      <c r="AA276" s="5">
        <f t="shared" si="177"/>
        <v>0</v>
      </c>
      <c r="AC276" s="5">
        <f t="shared" si="178"/>
        <v>0</v>
      </c>
      <c r="AD276" s="5">
        <f t="shared" si="179"/>
        <v>0</v>
      </c>
      <c r="AF276" s="5">
        <f t="shared" si="180"/>
        <v>0</v>
      </c>
      <c r="AG276" s="5">
        <f t="shared" si="181"/>
        <v>0</v>
      </c>
      <c r="AI276" s="5">
        <f t="shared" si="182"/>
        <v>0</v>
      </c>
      <c r="AJ276" s="5">
        <f t="shared" si="183"/>
        <v>0</v>
      </c>
      <c r="AL276" s="5">
        <f t="shared" si="184"/>
        <v>0</v>
      </c>
      <c r="AM276" s="5">
        <f t="shared" si="185"/>
        <v>0</v>
      </c>
      <c r="AO276" s="5">
        <f t="shared" si="186"/>
        <v>0</v>
      </c>
      <c r="AP276" s="5">
        <f t="shared" si="187"/>
        <v>0</v>
      </c>
      <c r="AR276" s="5">
        <f t="shared" si="188"/>
        <v>0</v>
      </c>
      <c r="AS276" s="5">
        <f t="shared" si="189"/>
        <v>0</v>
      </c>
      <c r="AU276" s="5">
        <f t="shared" si="190"/>
        <v>0</v>
      </c>
      <c r="AV276" s="5">
        <f t="shared" si="191"/>
        <v>0</v>
      </c>
      <c r="AX276" s="5">
        <f t="shared" si="192"/>
        <v>0</v>
      </c>
      <c r="AY276" s="5">
        <f t="shared" si="193"/>
        <v>0</v>
      </c>
      <c r="BA276" s="5">
        <f t="shared" si="194"/>
        <v>0</v>
      </c>
      <c r="BB276" s="5">
        <f t="shared" si="195"/>
        <v>0</v>
      </c>
      <c r="BD276" s="5">
        <f t="shared" si="196"/>
        <v>0</v>
      </c>
      <c r="BE276" s="5">
        <f t="shared" si="197"/>
        <v>0</v>
      </c>
      <c r="BG276" s="5">
        <f t="shared" si="198"/>
        <v>0</v>
      </c>
      <c r="BH276" s="5">
        <f t="shared" si="199"/>
        <v>0</v>
      </c>
      <c r="BJ276" s="5">
        <f t="shared" si="200"/>
        <v>0</v>
      </c>
      <c r="BK276" s="5">
        <f t="shared" si="201"/>
        <v>0</v>
      </c>
      <c r="BM276" s="5">
        <f t="shared" si="202"/>
        <v>0</v>
      </c>
      <c r="BN276" s="5">
        <f t="shared" si="203"/>
        <v>0</v>
      </c>
      <c r="BP276" s="5">
        <f t="shared" si="204"/>
        <v>0</v>
      </c>
      <c r="BQ276" s="5">
        <f t="shared" si="205"/>
        <v>0</v>
      </c>
      <c r="BS276" s="5">
        <f t="shared" si="206"/>
        <v>0</v>
      </c>
      <c r="BT276" s="5">
        <f t="shared" si="207"/>
        <v>0</v>
      </c>
      <c r="BV276" s="5">
        <f t="shared" si="208"/>
        <v>0</v>
      </c>
      <c r="BW276" s="5">
        <f t="shared" si="209"/>
        <v>0</v>
      </c>
      <c r="BY276" s="5">
        <f t="shared" si="210"/>
        <v>0</v>
      </c>
      <c r="BZ276" s="5">
        <f t="shared" si="211"/>
        <v>0</v>
      </c>
      <c r="CB276" s="5">
        <f t="shared" si="212"/>
        <v>0</v>
      </c>
      <c r="CC276" s="5">
        <f t="shared" si="213"/>
        <v>0</v>
      </c>
      <c r="CE276" s="5">
        <f t="shared" si="214"/>
        <v>0</v>
      </c>
      <c r="CF276" s="5">
        <f t="shared" si="215"/>
        <v>0</v>
      </c>
      <c r="CH276" s="5">
        <f t="shared" si="216"/>
        <v>0</v>
      </c>
      <c r="CI276" s="5">
        <f t="shared" si="217"/>
        <v>0</v>
      </c>
      <c r="CK276" s="5">
        <f t="shared" si="218"/>
        <v>0</v>
      </c>
      <c r="CL276" s="5">
        <f t="shared" si="219"/>
        <v>0</v>
      </c>
      <c r="CN276" s="5">
        <f t="shared" si="220"/>
        <v>0</v>
      </c>
      <c r="CO276" s="5">
        <f t="shared" si="221"/>
        <v>0</v>
      </c>
      <c r="CQ276" s="5">
        <f t="shared" si="222"/>
        <v>0</v>
      </c>
      <c r="CR276" s="5">
        <f t="shared" si="223"/>
        <v>0</v>
      </c>
      <c r="CT276" s="5">
        <f t="shared" si="224"/>
        <v>0</v>
      </c>
      <c r="CU276" s="5">
        <f t="shared" si="225"/>
        <v>0</v>
      </c>
      <c r="CW276" s="5">
        <f t="shared" si="226"/>
        <v>0</v>
      </c>
      <c r="CX276" s="5">
        <f t="shared" si="227"/>
        <v>0</v>
      </c>
    </row>
    <row r="278" spans="2:105" x14ac:dyDescent="0.2">
      <c r="B278" s="23" t="s">
        <v>244</v>
      </c>
      <c r="C278" s="23">
        <v>8</v>
      </c>
      <c r="D278" s="23">
        <v>39</v>
      </c>
      <c r="E278" s="23" t="s">
        <v>362</v>
      </c>
      <c r="F278" s="23" t="s">
        <v>269</v>
      </c>
      <c r="G278" s="37" t="s">
        <v>371</v>
      </c>
      <c r="H278" s="23" t="s">
        <v>235</v>
      </c>
      <c r="L278" s="5">
        <f t="shared" si="167"/>
        <v>0</v>
      </c>
      <c r="N278" s="5">
        <f t="shared" si="168"/>
        <v>0</v>
      </c>
      <c r="O278" s="5">
        <f t="shared" si="169"/>
        <v>0</v>
      </c>
      <c r="Q278" s="5">
        <f t="shared" si="170"/>
        <v>0</v>
      </c>
      <c r="R278" s="5">
        <f t="shared" si="171"/>
        <v>0</v>
      </c>
      <c r="T278" s="5">
        <f t="shared" si="172"/>
        <v>0</v>
      </c>
      <c r="U278" s="5">
        <f t="shared" si="173"/>
        <v>0</v>
      </c>
      <c r="W278" s="5">
        <f t="shared" si="174"/>
        <v>0</v>
      </c>
      <c r="X278" s="5">
        <f t="shared" si="175"/>
        <v>0</v>
      </c>
      <c r="Z278" s="5">
        <f t="shared" si="176"/>
        <v>0</v>
      </c>
      <c r="AA278" s="5">
        <f t="shared" si="177"/>
        <v>0</v>
      </c>
      <c r="AC278" s="5">
        <f t="shared" si="178"/>
        <v>0</v>
      </c>
      <c r="AD278" s="5">
        <f t="shared" si="179"/>
        <v>0</v>
      </c>
      <c r="AF278" s="5">
        <f t="shared" si="180"/>
        <v>0</v>
      </c>
      <c r="AG278" s="5">
        <f t="shared" si="181"/>
        <v>0</v>
      </c>
      <c r="AI278" s="5">
        <f t="shared" si="182"/>
        <v>0</v>
      </c>
      <c r="AJ278" s="5">
        <f t="shared" si="183"/>
        <v>0</v>
      </c>
      <c r="AL278" s="5">
        <f t="shared" si="184"/>
        <v>0</v>
      </c>
      <c r="AM278" s="5">
        <f t="shared" si="185"/>
        <v>0</v>
      </c>
      <c r="AO278" s="5">
        <f t="shared" si="186"/>
        <v>0</v>
      </c>
      <c r="AP278" s="5">
        <f t="shared" si="187"/>
        <v>0</v>
      </c>
      <c r="AR278" s="5">
        <f t="shared" si="188"/>
        <v>0</v>
      </c>
      <c r="AS278" s="5">
        <f t="shared" si="189"/>
        <v>0</v>
      </c>
      <c r="AU278" s="5">
        <f t="shared" si="190"/>
        <v>0</v>
      </c>
      <c r="AV278" s="5">
        <f t="shared" si="191"/>
        <v>0</v>
      </c>
      <c r="AX278" s="5">
        <f t="shared" si="192"/>
        <v>0</v>
      </c>
      <c r="AY278" s="5">
        <f t="shared" si="193"/>
        <v>0</v>
      </c>
      <c r="BA278" s="5">
        <f t="shared" si="194"/>
        <v>0</v>
      </c>
      <c r="BB278" s="5">
        <f t="shared" si="195"/>
        <v>0</v>
      </c>
      <c r="BD278" s="5">
        <f t="shared" si="196"/>
        <v>0</v>
      </c>
      <c r="BE278" s="5">
        <f t="shared" si="197"/>
        <v>0</v>
      </c>
      <c r="BG278" s="5">
        <f t="shared" si="198"/>
        <v>0</v>
      </c>
      <c r="BH278" s="5">
        <f t="shared" si="199"/>
        <v>0</v>
      </c>
      <c r="BJ278" s="5">
        <f t="shared" si="200"/>
        <v>0</v>
      </c>
      <c r="BK278" s="5">
        <f t="shared" si="201"/>
        <v>0</v>
      </c>
      <c r="BM278" s="5">
        <f t="shared" si="202"/>
        <v>0</v>
      </c>
      <c r="BN278" s="5">
        <f t="shared" si="203"/>
        <v>0</v>
      </c>
      <c r="BP278" s="5">
        <f t="shared" si="204"/>
        <v>0</v>
      </c>
      <c r="BQ278" s="5">
        <f t="shared" si="205"/>
        <v>0</v>
      </c>
      <c r="BS278" s="5">
        <f t="shared" si="206"/>
        <v>0</v>
      </c>
      <c r="BT278" s="5">
        <f t="shared" si="207"/>
        <v>0</v>
      </c>
      <c r="BV278" s="5">
        <f t="shared" si="208"/>
        <v>0</v>
      </c>
      <c r="BW278" s="5">
        <f t="shared" si="209"/>
        <v>0</v>
      </c>
      <c r="BY278" s="5">
        <f t="shared" si="210"/>
        <v>0</v>
      </c>
      <c r="BZ278" s="5">
        <f t="shared" si="211"/>
        <v>0</v>
      </c>
      <c r="CB278" s="5">
        <f t="shared" si="212"/>
        <v>0</v>
      </c>
      <c r="CC278" s="5">
        <f t="shared" si="213"/>
        <v>0</v>
      </c>
      <c r="CE278" s="5">
        <f t="shared" si="214"/>
        <v>0</v>
      </c>
      <c r="CF278" s="5">
        <f t="shared" si="215"/>
        <v>0</v>
      </c>
      <c r="CH278" s="5">
        <f t="shared" si="216"/>
        <v>0</v>
      </c>
      <c r="CI278" s="5">
        <f t="shared" si="217"/>
        <v>0</v>
      </c>
      <c r="CK278" s="5">
        <f t="shared" si="218"/>
        <v>0</v>
      </c>
      <c r="CL278" s="5">
        <f t="shared" si="219"/>
        <v>0</v>
      </c>
      <c r="CN278" s="5">
        <f t="shared" si="220"/>
        <v>0</v>
      </c>
      <c r="CO278" s="5">
        <f t="shared" si="221"/>
        <v>0</v>
      </c>
      <c r="CQ278" s="5">
        <f t="shared" si="222"/>
        <v>0</v>
      </c>
      <c r="CR278" s="5">
        <f t="shared" si="223"/>
        <v>0</v>
      </c>
      <c r="CT278" s="5">
        <f t="shared" si="224"/>
        <v>0</v>
      </c>
      <c r="CU278" s="5">
        <f t="shared" si="225"/>
        <v>0</v>
      </c>
      <c r="CW278" s="5">
        <f t="shared" si="226"/>
        <v>0</v>
      </c>
      <c r="CX278" s="5">
        <f t="shared" si="227"/>
        <v>0</v>
      </c>
      <c r="CZ278" s="5">
        <f>K278+N278+Q278+T278+W278+Z278+AC278+AF278+AI278+AL278+AO278+AR278+AU278+AX278+BA278+BD278+BG278+BJ278+BM278+BP278+BS278+BV278+BY278+CB278+CE278+CH278+CK278+CN278+CQ278</f>
        <v>0</v>
      </c>
      <c r="DA278" s="5">
        <f>L278+O278+R278+U278+X278+AA278+AD278+AG278+AJ278+AM278+AP278+AS278+AV278+AY278+BB278+BE278+BH278+BK278+BN278+BQ278+BT278+BW278+BZ278+CC278+CF278+CI278+CL278+CO278+CR278</f>
        <v>0</v>
      </c>
    </row>
    <row r="279" spans="2:105" x14ac:dyDescent="0.2">
      <c r="B279" s="23" t="s">
        <v>244</v>
      </c>
      <c r="C279" s="23">
        <v>8</v>
      </c>
      <c r="D279" s="23">
        <v>39</v>
      </c>
      <c r="E279" s="23" t="s">
        <v>362</v>
      </c>
      <c r="F279" s="23" t="s">
        <v>269</v>
      </c>
      <c r="G279" s="37" t="s">
        <v>371</v>
      </c>
      <c r="H279" s="23" t="s">
        <v>236</v>
      </c>
      <c r="K279" s="5">
        <v>1096</v>
      </c>
      <c r="L279" s="5">
        <f t="shared" si="167"/>
        <v>1096</v>
      </c>
      <c r="N279" s="5">
        <f t="shared" si="168"/>
        <v>1096</v>
      </c>
      <c r="O279" s="5">
        <f t="shared" si="169"/>
        <v>1096</v>
      </c>
      <c r="Q279" s="5">
        <f t="shared" si="170"/>
        <v>1096</v>
      </c>
      <c r="R279" s="5">
        <f t="shared" si="171"/>
        <v>1096</v>
      </c>
      <c r="T279" s="5">
        <f t="shared" si="172"/>
        <v>1096</v>
      </c>
      <c r="U279" s="5">
        <f t="shared" si="173"/>
        <v>1096</v>
      </c>
      <c r="W279" s="5">
        <f t="shared" si="174"/>
        <v>1096</v>
      </c>
      <c r="X279" s="5">
        <f t="shared" si="175"/>
        <v>1096</v>
      </c>
      <c r="Z279" s="5">
        <f t="shared" si="176"/>
        <v>1096</v>
      </c>
      <c r="AA279" s="5">
        <f t="shared" si="177"/>
        <v>1096</v>
      </c>
      <c r="AC279" s="5">
        <f t="shared" si="178"/>
        <v>1096</v>
      </c>
      <c r="AD279" s="5">
        <f t="shared" si="179"/>
        <v>1096</v>
      </c>
      <c r="AF279" s="5">
        <f t="shared" si="180"/>
        <v>1096</v>
      </c>
      <c r="AG279" s="5">
        <f t="shared" si="181"/>
        <v>1096</v>
      </c>
      <c r="AI279" s="5">
        <f t="shared" si="182"/>
        <v>1096</v>
      </c>
      <c r="AJ279" s="5">
        <f t="shared" si="183"/>
        <v>1096</v>
      </c>
      <c r="AL279" s="5">
        <f t="shared" si="184"/>
        <v>1096</v>
      </c>
      <c r="AM279" s="5">
        <f t="shared" si="185"/>
        <v>1096</v>
      </c>
      <c r="AO279" s="5">
        <f t="shared" si="186"/>
        <v>1096</v>
      </c>
      <c r="AP279" s="5">
        <f t="shared" si="187"/>
        <v>1096</v>
      </c>
      <c r="AR279" s="5">
        <f t="shared" si="188"/>
        <v>1096</v>
      </c>
      <c r="AS279" s="5">
        <f t="shared" si="189"/>
        <v>1096</v>
      </c>
      <c r="AU279" s="5">
        <f t="shared" si="190"/>
        <v>1096</v>
      </c>
      <c r="AV279" s="5">
        <f t="shared" si="191"/>
        <v>1096</v>
      </c>
      <c r="AX279" s="5">
        <f t="shared" si="192"/>
        <v>1096</v>
      </c>
      <c r="AY279" s="5">
        <f t="shared" si="193"/>
        <v>1096</v>
      </c>
      <c r="BA279" s="5">
        <f t="shared" si="194"/>
        <v>1096</v>
      </c>
      <c r="BB279" s="5">
        <f t="shared" si="195"/>
        <v>1096</v>
      </c>
      <c r="BD279" s="5">
        <f t="shared" si="196"/>
        <v>1096</v>
      </c>
      <c r="BE279" s="5">
        <f t="shared" si="197"/>
        <v>1096</v>
      </c>
      <c r="BG279" s="5">
        <f t="shared" si="198"/>
        <v>1096</v>
      </c>
      <c r="BH279" s="5">
        <f t="shared" si="199"/>
        <v>1096</v>
      </c>
      <c r="BJ279" s="5">
        <f t="shared" si="200"/>
        <v>1096</v>
      </c>
      <c r="BK279" s="5">
        <f t="shared" si="201"/>
        <v>1096</v>
      </c>
      <c r="BM279" s="5">
        <f t="shared" si="202"/>
        <v>1096</v>
      </c>
      <c r="BN279" s="5">
        <f t="shared" si="203"/>
        <v>1096</v>
      </c>
      <c r="BP279" s="5">
        <f t="shared" si="204"/>
        <v>1096</v>
      </c>
      <c r="BQ279" s="5">
        <f t="shared" si="205"/>
        <v>1096</v>
      </c>
      <c r="BS279" s="5">
        <f t="shared" si="206"/>
        <v>1096</v>
      </c>
      <c r="BT279" s="5">
        <f t="shared" si="207"/>
        <v>1096</v>
      </c>
      <c r="BV279" s="5">
        <f t="shared" si="208"/>
        <v>1096</v>
      </c>
      <c r="BW279" s="5">
        <f t="shared" si="209"/>
        <v>1096</v>
      </c>
      <c r="BY279" s="5">
        <f t="shared" si="210"/>
        <v>1096</v>
      </c>
      <c r="BZ279" s="5">
        <f t="shared" si="211"/>
        <v>1096</v>
      </c>
      <c r="CB279" s="5">
        <f t="shared" si="212"/>
        <v>1096</v>
      </c>
      <c r="CC279" s="5">
        <f t="shared" si="213"/>
        <v>1096</v>
      </c>
      <c r="CE279" s="5">
        <f t="shared" si="214"/>
        <v>1096</v>
      </c>
      <c r="CF279" s="5">
        <f t="shared" si="215"/>
        <v>1096</v>
      </c>
      <c r="CH279" s="5">
        <f t="shared" si="216"/>
        <v>1096</v>
      </c>
      <c r="CI279" s="5">
        <f t="shared" si="217"/>
        <v>1096</v>
      </c>
      <c r="CK279" s="5">
        <f t="shared" si="218"/>
        <v>1096</v>
      </c>
      <c r="CL279" s="5">
        <f t="shared" si="219"/>
        <v>1096</v>
      </c>
      <c r="CN279" s="5">
        <f t="shared" si="220"/>
        <v>1096</v>
      </c>
      <c r="CO279" s="5">
        <f t="shared" si="221"/>
        <v>1096</v>
      </c>
      <c r="CQ279" s="5">
        <f t="shared" si="222"/>
        <v>1096</v>
      </c>
      <c r="CR279" s="5">
        <f t="shared" si="223"/>
        <v>1096</v>
      </c>
      <c r="CT279" s="5">
        <f t="shared" si="224"/>
        <v>1096</v>
      </c>
      <c r="CU279" s="5">
        <f t="shared" si="225"/>
        <v>1096</v>
      </c>
      <c r="CW279" s="5">
        <f t="shared" si="226"/>
        <v>1096</v>
      </c>
      <c r="CX279" s="5">
        <f t="shared" si="227"/>
        <v>1096</v>
      </c>
    </row>
    <row r="280" spans="2:105" x14ac:dyDescent="0.2">
      <c r="K280" s="9"/>
      <c r="M280" s="9"/>
      <c r="P280" s="9"/>
      <c r="S280" s="9"/>
      <c r="V280" s="9"/>
      <c r="Y280" s="9"/>
      <c r="AB280" s="9"/>
      <c r="AE280" s="9"/>
      <c r="AH280" s="9"/>
      <c r="AK280" s="9"/>
      <c r="AN280" s="9"/>
      <c r="AQ280" s="9"/>
      <c r="AT280" s="9"/>
      <c r="AW280" s="9"/>
      <c r="AZ280" s="9"/>
      <c r="BC280" s="9"/>
    </row>
    <row r="282" spans="2:105" x14ac:dyDescent="0.2">
      <c r="B282" s="23" t="s">
        <v>244</v>
      </c>
      <c r="C282" s="23">
        <v>8</v>
      </c>
      <c r="D282" s="23">
        <v>40</v>
      </c>
      <c r="E282" s="23" t="s">
        <v>362</v>
      </c>
      <c r="F282" s="23" t="s">
        <v>188</v>
      </c>
      <c r="G282" s="38" t="s">
        <v>242</v>
      </c>
      <c r="H282" s="23" t="s">
        <v>235</v>
      </c>
      <c r="I282" s="23" t="s">
        <v>368</v>
      </c>
      <c r="K282" s="5">
        <v>48</v>
      </c>
      <c r="L282" s="5">
        <f t="shared" si="167"/>
        <v>48</v>
      </c>
      <c r="N282" s="5">
        <f t="shared" si="168"/>
        <v>48</v>
      </c>
      <c r="O282" s="5">
        <f t="shared" si="169"/>
        <v>48</v>
      </c>
      <c r="Q282" s="5">
        <f t="shared" si="170"/>
        <v>48</v>
      </c>
      <c r="R282" s="5">
        <f t="shared" si="171"/>
        <v>48</v>
      </c>
      <c r="T282" s="5">
        <f t="shared" si="172"/>
        <v>48</v>
      </c>
      <c r="U282" s="5">
        <f t="shared" si="173"/>
        <v>48</v>
      </c>
      <c r="W282" s="5">
        <f t="shared" si="174"/>
        <v>48</v>
      </c>
      <c r="X282" s="5">
        <f t="shared" si="175"/>
        <v>48</v>
      </c>
      <c r="Z282" s="5">
        <f t="shared" si="176"/>
        <v>48</v>
      </c>
      <c r="AA282" s="5">
        <f t="shared" si="177"/>
        <v>48</v>
      </c>
      <c r="AC282" s="5">
        <f t="shared" si="178"/>
        <v>48</v>
      </c>
      <c r="AD282" s="5">
        <f t="shared" si="179"/>
        <v>48</v>
      </c>
      <c r="AF282" s="5">
        <f t="shared" si="180"/>
        <v>48</v>
      </c>
      <c r="AG282" s="5">
        <f t="shared" si="181"/>
        <v>48</v>
      </c>
      <c r="AI282" s="5">
        <f t="shared" si="182"/>
        <v>48</v>
      </c>
      <c r="AJ282" s="5">
        <f t="shared" si="183"/>
        <v>48</v>
      </c>
      <c r="AL282" s="5">
        <f t="shared" si="184"/>
        <v>48</v>
      </c>
      <c r="AM282" s="5">
        <f t="shared" si="185"/>
        <v>48</v>
      </c>
      <c r="AO282" s="5">
        <f t="shared" si="186"/>
        <v>48</v>
      </c>
      <c r="AP282" s="5">
        <f t="shared" si="187"/>
        <v>48</v>
      </c>
      <c r="AR282" s="5">
        <f t="shared" si="188"/>
        <v>48</v>
      </c>
      <c r="AS282" s="5">
        <f t="shared" si="189"/>
        <v>48</v>
      </c>
      <c r="AU282" s="5">
        <f t="shared" si="190"/>
        <v>48</v>
      </c>
      <c r="AV282" s="5">
        <f t="shared" si="191"/>
        <v>48</v>
      </c>
      <c r="AX282" s="5">
        <f t="shared" si="192"/>
        <v>48</v>
      </c>
      <c r="AY282" s="5">
        <f t="shared" si="193"/>
        <v>48</v>
      </c>
      <c r="BA282" s="5">
        <f t="shared" si="194"/>
        <v>48</v>
      </c>
      <c r="BB282" s="5">
        <f t="shared" si="195"/>
        <v>48</v>
      </c>
      <c r="BD282" s="5">
        <f t="shared" si="196"/>
        <v>48</v>
      </c>
      <c r="BE282" s="5">
        <f t="shared" si="197"/>
        <v>48</v>
      </c>
      <c r="BG282" s="5">
        <f t="shared" si="198"/>
        <v>48</v>
      </c>
      <c r="BH282" s="5">
        <f t="shared" si="199"/>
        <v>48</v>
      </c>
      <c r="BJ282" s="5">
        <f t="shared" si="200"/>
        <v>48</v>
      </c>
      <c r="BK282" s="5">
        <f t="shared" si="201"/>
        <v>48</v>
      </c>
      <c r="BM282" s="5">
        <f t="shared" si="202"/>
        <v>48</v>
      </c>
      <c r="BN282" s="5">
        <f t="shared" si="203"/>
        <v>48</v>
      </c>
      <c r="BP282" s="5">
        <f t="shared" si="204"/>
        <v>48</v>
      </c>
      <c r="BQ282" s="5">
        <f t="shared" si="205"/>
        <v>48</v>
      </c>
      <c r="BS282" s="5">
        <f t="shared" si="206"/>
        <v>48</v>
      </c>
      <c r="BT282" s="5">
        <f t="shared" si="207"/>
        <v>48</v>
      </c>
      <c r="BV282" s="5">
        <f t="shared" si="208"/>
        <v>48</v>
      </c>
      <c r="BW282" s="5">
        <f t="shared" si="209"/>
        <v>48</v>
      </c>
      <c r="BY282" s="5">
        <f t="shared" si="210"/>
        <v>48</v>
      </c>
      <c r="BZ282" s="5">
        <f t="shared" si="211"/>
        <v>48</v>
      </c>
      <c r="CB282" s="5">
        <f t="shared" si="212"/>
        <v>48</v>
      </c>
      <c r="CC282" s="5">
        <f t="shared" si="213"/>
        <v>48</v>
      </c>
      <c r="CE282" s="5">
        <f t="shared" si="214"/>
        <v>48</v>
      </c>
      <c r="CF282" s="5">
        <f t="shared" si="215"/>
        <v>48</v>
      </c>
      <c r="CH282" s="5">
        <f t="shared" si="216"/>
        <v>48</v>
      </c>
      <c r="CI282" s="5">
        <f t="shared" si="217"/>
        <v>48</v>
      </c>
      <c r="CK282" s="5">
        <f t="shared" si="218"/>
        <v>48</v>
      </c>
      <c r="CL282" s="5">
        <f t="shared" si="219"/>
        <v>48</v>
      </c>
      <c r="CN282" s="5">
        <f t="shared" si="220"/>
        <v>48</v>
      </c>
      <c r="CO282" s="5">
        <f t="shared" si="221"/>
        <v>48</v>
      </c>
      <c r="CQ282" s="5">
        <f t="shared" si="222"/>
        <v>48</v>
      </c>
      <c r="CR282" s="5">
        <f t="shared" si="223"/>
        <v>48</v>
      </c>
      <c r="CT282" s="5">
        <f t="shared" si="224"/>
        <v>48</v>
      </c>
      <c r="CU282" s="5">
        <f t="shared" si="225"/>
        <v>48</v>
      </c>
      <c r="CW282" s="5">
        <f t="shared" si="226"/>
        <v>48</v>
      </c>
      <c r="CX282" s="5">
        <f t="shared" si="227"/>
        <v>48</v>
      </c>
      <c r="CZ282" s="5">
        <f t="shared" ref="CZ282:CZ288" si="233">K282+N282+Q282+T282+W282+Z282+AC282+AF282+AI282+AL282+AO282+AR282+AU282+AX282+BA282+BD282+BG282+BJ282+BM282+BP282+BS282+BV282+BY282+CB282+CE282+CH282+CK282+CN282+CQ282</f>
        <v>1392</v>
      </c>
      <c r="DA282" s="5">
        <f t="shared" ref="DA282:DA288" si="234">L282+O282+R282+U282+X282+AA282+AD282+AG282+AJ282+AM282+AP282+AS282+AV282+AY282+BB282+BE282+BH282+BK282+BN282+BQ282+BT282+BW282+BZ282+CC282+CF282+CI282+CL282+CO282+CR282</f>
        <v>1392</v>
      </c>
    </row>
    <row r="283" spans="2:105" x14ac:dyDescent="0.2">
      <c r="B283" s="23" t="s">
        <v>244</v>
      </c>
      <c r="C283" s="23">
        <v>8</v>
      </c>
      <c r="D283" s="23">
        <v>40</v>
      </c>
      <c r="E283" s="23" t="s">
        <v>362</v>
      </c>
      <c r="F283" s="23" t="s">
        <v>188</v>
      </c>
      <c r="G283" s="38" t="s">
        <v>242</v>
      </c>
      <c r="H283" s="23" t="s">
        <v>236</v>
      </c>
      <c r="L283" s="5">
        <f t="shared" si="167"/>
        <v>0</v>
      </c>
      <c r="N283" s="5">
        <f t="shared" si="168"/>
        <v>0</v>
      </c>
      <c r="O283" s="5">
        <f t="shared" si="169"/>
        <v>0</v>
      </c>
      <c r="Q283" s="5">
        <f t="shared" si="170"/>
        <v>0</v>
      </c>
      <c r="R283" s="5">
        <f t="shared" si="171"/>
        <v>0</v>
      </c>
      <c r="T283" s="5">
        <f t="shared" si="172"/>
        <v>0</v>
      </c>
      <c r="U283" s="5">
        <f t="shared" si="173"/>
        <v>0</v>
      </c>
      <c r="W283" s="5">
        <f t="shared" si="174"/>
        <v>0</v>
      </c>
      <c r="X283" s="5">
        <f t="shared" si="175"/>
        <v>0</v>
      </c>
      <c r="Z283" s="5">
        <f t="shared" si="176"/>
        <v>0</v>
      </c>
      <c r="AA283" s="5">
        <f t="shared" si="177"/>
        <v>0</v>
      </c>
      <c r="AC283" s="5">
        <f t="shared" si="178"/>
        <v>0</v>
      </c>
      <c r="AD283" s="5">
        <f t="shared" si="179"/>
        <v>0</v>
      </c>
      <c r="AF283" s="5">
        <f t="shared" si="180"/>
        <v>0</v>
      </c>
      <c r="AG283" s="5">
        <f t="shared" si="181"/>
        <v>0</v>
      </c>
      <c r="AI283" s="5">
        <f t="shared" si="182"/>
        <v>0</v>
      </c>
      <c r="AJ283" s="5">
        <f t="shared" si="183"/>
        <v>0</v>
      </c>
      <c r="AL283" s="5">
        <f t="shared" si="184"/>
        <v>0</v>
      </c>
      <c r="AM283" s="5">
        <f t="shared" si="185"/>
        <v>0</v>
      </c>
      <c r="AO283" s="5">
        <f t="shared" si="186"/>
        <v>0</v>
      </c>
      <c r="AP283" s="5">
        <f t="shared" si="187"/>
        <v>0</v>
      </c>
      <c r="AR283" s="5">
        <f t="shared" si="188"/>
        <v>0</v>
      </c>
      <c r="AS283" s="5">
        <f t="shared" si="189"/>
        <v>0</v>
      </c>
      <c r="AU283" s="5">
        <f t="shared" si="190"/>
        <v>0</v>
      </c>
      <c r="AV283" s="5">
        <f t="shared" si="191"/>
        <v>0</v>
      </c>
      <c r="AX283" s="5">
        <f t="shared" si="192"/>
        <v>0</v>
      </c>
      <c r="AY283" s="5">
        <f t="shared" si="193"/>
        <v>0</v>
      </c>
      <c r="BA283" s="5">
        <f t="shared" si="194"/>
        <v>0</v>
      </c>
      <c r="BB283" s="5">
        <f t="shared" si="195"/>
        <v>0</v>
      </c>
      <c r="BD283" s="5">
        <f t="shared" si="196"/>
        <v>0</v>
      </c>
      <c r="BE283" s="5">
        <f t="shared" si="197"/>
        <v>0</v>
      </c>
      <c r="BG283" s="5">
        <f t="shared" si="198"/>
        <v>0</v>
      </c>
      <c r="BH283" s="5">
        <f t="shared" si="199"/>
        <v>0</v>
      </c>
      <c r="BJ283" s="5">
        <f t="shared" si="200"/>
        <v>0</v>
      </c>
      <c r="BK283" s="5">
        <f t="shared" si="201"/>
        <v>0</v>
      </c>
      <c r="BM283" s="5">
        <f t="shared" si="202"/>
        <v>0</v>
      </c>
      <c r="BN283" s="5">
        <f t="shared" si="203"/>
        <v>0</v>
      </c>
      <c r="BP283" s="5">
        <f t="shared" si="204"/>
        <v>0</v>
      </c>
      <c r="BQ283" s="5">
        <f t="shared" si="205"/>
        <v>0</v>
      </c>
      <c r="BS283" s="5">
        <f t="shared" si="206"/>
        <v>0</v>
      </c>
      <c r="BT283" s="5">
        <f t="shared" si="207"/>
        <v>0</v>
      </c>
      <c r="BV283" s="5">
        <f t="shared" si="208"/>
        <v>0</v>
      </c>
      <c r="BW283" s="5">
        <f t="shared" si="209"/>
        <v>0</v>
      </c>
      <c r="BY283" s="5">
        <f t="shared" si="210"/>
        <v>0</v>
      </c>
      <c r="BZ283" s="5">
        <f t="shared" si="211"/>
        <v>0</v>
      </c>
      <c r="CB283" s="5">
        <f t="shared" si="212"/>
        <v>0</v>
      </c>
      <c r="CC283" s="5">
        <f t="shared" si="213"/>
        <v>0</v>
      </c>
      <c r="CE283" s="5">
        <f t="shared" si="214"/>
        <v>0</v>
      </c>
      <c r="CF283" s="5">
        <f t="shared" si="215"/>
        <v>0</v>
      </c>
      <c r="CH283" s="5">
        <f t="shared" si="216"/>
        <v>0</v>
      </c>
      <c r="CI283" s="5">
        <f t="shared" si="217"/>
        <v>0</v>
      </c>
      <c r="CK283" s="5">
        <f t="shared" si="218"/>
        <v>0</v>
      </c>
      <c r="CL283" s="5">
        <f t="shared" si="219"/>
        <v>0</v>
      </c>
      <c r="CN283" s="5">
        <f t="shared" si="220"/>
        <v>0</v>
      </c>
      <c r="CO283" s="5">
        <f t="shared" si="221"/>
        <v>0</v>
      </c>
      <c r="CQ283" s="5">
        <f t="shared" si="222"/>
        <v>0</v>
      </c>
      <c r="CR283" s="5">
        <f t="shared" si="223"/>
        <v>0</v>
      </c>
      <c r="CT283" s="5">
        <f t="shared" si="224"/>
        <v>0</v>
      </c>
      <c r="CU283" s="5">
        <f t="shared" si="225"/>
        <v>0</v>
      </c>
      <c r="CW283" s="5">
        <f t="shared" si="226"/>
        <v>0</v>
      </c>
      <c r="CX283" s="5">
        <f t="shared" si="227"/>
        <v>0</v>
      </c>
      <c r="CZ283" s="5">
        <f t="shared" si="233"/>
        <v>0</v>
      </c>
      <c r="DA283" s="5">
        <f t="shared" si="234"/>
        <v>0</v>
      </c>
    </row>
    <row r="286" spans="2:105" x14ac:dyDescent="0.2">
      <c r="B286" s="23" t="s">
        <v>244</v>
      </c>
      <c r="C286" s="23">
        <v>10</v>
      </c>
      <c r="D286" s="23">
        <v>28</v>
      </c>
      <c r="E286" s="23" t="s">
        <v>390</v>
      </c>
      <c r="F286" s="23" t="s">
        <v>391</v>
      </c>
      <c r="G286" s="38" t="s">
        <v>231</v>
      </c>
      <c r="H286" s="23" t="s">
        <v>235</v>
      </c>
      <c r="I286" s="23" t="s">
        <v>383</v>
      </c>
      <c r="K286" s="43">
        <f>1408+137+102+40+281-K288</f>
        <v>1096.516129032258</v>
      </c>
      <c r="L286" s="5">
        <f t="shared" si="167"/>
        <v>1096.516129032258</v>
      </c>
      <c r="N286" s="5">
        <f t="shared" si="168"/>
        <v>1096.516129032258</v>
      </c>
      <c r="O286" s="5">
        <f t="shared" si="169"/>
        <v>1096.516129032258</v>
      </c>
      <c r="Q286" s="5">
        <f t="shared" si="170"/>
        <v>1096.516129032258</v>
      </c>
      <c r="R286" s="5">
        <f t="shared" si="171"/>
        <v>1096.516129032258</v>
      </c>
      <c r="T286" s="5">
        <f t="shared" si="172"/>
        <v>1096.516129032258</v>
      </c>
      <c r="U286" s="5">
        <f t="shared" si="173"/>
        <v>1096.516129032258</v>
      </c>
      <c r="W286" s="5">
        <f t="shared" si="174"/>
        <v>1096.516129032258</v>
      </c>
      <c r="X286" s="5">
        <f t="shared" si="175"/>
        <v>1096.516129032258</v>
      </c>
      <c r="Z286" s="5">
        <f t="shared" si="176"/>
        <v>1096.516129032258</v>
      </c>
      <c r="AA286" s="5">
        <f t="shared" si="177"/>
        <v>1096.516129032258</v>
      </c>
      <c r="AC286" s="5">
        <f t="shared" si="178"/>
        <v>1096.516129032258</v>
      </c>
      <c r="AD286" s="5">
        <f t="shared" si="179"/>
        <v>1096.516129032258</v>
      </c>
      <c r="AF286" s="5">
        <f t="shared" si="180"/>
        <v>1096.516129032258</v>
      </c>
      <c r="AG286" s="5">
        <f t="shared" si="181"/>
        <v>1096.516129032258</v>
      </c>
      <c r="AI286" s="5">
        <f t="shared" si="182"/>
        <v>1096.516129032258</v>
      </c>
      <c r="AJ286" s="5">
        <f t="shared" si="183"/>
        <v>1096.516129032258</v>
      </c>
      <c r="AL286" s="5">
        <f t="shared" si="184"/>
        <v>1096.516129032258</v>
      </c>
      <c r="AM286" s="5">
        <f t="shared" si="185"/>
        <v>1096.516129032258</v>
      </c>
      <c r="AO286" s="5">
        <f t="shared" si="186"/>
        <v>1096.516129032258</v>
      </c>
      <c r="AP286" s="5">
        <f t="shared" si="187"/>
        <v>1096.516129032258</v>
      </c>
      <c r="AR286" s="5">
        <f t="shared" si="188"/>
        <v>1096.516129032258</v>
      </c>
      <c r="AS286" s="5">
        <f t="shared" si="189"/>
        <v>1096.516129032258</v>
      </c>
      <c r="AU286" s="5">
        <f t="shared" si="190"/>
        <v>1096.516129032258</v>
      </c>
      <c r="AV286" s="5">
        <f t="shared" si="191"/>
        <v>1096.516129032258</v>
      </c>
      <c r="AX286" s="5">
        <f t="shared" si="192"/>
        <v>1096.516129032258</v>
      </c>
      <c r="AY286" s="5">
        <f t="shared" si="193"/>
        <v>1096.516129032258</v>
      </c>
      <c r="BA286" s="5">
        <f t="shared" si="194"/>
        <v>1096.516129032258</v>
      </c>
      <c r="BB286" s="5">
        <f t="shared" si="195"/>
        <v>1096.516129032258</v>
      </c>
      <c r="BD286" s="5">
        <f t="shared" si="196"/>
        <v>1096.516129032258</v>
      </c>
      <c r="BE286" s="5">
        <f t="shared" si="197"/>
        <v>1096.516129032258</v>
      </c>
      <c r="BG286" s="5">
        <f t="shared" si="198"/>
        <v>1096.516129032258</v>
      </c>
      <c r="BH286" s="5">
        <f t="shared" si="199"/>
        <v>1096.516129032258</v>
      </c>
      <c r="BJ286" s="5">
        <f t="shared" si="200"/>
        <v>1096.516129032258</v>
      </c>
      <c r="BK286" s="5">
        <f t="shared" si="201"/>
        <v>1096.516129032258</v>
      </c>
      <c r="BM286" s="5">
        <f t="shared" si="202"/>
        <v>1096.516129032258</v>
      </c>
      <c r="BN286" s="5">
        <f t="shared" si="203"/>
        <v>1096.516129032258</v>
      </c>
      <c r="BP286" s="5">
        <f t="shared" si="204"/>
        <v>1096.516129032258</v>
      </c>
      <c r="BQ286" s="5">
        <f t="shared" si="205"/>
        <v>1096.516129032258</v>
      </c>
      <c r="BS286" s="5">
        <f t="shared" si="206"/>
        <v>1096.516129032258</v>
      </c>
      <c r="BT286" s="5">
        <f t="shared" si="207"/>
        <v>1096.516129032258</v>
      </c>
      <c r="BV286" s="5">
        <f t="shared" si="208"/>
        <v>1096.516129032258</v>
      </c>
      <c r="BW286" s="5">
        <f t="shared" si="209"/>
        <v>1096.516129032258</v>
      </c>
      <c r="BY286" s="5">
        <f t="shared" si="210"/>
        <v>1096.516129032258</v>
      </c>
      <c r="BZ286" s="5">
        <f t="shared" si="211"/>
        <v>1096.516129032258</v>
      </c>
      <c r="CB286" s="5">
        <f t="shared" si="212"/>
        <v>1096.516129032258</v>
      </c>
      <c r="CC286" s="5">
        <f t="shared" si="213"/>
        <v>1096.516129032258</v>
      </c>
      <c r="CE286" s="5">
        <f t="shared" si="214"/>
        <v>1096.516129032258</v>
      </c>
      <c r="CF286" s="5">
        <f t="shared" si="215"/>
        <v>1096.516129032258</v>
      </c>
      <c r="CH286" s="5">
        <f t="shared" si="216"/>
        <v>1096.516129032258</v>
      </c>
      <c r="CI286" s="5">
        <f t="shared" si="217"/>
        <v>1096.516129032258</v>
      </c>
      <c r="CK286" s="5">
        <f t="shared" si="218"/>
        <v>1096.516129032258</v>
      </c>
      <c r="CL286" s="5">
        <f t="shared" si="219"/>
        <v>1096.516129032258</v>
      </c>
      <c r="CN286" s="5">
        <f t="shared" si="220"/>
        <v>1096.516129032258</v>
      </c>
      <c r="CO286" s="5">
        <f t="shared" si="221"/>
        <v>1096.516129032258</v>
      </c>
      <c r="CQ286" s="5">
        <f t="shared" si="222"/>
        <v>1096.516129032258</v>
      </c>
      <c r="CR286" s="5">
        <f t="shared" si="223"/>
        <v>1096.516129032258</v>
      </c>
      <c r="CT286" s="5">
        <f t="shared" si="224"/>
        <v>1096.516129032258</v>
      </c>
      <c r="CU286" s="5">
        <f t="shared" si="225"/>
        <v>1096.516129032258</v>
      </c>
      <c r="CW286" s="5">
        <f t="shared" si="226"/>
        <v>1096.516129032258</v>
      </c>
      <c r="CX286" s="5">
        <f t="shared" si="227"/>
        <v>1096.516129032258</v>
      </c>
      <c r="CZ286" s="5">
        <f t="shared" si="233"/>
        <v>31798.967741935474</v>
      </c>
      <c r="DA286" s="5">
        <f t="shared" si="234"/>
        <v>31798.967741935474</v>
      </c>
    </row>
    <row r="287" spans="2:105" x14ac:dyDescent="0.2">
      <c r="B287" s="23" t="s">
        <v>244</v>
      </c>
      <c r="C287" s="23">
        <v>10</v>
      </c>
      <c r="D287" s="23">
        <v>28</v>
      </c>
      <c r="E287" s="23" t="s">
        <v>361</v>
      </c>
      <c r="F287" s="23" t="s">
        <v>230</v>
      </c>
      <c r="G287" s="38" t="s">
        <v>231</v>
      </c>
      <c r="H287" s="23" t="s">
        <v>236</v>
      </c>
      <c r="I287" s="23" t="s">
        <v>383</v>
      </c>
      <c r="K287" s="43">
        <v>0</v>
      </c>
      <c r="L287" s="5">
        <f t="shared" si="167"/>
        <v>0</v>
      </c>
      <c r="N287" s="5">
        <f t="shared" si="168"/>
        <v>0</v>
      </c>
      <c r="O287" s="5">
        <f t="shared" si="169"/>
        <v>0</v>
      </c>
      <c r="Q287" s="5">
        <f t="shared" si="170"/>
        <v>0</v>
      </c>
      <c r="R287" s="5">
        <f t="shared" si="171"/>
        <v>0</v>
      </c>
      <c r="T287" s="5">
        <f t="shared" si="172"/>
        <v>0</v>
      </c>
      <c r="U287" s="5">
        <f t="shared" si="173"/>
        <v>0</v>
      </c>
      <c r="W287" s="5">
        <f t="shared" si="174"/>
        <v>0</v>
      </c>
      <c r="X287" s="5">
        <f t="shared" si="175"/>
        <v>0</v>
      </c>
      <c r="Z287" s="5">
        <f t="shared" si="176"/>
        <v>0</v>
      </c>
      <c r="AA287" s="5">
        <f t="shared" si="177"/>
        <v>0</v>
      </c>
      <c r="AC287" s="5">
        <f t="shared" si="178"/>
        <v>0</v>
      </c>
      <c r="AD287" s="5">
        <f t="shared" si="179"/>
        <v>0</v>
      </c>
      <c r="AF287" s="5">
        <f t="shared" si="180"/>
        <v>0</v>
      </c>
      <c r="AG287" s="5">
        <f t="shared" si="181"/>
        <v>0</v>
      </c>
      <c r="AI287" s="5">
        <f t="shared" si="182"/>
        <v>0</v>
      </c>
      <c r="AJ287" s="5">
        <f t="shared" si="183"/>
        <v>0</v>
      </c>
      <c r="AL287" s="5">
        <f t="shared" si="184"/>
        <v>0</v>
      </c>
      <c r="AM287" s="5">
        <f t="shared" si="185"/>
        <v>0</v>
      </c>
      <c r="AO287" s="5">
        <f t="shared" si="186"/>
        <v>0</v>
      </c>
      <c r="AP287" s="5">
        <f t="shared" si="187"/>
        <v>0</v>
      </c>
      <c r="AR287" s="5">
        <f t="shared" si="188"/>
        <v>0</v>
      </c>
      <c r="AS287" s="5">
        <f t="shared" si="189"/>
        <v>0</v>
      </c>
      <c r="AU287" s="5">
        <f t="shared" si="190"/>
        <v>0</v>
      </c>
      <c r="AV287" s="5">
        <f t="shared" si="191"/>
        <v>0</v>
      </c>
      <c r="AX287" s="5">
        <f t="shared" si="192"/>
        <v>0</v>
      </c>
      <c r="AY287" s="5">
        <f t="shared" si="193"/>
        <v>0</v>
      </c>
      <c r="BA287" s="5">
        <f t="shared" si="194"/>
        <v>0</v>
      </c>
      <c r="BB287" s="5">
        <f t="shared" si="195"/>
        <v>0</v>
      </c>
      <c r="BD287" s="5">
        <f t="shared" si="196"/>
        <v>0</v>
      </c>
      <c r="BE287" s="5">
        <f t="shared" si="197"/>
        <v>0</v>
      </c>
      <c r="BG287" s="5">
        <f t="shared" si="198"/>
        <v>0</v>
      </c>
      <c r="BH287" s="5">
        <f t="shared" si="199"/>
        <v>0</v>
      </c>
      <c r="BJ287" s="5">
        <f t="shared" si="200"/>
        <v>0</v>
      </c>
      <c r="BK287" s="5">
        <f t="shared" si="201"/>
        <v>0</v>
      </c>
      <c r="BM287" s="5">
        <f t="shared" si="202"/>
        <v>0</v>
      </c>
      <c r="BN287" s="5">
        <f t="shared" si="203"/>
        <v>0</v>
      </c>
      <c r="BP287" s="5">
        <f t="shared" si="204"/>
        <v>0</v>
      </c>
      <c r="BQ287" s="5">
        <f t="shared" si="205"/>
        <v>0</v>
      </c>
      <c r="BS287" s="5">
        <f t="shared" si="206"/>
        <v>0</v>
      </c>
      <c r="BT287" s="5">
        <f t="shared" si="207"/>
        <v>0</v>
      </c>
      <c r="BV287" s="5">
        <f t="shared" si="208"/>
        <v>0</v>
      </c>
      <c r="BW287" s="5">
        <f t="shared" si="209"/>
        <v>0</v>
      </c>
      <c r="BY287" s="5">
        <f t="shared" si="210"/>
        <v>0</v>
      </c>
      <c r="BZ287" s="5">
        <f t="shared" si="211"/>
        <v>0</v>
      </c>
      <c r="CB287" s="5">
        <f t="shared" si="212"/>
        <v>0</v>
      </c>
      <c r="CC287" s="5">
        <f t="shared" si="213"/>
        <v>0</v>
      </c>
      <c r="CE287" s="5">
        <f t="shared" si="214"/>
        <v>0</v>
      </c>
      <c r="CF287" s="5">
        <f t="shared" si="215"/>
        <v>0</v>
      </c>
      <c r="CH287" s="5">
        <f t="shared" si="216"/>
        <v>0</v>
      </c>
      <c r="CI287" s="5">
        <f t="shared" si="217"/>
        <v>0</v>
      </c>
      <c r="CK287" s="5">
        <f t="shared" si="218"/>
        <v>0</v>
      </c>
      <c r="CL287" s="5">
        <f t="shared" si="219"/>
        <v>0</v>
      </c>
      <c r="CN287" s="5">
        <f t="shared" si="220"/>
        <v>0</v>
      </c>
      <c r="CO287" s="5">
        <f t="shared" si="221"/>
        <v>0</v>
      </c>
      <c r="CQ287" s="5">
        <f t="shared" si="222"/>
        <v>0</v>
      </c>
      <c r="CR287" s="5">
        <f t="shared" si="223"/>
        <v>0</v>
      </c>
      <c r="CT287" s="5">
        <f t="shared" si="224"/>
        <v>0</v>
      </c>
      <c r="CU287" s="5">
        <f t="shared" si="225"/>
        <v>0</v>
      </c>
      <c r="CW287" s="5">
        <f t="shared" si="226"/>
        <v>0</v>
      </c>
      <c r="CX287" s="5">
        <f t="shared" si="227"/>
        <v>0</v>
      </c>
      <c r="CZ287" s="5">
        <f t="shared" si="233"/>
        <v>0</v>
      </c>
      <c r="DA287" s="5">
        <f t="shared" si="234"/>
        <v>0</v>
      </c>
    </row>
    <row r="288" spans="2:105" x14ac:dyDescent="0.2">
      <c r="B288" s="23" t="s">
        <v>244</v>
      </c>
      <c r="C288" s="23">
        <v>10</v>
      </c>
      <c r="D288" s="23">
        <v>28</v>
      </c>
      <c r="E288" s="23" t="s">
        <v>361</v>
      </c>
      <c r="F288" s="23" t="s">
        <v>230</v>
      </c>
      <c r="G288" s="38" t="s">
        <v>231</v>
      </c>
      <c r="H288" s="23" t="s">
        <v>237</v>
      </c>
      <c r="I288" s="23" t="s">
        <v>383</v>
      </c>
      <c r="K288" s="43">
        <v>871.48387096774195</v>
      </c>
      <c r="L288" s="5">
        <f t="shared" ref="L288:L352" si="235">+K288</f>
        <v>871.48387096774195</v>
      </c>
      <c r="N288" s="5">
        <f t="shared" ref="N288:N352" si="236">+K288</f>
        <v>871.48387096774195</v>
      </c>
      <c r="O288" s="5">
        <f t="shared" ref="O288:O352" si="237">+N288</f>
        <v>871.48387096774195</v>
      </c>
      <c r="Q288" s="5">
        <f t="shared" ref="Q288:Q352" si="238">+N288</f>
        <v>871.48387096774195</v>
      </c>
      <c r="R288" s="5">
        <f t="shared" ref="R288:R352" si="239">+Q288</f>
        <v>871.48387096774195</v>
      </c>
      <c r="T288" s="5">
        <f t="shared" ref="T288:T352" si="240">+Q288</f>
        <v>871.48387096774195</v>
      </c>
      <c r="U288" s="5">
        <f t="shared" ref="U288:U352" si="241">+T288</f>
        <v>871.48387096774195</v>
      </c>
      <c r="W288" s="5">
        <f t="shared" ref="W288:W352" si="242">+T288</f>
        <v>871.48387096774195</v>
      </c>
      <c r="X288" s="5">
        <f t="shared" ref="X288:X352" si="243">+W288</f>
        <v>871.48387096774195</v>
      </c>
      <c r="Z288" s="5">
        <f t="shared" ref="Z288:Z352" si="244">+W288</f>
        <v>871.48387096774195</v>
      </c>
      <c r="AA288" s="5">
        <f t="shared" ref="AA288:AA352" si="245">+Z288</f>
        <v>871.48387096774195</v>
      </c>
      <c r="AC288" s="5">
        <f t="shared" ref="AC288:AC352" si="246">+Z288</f>
        <v>871.48387096774195</v>
      </c>
      <c r="AD288" s="5">
        <f t="shared" ref="AD288:AD352" si="247">+AC288</f>
        <v>871.48387096774195</v>
      </c>
      <c r="AF288" s="5">
        <f t="shared" ref="AF288:AF352" si="248">+AC288</f>
        <v>871.48387096774195</v>
      </c>
      <c r="AG288" s="5">
        <f t="shared" ref="AG288:AG352" si="249">+AF288</f>
        <v>871.48387096774195</v>
      </c>
      <c r="AI288" s="5">
        <f t="shared" ref="AI288:AI352" si="250">+AF288</f>
        <v>871.48387096774195</v>
      </c>
      <c r="AJ288" s="5">
        <f t="shared" ref="AJ288:AJ352" si="251">+AI288</f>
        <v>871.48387096774195</v>
      </c>
      <c r="AL288" s="5">
        <f t="shared" ref="AL288:AL352" si="252">+AI288</f>
        <v>871.48387096774195</v>
      </c>
      <c r="AM288" s="5">
        <f t="shared" ref="AM288:AM352" si="253">+AL288</f>
        <v>871.48387096774195</v>
      </c>
      <c r="AO288" s="5">
        <f t="shared" ref="AO288:AO352" si="254">+AL288</f>
        <v>871.48387096774195</v>
      </c>
      <c r="AP288" s="5">
        <f t="shared" ref="AP288:AP352" si="255">+AO288</f>
        <v>871.48387096774195</v>
      </c>
      <c r="AR288" s="5">
        <f t="shared" ref="AR288:AR352" si="256">+AO288</f>
        <v>871.48387096774195</v>
      </c>
      <c r="AS288" s="5">
        <f t="shared" ref="AS288:AS352" si="257">+AR288</f>
        <v>871.48387096774195</v>
      </c>
      <c r="AU288" s="5">
        <f t="shared" ref="AU288:AU352" si="258">+AR288</f>
        <v>871.48387096774195</v>
      </c>
      <c r="AV288" s="5">
        <f t="shared" ref="AV288:AV352" si="259">+AU288</f>
        <v>871.48387096774195</v>
      </c>
      <c r="AX288" s="5">
        <f t="shared" ref="AX288:AX352" si="260">+AU288</f>
        <v>871.48387096774195</v>
      </c>
      <c r="AY288" s="5">
        <f t="shared" ref="AY288:AY352" si="261">+AX288</f>
        <v>871.48387096774195</v>
      </c>
      <c r="BA288" s="5">
        <f t="shared" ref="BA288:BA352" si="262">+AX288</f>
        <v>871.48387096774195</v>
      </c>
      <c r="BB288" s="5">
        <f t="shared" ref="BB288:BB352" si="263">+BA288</f>
        <v>871.48387096774195</v>
      </c>
      <c r="BD288" s="5">
        <f t="shared" ref="BD288:BD352" si="264">+BA288</f>
        <v>871.48387096774195</v>
      </c>
      <c r="BE288" s="5">
        <f t="shared" ref="BE288:BE352" si="265">+BD288</f>
        <v>871.48387096774195</v>
      </c>
      <c r="BG288" s="5">
        <f t="shared" ref="BG288:BG352" si="266">+BD288</f>
        <v>871.48387096774195</v>
      </c>
      <c r="BH288" s="5">
        <f t="shared" ref="BH288:BH352" si="267">+BG288</f>
        <v>871.48387096774195</v>
      </c>
      <c r="BJ288" s="5">
        <f t="shared" ref="BJ288:BJ352" si="268">+BG288</f>
        <v>871.48387096774195</v>
      </c>
      <c r="BK288" s="5">
        <f t="shared" ref="BK288:BK352" si="269">+BJ288</f>
        <v>871.48387096774195</v>
      </c>
      <c r="BM288" s="5">
        <f t="shared" ref="BM288:BM352" si="270">+BJ288</f>
        <v>871.48387096774195</v>
      </c>
      <c r="BN288" s="5">
        <f t="shared" ref="BN288:BN352" si="271">+BM288</f>
        <v>871.48387096774195</v>
      </c>
      <c r="BP288" s="5">
        <f t="shared" ref="BP288:BP352" si="272">+BM288</f>
        <v>871.48387096774195</v>
      </c>
      <c r="BQ288" s="5">
        <f t="shared" ref="BQ288:BQ352" si="273">+BP288</f>
        <v>871.48387096774195</v>
      </c>
      <c r="BS288" s="5">
        <f t="shared" ref="BS288:BS352" si="274">+BP288</f>
        <v>871.48387096774195</v>
      </c>
      <c r="BT288" s="5">
        <f t="shared" ref="BT288:BT352" si="275">+BS288</f>
        <v>871.48387096774195</v>
      </c>
      <c r="BV288" s="5">
        <f t="shared" ref="BV288:BV352" si="276">+BS288</f>
        <v>871.48387096774195</v>
      </c>
      <c r="BW288" s="5">
        <f t="shared" ref="BW288:BW352" si="277">+BV288</f>
        <v>871.48387096774195</v>
      </c>
      <c r="BY288" s="5">
        <f t="shared" ref="BY288:BY352" si="278">+BV288</f>
        <v>871.48387096774195</v>
      </c>
      <c r="BZ288" s="5">
        <f t="shared" ref="BZ288:BZ352" si="279">+BY288</f>
        <v>871.48387096774195</v>
      </c>
      <c r="CB288" s="5">
        <f t="shared" ref="CB288:CB352" si="280">+BY288</f>
        <v>871.48387096774195</v>
      </c>
      <c r="CC288" s="5">
        <f t="shared" ref="CC288:CC352" si="281">+CB288</f>
        <v>871.48387096774195</v>
      </c>
      <c r="CE288" s="5">
        <f t="shared" ref="CE288:CE352" si="282">+CB288</f>
        <v>871.48387096774195</v>
      </c>
      <c r="CF288" s="5">
        <f t="shared" ref="CF288:CF352" si="283">+CE288</f>
        <v>871.48387096774195</v>
      </c>
      <c r="CH288" s="5">
        <f t="shared" ref="CH288:CH352" si="284">+CE288</f>
        <v>871.48387096774195</v>
      </c>
      <c r="CI288" s="5">
        <f t="shared" ref="CI288:CI352" si="285">+CH288</f>
        <v>871.48387096774195</v>
      </c>
      <c r="CK288" s="5">
        <f t="shared" ref="CK288:CK352" si="286">+CH288</f>
        <v>871.48387096774195</v>
      </c>
      <c r="CL288" s="5">
        <f t="shared" ref="CL288:CL352" si="287">+CK288</f>
        <v>871.48387096774195</v>
      </c>
      <c r="CN288" s="5">
        <f t="shared" ref="CN288:CN352" si="288">+CK288</f>
        <v>871.48387096774195</v>
      </c>
      <c r="CO288" s="5">
        <f t="shared" ref="CO288:CO352" si="289">+CN288</f>
        <v>871.48387096774195</v>
      </c>
      <c r="CQ288" s="5">
        <f t="shared" ref="CQ288:CQ352" si="290">+CN288</f>
        <v>871.48387096774195</v>
      </c>
      <c r="CR288" s="5">
        <f t="shared" ref="CR288:CR352" si="291">+CQ288</f>
        <v>871.48387096774195</v>
      </c>
      <c r="CT288" s="5">
        <f t="shared" ref="CT288:CT352" si="292">+CQ288</f>
        <v>871.48387096774195</v>
      </c>
      <c r="CU288" s="5">
        <f t="shared" ref="CU288:CU352" si="293">+CT288</f>
        <v>871.48387096774195</v>
      </c>
      <c r="CW288" s="5">
        <f t="shared" ref="CW288:CW352" si="294">+CT288</f>
        <v>871.48387096774195</v>
      </c>
      <c r="CX288" s="5">
        <f t="shared" ref="CX288:CX352" si="295">+CW288</f>
        <v>871.48387096774195</v>
      </c>
      <c r="CZ288" s="5">
        <f t="shared" si="233"/>
        <v>25273.032258064526</v>
      </c>
      <c r="DA288" s="5">
        <f t="shared" si="234"/>
        <v>25273.032258064526</v>
      </c>
    </row>
    <row r="289" spans="2:105" x14ac:dyDescent="0.2">
      <c r="G289" s="38"/>
    </row>
    <row r="290" spans="2:105" x14ac:dyDescent="0.2">
      <c r="B290" s="23" t="s">
        <v>244</v>
      </c>
      <c r="C290" s="23">
        <v>10</v>
      </c>
      <c r="D290" s="23">
        <v>28</v>
      </c>
      <c r="E290" s="23" t="s">
        <v>362</v>
      </c>
      <c r="F290" s="23" t="s">
        <v>392</v>
      </c>
      <c r="G290" s="38" t="s">
        <v>231</v>
      </c>
      <c r="H290" s="23" t="s">
        <v>235</v>
      </c>
      <c r="I290" s="23" t="s">
        <v>383</v>
      </c>
      <c r="K290" s="43">
        <v>0</v>
      </c>
      <c r="L290" s="5">
        <f t="shared" si="235"/>
        <v>0</v>
      </c>
      <c r="N290" s="5">
        <f t="shared" si="236"/>
        <v>0</v>
      </c>
      <c r="O290" s="5">
        <f t="shared" si="237"/>
        <v>0</v>
      </c>
      <c r="Q290" s="5">
        <f t="shared" si="238"/>
        <v>0</v>
      </c>
      <c r="R290" s="5">
        <f t="shared" si="239"/>
        <v>0</v>
      </c>
      <c r="T290" s="5">
        <f t="shared" si="240"/>
        <v>0</v>
      </c>
      <c r="U290" s="5">
        <f t="shared" si="241"/>
        <v>0</v>
      </c>
      <c r="W290" s="5">
        <f t="shared" si="242"/>
        <v>0</v>
      </c>
      <c r="X290" s="5">
        <f t="shared" si="243"/>
        <v>0</v>
      </c>
      <c r="Z290" s="5">
        <f t="shared" si="244"/>
        <v>0</v>
      </c>
      <c r="AA290" s="5">
        <f t="shared" si="245"/>
        <v>0</v>
      </c>
      <c r="AC290" s="5">
        <f t="shared" si="246"/>
        <v>0</v>
      </c>
      <c r="AD290" s="5">
        <f t="shared" si="247"/>
        <v>0</v>
      </c>
      <c r="AF290" s="5">
        <f t="shared" si="248"/>
        <v>0</v>
      </c>
      <c r="AG290" s="5">
        <f t="shared" si="249"/>
        <v>0</v>
      </c>
      <c r="AI290" s="5">
        <f t="shared" si="250"/>
        <v>0</v>
      </c>
      <c r="AJ290" s="5">
        <f t="shared" si="251"/>
        <v>0</v>
      </c>
      <c r="AL290" s="5">
        <f t="shared" si="252"/>
        <v>0</v>
      </c>
      <c r="AM290" s="5">
        <f t="shared" si="253"/>
        <v>0</v>
      </c>
      <c r="AO290" s="5">
        <f t="shared" si="254"/>
        <v>0</v>
      </c>
      <c r="AP290" s="5">
        <f t="shared" si="255"/>
        <v>0</v>
      </c>
      <c r="AR290" s="5">
        <f t="shared" si="256"/>
        <v>0</v>
      </c>
      <c r="AS290" s="5">
        <f t="shared" si="257"/>
        <v>0</v>
      </c>
      <c r="AU290" s="5">
        <f t="shared" si="258"/>
        <v>0</v>
      </c>
      <c r="AV290" s="5">
        <f t="shared" si="259"/>
        <v>0</v>
      </c>
      <c r="AX290" s="5">
        <f t="shared" si="260"/>
        <v>0</v>
      </c>
      <c r="AY290" s="5">
        <f t="shared" si="261"/>
        <v>0</v>
      </c>
      <c r="BA290" s="5">
        <f t="shared" si="262"/>
        <v>0</v>
      </c>
      <c r="BB290" s="5">
        <f t="shared" si="263"/>
        <v>0</v>
      </c>
      <c r="BD290" s="5">
        <f t="shared" si="264"/>
        <v>0</v>
      </c>
      <c r="BE290" s="5">
        <f t="shared" si="265"/>
        <v>0</v>
      </c>
      <c r="BG290" s="5">
        <f t="shared" si="266"/>
        <v>0</v>
      </c>
      <c r="BH290" s="5">
        <f t="shared" si="267"/>
        <v>0</v>
      </c>
      <c r="BJ290" s="5">
        <f t="shared" si="268"/>
        <v>0</v>
      </c>
      <c r="BK290" s="5">
        <f t="shared" si="269"/>
        <v>0</v>
      </c>
      <c r="BM290" s="5">
        <f t="shared" si="270"/>
        <v>0</v>
      </c>
      <c r="BN290" s="5">
        <f t="shared" si="271"/>
        <v>0</v>
      </c>
      <c r="BP290" s="5">
        <f t="shared" si="272"/>
        <v>0</v>
      </c>
      <c r="BQ290" s="5">
        <f t="shared" si="273"/>
        <v>0</v>
      </c>
      <c r="BS290" s="5">
        <f t="shared" si="274"/>
        <v>0</v>
      </c>
      <c r="BT290" s="5">
        <f t="shared" si="275"/>
        <v>0</v>
      </c>
      <c r="BV290" s="5">
        <f t="shared" si="276"/>
        <v>0</v>
      </c>
      <c r="BW290" s="5">
        <f t="shared" si="277"/>
        <v>0</v>
      </c>
      <c r="BY290" s="5">
        <f t="shared" si="278"/>
        <v>0</v>
      </c>
      <c r="BZ290" s="5">
        <f t="shared" si="279"/>
        <v>0</v>
      </c>
      <c r="CB290" s="5">
        <f t="shared" si="280"/>
        <v>0</v>
      </c>
      <c r="CC290" s="5">
        <f t="shared" si="281"/>
        <v>0</v>
      </c>
      <c r="CE290" s="5">
        <f t="shared" si="282"/>
        <v>0</v>
      </c>
      <c r="CF290" s="5">
        <f t="shared" si="283"/>
        <v>0</v>
      </c>
      <c r="CH290" s="5">
        <f t="shared" si="284"/>
        <v>0</v>
      </c>
      <c r="CI290" s="5">
        <f t="shared" si="285"/>
        <v>0</v>
      </c>
      <c r="CK290" s="5">
        <f t="shared" si="286"/>
        <v>0</v>
      </c>
      <c r="CL290" s="5">
        <f t="shared" si="287"/>
        <v>0</v>
      </c>
      <c r="CN290" s="5">
        <f t="shared" si="288"/>
        <v>0</v>
      </c>
      <c r="CO290" s="5">
        <f t="shared" si="289"/>
        <v>0</v>
      </c>
      <c r="CQ290" s="5">
        <f t="shared" si="290"/>
        <v>0</v>
      </c>
      <c r="CR290" s="5">
        <f t="shared" si="291"/>
        <v>0</v>
      </c>
      <c r="CT290" s="5">
        <f t="shared" si="292"/>
        <v>0</v>
      </c>
      <c r="CU290" s="5">
        <f t="shared" si="293"/>
        <v>0</v>
      </c>
      <c r="CW290" s="5">
        <f t="shared" si="294"/>
        <v>0</v>
      </c>
      <c r="CX290" s="5">
        <f t="shared" si="295"/>
        <v>0</v>
      </c>
      <c r="CZ290" s="5">
        <f t="shared" ref="CZ290:DA292" si="296">K290+N290+Q290+T290+W290+Z290+AC290+AF290+AI290+AL290+AO290+AR290+AU290+AX290+BA290+BD290+BG290+BJ290+BM290+BP290+BS290+BV290+BY290+CB290+CE290+CH290+CK290+CN290+CQ290</f>
        <v>0</v>
      </c>
      <c r="DA290" s="5">
        <f t="shared" si="296"/>
        <v>0</v>
      </c>
    </row>
    <row r="291" spans="2:105" x14ac:dyDescent="0.2">
      <c r="B291" s="23" t="s">
        <v>244</v>
      </c>
      <c r="C291" s="23">
        <v>10</v>
      </c>
      <c r="D291" s="23">
        <v>28</v>
      </c>
      <c r="E291" s="23" t="s">
        <v>362</v>
      </c>
      <c r="F291" s="23" t="s">
        <v>393</v>
      </c>
      <c r="G291" s="38" t="s">
        <v>231</v>
      </c>
      <c r="H291" s="23" t="s">
        <v>235</v>
      </c>
      <c r="I291" s="23" t="s">
        <v>383</v>
      </c>
      <c r="K291" s="43">
        <v>0</v>
      </c>
      <c r="L291" s="5">
        <f t="shared" si="235"/>
        <v>0</v>
      </c>
      <c r="N291" s="5">
        <f>+K291</f>
        <v>0</v>
      </c>
      <c r="O291" s="5">
        <f t="shared" si="237"/>
        <v>0</v>
      </c>
      <c r="Q291" s="5">
        <f>+N291</f>
        <v>0</v>
      </c>
      <c r="R291" s="5">
        <f t="shared" si="239"/>
        <v>0</v>
      </c>
      <c r="T291" s="5">
        <f>+Q291</f>
        <v>0</v>
      </c>
      <c r="U291" s="5">
        <f t="shared" si="241"/>
        <v>0</v>
      </c>
      <c r="W291" s="5">
        <f>+T291</f>
        <v>0</v>
      </c>
      <c r="X291" s="5">
        <f t="shared" si="243"/>
        <v>0</v>
      </c>
      <c r="Z291" s="5">
        <f>+W291</f>
        <v>0</v>
      </c>
      <c r="AA291" s="5">
        <f t="shared" si="245"/>
        <v>0</v>
      </c>
      <c r="AC291" s="5">
        <f>+Z291</f>
        <v>0</v>
      </c>
      <c r="AD291" s="5">
        <f t="shared" si="247"/>
        <v>0</v>
      </c>
      <c r="AF291" s="5">
        <f>+AC291</f>
        <v>0</v>
      </c>
      <c r="AG291" s="5">
        <f t="shared" si="249"/>
        <v>0</v>
      </c>
      <c r="AI291" s="5">
        <f>+AF291</f>
        <v>0</v>
      </c>
      <c r="AJ291" s="5">
        <f t="shared" si="251"/>
        <v>0</v>
      </c>
      <c r="AL291" s="5">
        <f>+AI291</f>
        <v>0</v>
      </c>
      <c r="AM291" s="5">
        <f t="shared" si="253"/>
        <v>0</v>
      </c>
      <c r="AO291" s="5">
        <f>+AL291</f>
        <v>0</v>
      </c>
      <c r="AP291" s="5">
        <f t="shared" si="255"/>
        <v>0</v>
      </c>
      <c r="AR291" s="5">
        <f>+AO291</f>
        <v>0</v>
      </c>
      <c r="AS291" s="5">
        <f t="shared" si="257"/>
        <v>0</v>
      </c>
      <c r="AU291" s="5">
        <f>+AR291</f>
        <v>0</v>
      </c>
      <c r="AV291" s="5">
        <f t="shared" si="259"/>
        <v>0</v>
      </c>
      <c r="AX291" s="5">
        <f>+AU291</f>
        <v>0</v>
      </c>
      <c r="AY291" s="5">
        <f t="shared" si="261"/>
        <v>0</v>
      </c>
      <c r="BA291" s="5">
        <f>+AX291</f>
        <v>0</v>
      </c>
      <c r="BB291" s="5">
        <f t="shared" si="263"/>
        <v>0</v>
      </c>
      <c r="BD291" s="5">
        <f>+BA291</f>
        <v>0</v>
      </c>
      <c r="BE291" s="5">
        <f t="shared" si="265"/>
        <v>0</v>
      </c>
      <c r="BG291" s="5">
        <f>+BD291</f>
        <v>0</v>
      </c>
      <c r="BH291" s="5">
        <f t="shared" si="267"/>
        <v>0</v>
      </c>
      <c r="BJ291" s="5">
        <f>+BG291</f>
        <v>0</v>
      </c>
      <c r="BK291" s="5">
        <f t="shared" si="269"/>
        <v>0</v>
      </c>
      <c r="BM291" s="5">
        <f>+BJ291</f>
        <v>0</v>
      </c>
      <c r="BN291" s="5">
        <f t="shared" si="271"/>
        <v>0</v>
      </c>
      <c r="BP291" s="5">
        <f>+BM291</f>
        <v>0</v>
      </c>
      <c r="BQ291" s="5">
        <f t="shared" si="273"/>
        <v>0</v>
      </c>
      <c r="BS291" s="5">
        <f>+BP291</f>
        <v>0</v>
      </c>
      <c r="BT291" s="5">
        <f t="shared" si="275"/>
        <v>0</v>
      </c>
      <c r="BV291" s="5">
        <f>+BS291</f>
        <v>0</v>
      </c>
      <c r="BW291" s="5">
        <f t="shared" si="277"/>
        <v>0</v>
      </c>
      <c r="BY291" s="5">
        <f>+BV291</f>
        <v>0</v>
      </c>
      <c r="BZ291" s="5">
        <f t="shared" si="279"/>
        <v>0</v>
      </c>
      <c r="CB291" s="5">
        <f>+BY291</f>
        <v>0</v>
      </c>
      <c r="CC291" s="5">
        <f t="shared" si="281"/>
        <v>0</v>
      </c>
      <c r="CE291" s="5">
        <f>+CB291</f>
        <v>0</v>
      </c>
      <c r="CF291" s="5">
        <f t="shared" si="283"/>
        <v>0</v>
      </c>
      <c r="CH291" s="5">
        <f>+CE291</f>
        <v>0</v>
      </c>
      <c r="CI291" s="5">
        <f t="shared" si="285"/>
        <v>0</v>
      </c>
      <c r="CK291" s="5">
        <f>+CH291</f>
        <v>0</v>
      </c>
      <c r="CL291" s="5">
        <f t="shared" si="287"/>
        <v>0</v>
      </c>
      <c r="CN291" s="5">
        <f>+CK291</f>
        <v>0</v>
      </c>
      <c r="CO291" s="5">
        <f t="shared" si="289"/>
        <v>0</v>
      </c>
      <c r="CQ291" s="5">
        <f>+CN291</f>
        <v>0</v>
      </c>
      <c r="CR291" s="5">
        <f t="shared" si="291"/>
        <v>0</v>
      </c>
      <c r="CT291" s="5">
        <f>+CQ291</f>
        <v>0</v>
      </c>
      <c r="CU291" s="5">
        <f t="shared" si="293"/>
        <v>0</v>
      </c>
      <c r="CW291" s="5">
        <f>+CT291</f>
        <v>0</v>
      </c>
      <c r="CX291" s="5">
        <f t="shared" si="295"/>
        <v>0</v>
      </c>
      <c r="CZ291" s="5">
        <f t="shared" si="296"/>
        <v>0</v>
      </c>
      <c r="DA291" s="5">
        <f t="shared" si="296"/>
        <v>0</v>
      </c>
    </row>
    <row r="292" spans="2:105" x14ac:dyDescent="0.2">
      <c r="B292" s="23" t="s">
        <v>244</v>
      </c>
      <c r="C292" s="23">
        <v>10</v>
      </c>
      <c r="D292" s="23">
        <v>28</v>
      </c>
      <c r="E292" s="23" t="s">
        <v>362</v>
      </c>
      <c r="F292" s="23" t="s">
        <v>230</v>
      </c>
      <c r="G292" s="38" t="s">
        <v>231</v>
      </c>
      <c r="H292" s="23" t="s">
        <v>236</v>
      </c>
      <c r="I292" s="23" t="s">
        <v>383</v>
      </c>
      <c r="L292" s="5">
        <f t="shared" si="235"/>
        <v>0</v>
      </c>
      <c r="N292" s="5">
        <f t="shared" si="236"/>
        <v>0</v>
      </c>
      <c r="O292" s="5">
        <f t="shared" si="237"/>
        <v>0</v>
      </c>
      <c r="Q292" s="5">
        <f t="shared" si="238"/>
        <v>0</v>
      </c>
      <c r="R292" s="5">
        <f t="shared" si="239"/>
        <v>0</v>
      </c>
      <c r="T292" s="5">
        <f t="shared" si="240"/>
        <v>0</v>
      </c>
      <c r="U292" s="5">
        <f t="shared" si="241"/>
        <v>0</v>
      </c>
      <c r="W292" s="5">
        <f t="shared" si="242"/>
        <v>0</v>
      </c>
      <c r="X292" s="5">
        <f t="shared" si="243"/>
        <v>0</v>
      </c>
      <c r="Z292" s="5">
        <f t="shared" si="244"/>
        <v>0</v>
      </c>
      <c r="AA292" s="5">
        <f t="shared" si="245"/>
        <v>0</v>
      </c>
      <c r="AC292" s="5">
        <f t="shared" si="246"/>
        <v>0</v>
      </c>
      <c r="AD292" s="5">
        <f t="shared" si="247"/>
        <v>0</v>
      </c>
      <c r="AF292" s="5">
        <f t="shared" si="248"/>
        <v>0</v>
      </c>
      <c r="AG292" s="5">
        <f t="shared" si="249"/>
        <v>0</v>
      </c>
      <c r="AI292" s="5">
        <f t="shared" si="250"/>
        <v>0</v>
      </c>
      <c r="AJ292" s="5">
        <f t="shared" si="251"/>
        <v>0</v>
      </c>
      <c r="AL292" s="5">
        <f t="shared" si="252"/>
        <v>0</v>
      </c>
      <c r="AM292" s="5">
        <f t="shared" si="253"/>
        <v>0</v>
      </c>
      <c r="AO292" s="5">
        <f t="shared" si="254"/>
        <v>0</v>
      </c>
      <c r="AP292" s="5">
        <f t="shared" si="255"/>
        <v>0</v>
      </c>
      <c r="AR292" s="5">
        <f t="shared" si="256"/>
        <v>0</v>
      </c>
      <c r="AS292" s="5">
        <f t="shared" si="257"/>
        <v>0</v>
      </c>
      <c r="AU292" s="5">
        <f t="shared" si="258"/>
        <v>0</v>
      </c>
      <c r="AV292" s="5">
        <f t="shared" si="259"/>
        <v>0</v>
      </c>
      <c r="AX292" s="5">
        <f t="shared" si="260"/>
        <v>0</v>
      </c>
      <c r="AY292" s="5">
        <f t="shared" si="261"/>
        <v>0</v>
      </c>
      <c r="BA292" s="5">
        <f t="shared" si="262"/>
        <v>0</v>
      </c>
      <c r="BB292" s="5">
        <f t="shared" si="263"/>
        <v>0</v>
      </c>
      <c r="BD292" s="5">
        <f t="shared" si="264"/>
        <v>0</v>
      </c>
      <c r="BE292" s="5">
        <f t="shared" si="265"/>
        <v>0</v>
      </c>
      <c r="BG292" s="5">
        <f t="shared" si="266"/>
        <v>0</v>
      </c>
      <c r="BH292" s="5">
        <f t="shared" si="267"/>
        <v>0</v>
      </c>
      <c r="BJ292" s="5">
        <f t="shared" si="268"/>
        <v>0</v>
      </c>
      <c r="BK292" s="5">
        <f t="shared" si="269"/>
        <v>0</v>
      </c>
      <c r="BM292" s="5">
        <f t="shared" si="270"/>
        <v>0</v>
      </c>
      <c r="BN292" s="5">
        <f t="shared" si="271"/>
        <v>0</v>
      </c>
      <c r="BP292" s="5">
        <f t="shared" si="272"/>
        <v>0</v>
      </c>
      <c r="BQ292" s="5">
        <f t="shared" si="273"/>
        <v>0</v>
      </c>
      <c r="BS292" s="5">
        <f t="shared" si="274"/>
        <v>0</v>
      </c>
      <c r="BT292" s="5">
        <f t="shared" si="275"/>
        <v>0</v>
      </c>
      <c r="BV292" s="5">
        <f t="shared" si="276"/>
        <v>0</v>
      </c>
      <c r="BW292" s="5">
        <f t="shared" si="277"/>
        <v>0</v>
      </c>
      <c r="BY292" s="5">
        <f t="shared" si="278"/>
        <v>0</v>
      </c>
      <c r="BZ292" s="5">
        <f t="shared" si="279"/>
        <v>0</v>
      </c>
      <c r="CB292" s="5">
        <f t="shared" si="280"/>
        <v>0</v>
      </c>
      <c r="CC292" s="5">
        <f t="shared" si="281"/>
        <v>0</v>
      </c>
      <c r="CE292" s="5">
        <f t="shared" si="282"/>
        <v>0</v>
      </c>
      <c r="CF292" s="5">
        <f t="shared" si="283"/>
        <v>0</v>
      </c>
      <c r="CH292" s="5">
        <f t="shared" si="284"/>
        <v>0</v>
      </c>
      <c r="CI292" s="5">
        <f t="shared" si="285"/>
        <v>0</v>
      </c>
      <c r="CK292" s="5">
        <f t="shared" si="286"/>
        <v>0</v>
      </c>
      <c r="CL292" s="5">
        <f t="shared" si="287"/>
        <v>0</v>
      </c>
      <c r="CN292" s="5">
        <f t="shared" si="288"/>
        <v>0</v>
      </c>
      <c r="CO292" s="5">
        <f t="shared" si="289"/>
        <v>0</v>
      </c>
      <c r="CQ292" s="5">
        <f t="shared" si="290"/>
        <v>0</v>
      </c>
      <c r="CR292" s="5">
        <f t="shared" si="291"/>
        <v>0</v>
      </c>
      <c r="CT292" s="5">
        <f t="shared" si="292"/>
        <v>0</v>
      </c>
      <c r="CU292" s="5">
        <f t="shared" si="293"/>
        <v>0</v>
      </c>
      <c r="CW292" s="5">
        <f t="shared" si="294"/>
        <v>0</v>
      </c>
      <c r="CX292" s="5">
        <f t="shared" si="295"/>
        <v>0</v>
      </c>
      <c r="CZ292" s="5">
        <f t="shared" si="296"/>
        <v>0</v>
      </c>
      <c r="DA292" s="5">
        <f t="shared" si="296"/>
        <v>0</v>
      </c>
    </row>
    <row r="293" spans="2:105" x14ac:dyDescent="0.2">
      <c r="G293" s="38"/>
    </row>
    <row r="294" spans="2:105" x14ac:dyDescent="0.2">
      <c r="B294" s="23" t="s">
        <v>244</v>
      </c>
      <c r="C294" s="23">
        <v>10</v>
      </c>
      <c r="D294" s="23">
        <v>28</v>
      </c>
      <c r="E294" s="23" t="s">
        <v>361</v>
      </c>
      <c r="F294" s="23" t="s">
        <v>264</v>
      </c>
      <c r="G294" s="37" t="s">
        <v>381</v>
      </c>
      <c r="H294" s="23" t="s">
        <v>235</v>
      </c>
      <c r="I294" s="23" t="s">
        <v>370</v>
      </c>
      <c r="K294" s="5">
        <v>1235</v>
      </c>
      <c r="L294" s="5">
        <f t="shared" si="235"/>
        <v>1235</v>
      </c>
      <c r="N294" s="5">
        <f t="shared" si="236"/>
        <v>1235</v>
      </c>
      <c r="O294" s="5">
        <f t="shared" si="237"/>
        <v>1235</v>
      </c>
      <c r="Q294" s="5">
        <f t="shared" si="238"/>
        <v>1235</v>
      </c>
      <c r="R294" s="5">
        <f t="shared" si="239"/>
        <v>1235</v>
      </c>
      <c r="T294" s="5">
        <f t="shared" si="240"/>
        <v>1235</v>
      </c>
      <c r="U294" s="5">
        <f t="shared" si="241"/>
        <v>1235</v>
      </c>
      <c r="W294" s="5">
        <f t="shared" si="242"/>
        <v>1235</v>
      </c>
      <c r="X294" s="5">
        <f t="shared" si="243"/>
        <v>1235</v>
      </c>
      <c r="Z294" s="5">
        <f t="shared" si="244"/>
        <v>1235</v>
      </c>
      <c r="AA294" s="5">
        <f t="shared" si="245"/>
        <v>1235</v>
      </c>
      <c r="AC294" s="5">
        <f t="shared" si="246"/>
        <v>1235</v>
      </c>
      <c r="AD294" s="5">
        <f t="shared" si="247"/>
        <v>1235</v>
      </c>
      <c r="AF294" s="5">
        <f t="shared" si="248"/>
        <v>1235</v>
      </c>
      <c r="AG294" s="5">
        <f t="shared" si="249"/>
        <v>1235</v>
      </c>
      <c r="AI294" s="5">
        <f t="shared" si="250"/>
        <v>1235</v>
      </c>
      <c r="AJ294" s="5">
        <f t="shared" si="251"/>
        <v>1235</v>
      </c>
      <c r="AL294" s="5">
        <f t="shared" si="252"/>
        <v>1235</v>
      </c>
      <c r="AM294" s="5">
        <f t="shared" si="253"/>
        <v>1235</v>
      </c>
      <c r="AO294" s="5">
        <f t="shared" si="254"/>
        <v>1235</v>
      </c>
      <c r="AP294" s="5">
        <f t="shared" si="255"/>
        <v>1235</v>
      </c>
      <c r="AR294" s="5">
        <f t="shared" si="256"/>
        <v>1235</v>
      </c>
      <c r="AS294" s="5">
        <f t="shared" si="257"/>
        <v>1235</v>
      </c>
      <c r="AU294" s="5">
        <f t="shared" si="258"/>
        <v>1235</v>
      </c>
      <c r="AV294" s="5">
        <f t="shared" si="259"/>
        <v>1235</v>
      </c>
      <c r="AX294" s="5">
        <f t="shared" si="260"/>
        <v>1235</v>
      </c>
      <c r="AY294" s="5">
        <f t="shared" si="261"/>
        <v>1235</v>
      </c>
      <c r="BA294" s="5">
        <f t="shared" si="262"/>
        <v>1235</v>
      </c>
      <c r="BB294" s="5">
        <f t="shared" si="263"/>
        <v>1235</v>
      </c>
      <c r="BD294" s="5">
        <f t="shared" si="264"/>
        <v>1235</v>
      </c>
      <c r="BE294" s="5">
        <f t="shared" si="265"/>
        <v>1235</v>
      </c>
      <c r="BG294" s="5">
        <f t="shared" si="266"/>
        <v>1235</v>
      </c>
      <c r="BH294" s="5">
        <f t="shared" si="267"/>
        <v>1235</v>
      </c>
      <c r="BJ294" s="5">
        <f t="shared" si="268"/>
        <v>1235</v>
      </c>
      <c r="BK294" s="5">
        <f t="shared" si="269"/>
        <v>1235</v>
      </c>
      <c r="BM294" s="5">
        <f t="shared" si="270"/>
        <v>1235</v>
      </c>
      <c r="BN294" s="5">
        <f t="shared" si="271"/>
        <v>1235</v>
      </c>
      <c r="BP294" s="5">
        <f t="shared" si="272"/>
        <v>1235</v>
      </c>
      <c r="BQ294" s="5">
        <f t="shared" si="273"/>
        <v>1235</v>
      </c>
      <c r="BS294" s="5">
        <f t="shared" si="274"/>
        <v>1235</v>
      </c>
      <c r="BT294" s="5">
        <f t="shared" si="275"/>
        <v>1235</v>
      </c>
      <c r="BV294" s="5">
        <f t="shared" si="276"/>
        <v>1235</v>
      </c>
      <c r="BW294" s="5">
        <f t="shared" si="277"/>
        <v>1235</v>
      </c>
      <c r="BY294" s="5">
        <f t="shared" si="278"/>
        <v>1235</v>
      </c>
      <c r="BZ294" s="5">
        <f t="shared" si="279"/>
        <v>1235</v>
      </c>
      <c r="CB294" s="5">
        <f t="shared" si="280"/>
        <v>1235</v>
      </c>
      <c r="CC294" s="5">
        <f t="shared" si="281"/>
        <v>1235</v>
      </c>
      <c r="CE294" s="5">
        <f t="shared" si="282"/>
        <v>1235</v>
      </c>
      <c r="CF294" s="5">
        <f t="shared" si="283"/>
        <v>1235</v>
      </c>
      <c r="CH294" s="5">
        <f t="shared" si="284"/>
        <v>1235</v>
      </c>
      <c r="CI294" s="5">
        <f t="shared" si="285"/>
        <v>1235</v>
      </c>
      <c r="CK294" s="5">
        <f t="shared" si="286"/>
        <v>1235</v>
      </c>
      <c r="CL294" s="5">
        <f t="shared" si="287"/>
        <v>1235</v>
      </c>
      <c r="CN294" s="5">
        <f t="shared" si="288"/>
        <v>1235</v>
      </c>
      <c r="CO294" s="5">
        <f t="shared" si="289"/>
        <v>1235</v>
      </c>
      <c r="CQ294" s="5">
        <f t="shared" si="290"/>
        <v>1235</v>
      </c>
      <c r="CR294" s="5">
        <f t="shared" si="291"/>
        <v>1235</v>
      </c>
      <c r="CT294" s="5">
        <f t="shared" si="292"/>
        <v>1235</v>
      </c>
      <c r="CU294" s="5">
        <f t="shared" si="293"/>
        <v>1235</v>
      </c>
      <c r="CW294" s="5">
        <f t="shared" si="294"/>
        <v>1235</v>
      </c>
      <c r="CX294" s="5">
        <f t="shared" si="295"/>
        <v>1235</v>
      </c>
      <c r="CZ294" s="5">
        <f>K294+N294+Q294+T294+W294+Z294+AC294+AF294+AI294+AL294+AO294+AR294+AU294+AX294+BA294+BD294+BG294+BJ294+BM294+BP294+BS294+BV294+BY294+CB294+CE294+CH294+CK294+CN294+CQ294</f>
        <v>35815</v>
      </c>
      <c r="DA294" s="5">
        <f>L294+O294+R294+U294+X294+AA294+AD294+AG294+AJ294+AM294+AP294+AS294+AV294+AY294+BB294+BE294+BH294+BK294+BN294+BQ294+BT294+BW294+BZ294+CC294+CF294+CI294+CL294+CO294+CR294</f>
        <v>35815</v>
      </c>
    </row>
    <row r="295" spans="2:105" x14ac:dyDescent="0.2">
      <c r="B295" s="23" t="s">
        <v>244</v>
      </c>
      <c r="C295" s="23">
        <v>10</v>
      </c>
      <c r="D295" s="23">
        <v>28</v>
      </c>
      <c r="E295" s="23" t="s">
        <v>361</v>
      </c>
      <c r="F295" s="23" t="s">
        <v>264</v>
      </c>
      <c r="G295" s="37" t="s">
        <v>381</v>
      </c>
      <c r="H295" s="23" t="s">
        <v>236</v>
      </c>
      <c r="K295" s="9"/>
      <c r="L295" s="5">
        <f t="shared" si="235"/>
        <v>0</v>
      </c>
      <c r="M295" s="9"/>
      <c r="N295" s="5">
        <f t="shared" si="236"/>
        <v>0</v>
      </c>
      <c r="O295" s="5">
        <f t="shared" si="237"/>
        <v>0</v>
      </c>
      <c r="P295" s="9"/>
      <c r="Q295" s="5">
        <f t="shared" si="238"/>
        <v>0</v>
      </c>
      <c r="R295" s="5">
        <f t="shared" si="239"/>
        <v>0</v>
      </c>
      <c r="S295" s="9"/>
      <c r="T295" s="5">
        <f t="shared" si="240"/>
        <v>0</v>
      </c>
      <c r="U295" s="5">
        <f t="shared" si="241"/>
        <v>0</v>
      </c>
      <c r="V295" s="9"/>
      <c r="W295" s="5">
        <f t="shared" si="242"/>
        <v>0</v>
      </c>
      <c r="X295" s="5">
        <f t="shared" si="243"/>
        <v>0</v>
      </c>
      <c r="Y295" s="9"/>
      <c r="Z295" s="5">
        <f t="shared" si="244"/>
        <v>0</v>
      </c>
      <c r="AA295" s="5">
        <f t="shared" si="245"/>
        <v>0</v>
      </c>
      <c r="AB295" s="9"/>
      <c r="AC295" s="5">
        <f t="shared" si="246"/>
        <v>0</v>
      </c>
      <c r="AD295" s="5">
        <f t="shared" si="247"/>
        <v>0</v>
      </c>
      <c r="AE295" s="9"/>
      <c r="AF295" s="5">
        <f t="shared" si="248"/>
        <v>0</v>
      </c>
      <c r="AG295" s="5">
        <f t="shared" si="249"/>
        <v>0</v>
      </c>
      <c r="AH295" s="9"/>
      <c r="AI295" s="5">
        <f t="shared" si="250"/>
        <v>0</v>
      </c>
      <c r="AJ295" s="5">
        <f t="shared" si="251"/>
        <v>0</v>
      </c>
      <c r="AK295" s="9"/>
      <c r="AL295" s="5">
        <f t="shared" si="252"/>
        <v>0</v>
      </c>
      <c r="AM295" s="5">
        <f t="shared" si="253"/>
        <v>0</v>
      </c>
      <c r="AN295" s="9"/>
      <c r="AO295" s="5">
        <f t="shared" si="254"/>
        <v>0</v>
      </c>
      <c r="AP295" s="5">
        <f t="shared" si="255"/>
        <v>0</v>
      </c>
      <c r="AQ295" s="9"/>
      <c r="AR295" s="5">
        <f t="shared" si="256"/>
        <v>0</v>
      </c>
      <c r="AS295" s="5">
        <f t="shared" si="257"/>
        <v>0</v>
      </c>
      <c r="AT295" s="9"/>
      <c r="AU295" s="5">
        <f t="shared" si="258"/>
        <v>0</v>
      </c>
      <c r="AV295" s="5">
        <f t="shared" si="259"/>
        <v>0</v>
      </c>
      <c r="AW295" s="9"/>
      <c r="AX295" s="5">
        <f t="shared" si="260"/>
        <v>0</v>
      </c>
      <c r="AY295" s="5">
        <f t="shared" si="261"/>
        <v>0</v>
      </c>
      <c r="AZ295" s="9"/>
      <c r="BA295" s="5">
        <f t="shared" si="262"/>
        <v>0</v>
      </c>
      <c r="BB295" s="5">
        <f t="shared" si="263"/>
        <v>0</v>
      </c>
      <c r="BC295" s="9"/>
      <c r="BD295" s="5">
        <f t="shared" si="264"/>
        <v>0</v>
      </c>
      <c r="BE295" s="5">
        <f t="shared" si="265"/>
        <v>0</v>
      </c>
      <c r="BG295" s="5">
        <f t="shared" si="266"/>
        <v>0</v>
      </c>
      <c r="BH295" s="5">
        <f t="shared" si="267"/>
        <v>0</v>
      </c>
      <c r="BJ295" s="5">
        <f t="shared" si="268"/>
        <v>0</v>
      </c>
      <c r="BK295" s="5">
        <f t="shared" si="269"/>
        <v>0</v>
      </c>
      <c r="BM295" s="5">
        <f t="shared" si="270"/>
        <v>0</v>
      </c>
      <c r="BN295" s="5">
        <f t="shared" si="271"/>
        <v>0</v>
      </c>
      <c r="BP295" s="5">
        <f t="shared" si="272"/>
        <v>0</v>
      </c>
      <c r="BQ295" s="5">
        <f t="shared" si="273"/>
        <v>0</v>
      </c>
      <c r="BS295" s="5">
        <f t="shared" si="274"/>
        <v>0</v>
      </c>
      <c r="BT295" s="5">
        <f t="shared" si="275"/>
        <v>0</v>
      </c>
      <c r="BV295" s="5">
        <f t="shared" si="276"/>
        <v>0</v>
      </c>
      <c r="BW295" s="5">
        <f t="shared" si="277"/>
        <v>0</v>
      </c>
      <c r="BY295" s="5">
        <f t="shared" si="278"/>
        <v>0</v>
      </c>
      <c r="BZ295" s="5">
        <f t="shared" si="279"/>
        <v>0</v>
      </c>
      <c r="CB295" s="5">
        <f t="shared" si="280"/>
        <v>0</v>
      </c>
      <c r="CC295" s="5">
        <f t="shared" si="281"/>
        <v>0</v>
      </c>
      <c r="CE295" s="5">
        <f t="shared" si="282"/>
        <v>0</v>
      </c>
      <c r="CF295" s="5">
        <f t="shared" si="283"/>
        <v>0</v>
      </c>
      <c r="CH295" s="5">
        <f t="shared" si="284"/>
        <v>0</v>
      </c>
      <c r="CI295" s="5">
        <f t="shared" si="285"/>
        <v>0</v>
      </c>
      <c r="CK295" s="5">
        <f t="shared" si="286"/>
        <v>0</v>
      </c>
      <c r="CL295" s="5">
        <f t="shared" si="287"/>
        <v>0</v>
      </c>
      <c r="CN295" s="5">
        <f t="shared" si="288"/>
        <v>0</v>
      </c>
      <c r="CO295" s="5">
        <f t="shared" si="289"/>
        <v>0</v>
      </c>
      <c r="CQ295" s="5">
        <f t="shared" si="290"/>
        <v>0</v>
      </c>
      <c r="CR295" s="5">
        <f t="shared" si="291"/>
        <v>0</v>
      </c>
      <c r="CT295" s="5">
        <f t="shared" si="292"/>
        <v>0</v>
      </c>
      <c r="CU295" s="5">
        <f t="shared" si="293"/>
        <v>0</v>
      </c>
      <c r="CW295" s="5">
        <f t="shared" si="294"/>
        <v>0</v>
      </c>
      <c r="CX295" s="5">
        <f t="shared" si="295"/>
        <v>0</v>
      </c>
      <c r="CZ295" s="5">
        <f>K295+N295+Q295+T295+W295+Z295+AC295+AF295+AI295+AL295+AO295+AR295+AU295+AX295+BA295+BD295+BG295+BJ295+BM295+BP295+BS295+BV295+BY295+CB295+CE295+CH295+CK295+CN295+CQ295</f>
        <v>0</v>
      </c>
      <c r="DA295" s="5">
        <f>L295+O295+R295+U295+X295+AA295+AD295+AG295+AJ295+AM295+AP295+AS295+AV295+AY295+BB295+BE295+BH295+BK295+BN295+BQ295+BT295+BW295+BZ295+CC295+CF295+CI295+CL295+CO295+CR295</f>
        <v>0</v>
      </c>
    </row>
    <row r="296" spans="2:105" x14ac:dyDescent="0.2">
      <c r="K296" s="9"/>
      <c r="M296" s="9"/>
      <c r="P296" s="9"/>
      <c r="S296" s="9"/>
      <c r="V296" s="9"/>
      <c r="Y296" s="9"/>
      <c r="AB296" s="9"/>
      <c r="AE296" s="9"/>
      <c r="AH296" s="9"/>
      <c r="AK296" s="9"/>
      <c r="AN296" s="9"/>
      <c r="AQ296" s="9"/>
      <c r="AT296" s="9"/>
      <c r="AW296" s="9"/>
      <c r="AZ296" s="9"/>
      <c r="BC296" s="9"/>
    </row>
    <row r="297" spans="2:105" x14ac:dyDescent="0.2">
      <c r="B297" s="23" t="s">
        <v>244</v>
      </c>
      <c r="C297" s="23">
        <v>10</v>
      </c>
      <c r="D297" s="23">
        <v>28</v>
      </c>
      <c r="E297" s="23" t="s">
        <v>362</v>
      </c>
      <c r="F297" s="23" t="s">
        <v>264</v>
      </c>
      <c r="G297" s="37" t="s">
        <v>381</v>
      </c>
      <c r="H297" s="23" t="s">
        <v>235</v>
      </c>
      <c r="I297" s="23" t="s">
        <v>370</v>
      </c>
      <c r="L297" s="5">
        <f t="shared" si="235"/>
        <v>0</v>
      </c>
      <c r="N297" s="5">
        <f t="shared" si="236"/>
        <v>0</v>
      </c>
      <c r="O297" s="5">
        <f t="shared" si="237"/>
        <v>0</v>
      </c>
      <c r="Q297" s="5">
        <f t="shared" si="238"/>
        <v>0</v>
      </c>
      <c r="R297" s="5">
        <f t="shared" si="239"/>
        <v>0</v>
      </c>
      <c r="T297" s="5">
        <f t="shared" si="240"/>
        <v>0</v>
      </c>
      <c r="U297" s="5">
        <f t="shared" si="241"/>
        <v>0</v>
      </c>
      <c r="W297" s="5">
        <f t="shared" si="242"/>
        <v>0</v>
      </c>
      <c r="X297" s="5">
        <f t="shared" si="243"/>
        <v>0</v>
      </c>
      <c r="Z297" s="5">
        <f t="shared" si="244"/>
        <v>0</v>
      </c>
      <c r="AA297" s="5">
        <f t="shared" si="245"/>
        <v>0</v>
      </c>
      <c r="AC297" s="5">
        <f t="shared" si="246"/>
        <v>0</v>
      </c>
      <c r="AD297" s="5">
        <f t="shared" si="247"/>
        <v>0</v>
      </c>
      <c r="AF297" s="5">
        <f t="shared" si="248"/>
        <v>0</v>
      </c>
      <c r="AG297" s="5">
        <f t="shared" si="249"/>
        <v>0</v>
      </c>
      <c r="AI297" s="5">
        <f t="shared" si="250"/>
        <v>0</v>
      </c>
      <c r="AJ297" s="5">
        <f t="shared" si="251"/>
        <v>0</v>
      </c>
      <c r="AL297" s="5">
        <f t="shared" si="252"/>
        <v>0</v>
      </c>
      <c r="AM297" s="5">
        <f t="shared" si="253"/>
        <v>0</v>
      </c>
      <c r="AO297" s="5">
        <f t="shared" si="254"/>
        <v>0</v>
      </c>
      <c r="AP297" s="5">
        <f t="shared" si="255"/>
        <v>0</v>
      </c>
      <c r="AR297" s="5">
        <f t="shared" si="256"/>
        <v>0</v>
      </c>
      <c r="AS297" s="5">
        <f t="shared" si="257"/>
        <v>0</v>
      </c>
      <c r="AU297" s="5">
        <f t="shared" si="258"/>
        <v>0</v>
      </c>
      <c r="AV297" s="5">
        <f t="shared" si="259"/>
        <v>0</v>
      </c>
      <c r="AX297" s="5">
        <f t="shared" si="260"/>
        <v>0</v>
      </c>
      <c r="AY297" s="5">
        <f t="shared" si="261"/>
        <v>0</v>
      </c>
      <c r="BA297" s="5">
        <f t="shared" si="262"/>
        <v>0</v>
      </c>
      <c r="BB297" s="5">
        <f t="shared" si="263"/>
        <v>0</v>
      </c>
      <c r="BD297" s="5">
        <f t="shared" si="264"/>
        <v>0</v>
      </c>
      <c r="BE297" s="5">
        <f t="shared" si="265"/>
        <v>0</v>
      </c>
      <c r="BG297" s="5">
        <f t="shared" si="266"/>
        <v>0</v>
      </c>
      <c r="BH297" s="5">
        <f t="shared" si="267"/>
        <v>0</v>
      </c>
      <c r="BJ297" s="5">
        <f t="shared" si="268"/>
        <v>0</v>
      </c>
      <c r="BK297" s="5">
        <f t="shared" si="269"/>
        <v>0</v>
      </c>
      <c r="BM297" s="5">
        <f t="shared" si="270"/>
        <v>0</v>
      </c>
      <c r="BN297" s="5">
        <f t="shared" si="271"/>
        <v>0</v>
      </c>
      <c r="BP297" s="5">
        <f t="shared" si="272"/>
        <v>0</v>
      </c>
      <c r="BQ297" s="5">
        <f t="shared" si="273"/>
        <v>0</v>
      </c>
      <c r="BS297" s="5">
        <f t="shared" si="274"/>
        <v>0</v>
      </c>
      <c r="BT297" s="5">
        <f t="shared" si="275"/>
        <v>0</v>
      </c>
      <c r="BV297" s="5">
        <f t="shared" si="276"/>
        <v>0</v>
      </c>
      <c r="BW297" s="5">
        <f t="shared" si="277"/>
        <v>0</v>
      </c>
      <c r="BY297" s="5">
        <f t="shared" si="278"/>
        <v>0</v>
      </c>
      <c r="BZ297" s="5">
        <f t="shared" si="279"/>
        <v>0</v>
      </c>
      <c r="CB297" s="5">
        <f t="shared" si="280"/>
        <v>0</v>
      </c>
      <c r="CC297" s="5">
        <f t="shared" si="281"/>
        <v>0</v>
      </c>
      <c r="CE297" s="5">
        <f t="shared" si="282"/>
        <v>0</v>
      </c>
      <c r="CF297" s="5">
        <f t="shared" si="283"/>
        <v>0</v>
      </c>
      <c r="CH297" s="5">
        <f t="shared" si="284"/>
        <v>0</v>
      </c>
      <c r="CI297" s="5">
        <f t="shared" si="285"/>
        <v>0</v>
      </c>
      <c r="CK297" s="5">
        <f t="shared" si="286"/>
        <v>0</v>
      </c>
      <c r="CL297" s="5">
        <f t="shared" si="287"/>
        <v>0</v>
      </c>
      <c r="CN297" s="5">
        <f t="shared" si="288"/>
        <v>0</v>
      </c>
      <c r="CO297" s="5">
        <f t="shared" si="289"/>
        <v>0</v>
      </c>
      <c r="CQ297" s="5">
        <f t="shared" si="290"/>
        <v>0</v>
      </c>
      <c r="CR297" s="5">
        <f t="shared" si="291"/>
        <v>0</v>
      </c>
      <c r="CT297" s="5">
        <f t="shared" si="292"/>
        <v>0</v>
      </c>
      <c r="CU297" s="5">
        <f t="shared" si="293"/>
        <v>0</v>
      </c>
      <c r="CW297" s="5">
        <f t="shared" si="294"/>
        <v>0</v>
      </c>
      <c r="CX297" s="5">
        <f t="shared" si="295"/>
        <v>0</v>
      </c>
      <c r="CZ297" s="5">
        <f>K297+N297+Q297+T297+W297+Z297+AC297+AF297+AI297+AL297+AO297+AR297+AU297+AX297+BA297+BD297+BG297+BJ297+BM297+BP297+BS297+BV297+BY297+CB297+CE297+CH297+CK297+CN297+CQ297</f>
        <v>0</v>
      </c>
      <c r="DA297" s="5">
        <f>L297+O297+R297+U297+X297+AA297+AD297+AG297+AJ297+AM297+AP297+AS297+AV297+AY297+BB297+BE297+BH297+BK297+BN297+BQ297+BT297+BW297+BZ297+CC297+CF297+CI297+CL297+CO297+CR297</f>
        <v>0</v>
      </c>
    </row>
    <row r="298" spans="2:105" x14ac:dyDescent="0.2">
      <c r="B298" s="23" t="s">
        <v>244</v>
      </c>
      <c r="C298" s="23">
        <v>10</v>
      </c>
      <c r="D298" s="23">
        <v>28</v>
      </c>
      <c r="E298" s="23" t="s">
        <v>362</v>
      </c>
      <c r="F298" s="23" t="s">
        <v>264</v>
      </c>
      <c r="G298" s="37" t="s">
        <v>381</v>
      </c>
      <c r="H298" s="23" t="s">
        <v>236</v>
      </c>
      <c r="I298" s="23" t="s">
        <v>370</v>
      </c>
      <c r="K298" s="9">
        <v>774</v>
      </c>
      <c r="L298" s="5">
        <f t="shared" si="235"/>
        <v>774</v>
      </c>
      <c r="M298" s="9"/>
      <c r="N298" s="5">
        <f t="shared" si="236"/>
        <v>774</v>
      </c>
      <c r="O298" s="5">
        <f t="shared" si="237"/>
        <v>774</v>
      </c>
      <c r="P298" s="9"/>
      <c r="Q298" s="5">
        <f t="shared" si="238"/>
        <v>774</v>
      </c>
      <c r="R298" s="5">
        <f t="shared" si="239"/>
        <v>774</v>
      </c>
      <c r="S298" s="9"/>
      <c r="T298" s="5">
        <f t="shared" si="240"/>
        <v>774</v>
      </c>
      <c r="U298" s="5">
        <f t="shared" si="241"/>
        <v>774</v>
      </c>
      <c r="V298" s="9"/>
      <c r="W298" s="5">
        <f t="shared" si="242"/>
        <v>774</v>
      </c>
      <c r="X298" s="5">
        <f t="shared" si="243"/>
        <v>774</v>
      </c>
      <c r="Y298" s="9"/>
      <c r="Z298" s="5">
        <f t="shared" si="244"/>
        <v>774</v>
      </c>
      <c r="AA298" s="5">
        <f t="shared" si="245"/>
        <v>774</v>
      </c>
      <c r="AB298" s="9"/>
      <c r="AC298" s="5">
        <f t="shared" si="246"/>
        <v>774</v>
      </c>
      <c r="AD298" s="5">
        <f t="shared" si="247"/>
        <v>774</v>
      </c>
      <c r="AE298" s="9"/>
      <c r="AF298" s="5">
        <f t="shared" si="248"/>
        <v>774</v>
      </c>
      <c r="AG298" s="5">
        <f t="shared" si="249"/>
        <v>774</v>
      </c>
      <c r="AH298" s="9"/>
      <c r="AI298" s="5">
        <f t="shared" si="250"/>
        <v>774</v>
      </c>
      <c r="AJ298" s="5">
        <f t="shared" si="251"/>
        <v>774</v>
      </c>
      <c r="AK298" s="9"/>
      <c r="AL298" s="5">
        <f t="shared" si="252"/>
        <v>774</v>
      </c>
      <c r="AM298" s="5">
        <f t="shared" si="253"/>
        <v>774</v>
      </c>
      <c r="AN298" s="9"/>
      <c r="AO298" s="5">
        <f t="shared" si="254"/>
        <v>774</v>
      </c>
      <c r="AP298" s="5">
        <f t="shared" si="255"/>
        <v>774</v>
      </c>
      <c r="AQ298" s="9"/>
      <c r="AR298" s="5">
        <f t="shared" si="256"/>
        <v>774</v>
      </c>
      <c r="AS298" s="5">
        <f t="shared" si="257"/>
        <v>774</v>
      </c>
      <c r="AT298" s="9"/>
      <c r="AU298" s="5">
        <f t="shared" si="258"/>
        <v>774</v>
      </c>
      <c r="AV298" s="5">
        <f t="shared" si="259"/>
        <v>774</v>
      </c>
      <c r="AW298" s="9"/>
      <c r="AX298" s="5">
        <f t="shared" si="260"/>
        <v>774</v>
      </c>
      <c r="AY298" s="5">
        <f t="shared" si="261"/>
        <v>774</v>
      </c>
      <c r="AZ298" s="9"/>
      <c r="BA298" s="5">
        <f t="shared" si="262"/>
        <v>774</v>
      </c>
      <c r="BB298" s="5">
        <f t="shared" si="263"/>
        <v>774</v>
      </c>
      <c r="BC298" s="9"/>
      <c r="BD298" s="5">
        <f t="shared" si="264"/>
        <v>774</v>
      </c>
      <c r="BE298" s="5">
        <f t="shared" si="265"/>
        <v>774</v>
      </c>
      <c r="BG298" s="5">
        <f t="shared" si="266"/>
        <v>774</v>
      </c>
      <c r="BH298" s="5">
        <f t="shared" si="267"/>
        <v>774</v>
      </c>
      <c r="BJ298" s="5">
        <f t="shared" si="268"/>
        <v>774</v>
      </c>
      <c r="BK298" s="5">
        <f t="shared" si="269"/>
        <v>774</v>
      </c>
      <c r="BM298" s="5">
        <f t="shared" si="270"/>
        <v>774</v>
      </c>
      <c r="BN298" s="5">
        <f t="shared" si="271"/>
        <v>774</v>
      </c>
      <c r="BP298" s="5">
        <f t="shared" si="272"/>
        <v>774</v>
      </c>
      <c r="BQ298" s="5">
        <f t="shared" si="273"/>
        <v>774</v>
      </c>
      <c r="BS298" s="5">
        <f t="shared" si="274"/>
        <v>774</v>
      </c>
      <c r="BT298" s="5">
        <f t="shared" si="275"/>
        <v>774</v>
      </c>
      <c r="BV298" s="5">
        <f t="shared" si="276"/>
        <v>774</v>
      </c>
      <c r="BW298" s="5">
        <f t="shared" si="277"/>
        <v>774</v>
      </c>
      <c r="BY298" s="5">
        <f t="shared" si="278"/>
        <v>774</v>
      </c>
      <c r="BZ298" s="5">
        <f t="shared" si="279"/>
        <v>774</v>
      </c>
      <c r="CB298" s="5">
        <f t="shared" si="280"/>
        <v>774</v>
      </c>
      <c r="CC298" s="5">
        <f t="shared" si="281"/>
        <v>774</v>
      </c>
      <c r="CE298" s="5">
        <f t="shared" si="282"/>
        <v>774</v>
      </c>
      <c r="CF298" s="5">
        <f t="shared" si="283"/>
        <v>774</v>
      </c>
      <c r="CH298" s="5">
        <f t="shared" si="284"/>
        <v>774</v>
      </c>
      <c r="CI298" s="5">
        <f t="shared" si="285"/>
        <v>774</v>
      </c>
      <c r="CK298" s="5">
        <f t="shared" si="286"/>
        <v>774</v>
      </c>
      <c r="CL298" s="5">
        <f t="shared" si="287"/>
        <v>774</v>
      </c>
      <c r="CN298" s="5">
        <f t="shared" si="288"/>
        <v>774</v>
      </c>
      <c r="CO298" s="5">
        <f t="shared" si="289"/>
        <v>774</v>
      </c>
      <c r="CQ298" s="5">
        <f t="shared" si="290"/>
        <v>774</v>
      </c>
      <c r="CR298" s="5">
        <f t="shared" si="291"/>
        <v>774</v>
      </c>
      <c r="CT298" s="5">
        <f t="shared" si="292"/>
        <v>774</v>
      </c>
      <c r="CU298" s="5">
        <f t="shared" si="293"/>
        <v>774</v>
      </c>
      <c r="CW298" s="5">
        <f t="shared" si="294"/>
        <v>774</v>
      </c>
      <c r="CX298" s="5">
        <f t="shared" si="295"/>
        <v>774</v>
      </c>
      <c r="CZ298" s="5">
        <f>K298+N298+Q298+T298+W298+Z298+AC298+AF298+AI298+AL298+AO298+AR298+AU298+AX298+BA298+BD298+BG298+BJ298+BM298+BP298+BS298+BV298+BY298+CB298+CE298+CH298+CK298+CN298+CQ298</f>
        <v>22446</v>
      </c>
      <c r="DA298" s="5">
        <f>L298+O298+R298+U298+X298+AA298+AD298+AG298+AJ298+AM298+AP298+AS298+AV298+AY298+BB298+BE298+BH298+BK298+BN298+BQ298+BT298+BW298+BZ298+CC298+CF298+CI298+CL298+CO298+CR298</f>
        <v>22446</v>
      </c>
    </row>
    <row r="299" spans="2:105" x14ac:dyDescent="0.2">
      <c r="K299" s="9"/>
      <c r="M299" s="9"/>
      <c r="P299" s="9"/>
      <c r="S299" s="9"/>
      <c r="V299" s="9"/>
      <c r="Y299" s="9"/>
      <c r="AB299" s="9"/>
      <c r="AE299" s="9"/>
      <c r="AH299" s="9"/>
      <c r="AK299" s="9"/>
      <c r="AN299" s="9"/>
      <c r="AQ299" s="9"/>
      <c r="AT299" s="9"/>
      <c r="AW299" s="9"/>
      <c r="AZ299" s="9"/>
      <c r="BC299" s="9"/>
    </row>
    <row r="300" spans="2:105" x14ac:dyDescent="0.2">
      <c r="B300" s="23" t="s">
        <v>244</v>
      </c>
      <c r="C300" s="23">
        <v>10</v>
      </c>
      <c r="D300" s="23">
        <v>28</v>
      </c>
      <c r="E300" s="23" t="s">
        <v>362</v>
      </c>
      <c r="F300" s="23" t="s">
        <v>264</v>
      </c>
      <c r="G300" s="37" t="s">
        <v>382</v>
      </c>
      <c r="H300" s="23" t="s">
        <v>235</v>
      </c>
      <c r="I300" s="23" t="s">
        <v>370</v>
      </c>
      <c r="L300" s="5">
        <f t="shared" si="235"/>
        <v>0</v>
      </c>
      <c r="N300" s="5">
        <f t="shared" si="236"/>
        <v>0</v>
      </c>
      <c r="O300" s="5">
        <f t="shared" si="237"/>
        <v>0</v>
      </c>
      <c r="Q300" s="5">
        <f t="shared" si="238"/>
        <v>0</v>
      </c>
      <c r="R300" s="5">
        <f t="shared" si="239"/>
        <v>0</v>
      </c>
      <c r="T300" s="5">
        <f t="shared" si="240"/>
        <v>0</v>
      </c>
      <c r="U300" s="5">
        <f t="shared" si="241"/>
        <v>0</v>
      </c>
      <c r="W300" s="5">
        <f t="shared" si="242"/>
        <v>0</v>
      </c>
      <c r="X300" s="5">
        <f t="shared" si="243"/>
        <v>0</v>
      </c>
      <c r="Z300" s="5">
        <f t="shared" si="244"/>
        <v>0</v>
      </c>
      <c r="AA300" s="5">
        <f t="shared" si="245"/>
        <v>0</v>
      </c>
      <c r="AC300" s="5">
        <f t="shared" si="246"/>
        <v>0</v>
      </c>
      <c r="AD300" s="5">
        <f t="shared" si="247"/>
        <v>0</v>
      </c>
      <c r="AF300" s="5">
        <f t="shared" si="248"/>
        <v>0</v>
      </c>
      <c r="AG300" s="5">
        <f t="shared" si="249"/>
        <v>0</v>
      </c>
      <c r="AI300" s="5">
        <f t="shared" si="250"/>
        <v>0</v>
      </c>
      <c r="AJ300" s="5">
        <f t="shared" si="251"/>
        <v>0</v>
      </c>
      <c r="AL300" s="5">
        <f t="shared" si="252"/>
        <v>0</v>
      </c>
      <c r="AM300" s="5">
        <f t="shared" si="253"/>
        <v>0</v>
      </c>
      <c r="AO300" s="5">
        <f t="shared" si="254"/>
        <v>0</v>
      </c>
      <c r="AP300" s="5">
        <f t="shared" si="255"/>
        <v>0</v>
      </c>
      <c r="AR300" s="5">
        <f t="shared" si="256"/>
        <v>0</v>
      </c>
      <c r="AS300" s="5">
        <f t="shared" si="257"/>
        <v>0</v>
      </c>
      <c r="AU300" s="5">
        <f t="shared" si="258"/>
        <v>0</v>
      </c>
      <c r="AV300" s="5">
        <f t="shared" si="259"/>
        <v>0</v>
      </c>
      <c r="AX300" s="5">
        <f t="shared" si="260"/>
        <v>0</v>
      </c>
      <c r="AY300" s="5">
        <f t="shared" si="261"/>
        <v>0</v>
      </c>
      <c r="BA300" s="5">
        <f t="shared" si="262"/>
        <v>0</v>
      </c>
      <c r="BB300" s="5">
        <f t="shared" si="263"/>
        <v>0</v>
      </c>
      <c r="BD300" s="5">
        <f t="shared" si="264"/>
        <v>0</v>
      </c>
      <c r="BE300" s="5">
        <f t="shared" si="265"/>
        <v>0</v>
      </c>
      <c r="BG300" s="5">
        <f t="shared" si="266"/>
        <v>0</v>
      </c>
      <c r="BH300" s="5">
        <f t="shared" si="267"/>
        <v>0</v>
      </c>
      <c r="BJ300" s="5">
        <f t="shared" si="268"/>
        <v>0</v>
      </c>
      <c r="BK300" s="5">
        <f t="shared" si="269"/>
        <v>0</v>
      </c>
      <c r="BM300" s="5">
        <f t="shared" si="270"/>
        <v>0</v>
      </c>
      <c r="BN300" s="5">
        <f t="shared" si="271"/>
        <v>0</v>
      </c>
      <c r="BP300" s="5">
        <f t="shared" si="272"/>
        <v>0</v>
      </c>
      <c r="BQ300" s="5">
        <f t="shared" si="273"/>
        <v>0</v>
      </c>
      <c r="BS300" s="5">
        <f t="shared" si="274"/>
        <v>0</v>
      </c>
      <c r="BT300" s="5">
        <f t="shared" si="275"/>
        <v>0</v>
      </c>
      <c r="BV300" s="5">
        <f t="shared" si="276"/>
        <v>0</v>
      </c>
      <c r="BW300" s="5">
        <f t="shared" si="277"/>
        <v>0</v>
      </c>
      <c r="BY300" s="5">
        <f t="shared" si="278"/>
        <v>0</v>
      </c>
      <c r="BZ300" s="5">
        <f t="shared" si="279"/>
        <v>0</v>
      </c>
      <c r="CB300" s="5">
        <f t="shared" si="280"/>
        <v>0</v>
      </c>
      <c r="CC300" s="5">
        <f t="shared" si="281"/>
        <v>0</v>
      </c>
      <c r="CE300" s="5">
        <f t="shared" si="282"/>
        <v>0</v>
      </c>
      <c r="CF300" s="5">
        <f t="shared" si="283"/>
        <v>0</v>
      </c>
      <c r="CH300" s="5">
        <f t="shared" si="284"/>
        <v>0</v>
      </c>
      <c r="CI300" s="5">
        <f t="shared" si="285"/>
        <v>0</v>
      </c>
      <c r="CK300" s="5">
        <f t="shared" si="286"/>
        <v>0</v>
      </c>
      <c r="CL300" s="5">
        <f t="shared" si="287"/>
        <v>0</v>
      </c>
      <c r="CN300" s="5">
        <f t="shared" si="288"/>
        <v>0</v>
      </c>
      <c r="CO300" s="5">
        <f t="shared" si="289"/>
        <v>0</v>
      </c>
      <c r="CQ300" s="5">
        <f t="shared" si="290"/>
        <v>0</v>
      </c>
      <c r="CR300" s="5">
        <f t="shared" si="291"/>
        <v>0</v>
      </c>
      <c r="CT300" s="5">
        <f t="shared" si="292"/>
        <v>0</v>
      </c>
      <c r="CU300" s="5">
        <f t="shared" si="293"/>
        <v>0</v>
      </c>
      <c r="CW300" s="5">
        <f t="shared" si="294"/>
        <v>0</v>
      </c>
      <c r="CX300" s="5">
        <f t="shared" si="295"/>
        <v>0</v>
      </c>
      <c r="CZ300" s="5">
        <f>K300+N300+Q300+T300+W300+Z300+AC300+AF300+AI300+AL300+AO300+AR300+AU300+AX300+BA300+BD300+BG300+BJ300+BM300+BP300+BS300+BV300+BY300+CB300+CE300+CH300+CK300+CN300+CQ300</f>
        <v>0</v>
      </c>
      <c r="DA300" s="5">
        <f>L300+O300+R300+U300+X300+AA300+AD300+AG300+AJ300+AM300+AP300+AS300+AV300+AY300+BB300+BE300+BH300+BK300+BN300+BQ300+BT300+BW300+BZ300+CC300+CF300+CI300+CL300+CO300+CR300</f>
        <v>0</v>
      </c>
    </row>
    <row r="301" spans="2:105" x14ac:dyDescent="0.2">
      <c r="B301" s="23" t="s">
        <v>244</v>
      </c>
      <c r="C301" s="23">
        <v>10</v>
      </c>
      <c r="D301" s="23">
        <v>28</v>
      </c>
      <c r="E301" s="23" t="s">
        <v>362</v>
      </c>
      <c r="F301" s="23" t="s">
        <v>264</v>
      </c>
      <c r="G301" s="37" t="s">
        <v>382</v>
      </c>
      <c r="H301" s="23" t="s">
        <v>236</v>
      </c>
      <c r="I301" s="23" t="s">
        <v>370</v>
      </c>
      <c r="K301" s="9">
        <v>1484</v>
      </c>
      <c r="L301" s="5">
        <f t="shared" si="235"/>
        <v>1484</v>
      </c>
      <c r="M301" s="9"/>
      <c r="N301" s="5">
        <f t="shared" si="236"/>
        <v>1484</v>
      </c>
      <c r="O301" s="5">
        <f t="shared" si="237"/>
        <v>1484</v>
      </c>
      <c r="P301" s="9"/>
      <c r="Q301" s="5">
        <f t="shared" si="238"/>
        <v>1484</v>
      </c>
      <c r="R301" s="5">
        <f t="shared" si="239"/>
        <v>1484</v>
      </c>
      <c r="S301" s="9"/>
      <c r="T301" s="5">
        <f t="shared" si="240"/>
        <v>1484</v>
      </c>
      <c r="U301" s="5">
        <f t="shared" si="241"/>
        <v>1484</v>
      </c>
      <c r="V301" s="9"/>
      <c r="W301" s="5">
        <f t="shared" si="242"/>
        <v>1484</v>
      </c>
      <c r="X301" s="5">
        <f t="shared" si="243"/>
        <v>1484</v>
      </c>
      <c r="Y301" s="9"/>
      <c r="Z301" s="5">
        <f t="shared" si="244"/>
        <v>1484</v>
      </c>
      <c r="AA301" s="5">
        <f t="shared" si="245"/>
        <v>1484</v>
      </c>
      <c r="AB301" s="9"/>
      <c r="AC301" s="5">
        <f t="shared" si="246"/>
        <v>1484</v>
      </c>
      <c r="AD301" s="5">
        <f t="shared" si="247"/>
        <v>1484</v>
      </c>
      <c r="AE301" s="9"/>
      <c r="AF301" s="5">
        <f t="shared" si="248"/>
        <v>1484</v>
      </c>
      <c r="AG301" s="5">
        <f t="shared" si="249"/>
        <v>1484</v>
      </c>
      <c r="AH301" s="9"/>
      <c r="AI301" s="5">
        <f t="shared" si="250"/>
        <v>1484</v>
      </c>
      <c r="AJ301" s="5">
        <f t="shared" si="251"/>
        <v>1484</v>
      </c>
      <c r="AK301" s="9"/>
      <c r="AL301" s="5">
        <f t="shared" si="252"/>
        <v>1484</v>
      </c>
      <c r="AM301" s="5">
        <f t="shared" si="253"/>
        <v>1484</v>
      </c>
      <c r="AN301" s="9"/>
      <c r="AO301" s="5">
        <f t="shared" si="254"/>
        <v>1484</v>
      </c>
      <c r="AP301" s="5">
        <f t="shared" si="255"/>
        <v>1484</v>
      </c>
      <c r="AQ301" s="9"/>
      <c r="AR301" s="5">
        <f t="shared" si="256"/>
        <v>1484</v>
      </c>
      <c r="AS301" s="5">
        <f t="shared" si="257"/>
        <v>1484</v>
      </c>
      <c r="AT301" s="9"/>
      <c r="AU301" s="5">
        <f t="shared" si="258"/>
        <v>1484</v>
      </c>
      <c r="AV301" s="5">
        <f t="shared" si="259"/>
        <v>1484</v>
      </c>
      <c r="AW301" s="9"/>
      <c r="AX301" s="5">
        <f t="shared" si="260"/>
        <v>1484</v>
      </c>
      <c r="AY301" s="5">
        <f t="shared" si="261"/>
        <v>1484</v>
      </c>
      <c r="AZ301" s="9"/>
      <c r="BA301" s="5">
        <f t="shared" si="262"/>
        <v>1484</v>
      </c>
      <c r="BB301" s="5">
        <f t="shared" si="263"/>
        <v>1484</v>
      </c>
      <c r="BC301" s="9"/>
      <c r="BD301" s="5">
        <f t="shared" si="264"/>
        <v>1484</v>
      </c>
      <c r="BE301" s="5">
        <f t="shared" si="265"/>
        <v>1484</v>
      </c>
      <c r="BG301" s="5">
        <f t="shared" si="266"/>
        <v>1484</v>
      </c>
      <c r="BH301" s="5">
        <f t="shared" si="267"/>
        <v>1484</v>
      </c>
      <c r="BJ301" s="5">
        <f t="shared" si="268"/>
        <v>1484</v>
      </c>
      <c r="BK301" s="5">
        <f t="shared" si="269"/>
        <v>1484</v>
      </c>
      <c r="BM301" s="5">
        <f t="shared" si="270"/>
        <v>1484</v>
      </c>
      <c r="BN301" s="5">
        <f t="shared" si="271"/>
        <v>1484</v>
      </c>
      <c r="BP301" s="5">
        <f t="shared" si="272"/>
        <v>1484</v>
      </c>
      <c r="BQ301" s="5">
        <f t="shared" si="273"/>
        <v>1484</v>
      </c>
      <c r="BS301" s="5">
        <f t="shared" si="274"/>
        <v>1484</v>
      </c>
      <c r="BT301" s="5">
        <f t="shared" si="275"/>
        <v>1484</v>
      </c>
      <c r="BV301" s="5">
        <f t="shared" si="276"/>
        <v>1484</v>
      </c>
      <c r="BW301" s="5">
        <f t="shared" si="277"/>
        <v>1484</v>
      </c>
      <c r="BY301" s="5">
        <f t="shared" si="278"/>
        <v>1484</v>
      </c>
      <c r="BZ301" s="5">
        <f t="shared" si="279"/>
        <v>1484</v>
      </c>
      <c r="CB301" s="5">
        <f t="shared" si="280"/>
        <v>1484</v>
      </c>
      <c r="CC301" s="5">
        <f t="shared" si="281"/>
        <v>1484</v>
      </c>
      <c r="CE301" s="5">
        <f t="shared" si="282"/>
        <v>1484</v>
      </c>
      <c r="CF301" s="5">
        <f t="shared" si="283"/>
        <v>1484</v>
      </c>
      <c r="CH301" s="5">
        <f t="shared" si="284"/>
        <v>1484</v>
      </c>
      <c r="CI301" s="5">
        <f t="shared" si="285"/>
        <v>1484</v>
      </c>
      <c r="CK301" s="5">
        <f t="shared" si="286"/>
        <v>1484</v>
      </c>
      <c r="CL301" s="5">
        <f t="shared" si="287"/>
        <v>1484</v>
      </c>
      <c r="CN301" s="5">
        <f t="shared" si="288"/>
        <v>1484</v>
      </c>
      <c r="CO301" s="5">
        <f t="shared" si="289"/>
        <v>1484</v>
      </c>
      <c r="CQ301" s="5">
        <f t="shared" si="290"/>
        <v>1484</v>
      </c>
      <c r="CR301" s="5">
        <f t="shared" si="291"/>
        <v>1484</v>
      </c>
      <c r="CT301" s="5">
        <f t="shared" si="292"/>
        <v>1484</v>
      </c>
      <c r="CU301" s="5">
        <f t="shared" si="293"/>
        <v>1484</v>
      </c>
      <c r="CW301" s="5">
        <f t="shared" si="294"/>
        <v>1484</v>
      </c>
      <c r="CX301" s="5">
        <f t="shared" si="295"/>
        <v>1484</v>
      </c>
      <c r="CZ301" s="5">
        <f>K301+N301+Q301+T301+W301+Z301+AC301+AF301+AI301+AL301+AO301+AR301+AU301+AX301+BA301+BD301+BG301+BJ301+BM301+BP301+BS301+BV301+BY301+CB301+CE301+CH301+CK301+CN301+CQ301</f>
        <v>43036</v>
      </c>
      <c r="DA301" s="5">
        <f>L301+O301+R301+U301+X301+AA301+AD301+AG301+AJ301+AM301+AP301+AS301+AV301+AY301+BB301+BE301+BH301+BK301+BN301+BQ301+BT301+BW301+BZ301+CC301+CF301+CI301+CL301+CO301+CR301</f>
        <v>43036</v>
      </c>
    </row>
    <row r="302" spans="2:105" x14ac:dyDescent="0.2">
      <c r="G302" s="38"/>
    </row>
    <row r="303" spans="2:105" x14ac:dyDescent="0.2">
      <c r="G303" s="38"/>
    </row>
    <row r="304" spans="2:105" x14ac:dyDescent="0.2">
      <c r="B304" s="23" t="s">
        <v>244</v>
      </c>
      <c r="C304" s="23">
        <v>10</v>
      </c>
      <c r="D304" s="23">
        <v>28</v>
      </c>
      <c r="E304" s="23" t="s">
        <v>361</v>
      </c>
      <c r="F304" s="23" t="s">
        <v>232</v>
      </c>
      <c r="G304" s="37" t="s">
        <v>233</v>
      </c>
      <c r="H304" s="23" t="s">
        <v>235</v>
      </c>
      <c r="I304" s="23" t="s">
        <v>383</v>
      </c>
      <c r="K304" s="5">
        <v>0</v>
      </c>
      <c r="L304" s="5">
        <f t="shared" si="235"/>
        <v>0</v>
      </c>
      <c r="N304" s="5">
        <f t="shared" si="236"/>
        <v>0</v>
      </c>
      <c r="O304" s="5">
        <f t="shared" si="237"/>
        <v>0</v>
      </c>
      <c r="Q304" s="5">
        <f t="shared" si="238"/>
        <v>0</v>
      </c>
      <c r="R304" s="5">
        <f t="shared" si="239"/>
        <v>0</v>
      </c>
      <c r="T304" s="5">
        <f t="shared" si="240"/>
        <v>0</v>
      </c>
      <c r="U304" s="5">
        <f t="shared" si="241"/>
        <v>0</v>
      </c>
      <c r="W304" s="5">
        <f t="shared" si="242"/>
        <v>0</v>
      </c>
      <c r="X304" s="5">
        <f t="shared" si="243"/>
        <v>0</v>
      </c>
      <c r="Z304" s="5">
        <f t="shared" si="244"/>
        <v>0</v>
      </c>
      <c r="AA304" s="5">
        <f t="shared" si="245"/>
        <v>0</v>
      </c>
      <c r="AC304" s="5">
        <f t="shared" si="246"/>
        <v>0</v>
      </c>
      <c r="AD304" s="5">
        <f t="shared" si="247"/>
        <v>0</v>
      </c>
      <c r="AF304" s="5">
        <f t="shared" si="248"/>
        <v>0</v>
      </c>
      <c r="AG304" s="5">
        <f t="shared" si="249"/>
        <v>0</v>
      </c>
      <c r="AI304" s="5">
        <f t="shared" si="250"/>
        <v>0</v>
      </c>
      <c r="AJ304" s="5">
        <f t="shared" si="251"/>
        <v>0</v>
      </c>
      <c r="AL304" s="5">
        <f t="shared" si="252"/>
        <v>0</v>
      </c>
      <c r="AM304" s="5">
        <f t="shared" si="253"/>
        <v>0</v>
      </c>
      <c r="AO304" s="5">
        <f t="shared" si="254"/>
        <v>0</v>
      </c>
      <c r="AP304" s="5">
        <f t="shared" si="255"/>
        <v>0</v>
      </c>
      <c r="AR304" s="5">
        <f t="shared" si="256"/>
        <v>0</v>
      </c>
      <c r="AS304" s="5">
        <f t="shared" si="257"/>
        <v>0</v>
      </c>
      <c r="AU304" s="5">
        <f t="shared" si="258"/>
        <v>0</v>
      </c>
      <c r="AV304" s="5">
        <f t="shared" si="259"/>
        <v>0</v>
      </c>
      <c r="AX304" s="5">
        <f t="shared" si="260"/>
        <v>0</v>
      </c>
      <c r="AY304" s="5">
        <f t="shared" si="261"/>
        <v>0</v>
      </c>
      <c r="BA304" s="5">
        <f t="shared" si="262"/>
        <v>0</v>
      </c>
      <c r="BB304" s="5">
        <f t="shared" si="263"/>
        <v>0</v>
      </c>
      <c r="BD304" s="5">
        <f t="shared" si="264"/>
        <v>0</v>
      </c>
      <c r="BE304" s="5">
        <f t="shared" si="265"/>
        <v>0</v>
      </c>
      <c r="BG304" s="5">
        <f t="shared" si="266"/>
        <v>0</v>
      </c>
      <c r="BH304" s="5">
        <f t="shared" si="267"/>
        <v>0</v>
      </c>
      <c r="BJ304" s="5">
        <f t="shared" si="268"/>
        <v>0</v>
      </c>
      <c r="BK304" s="5">
        <f t="shared" si="269"/>
        <v>0</v>
      </c>
      <c r="BM304" s="5">
        <f t="shared" si="270"/>
        <v>0</v>
      </c>
      <c r="BN304" s="5">
        <f t="shared" si="271"/>
        <v>0</v>
      </c>
      <c r="BP304" s="5">
        <f t="shared" si="272"/>
        <v>0</v>
      </c>
      <c r="BQ304" s="5">
        <f t="shared" si="273"/>
        <v>0</v>
      </c>
      <c r="BS304" s="5">
        <f t="shared" si="274"/>
        <v>0</v>
      </c>
      <c r="BT304" s="5">
        <f t="shared" si="275"/>
        <v>0</v>
      </c>
      <c r="BV304" s="5">
        <f t="shared" si="276"/>
        <v>0</v>
      </c>
      <c r="BW304" s="5">
        <f t="shared" si="277"/>
        <v>0</v>
      </c>
      <c r="BY304" s="5">
        <f t="shared" si="278"/>
        <v>0</v>
      </c>
      <c r="BZ304" s="5">
        <f t="shared" si="279"/>
        <v>0</v>
      </c>
      <c r="CB304" s="5">
        <f t="shared" si="280"/>
        <v>0</v>
      </c>
      <c r="CC304" s="5">
        <f t="shared" si="281"/>
        <v>0</v>
      </c>
      <c r="CE304" s="5">
        <f t="shared" si="282"/>
        <v>0</v>
      </c>
      <c r="CF304" s="5">
        <f t="shared" si="283"/>
        <v>0</v>
      </c>
      <c r="CH304" s="5">
        <f t="shared" si="284"/>
        <v>0</v>
      </c>
      <c r="CI304" s="5">
        <f t="shared" si="285"/>
        <v>0</v>
      </c>
      <c r="CK304" s="5">
        <f t="shared" si="286"/>
        <v>0</v>
      </c>
      <c r="CL304" s="5">
        <f t="shared" si="287"/>
        <v>0</v>
      </c>
      <c r="CN304" s="5">
        <f t="shared" si="288"/>
        <v>0</v>
      </c>
      <c r="CO304" s="5">
        <f t="shared" si="289"/>
        <v>0</v>
      </c>
      <c r="CQ304" s="5">
        <f t="shared" si="290"/>
        <v>0</v>
      </c>
      <c r="CR304" s="5">
        <f t="shared" si="291"/>
        <v>0</v>
      </c>
      <c r="CT304" s="5">
        <f t="shared" si="292"/>
        <v>0</v>
      </c>
      <c r="CU304" s="5">
        <f t="shared" si="293"/>
        <v>0</v>
      </c>
      <c r="CW304" s="5">
        <f t="shared" si="294"/>
        <v>0</v>
      </c>
      <c r="CX304" s="5">
        <f t="shared" si="295"/>
        <v>0</v>
      </c>
      <c r="CZ304" s="5">
        <f>K304+N304+Q304+T304+W304+Z304+AC304+AF304+AI304+AL304+AO304+AR304+AU304+AX304+BA304+BD304+BG304+BJ304+BM304+BP304+BS304+BV304+BY304+CB304+CE304+CH304+CK304+CN304+CQ304</f>
        <v>0</v>
      </c>
      <c r="DA304" s="5">
        <f>L304+O304+R304+U304+X304+AA304+AD304+AG304+AJ304+AM304+AP304+AS304+AV304+AY304+BB304+BE304+BH304+BK304+BN304+BQ304+BT304+BW304+BZ304+CC304+CF304+CI304+CL304+CO304+CR304</f>
        <v>0</v>
      </c>
    </row>
    <row r="305" spans="2:105" x14ac:dyDescent="0.2">
      <c r="B305" s="23" t="s">
        <v>244</v>
      </c>
      <c r="C305" s="23">
        <v>10</v>
      </c>
      <c r="D305" s="23">
        <v>28</v>
      </c>
      <c r="E305" s="23" t="s">
        <v>361</v>
      </c>
      <c r="F305" s="23" t="s">
        <v>232</v>
      </c>
      <c r="G305" s="37" t="s">
        <v>233</v>
      </c>
      <c r="H305" s="23" t="s">
        <v>236</v>
      </c>
      <c r="I305" s="23" t="s">
        <v>383</v>
      </c>
      <c r="K305" s="9">
        <v>0</v>
      </c>
      <c r="L305" s="5">
        <f t="shared" si="235"/>
        <v>0</v>
      </c>
      <c r="M305" s="9"/>
      <c r="N305" s="5">
        <f t="shared" si="236"/>
        <v>0</v>
      </c>
      <c r="O305" s="5">
        <f t="shared" si="237"/>
        <v>0</v>
      </c>
      <c r="P305" s="9"/>
      <c r="Q305" s="5">
        <f t="shared" si="238"/>
        <v>0</v>
      </c>
      <c r="R305" s="5">
        <f t="shared" si="239"/>
        <v>0</v>
      </c>
      <c r="S305" s="9"/>
      <c r="T305" s="5">
        <f t="shared" si="240"/>
        <v>0</v>
      </c>
      <c r="U305" s="5">
        <f t="shared" si="241"/>
        <v>0</v>
      </c>
      <c r="V305" s="9"/>
      <c r="W305" s="5">
        <f t="shared" si="242"/>
        <v>0</v>
      </c>
      <c r="X305" s="5">
        <f t="shared" si="243"/>
        <v>0</v>
      </c>
      <c r="Y305" s="9"/>
      <c r="Z305" s="5">
        <f t="shared" si="244"/>
        <v>0</v>
      </c>
      <c r="AA305" s="5">
        <f t="shared" si="245"/>
        <v>0</v>
      </c>
      <c r="AB305" s="9"/>
      <c r="AC305" s="5">
        <f t="shared" si="246"/>
        <v>0</v>
      </c>
      <c r="AD305" s="5">
        <f t="shared" si="247"/>
        <v>0</v>
      </c>
      <c r="AE305" s="9"/>
      <c r="AF305" s="5">
        <f t="shared" si="248"/>
        <v>0</v>
      </c>
      <c r="AG305" s="5">
        <f t="shared" si="249"/>
        <v>0</v>
      </c>
      <c r="AH305" s="9"/>
      <c r="AI305" s="5">
        <f t="shared" si="250"/>
        <v>0</v>
      </c>
      <c r="AJ305" s="5">
        <f t="shared" si="251"/>
        <v>0</v>
      </c>
      <c r="AK305" s="9"/>
      <c r="AL305" s="5">
        <f t="shared" si="252"/>
        <v>0</v>
      </c>
      <c r="AM305" s="5">
        <f t="shared" si="253"/>
        <v>0</v>
      </c>
      <c r="AN305" s="9"/>
      <c r="AO305" s="5">
        <f t="shared" si="254"/>
        <v>0</v>
      </c>
      <c r="AP305" s="5">
        <f t="shared" si="255"/>
        <v>0</v>
      </c>
      <c r="AQ305" s="9"/>
      <c r="AR305" s="5">
        <f t="shared" si="256"/>
        <v>0</v>
      </c>
      <c r="AS305" s="5">
        <f t="shared" si="257"/>
        <v>0</v>
      </c>
      <c r="AT305" s="9"/>
      <c r="AU305" s="5">
        <f t="shared" si="258"/>
        <v>0</v>
      </c>
      <c r="AV305" s="5">
        <f t="shared" si="259"/>
        <v>0</v>
      </c>
      <c r="AW305" s="9"/>
      <c r="AX305" s="5">
        <f t="shared" si="260"/>
        <v>0</v>
      </c>
      <c r="AY305" s="5">
        <f t="shared" si="261"/>
        <v>0</v>
      </c>
      <c r="AZ305" s="9"/>
      <c r="BA305" s="5">
        <f t="shared" si="262"/>
        <v>0</v>
      </c>
      <c r="BB305" s="5">
        <f t="shared" si="263"/>
        <v>0</v>
      </c>
      <c r="BC305" s="9"/>
      <c r="BD305" s="5">
        <f t="shared" si="264"/>
        <v>0</v>
      </c>
      <c r="BE305" s="5">
        <f t="shared" si="265"/>
        <v>0</v>
      </c>
      <c r="BG305" s="5">
        <f t="shared" si="266"/>
        <v>0</v>
      </c>
      <c r="BH305" s="5">
        <f t="shared" si="267"/>
        <v>0</v>
      </c>
      <c r="BJ305" s="5">
        <f t="shared" si="268"/>
        <v>0</v>
      </c>
      <c r="BK305" s="5">
        <f t="shared" si="269"/>
        <v>0</v>
      </c>
      <c r="BM305" s="5">
        <f t="shared" si="270"/>
        <v>0</v>
      </c>
      <c r="BN305" s="5">
        <f t="shared" si="271"/>
        <v>0</v>
      </c>
      <c r="BP305" s="5">
        <f t="shared" si="272"/>
        <v>0</v>
      </c>
      <c r="BQ305" s="5">
        <f t="shared" si="273"/>
        <v>0</v>
      </c>
      <c r="BS305" s="5">
        <f t="shared" si="274"/>
        <v>0</v>
      </c>
      <c r="BT305" s="5">
        <f t="shared" si="275"/>
        <v>0</v>
      </c>
      <c r="BV305" s="5">
        <f t="shared" si="276"/>
        <v>0</v>
      </c>
      <c r="BW305" s="5">
        <f t="shared" si="277"/>
        <v>0</v>
      </c>
      <c r="BY305" s="5">
        <f t="shared" si="278"/>
        <v>0</v>
      </c>
      <c r="BZ305" s="5">
        <f t="shared" si="279"/>
        <v>0</v>
      </c>
      <c r="CB305" s="5">
        <f t="shared" si="280"/>
        <v>0</v>
      </c>
      <c r="CC305" s="5">
        <f t="shared" si="281"/>
        <v>0</v>
      </c>
      <c r="CE305" s="5">
        <f t="shared" si="282"/>
        <v>0</v>
      </c>
      <c r="CF305" s="5">
        <f t="shared" si="283"/>
        <v>0</v>
      </c>
      <c r="CH305" s="5">
        <f t="shared" si="284"/>
        <v>0</v>
      </c>
      <c r="CI305" s="5">
        <f t="shared" si="285"/>
        <v>0</v>
      </c>
      <c r="CK305" s="5">
        <f t="shared" si="286"/>
        <v>0</v>
      </c>
      <c r="CL305" s="5">
        <f t="shared" si="287"/>
        <v>0</v>
      </c>
      <c r="CN305" s="5">
        <f t="shared" si="288"/>
        <v>0</v>
      </c>
      <c r="CO305" s="5">
        <f t="shared" si="289"/>
        <v>0</v>
      </c>
      <c r="CQ305" s="5">
        <f t="shared" si="290"/>
        <v>0</v>
      </c>
      <c r="CR305" s="5">
        <f t="shared" si="291"/>
        <v>0</v>
      </c>
      <c r="CT305" s="5">
        <f t="shared" si="292"/>
        <v>0</v>
      </c>
      <c r="CU305" s="5">
        <f t="shared" si="293"/>
        <v>0</v>
      </c>
      <c r="CW305" s="5">
        <f t="shared" si="294"/>
        <v>0</v>
      </c>
      <c r="CX305" s="5">
        <f t="shared" si="295"/>
        <v>0</v>
      </c>
      <c r="CZ305" s="5">
        <f>K305+N305+Q305+T305+W305+Z305+AC305+AF305+AI305+AL305+AO305+AR305+AU305+AX305+BA305+BD305+BG305+BJ305+BM305+BP305+BS305+BV305+BY305+CB305+CE305+CH305+CK305+CN305+CQ305</f>
        <v>0</v>
      </c>
      <c r="DA305" s="5">
        <f>L305+O305+R305+U305+X305+AA305+AD305+AG305+AJ305+AM305+AP305+AS305+AV305+AY305+BB305+BE305+BH305+BK305+BN305+BQ305+BT305+BW305+BZ305+CC305+CF305+CI305+CL305+CO305+CR305</f>
        <v>0</v>
      </c>
    </row>
    <row r="306" spans="2:105" x14ac:dyDescent="0.2">
      <c r="K306" s="9"/>
      <c r="M306" s="9"/>
      <c r="P306" s="9"/>
      <c r="S306" s="9"/>
      <c r="V306" s="9"/>
      <c r="Y306" s="9"/>
      <c r="AB306" s="9"/>
      <c r="AE306" s="9"/>
      <c r="AH306" s="9"/>
      <c r="AK306" s="9"/>
      <c r="AN306" s="9"/>
      <c r="AQ306" s="9"/>
      <c r="AT306" s="9"/>
      <c r="AW306" s="9"/>
      <c r="AZ306" s="9"/>
      <c r="BC306" s="9"/>
    </row>
    <row r="307" spans="2:105" x14ac:dyDescent="0.2">
      <c r="B307" s="23" t="s">
        <v>244</v>
      </c>
      <c r="C307" s="23">
        <v>10</v>
      </c>
      <c r="D307" s="23">
        <v>28</v>
      </c>
      <c r="E307" s="23" t="s">
        <v>362</v>
      </c>
      <c r="F307" s="23" t="s">
        <v>232</v>
      </c>
      <c r="G307" s="37" t="s">
        <v>233</v>
      </c>
      <c r="H307" s="23" t="s">
        <v>235</v>
      </c>
      <c r="I307" s="23" t="s">
        <v>383</v>
      </c>
      <c r="K307" s="5">
        <v>0</v>
      </c>
      <c r="L307" s="5">
        <f t="shared" si="235"/>
        <v>0</v>
      </c>
      <c r="N307" s="5">
        <f t="shared" si="236"/>
        <v>0</v>
      </c>
      <c r="O307" s="5">
        <f t="shared" si="237"/>
        <v>0</v>
      </c>
      <c r="Q307" s="5">
        <f t="shared" si="238"/>
        <v>0</v>
      </c>
      <c r="R307" s="5">
        <f t="shared" si="239"/>
        <v>0</v>
      </c>
      <c r="T307" s="5">
        <f t="shared" si="240"/>
        <v>0</v>
      </c>
      <c r="U307" s="5">
        <f t="shared" si="241"/>
        <v>0</v>
      </c>
      <c r="W307" s="5">
        <f t="shared" si="242"/>
        <v>0</v>
      </c>
      <c r="X307" s="5">
        <f t="shared" si="243"/>
        <v>0</v>
      </c>
      <c r="Z307" s="5">
        <f t="shared" si="244"/>
        <v>0</v>
      </c>
      <c r="AA307" s="5">
        <f t="shared" si="245"/>
        <v>0</v>
      </c>
      <c r="AC307" s="5">
        <f t="shared" si="246"/>
        <v>0</v>
      </c>
      <c r="AD307" s="5">
        <f t="shared" si="247"/>
        <v>0</v>
      </c>
      <c r="AF307" s="5">
        <f t="shared" si="248"/>
        <v>0</v>
      </c>
      <c r="AG307" s="5">
        <f t="shared" si="249"/>
        <v>0</v>
      </c>
      <c r="AI307" s="5">
        <f t="shared" si="250"/>
        <v>0</v>
      </c>
      <c r="AJ307" s="5">
        <f t="shared" si="251"/>
        <v>0</v>
      </c>
      <c r="AL307" s="5">
        <f t="shared" si="252"/>
        <v>0</v>
      </c>
      <c r="AM307" s="5">
        <f t="shared" si="253"/>
        <v>0</v>
      </c>
      <c r="AO307" s="5">
        <f t="shared" si="254"/>
        <v>0</v>
      </c>
      <c r="AP307" s="5">
        <f t="shared" si="255"/>
        <v>0</v>
      </c>
      <c r="AR307" s="5">
        <f t="shared" si="256"/>
        <v>0</v>
      </c>
      <c r="AS307" s="5">
        <f t="shared" si="257"/>
        <v>0</v>
      </c>
      <c r="AU307" s="5">
        <f t="shared" si="258"/>
        <v>0</v>
      </c>
      <c r="AV307" s="5">
        <f t="shared" si="259"/>
        <v>0</v>
      </c>
      <c r="AX307" s="5">
        <f t="shared" si="260"/>
        <v>0</v>
      </c>
      <c r="AY307" s="5">
        <f t="shared" si="261"/>
        <v>0</v>
      </c>
      <c r="BA307" s="5">
        <f t="shared" si="262"/>
        <v>0</v>
      </c>
      <c r="BB307" s="5">
        <f t="shared" si="263"/>
        <v>0</v>
      </c>
      <c r="BD307" s="5">
        <f t="shared" si="264"/>
        <v>0</v>
      </c>
      <c r="BE307" s="5">
        <f t="shared" si="265"/>
        <v>0</v>
      </c>
      <c r="BG307" s="5">
        <f t="shared" si="266"/>
        <v>0</v>
      </c>
      <c r="BH307" s="5">
        <f t="shared" si="267"/>
        <v>0</v>
      </c>
      <c r="BJ307" s="5">
        <f t="shared" si="268"/>
        <v>0</v>
      </c>
      <c r="BK307" s="5">
        <f t="shared" si="269"/>
        <v>0</v>
      </c>
      <c r="BM307" s="5">
        <f t="shared" si="270"/>
        <v>0</v>
      </c>
      <c r="BN307" s="5">
        <f t="shared" si="271"/>
        <v>0</v>
      </c>
      <c r="BP307" s="5">
        <f t="shared" si="272"/>
        <v>0</v>
      </c>
      <c r="BQ307" s="5">
        <f t="shared" si="273"/>
        <v>0</v>
      </c>
      <c r="BS307" s="5">
        <f t="shared" si="274"/>
        <v>0</v>
      </c>
      <c r="BT307" s="5">
        <f t="shared" si="275"/>
        <v>0</v>
      </c>
      <c r="BV307" s="5">
        <f t="shared" si="276"/>
        <v>0</v>
      </c>
      <c r="BW307" s="5">
        <f t="shared" si="277"/>
        <v>0</v>
      </c>
      <c r="BY307" s="5">
        <f t="shared" si="278"/>
        <v>0</v>
      </c>
      <c r="BZ307" s="5">
        <f t="shared" si="279"/>
        <v>0</v>
      </c>
      <c r="CB307" s="5">
        <f t="shared" si="280"/>
        <v>0</v>
      </c>
      <c r="CC307" s="5">
        <f t="shared" si="281"/>
        <v>0</v>
      </c>
      <c r="CE307" s="5">
        <f t="shared" si="282"/>
        <v>0</v>
      </c>
      <c r="CF307" s="5">
        <f t="shared" si="283"/>
        <v>0</v>
      </c>
      <c r="CH307" s="5">
        <f t="shared" si="284"/>
        <v>0</v>
      </c>
      <c r="CI307" s="5">
        <f t="shared" si="285"/>
        <v>0</v>
      </c>
      <c r="CK307" s="5">
        <f t="shared" si="286"/>
        <v>0</v>
      </c>
      <c r="CL307" s="5">
        <f t="shared" si="287"/>
        <v>0</v>
      </c>
      <c r="CN307" s="5">
        <f t="shared" si="288"/>
        <v>0</v>
      </c>
      <c r="CO307" s="5">
        <f t="shared" si="289"/>
        <v>0</v>
      </c>
      <c r="CQ307" s="5">
        <f t="shared" si="290"/>
        <v>0</v>
      </c>
      <c r="CR307" s="5">
        <f t="shared" si="291"/>
        <v>0</v>
      </c>
      <c r="CT307" s="5">
        <f t="shared" si="292"/>
        <v>0</v>
      </c>
      <c r="CU307" s="5">
        <f t="shared" si="293"/>
        <v>0</v>
      </c>
      <c r="CW307" s="5">
        <f t="shared" si="294"/>
        <v>0</v>
      </c>
      <c r="CX307" s="5">
        <f t="shared" si="295"/>
        <v>0</v>
      </c>
      <c r="CZ307" s="5">
        <f t="shared" ref="CZ307:DA312" si="297">K307+N307+Q307+T307+W307+Z307+AC307+AF307+AI307+AL307+AO307+AR307+AU307+AX307+BA307+BD307+BG307+BJ307+BM307+BP307+BS307+BV307+BY307+CB307+CE307+CH307+CK307+CN307+CQ307</f>
        <v>0</v>
      </c>
      <c r="DA307" s="5">
        <f t="shared" si="297"/>
        <v>0</v>
      </c>
    </row>
    <row r="308" spans="2:105" x14ac:dyDescent="0.2">
      <c r="B308" s="23" t="s">
        <v>244</v>
      </c>
      <c r="C308" s="23">
        <v>10</v>
      </c>
      <c r="D308" s="23">
        <v>28</v>
      </c>
      <c r="E308" s="23" t="s">
        <v>362</v>
      </c>
      <c r="F308" s="23" t="s">
        <v>232</v>
      </c>
      <c r="G308" s="37" t="s">
        <v>233</v>
      </c>
      <c r="H308" s="23" t="s">
        <v>236</v>
      </c>
      <c r="I308" s="23" t="s">
        <v>383</v>
      </c>
      <c r="K308" s="9">
        <v>0</v>
      </c>
      <c r="L308" s="5">
        <f t="shared" si="235"/>
        <v>0</v>
      </c>
      <c r="M308" s="9"/>
      <c r="N308" s="5">
        <f t="shared" si="236"/>
        <v>0</v>
      </c>
      <c r="O308" s="5">
        <f t="shared" si="237"/>
        <v>0</v>
      </c>
      <c r="P308" s="9"/>
      <c r="Q308" s="5">
        <f t="shared" si="238"/>
        <v>0</v>
      </c>
      <c r="R308" s="5">
        <f t="shared" si="239"/>
        <v>0</v>
      </c>
      <c r="S308" s="9"/>
      <c r="T308" s="5">
        <f t="shared" si="240"/>
        <v>0</v>
      </c>
      <c r="U308" s="5">
        <f t="shared" si="241"/>
        <v>0</v>
      </c>
      <c r="V308" s="9"/>
      <c r="W308" s="5">
        <f t="shared" si="242"/>
        <v>0</v>
      </c>
      <c r="X308" s="5">
        <f t="shared" si="243"/>
        <v>0</v>
      </c>
      <c r="Y308" s="9"/>
      <c r="Z308" s="5">
        <f t="shared" si="244"/>
        <v>0</v>
      </c>
      <c r="AA308" s="5">
        <f t="shared" si="245"/>
        <v>0</v>
      </c>
      <c r="AB308" s="9"/>
      <c r="AC308" s="5">
        <f t="shared" si="246"/>
        <v>0</v>
      </c>
      <c r="AD308" s="5">
        <f t="shared" si="247"/>
        <v>0</v>
      </c>
      <c r="AE308" s="9"/>
      <c r="AF308" s="5">
        <f t="shared" si="248"/>
        <v>0</v>
      </c>
      <c r="AG308" s="5">
        <f t="shared" si="249"/>
        <v>0</v>
      </c>
      <c r="AH308" s="9"/>
      <c r="AI308" s="5">
        <f t="shared" si="250"/>
        <v>0</v>
      </c>
      <c r="AJ308" s="5">
        <f t="shared" si="251"/>
        <v>0</v>
      </c>
      <c r="AK308" s="9"/>
      <c r="AL308" s="5">
        <f t="shared" si="252"/>
        <v>0</v>
      </c>
      <c r="AM308" s="5">
        <f t="shared" si="253"/>
        <v>0</v>
      </c>
      <c r="AN308" s="9"/>
      <c r="AO308" s="5">
        <f t="shared" si="254"/>
        <v>0</v>
      </c>
      <c r="AP308" s="5">
        <f t="shared" si="255"/>
        <v>0</v>
      </c>
      <c r="AQ308" s="9"/>
      <c r="AR308" s="5">
        <f t="shared" si="256"/>
        <v>0</v>
      </c>
      <c r="AS308" s="5">
        <f t="shared" si="257"/>
        <v>0</v>
      </c>
      <c r="AT308" s="9"/>
      <c r="AU308" s="5">
        <f t="shared" si="258"/>
        <v>0</v>
      </c>
      <c r="AV308" s="5">
        <f t="shared" si="259"/>
        <v>0</v>
      </c>
      <c r="AW308" s="9"/>
      <c r="AX308" s="5">
        <f t="shared" si="260"/>
        <v>0</v>
      </c>
      <c r="AY308" s="5">
        <f t="shared" si="261"/>
        <v>0</v>
      </c>
      <c r="AZ308" s="9"/>
      <c r="BA308" s="5">
        <f t="shared" si="262"/>
        <v>0</v>
      </c>
      <c r="BB308" s="5">
        <f t="shared" si="263"/>
        <v>0</v>
      </c>
      <c r="BC308" s="9"/>
      <c r="BD308" s="5">
        <f t="shared" si="264"/>
        <v>0</v>
      </c>
      <c r="BE308" s="5">
        <f t="shared" si="265"/>
        <v>0</v>
      </c>
      <c r="BG308" s="5">
        <f t="shared" si="266"/>
        <v>0</v>
      </c>
      <c r="BH308" s="5">
        <f t="shared" si="267"/>
        <v>0</v>
      </c>
      <c r="BJ308" s="5">
        <f t="shared" si="268"/>
        <v>0</v>
      </c>
      <c r="BK308" s="5">
        <f t="shared" si="269"/>
        <v>0</v>
      </c>
      <c r="BM308" s="5">
        <f t="shared" si="270"/>
        <v>0</v>
      </c>
      <c r="BN308" s="5">
        <f t="shared" si="271"/>
        <v>0</v>
      </c>
      <c r="BP308" s="5">
        <f t="shared" si="272"/>
        <v>0</v>
      </c>
      <c r="BQ308" s="5">
        <f t="shared" si="273"/>
        <v>0</v>
      </c>
      <c r="BS308" s="5">
        <f t="shared" si="274"/>
        <v>0</v>
      </c>
      <c r="BT308" s="5">
        <f t="shared" si="275"/>
        <v>0</v>
      </c>
      <c r="BV308" s="5">
        <f t="shared" si="276"/>
        <v>0</v>
      </c>
      <c r="BW308" s="5">
        <f t="shared" si="277"/>
        <v>0</v>
      </c>
      <c r="BY308" s="5">
        <f t="shared" si="278"/>
        <v>0</v>
      </c>
      <c r="BZ308" s="5">
        <f t="shared" si="279"/>
        <v>0</v>
      </c>
      <c r="CB308" s="5">
        <f t="shared" si="280"/>
        <v>0</v>
      </c>
      <c r="CC308" s="5">
        <f t="shared" si="281"/>
        <v>0</v>
      </c>
      <c r="CE308" s="5">
        <f t="shared" si="282"/>
        <v>0</v>
      </c>
      <c r="CF308" s="5">
        <f t="shared" si="283"/>
        <v>0</v>
      </c>
      <c r="CH308" s="5">
        <f t="shared" si="284"/>
        <v>0</v>
      </c>
      <c r="CI308" s="5">
        <f t="shared" si="285"/>
        <v>0</v>
      </c>
      <c r="CK308" s="5">
        <f t="shared" si="286"/>
        <v>0</v>
      </c>
      <c r="CL308" s="5">
        <f t="shared" si="287"/>
        <v>0</v>
      </c>
      <c r="CN308" s="5">
        <f t="shared" si="288"/>
        <v>0</v>
      </c>
      <c r="CO308" s="5">
        <f t="shared" si="289"/>
        <v>0</v>
      </c>
      <c r="CQ308" s="5">
        <f t="shared" si="290"/>
        <v>0</v>
      </c>
      <c r="CR308" s="5">
        <f t="shared" si="291"/>
        <v>0</v>
      </c>
      <c r="CT308" s="5">
        <f t="shared" si="292"/>
        <v>0</v>
      </c>
      <c r="CU308" s="5">
        <f t="shared" si="293"/>
        <v>0</v>
      </c>
      <c r="CW308" s="5">
        <f t="shared" si="294"/>
        <v>0</v>
      </c>
      <c r="CX308" s="5">
        <f t="shared" si="295"/>
        <v>0</v>
      </c>
      <c r="CZ308" s="5">
        <f t="shared" si="297"/>
        <v>0</v>
      </c>
      <c r="DA308" s="5">
        <f t="shared" si="297"/>
        <v>0</v>
      </c>
    </row>
    <row r="309" spans="2:105" x14ac:dyDescent="0.2">
      <c r="K309" s="9"/>
      <c r="M309" s="9"/>
      <c r="P309" s="9"/>
      <c r="S309" s="9"/>
      <c r="V309" s="9"/>
      <c r="Y309" s="9"/>
      <c r="AB309" s="9"/>
      <c r="AE309" s="9"/>
      <c r="AH309" s="9"/>
      <c r="AK309" s="9"/>
      <c r="AN309" s="9"/>
      <c r="AQ309" s="9"/>
      <c r="AT309" s="9"/>
      <c r="AW309" s="9"/>
      <c r="AZ309" s="9"/>
      <c r="BC309" s="9"/>
    </row>
    <row r="311" spans="2:105" x14ac:dyDescent="0.2">
      <c r="B311" s="23" t="s">
        <v>244</v>
      </c>
      <c r="C311" s="23">
        <v>10</v>
      </c>
      <c r="D311" s="23">
        <v>30</v>
      </c>
      <c r="E311" s="23" t="s">
        <v>361</v>
      </c>
      <c r="F311" s="23" t="s">
        <v>232</v>
      </c>
      <c r="G311" s="37" t="s">
        <v>234</v>
      </c>
      <c r="H311" s="23" t="s">
        <v>235</v>
      </c>
      <c r="I311" s="23" t="s">
        <v>383</v>
      </c>
      <c r="K311" s="43">
        <v>1452</v>
      </c>
      <c r="L311" s="5">
        <f t="shared" si="235"/>
        <v>1452</v>
      </c>
      <c r="N311" s="5">
        <f t="shared" si="236"/>
        <v>1452</v>
      </c>
      <c r="O311" s="5">
        <f t="shared" si="237"/>
        <v>1452</v>
      </c>
      <c r="Q311" s="5">
        <f t="shared" si="238"/>
        <v>1452</v>
      </c>
      <c r="R311" s="5">
        <f t="shared" si="239"/>
        <v>1452</v>
      </c>
      <c r="T311" s="5">
        <f t="shared" si="240"/>
        <v>1452</v>
      </c>
      <c r="U311" s="5">
        <f t="shared" si="241"/>
        <v>1452</v>
      </c>
      <c r="W311" s="5">
        <f t="shared" si="242"/>
        <v>1452</v>
      </c>
      <c r="X311" s="5">
        <f t="shared" si="243"/>
        <v>1452</v>
      </c>
      <c r="Z311" s="5">
        <f t="shared" si="244"/>
        <v>1452</v>
      </c>
      <c r="AA311" s="5">
        <f t="shared" si="245"/>
        <v>1452</v>
      </c>
      <c r="AC311" s="5">
        <f t="shared" si="246"/>
        <v>1452</v>
      </c>
      <c r="AD311" s="5">
        <f t="shared" si="247"/>
        <v>1452</v>
      </c>
      <c r="AF311" s="5">
        <f t="shared" si="248"/>
        <v>1452</v>
      </c>
      <c r="AG311" s="5">
        <f t="shared" si="249"/>
        <v>1452</v>
      </c>
      <c r="AI311" s="5">
        <f t="shared" si="250"/>
        <v>1452</v>
      </c>
      <c r="AJ311" s="5">
        <f t="shared" si="251"/>
        <v>1452</v>
      </c>
      <c r="AL311" s="5">
        <f t="shared" si="252"/>
        <v>1452</v>
      </c>
      <c r="AM311" s="5">
        <f t="shared" si="253"/>
        <v>1452</v>
      </c>
      <c r="AO311" s="5">
        <f t="shared" si="254"/>
        <v>1452</v>
      </c>
      <c r="AP311" s="5">
        <f t="shared" si="255"/>
        <v>1452</v>
      </c>
      <c r="AR311" s="5">
        <f t="shared" si="256"/>
        <v>1452</v>
      </c>
      <c r="AS311" s="5">
        <f t="shared" si="257"/>
        <v>1452</v>
      </c>
      <c r="AU311" s="5">
        <f t="shared" si="258"/>
        <v>1452</v>
      </c>
      <c r="AV311" s="5">
        <f t="shared" si="259"/>
        <v>1452</v>
      </c>
      <c r="AX311" s="5">
        <f t="shared" si="260"/>
        <v>1452</v>
      </c>
      <c r="AY311" s="5">
        <f t="shared" si="261"/>
        <v>1452</v>
      </c>
      <c r="BA311" s="5">
        <f t="shared" si="262"/>
        <v>1452</v>
      </c>
      <c r="BB311" s="5">
        <f t="shared" si="263"/>
        <v>1452</v>
      </c>
      <c r="BD311" s="5">
        <f t="shared" si="264"/>
        <v>1452</v>
      </c>
      <c r="BE311" s="5">
        <f t="shared" si="265"/>
        <v>1452</v>
      </c>
      <c r="BG311" s="5">
        <f t="shared" si="266"/>
        <v>1452</v>
      </c>
      <c r="BH311" s="5">
        <f t="shared" si="267"/>
        <v>1452</v>
      </c>
      <c r="BJ311" s="5">
        <f t="shared" si="268"/>
        <v>1452</v>
      </c>
      <c r="BK311" s="5">
        <f t="shared" si="269"/>
        <v>1452</v>
      </c>
      <c r="BM311" s="5">
        <f t="shared" si="270"/>
        <v>1452</v>
      </c>
      <c r="BN311" s="5">
        <f t="shared" si="271"/>
        <v>1452</v>
      </c>
      <c r="BP311" s="5">
        <f t="shared" si="272"/>
        <v>1452</v>
      </c>
      <c r="BQ311" s="5">
        <f t="shared" si="273"/>
        <v>1452</v>
      </c>
      <c r="BS311" s="5">
        <f t="shared" si="274"/>
        <v>1452</v>
      </c>
      <c r="BT311" s="5">
        <f t="shared" si="275"/>
        <v>1452</v>
      </c>
      <c r="BV311" s="5">
        <f t="shared" si="276"/>
        <v>1452</v>
      </c>
      <c r="BW311" s="5">
        <f t="shared" si="277"/>
        <v>1452</v>
      </c>
      <c r="BY311" s="5">
        <f t="shared" si="278"/>
        <v>1452</v>
      </c>
      <c r="BZ311" s="5">
        <f t="shared" si="279"/>
        <v>1452</v>
      </c>
      <c r="CB311" s="5">
        <f t="shared" si="280"/>
        <v>1452</v>
      </c>
      <c r="CC311" s="5">
        <f t="shared" si="281"/>
        <v>1452</v>
      </c>
      <c r="CE311" s="5">
        <f t="shared" si="282"/>
        <v>1452</v>
      </c>
      <c r="CF311" s="5">
        <f t="shared" si="283"/>
        <v>1452</v>
      </c>
      <c r="CH311" s="5">
        <f t="shared" si="284"/>
        <v>1452</v>
      </c>
      <c r="CI311" s="5">
        <f t="shared" si="285"/>
        <v>1452</v>
      </c>
      <c r="CK311" s="5">
        <f t="shared" si="286"/>
        <v>1452</v>
      </c>
      <c r="CL311" s="5">
        <f t="shared" si="287"/>
        <v>1452</v>
      </c>
      <c r="CN311" s="5">
        <f t="shared" si="288"/>
        <v>1452</v>
      </c>
      <c r="CO311" s="5">
        <f t="shared" si="289"/>
        <v>1452</v>
      </c>
      <c r="CQ311" s="5">
        <f t="shared" si="290"/>
        <v>1452</v>
      </c>
      <c r="CR311" s="5">
        <f t="shared" si="291"/>
        <v>1452</v>
      </c>
      <c r="CT311" s="5">
        <f t="shared" si="292"/>
        <v>1452</v>
      </c>
      <c r="CU311" s="5">
        <f t="shared" si="293"/>
        <v>1452</v>
      </c>
      <c r="CW311" s="5">
        <f t="shared" si="294"/>
        <v>1452</v>
      </c>
      <c r="CX311" s="5">
        <f t="shared" si="295"/>
        <v>1452</v>
      </c>
      <c r="CZ311" s="5">
        <f t="shared" si="297"/>
        <v>42108</v>
      </c>
      <c r="DA311" s="5">
        <f t="shared" si="297"/>
        <v>42108</v>
      </c>
    </row>
    <row r="312" spans="2:105" x14ac:dyDescent="0.2">
      <c r="B312" s="23" t="s">
        <v>244</v>
      </c>
      <c r="C312" s="23">
        <v>10</v>
      </c>
      <c r="D312" s="23">
        <v>30</v>
      </c>
      <c r="E312" s="23" t="s">
        <v>361</v>
      </c>
      <c r="F312" s="23" t="s">
        <v>232</v>
      </c>
      <c r="G312" s="37" t="s">
        <v>234</v>
      </c>
      <c r="H312" s="23" t="s">
        <v>236</v>
      </c>
      <c r="I312" s="23" t="s">
        <v>383</v>
      </c>
      <c r="K312" s="43">
        <v>0</v>
      </c>
      <c r="L312" s="5">
        <f t="shared" si="235"/>
        <v>0</v>
      </c>
      <c r="N312" s="5">
        <f t="shared" si="236"/>
        <v>0</v>
      </c>
      <c r="O312" s="5">
        <f t="shared" si="237"/>
        <v>0</v>
      </c>
      <c r="Q312" s="5">
        <f t="shared" si="238"/>
        <v>0</v>
      </c>
      <c r="R312" s="5">
        <f t="shared" si="239"/>
        <v>0</v>
      </c>
      <c r="T312" s="5">
        <f t="shared" si="240"/>
        <v>0</v>
      </c>
      <c r="U312" s="5">
        <f t="shared" si="241"/>
        <v>0</v>
      </c>
      <c r="W312" s="5">
        <f t="shared" si="242"/>
        <v>0</v>
      </c>
      <c r="X312" s="5">
        <f t="shared" si="243"/>
        <v>0</v>
      </c>
      <c r="Z312" s="5">
        <f t="shared" si="244"/>
        <v>0</v>
      </c>
      <c r="AA312" s="5">
        <f t="shared" si="245"/>
        <v>0</v>
      </c>
      <c r="AC312" s="5">
        <f t="shared" si="246"/>
        <v>0</v>
      </c>
      <c r="AD312" s="5">
        <f t="shared" si="247"/>
        <v>0</v>
      </c>
      <c r="AF312" s="5">
        <f t="shared" si="248"/>
        <v>0</v>
      </c>
      <c r="AG312" s="5">
        <f t="shared" si="249"/>
        <v>0</v>
      </c>
      <c r="AI312" s="5">
        <f t="shared" si="250"/>
        <v>0</v>
      </c>
      <c r="AJ312" s="5">
        <f t="shared" si="251"/>
        <v>0</v>
      </c>
      <c r="AL312" s="5">
        <f t="shared" si="252"/>
        <v>0</v>
      </c>
      <c r="AM312" s="5">
        <f t="shared" si="253"/>
        <v>0</v>
      </c>
      <c r="AO312" s="5">
        <f t="shared" si="254"/>
        <v>0</v>
      </c>
      <c r="AP312" s="5">
        <f t="shared" si="255"/>
        <v>0</v>
      </c>
      <c r="AR312" s="5">
        <f t="shared" si="256"/>
        <v>0</v>
      </c>
      <c r="AS312" s="5">
        <f t="shared" si="257"/>
        <v>0</v>
      </c>
      <c r="AU312" s="5">
        <f t="shared" si="258"/>
        <v>0</v>
      </c>
      <c r="AV312" s="5">
        <f t="shared" si="259"/>
        <v>0</v>
      </c>
      <c r="AX312" s="5">
        <f t="shared" si="260"/>
        <v>0</v>
      </c>
      <c r="AY312" s="5">
        <f t="shared" si="261"/>
        <v>0</v>
      </c>
      <c r="BA312" s="5">
        <f t="shared" si="262"/>
        <v>0</v>
      </c>
      <c r="BB312" s="5">
        <f t="shared" si="263"/>
        <v>0</v>
      </c>
      <c r="BD312" s="5">
        <f t="shared" si="264"/>
        <v>0</v>
      </c>
      <c r="BE312" s="5">
        <f t="shared" si="265"/>
        <v>0</v>
      </c>
      <c r="BG312" s="5">
        <f t="shared" si="266"/>
        <v>0</v>
      </c>
      <c r="BH312" s="5">
        <f t="shared" si="267"/>
        <v>0</v>
      </c>
      <c r="BJ312" s="5">
        <f t="shared" si="268"/>
        <v>0</v>
      </c>
      <c r="BK312" s="5">
        <f t="shared" si="269"/>
        <v>0</v>
      </c>
      <c r="BM312" s="5">
        <f t="shared" si="270"/>
        <v>0</v>
      </c>
      <c r="BN312" s="5">
        <f t="shared" si="271"/>
        <v>0</v>
      </c>
      <c r="BP312" s="5">
        <f t="shared" si="272"/>
        <v>0</v>
      </c>
      <c r="BQ312" s="5">
        <f t="shared" si="273"/>
        <v>0</v>
      </c>
      <c r="BS312" s="5">
        <f t="shared" si="274"/>
        <v>0</v>
      </c>
      <c r="BT312" s="5">
        <f t="shared" si="275"/>
        <v>0</v>
      </c>
      <c r="BV312" s="5">
        <f t="shared" si="276"/>
        <v>0</v>
      </c>
      <c r="BW312" s="5">
        <f t="shared" si="277"/>
        <v>0</v>
      </c>
      <c r="BY312" s="5">
        <f t="shared" si="278"/>
        <v>0</v>
      </c>
      <c r="BZ312" s="5">
        <f t="shared" si="279"/>
        <v>0</v>
      </c>
      <c r="CB312" s="5">
        <f t="shared" si="280"/>
        <v>0</v>
      </c>
      <c r="CC312" s="5">
        <f t="shared" si="281"/>
        <v>0</v>
      </c>
      <c r="CE312" s="5">
        <f t="shared" si="282"/>
        <v>0</v>
      </c>
      <c r="CF312" s="5">
        <f t="shared" si="283"/>
        <v>0</v>
      </c>
      <c r="CH312" s="5">
        <f t="shared" si="284"/>
        <v>0</v>
      </c>
      <c r="CI312" s="5">
        <f t="shared" si="285"/>
        <v>0</v>
      </c>
      <c r="CK312" s="5">
        <f t="shared" si="286"/>
        <v>0</v>
      </c>
      <c r="CL312" s="5">
        <f t="shared" si="287"/>
        <v>0</v>
      </c>
      <c r="CN312" s="5">
        <f t="shared" si="288"/>
        <v>0</v>
      </c>
      <c r="CO312" s="5">
        <f t="shared" si="289"/>
        <v>0</v>
      </c>
      <c r="CQ312" s="5">
        <f t="shared" si="290"/>
        <v>0</v>
      </c>
      <c r="CR312" s="5">
        <f t="shared" si="291"/>
        <v>0</v>
      </c>
      <c r="CT312" s="5">
        <f t="shared" si="292"/>
        <v>0</v>
      </c>
      <c r="CU312" s="5">
        <f t="shared" si="293"/>
        <v>0</v>
      </c>
      <c r="CW312" s="5">
        <f t="shared" si="294"/>
        <v>0</v>
      </c>
      <c r="CX312" s="5">
        <f t="shared" si="295"/>
        <v>0</v>
      </c>
      <c r="CZ312" s="5">
        <f t="shared" si="297"/>
        <v>0</v>
      </c>
      <c r="DA312" s="5">
        <f t="shared" si="297"/>
        <v>0</v>
      </c>
    </row>
    <row r="313" spans="2:105" x14ac:dyDescent="0.2">
      <c r="K313" s="43"/>
    </row>
    <row r="314" spans="2:105" x14ac:dyDescent="0.2">
      <c r="B314" s="23" t="s">
        <v>244</v>
      </c>
      <c r="C314" s="23">
        <v>10</v>
      </c>
      <c r="D314" s="23">
        <v>30</v>
      </c>
      <c r="E314" s="23" t="s">
        <v>362</v>
      </c>
      <c r="F314" s="23" t="s">
        <v>232</v>
      </c>
      <c r="G314" s="37" t="s">
        <v>234</v>
      </c>
      <c r="H314" s="23" t="s">
        <v>235</v>
      </c>
      <c r="I314" s="23" t="s">
        <v>383</v>
      </c>
      <c r="K314" s="43">
        <f>442+145+917+15000</f>
        <v>16504</v>
      </c>
      <c r="L314" s="5">
        <f t="shared" si="235"/>
        <v>16504</v>
      </c>
      <c r="N314" s="5">
        <f t="shared" si="236"/>
        <v>16504</v>
      </c>
      <c r="O314" s="5">
        <f t="shared" si="237"/>
        <v>16504</v>
      </c>
      <c r="Q314" s="5">
        <f t="shared" si="238"/>
        <v>16504</v>
      </c>
      <c r="R314" s="5">
        <f t="shared" si="239"/>
        <v>16504</v>
      </c>
      <c r="T314" s="5">
        <f t="shared" si="240"/>
        <v>16504</v>
      </c>
      <c r="U314" s="5">
        <f t="shared" si="241"/>
        <v>16504</v>
      </c>
      <c r="W314" s="5">
        <f t="shared" si="242"/>
        <v>16504</v>
      </c>
      <c r="X314" s="5">
        <f t="shared" si="243"/>
        <v>16504</v>
      </c>
      <c r="Z314" s="5">
        <f t="shared" si="244"/>
        <v>16504</v>
      </c>
      <c r="AA314" s="5">
        <f t="shared" si="245"/>
        <v>16504</v>
      </c>
      <c r="AC314" s="5">
        <f t="shared" si="246"/>
        <v>16504</v>
      </c>
      <c r="AD314" s="5">
        <f t="shared" si="247"/>
        <v>16504</v>
      </c>
      <c r="AF314" s="5">
        <f t="shared" si="248"/>
        <v>16504</v>
      </c>
      <c r="AG314" s="5">
        <f t="shared" si="249"/>
        <v>16504</v>
      </c>
      <c r="AI314" s="5">
        <f t="shared" si="250"/>
        <v>16504</v>
      </c>
      <c r="AJ314" s="5">
        <f t="shared" si="251"/>
        <v>16504</v>
      </c>
      <c r="AL314" s="5">
        <f t="shared" si="252"/>
        <v>16504</v>
      </c>
      <c r="AM314" s="5">
        <f t="shared" si="253"/>
        <v>16504</v>
      </c>
      <c r="AO314" s="5">
        <f t="shared" si="254"/>
        <v>16504</v>
      </c>
      <c r="AP314" s="5">
        <f t="shared" si="255"/>
        <v>16504</v>
      </c>
      <c r="AR314" s="5">
        <f t="shared" si="256"/>
        <v>16504</v>
      </c>
      <c r="AS314" s="5">
        <f t="shared" si="257"/>
        <v>16504</v>
      </c>
      <c r="AU314" s="5">
        <f t="shared" si="258"/>
        <v>16504</v>
      </c>
      <c r="AV314" s="5">
        <f t="shared" si="259"/>
        <v>16504</v>
      </c>
      <c r="AX314" s="5">
        <f t="shared" si="260"/>
        <v>16504</v>
      </c>
      <c r="AY314" s="5">
        <f t="shared" si="261"/>
        <v>16504</v>
      </c>
      <c r="BA314" s="5">
        <f t="shared" si="262"/>
        <v>16504</v>
      </c>
      <c r="BB314" s="5">
        <f t="shared" si="263"/>
        <v>16504</v>
      </c>
      <c r="BD314" s="5">
        <f t="shared" si="264"/>
        <v>16504</v>
      </c>
      <c r="BE314" s="5">
        <f t="shared" si="265"/>
        <v>16504</v>
      </c>
      <c r="BG314" s="5">
        <f t="shared" si="266"/>
        <v>16504</v>
      </c>
      <c r="BH314" s="5">
        <f t="shared" si="267"/>
        <v>16504</v>
      </c>
      <c r="BJ314" s="5">
        <f t="shared" si="268"/>
        <v>16504</v>
      </c>
      <c r="BK314" s="5">
        <f t="shared" si="269"/>
        <v>16504</v>
      </c>
      <c r="BM314" s="5">
        <f t="shared" si="270"/>
        <v>16504</v>
      </c>
      <c r="BN314" s="5">
        <f t="shared" si="271"/>
        <v>16504</v>
      </c>
      <c r="BP314" s="5">
        <f t="shared" si="272"/>
        <v>16504</v>
      </c>
      <c r="BQ314" s="5">
        <f t="shared" si="273"/>
        <v>16504</v>
      </c>
      <c r="BS314" s="5">
        <f t="shared" si="274"/>
        <v>16504</v>
      </c>
      <c r="BT314" s="5">
        <f t="shared" si="275"/>
        <v>16504</v>
      </c>
      <c r="BV314" s="5">
        <f t="shared" si="276"/>
        <v>16504</v>
      </c>
      <c r="BW314" s="5">
        <f t="shared" si="277"/>
        <v>16504</v>
      </c>
      <c r="BY314" s="5">
        <f t="shared" si="278"/>
        <v>16504</v>
      </c>
      <c r="BZ314" s="5">
        <f t="shared" si="279"/>
        <v>16504</v>
      </c>
      <c r="CB314" s="5">
        <f t="shared" si="280"/>
        <v>16504</v>
      </c>
      <c r="CC314" s="5">
        <f t="shared" si="281"/>
        <v>16504</v>
      </c>
      <c r="CE314" s="5">
        <f t="shared" si="282"/>
        <v>16504</v>
      </c>
      <c r="CF314" s="5">
        <f t="shared" si="283"/>
        <v>16504</v>
      </c>
      <c r="CH314" s="5">
        <f t="shared" si="284"/>
        <v>16504</v>
      </c>
      <c r="CI314" s="5">
        <f t="shared" si="285"/>
        <v>16504</v>
      </c>
      <c r="CK314" s="5">
        <f t="shared" si="286"/>
        <v>16504</v>
      </c>
      <c r="CL314" s="5">
        <f t="shared" si="287"/>
        <v>16504</v>
      </c>
      <c r="CN314" s="5">
        <f t="shared" si="288"/>
        <v>16504</v>
      </c>
      <c r="CO314" s="5">
        <f t="shared" si="289"/>
        <v>16504</v>
      </c>
      <c r="CQ314" s="5">
        <f t="shared" si="290"/>
        <v>16504</v>
      </c>
      <c r="CR314" s="5">
        <f t="shared" si="291"/>
        <v>16504</v>
      </c>
      <c r="CT314" s="5">
        <f t="shared" si="292"/>
        <v>16504</v>
      </c>
      <c r="CU314" s="5">
        <f t="shared" si="293"/>
        <v>16504</v>
      </c>
      <c r="CW314" s="5">
        <f t="shared" si="294"/>
        <v>16504</v>
      </c>
      <c r="CX314" s="5">
        <f t="shared" si="295"/>
        <v>16504</v>
      </c>
      <c r="CZ314" s="5">
        <f t="shared" ref="CZ314:CZ322" si="298">K314+N314+Q314+T314+W314+Z314+AC314+AF314+AI314+AL314+AO314+AR314+AU314+AX314+BA314+BD314+BG314+BJ314+BM314+BP314+BS314+BV314+BY314+CB314+CE314+CH314+CK314+CN314+CQ314</f>
        <v>478616</v>
      </c>
      <c r="DA314" s="5">
        <f t="shared" ref="DA314:DA322" si="299">L314+O314+R314+U314+X314+AA314+AD314+AG314+AJ314+AM314+AP314+AS314+AV314+AY314+BB314+BE314+BH314+BK314+BN314+BQ314+BT314+BW314+BZ314+CC314+CF314+CI314+CL314+CO314+CR314</f>
        <v>478616</v>
      </c>
    </row>
    <row r="315" spans="2:105" x14ac:dyDescent="0.2">
      <c r="B315" s="23" t="s">
        <v>244</v>
      </c>
      <c r="C315" s="23">
        <v>10</v>
      </c>
      <c r="D315" s="23">
        <v>30</v>
      </c>
      <c r="E315" s="23" t="s">
        <v>362</v>
      </c>
      <c r="F315" s="23" t="s">
        <v>232</v>
      </c>
      <c r="G315" s="37" t="s">
        <v>234</v>
      </c>
      <c r="H315" s="23" t="s">
        <v>236</v>
      </c>
      <c r="I315" s="23" t="s">
        <v>383</v>
      </c>
      <c r="K315" s="43"/>
      <c r="L315" s="5">
        <f t="shared" si="235"/>
        <v>0</v>
      </c>
      <c r="N315" s="5">
        <f t="shared" si="236"/>
        <v>0</v>
      </c>
      <c r="O315" s="5">
        <f t="shared" si="237"/>
        <v>0</v>
      </c>
      <c r="Q315" s="5">
        <f t="shared" si="238"/>
        <v>0</v>
      </c>
      <c r="R315" s="5">
        <f t="shared" si="239"/>
        <v>0</v>
      </c>
      <c r="T315" s="5">
        <f t="shared" si="240"/>
        <v>0</v>
      </c>
      <c r="U315" s="5">
        <f t="shared" si="241"/>
        <v>0</v>
      </c>
      <c r="W315" s="5">
        <f t="shared" si="242"/>
        <v>0</v>
      </c>
      <c r="X315" s="5">
        <f t="shared" si="243"/>
        <v>0</v>
      </c>
      <c r="Z315" s="5">
        <f t="shared" si="244"/>
        <v>0</v>
      </c>
      <c r="AA315" s="5">
        <f t="shared" si="245"/>
        <v>0</v>
      </c>
      <c r="AC315" s="5">
        <f t="shared" si="246"/>
        <v>0</v>
      </c>
      <c r="AD315" s="5">
        <f t="shared" si="247"/>
        <v>0</v>
      </c>
      <c r="AF315" s="5">
        <f t="shared" si="248"/>
        <v>0</v>
      </c>
      <c r="AG315" s="5">
        <f t="shared" si="249"/>
        <v>0</v>
      </c>
      <c r="AI315" s="5">
        <f t="shared" si="250"/>
        <v>0</v>
      </c>
      <c r="AJ315" s="5">
        <f t="shared" si="251"/>
        <v>0</v>
      </c>
      <c r="AL315" s="5">
        <f t="shared" si="252"/>
        <v>0</v>
      </c>
      <c r="AM315" s="5">
        <f t="shared" si="253"/>
        <v>0</v>
      </c>
      <c r="AO315" s="5">
        <f t="shared" si="254"/>
        <v>0</v>
      </c>
      <c r="AP315" s="5">
        <f t="shared" si="255"/>
        <v>0</v>
      </c>
      <c r="AR315" s="5">
        <f t="shared" si="256"/>
        <v>0</v>
      </c>
      <c r="AS315" s="5">
        <f t="shared" si="257"/>
        <v>0</v>
      </c>
      <c r="AU315" s="5">
        <f t="shared" si="258"/>
        <v>0</v>
      </c>
      <c r="AV315" s="5">
        <f t="shared" si="259"/>
        <v>0</v>
      </c>
      <c r="AX315" s="5">
        <f t="shared" si="260"/>
        <v>0</v>
      </c>
      <c r="AY315" s="5">
        <f t="shared" si="261"/>
        <v>0</v>
      </c>
      <c r="BA315" s="5">
        <f t="shared" si="262"/>
        <v>0</v>
      </c>
      <c r="BB315" s="5">
        <f t="shared" si="263"/>
        <v>0</v>
      </c>
      <c r="BD315" s="5">
        <f t="shared" si="264"/>
        <v>0</v>
      </c>
      <c r="BE315" s="5">
        <f t="shared" si="265"/>
        <v>0</v>
      </c>
      <c r="BG315" s="5">
        <f t="shared" si="266"/>
        <v>0</v>
      </c>
      <c r="BH315" s="5">
        <f t="shared" si="267"/>
        <v>0</v>
      </c>
      <c r="BJ315" s="5">
        <f t="shared" si="268"/>
        <v>0</v>
      </c>
      <c r="BK315" s="5">
        <f t="shared" si="269"/>
        <v>0</v>
      </c>
      <c r="BM315" s="5">
        <f t="shared" si="270"/>
        <v>0</v>
      </c>
      <c r="BN315" s="5">
        <f t="shared" si="271"/>
        <v>0</v>
      </c>
      <c r="BP315" s="5">
        <f t="shared" si="272"/>
        <v>0</v>
      </c>
      <c r="BQ315" s="5">
        <f t="shared" si="273"/>
        <v>0</v>
      </c>
      <c r="BS315" s="5">
        <f t="shared" si="274"/>
        <v>0</v>
      </c>
      <c r="BT315" s="5">
        <f t="shared" si="275"/>
        <v>0</v>
      </c>
      <c r="BV315" s="5">
        <f t="shared" si="276"/>
        <v>0</v>
      </c>
      <c r="BW315" s="5">
        <f t="shared" si="277"/>
        <v>0</v>
      </c>
      <c r="BY315" s="5">
        <f t="shared" si="278"/>
        <v>0</v>
      </c>
      <c r="BZ315" s="5">
        <f t="shared" si="279"/>
        <v>0</v>
      </c>
      <c r="CB315" s="5">
        <f t="shared" si="280"/>
        <v>0</v>
      </c>
      <c r="CC315" s="5">
        <f t="shared" si="281"/>
        <v>0</v>
      </c>
      <c r="CE315" s="5">
        <f t="shared" si="282"/>
        <v>0</v>
      </c>
      <c r="CF315" s="5">
        <f t="shared" si="283"/>
        <v>0</v>
      </c>
      <c r="CH315" s="5">
        <f t="shared" si="284"/>
        <v>0</v>
      </c>
      <c r="CI315" s="5">
        <f t="shared" si="285"/>
        <v>0</v>
      </c>
      <c r="CK315" s="5">
        <f t="shared" si="286"/>
        <v>0</v>
      </c>
      <c r="CL315" s="5">
        <f t="shared" si="287"/>
        <v>0</v>
      </c>
      <c r="CN315" s="5">
        <f t="shared" si="288"/>
        <v>0</v>
      </c>
      <c r="CO315" s="5">
        <f t="shared" si="289"/>
        <v>0</v>
      </c>
      <c r="CQ315" s="5">
        <f t="shared" si="290"/>
        <v>0</v>
      </c>
      <c r="CR315" s="5">
        <f t="shared" si="291"/>
        <v>0</v>
      </c>
      <c r="CT315" s="5">
        <f t="shared" si="292"/>
        <v>0</v>
      </c>
      <c r="CU315" s="5">
        <f t="shared" si="293"/>
        <v>0</v>
      </c>
      <c r="CW315" s="5">
        <f t="shared" si="294"/>
        <v>0</v>
      </c>
      <c r="CX315" s="5">
        <f t="shared" si="295"/>
        <v>0</v>
      </c>
      <c r="CZ315" s="5">
        <f t="shared" si="298"/>
        <v>0</v>
      </c>
      <c r="DA315" s="5">
        <f t="shared" si="299"/>
        <v>0</v>
      </c>
    </row>
    <row r="318" spans="2:105" x14ac:dyDescent="0.2">
      <c r="B318" s="23" t="s">
        <v>244</v>
      </c>
      <c r="C318" s="23">
        <v>10</v>
      </c>
      <c r="D318" s="23">
        <v>31</v>
      </c>
      <c r="E318" s="23" t="s">
        <v>362</v>
      </c>
      <c r="F318" s="23" t="s">
        <v>189</v>
      </c>
      <c r="G318" s="38" t="s">
        <v>243</v>
      </c>
      <c r="H318" s="23" t="s">
        <v>235</v>
      </c>
      <c r="I318" s="23" t="s">
        <v>368</v>
      </c>
      <c r="K318" s="9">
        <v>910</v>
      </c>
      <c r="L318" s="5">
        <f t="shared" si="235"/>
        <v>910</v>
      </c>
      <c r="M318" s="9"/>
      <c r="N318" s="5">
        <f t="shared" si="236"/>
        <v>910</v>
      </c>
      <c r="O318" s="5">
        <f t="shared" si="237"/>
        <v>910</v>
      </c>
      <c r="P318" s="9"/>
      <c r="Q318" s="5">
        <f t="shared" si="238"/>
        <v>910</v>
      </c>
      <c r="R318" s="5">
        <f t="shared" si="239"/>
        <v>910</v>
      </c>
      <c r="S318" s="9"/>
      <c r="T318" s="5">
        <f t="shared" si="240"/>
        <v>910</v>
      </c>
      <c r="U318" s="5">
        <f t="shared" si="241"/>
        <v>910</v>
      </c>
      <c r="W318" s="5">
        <f t="shared" si="242"/>
        <v>910</v>
      </c>
      <c r="X318" s="5">
        <f t="shared" si="243"/>
        <v>910</v>
      </c>
      <c r="Z318" s="5">
        <f t="shared" si="244"/>
        <v>910</v>
      </c>
      <c r="AA318" s="5">
        <f t="shared" si="245"/>
        <v>910</v>
      </c>
      <c r="AC318" s="5">
        <f t="shared" si="246"/>
        <v>910</v>
      </c>
      <c r="AD318" s="5">
        <f t="shared" si="247"/>
        <v>910</v>
      </c>
      <c r="AF318" s="5">
        <f t="shared" si="248"/>
        <v>910</v>
      </c>
      <c r="AG318" s="5">
        <f t="shared" si="249"/>
        <v>910</v>
      </c>
      <c r="AI318" s="5">
        <f t="shared" si="250"/>
        <v>910</v>
      </c>
      <c r="AJ318" s="5">
        <f t="shared" si="251"/>
        <v>910</v>
      </c>
      <c r="AL318" s="5">
        <f t="shared" si="252"/>
        <v>910</v>
      </c>
      <c r="AM318" s="5">
        <f t="shared" si="253"/>
        <v>910</v>
      </c>
      <c r="AO318" s="5">
        <f t="shared" si="254"/>
        <v>910</v>
      </c>
      <c r="AP318" s="5">
        <f t="shared" si="255"/>
        <v>910</v>
      </c>
      <c r="AR318" s="5">
        <f t="shared" si="256"/>
        <v>910</v>
      </c>
      <c r="AS318" s="5">
        <f t="shared" si="257"/>
        <v>910</v>
      </c>
      <c r="AU318" s="5">
        <f t="shared" si="258"/>
        <v>910</v>
      </c>
      <c r="AV318" s="5">
        <f t="shared" si="259"/>
        <v>910</v>
      </c>
      <c r="AX318" s="5">
        <f t="shared" si="260"/>
        <v>910</v>
      </c>
      <c r="AY318" s="5">
        <f t="shared" si="261"/>
        <v>910</v>
      </c>
      <c r="BA318" s="5">
        <f t="shared" si="262"/>
        <v>910</v>
      </c>
      <c r="BB318" s="5">
        <f t="shared" si="263"/>
        <v>910</v>
      </c>
      <c r="BD318" s="5">
        <f t="shared" si="264"/>
        <v>910</v>
      </c>
      <c r="BE318" s="5">
        <f t="shared" si="265"/>
        <v>910</v>
      </c>
      <c r="BG318" s="5">
        <f t="shared" si="266"/>
        <v>910</v>
      </c>
      <c r="BH318" s="5">
        <f t="shared" si="267"/>
        <v>910</v>
      </c>
      <c r="BJ318" s="5">
        <f t="shared" si="268"/>
        <v>910</v>
      </c>
      <c r="BK318" s="5">
        <f t="shared" si="269"/>
        <v>910</v>
      </c>
      <c r="BM318" s="5">
        <f t="shared" si="270"/>
        <v>910</v>
      </c>
      <c r="BN318" s="5">
        <f t="shared" si="271"/>
        <v>910</v>
      </c>
      <c r="BP318" s="5">
        <f t="shared" si="272"/>
        <v>910</v>
      </c>
      <c r="BQ318" s="5">
        <f t="shared" si="273"/>
        <v>910</v>
      </c>
      <c r="BS318" s="5">
        <f t="shared" si="274"/>
        <v>910</v>
      </c>
      <c r="BT318" s="5">
        <f t="shared" si="275"/>
        <v>910</v>
      </c>
      <c r="BV318" s="5">
        <f t="shared" si="276"/>
        <v>910</v>
      </c>
      <c r="BW318" s="5">
        <f t="shared" si="277"/>
        <v>910</v>
      </c>
      <c r="BY318" s="5">
        <f t="shared" si="278"/>
        <v>910</v>
      </c>
      <c r="BZ318" s="5">
        <f t="shared" si="279"/>
        <v>910</v>
      </c>
      <c r="CB318" s="5">
        <f t="shared" si="280"/>
        <v>910</v>
      </c>
      <c r="CC318" s="5">
        <f t="shared" si="281"/>
        <v>910</v>
      </c>
      <c r="CE318" s="5">
        <f t="shared" si="282"/>
        <v>910</v>
      </c>
      <c r="CF318" s="5">
        <f t="shared" si="283"/>
        <v>910</v>
      </c>
      <c r="CH318" s="5">
        <f t="shared" si="284"/>
        <v>910</v>
      </c>
      <c r="CI318" s="5">
        <f t="shared" si="285"/>
        <v>910</v>
      </c>
      <c r="CK318" s="5">
        <f t="shared" si="286"/>
        <v>910</v>
      </c>
      <c r="CL318" s="5">
        <f t="shared" si="287"/>
        <v>910</v>
      </c>
      <c r="CN318" s="5">
        <f t="shared" si="288"/>
        <v>910</v>
      </c>
      <c r="CO318" s="5">
        <f t="shared" si="289"/>
        <v>910</v>
      </c>
      <c r="CQ318" s="5">
        <f t="shared" si="290"/>
        <v>910</v>
      </c>
      <c r="CR318" s="5">
        <f t="shared" si="291"/>
        <v>910</v>
      </c>
      <c r="CT318" s="5">
        <f t="shared" si="292"/>
        <v>910</v>
      </c>
      <c r="CU318" s="5">
        <f t="shared" si="293"/>
        <v>910</v>
      </c>
      <c r="CW318" s="5">
        <f t="shared" si="294"/>
        <v>910</v>
      </c>
      <c r="CX318" s="5">
        <f t="shared" si="295"/>
        <v>910</v>
      </c>
      <c r="CZ318" s="5">
        <f t="shared" si="298"/>
        <v>26390</v>
      </c>
      <c r="DA318" s="5">
        <f t="shared" si="299"/>
        <v>26390</v>
      </c>
    </row>
    <row r="319" spans="2:105" x14ac:dyDescent="0.2">
      <c r="B319" s="23" t="s">
        <v>244</v>
      </c>
      <c r="C319" s="23">
        <v>10</v>
      </c>
      <c r="D319" s="23">
        <v>31</v>
      </c>
      <c r="E319" s="23" t="s">
        <v>362</v>
      </c>
      <c r="F319" s="23" t="s">
        <v>189</v>
      </c>
      <c r="G319" s="38" t="s">
        <v>243</v>
      </c>
      <c r="H319" s="23" t="s">
        <v>236</v>
      </c>
      <c r="L319" s="5">
        <f t="shared" si="235"/>
        <v>0</v>
      </c>
      <c r="N319" s="5">
        <f t="shared" si="236"/>
        <v>0</v>
      </c>
      <c r="O319" s="5">
        <f t="shared" si="237"/>
        <v>0</v>
      </c>
      <c r="Q319" s="5">
        <f t="shared" si="238"/>
        <v>0</v>
      </c>
      <c r="R319" s="5">
        <f t="shared" si="239"/>
        <v>0</v>
      </c>
      <c r="T319" s="5">
        <f t="shared" si="240"/>
        <v>0</v>
      </c>
      <c r="U319" s="5">
        <f t="shared" si="241"/>
        <v>0</v>
      </c>
      <c r="W319" s="5">
        <f t="shared" si="242"/>
        <v>0</v>
      </c>
      <c r="X319" s="5">
        <f t="shared" si="243"/>
        <v>0</v>
      </c>
      <c r="Z319" s="5">
        <f t="shared" si="244"/>
        <v>0</v>
      </c>
      <c r="AA319" s="5">
        <f t="shared" si="245"/>
        <v>0</v>
      </c>
      <c r="AC319" s="5">
        <f t="shared" si="246"/>
        <v>0</v>
      </c>
      <c r="AD319" s="5">
        <f t="shared" si="247"/>
        <v>0</v>
      </c>
      <c r="AF319" s="5">
        <f t="shared" si="248"/>
        <v>0</v>
      </c>
      <c r="AG319" s="5">
        <f t="shared" si="249"/>
        <v>0</v>
      </c>
      <c r="AI319" s="5">
        <f t="shared" si="250"/>
        <v>0</v>
      </c>
      <c r="AJ319" s="5">
        <f t="shared" si="251"/>
        <v>0</v>
      </c>
      <c r="AL319" s="5">
        <f t="shared" si="252"/>
        <v>0</v>
      </c>
      <c r="AM319" s="5">
        <f t="shared" si="253"/>
        <v>0</v>
      </c>
      <c r="AO319" s="5">
        <f t="shared" si="254"/>
        <v>0</v>
      </c>
      <c r="AP319" s="5">
        <f t="shared" si="255"/>
        <v>0</v>
      </c>
      <c r="AR319" s="5">
        <f t="shared" si="256"/>
        <v>0</v>
      </c>
      <c r="AS319" s="5">
        <f t="shared" si="257"/>
        <v>0</v>
      </c>
      <c r="AU319" s="5">
        <f t="shared" si="258"/>
        <v>0</v>
      </c>
      <c r="AV319" s="5">
        <f t="shared" si="259"/>
        <v>0</v>
      </c>
      <c r="AX319" s="5">
        <f t="shared" si="260"/>
        <v>0</v>
      </c>
      <c r="AY319" s="5">
        <f t="shared" si="261"/>
        <v>0</v>
      </c>
      <c r="BA319" s="5">
        <f t="shared" si="262"/>
        <v>0</v>
      </c>
      <c r="BB319" s="5">
        <f t="shared" si="263"/>
        <v>0</v>
      </c>
      <c r="BD319" s="5">
        <f t="shared" si="264"/>
        <v>0</v>
      </c>
      <c r="BE319" s="5">
        <f t="shared" si="265"/>
        <v>0</v>
      </c>
      <c r="BG319" s="5">
        <f t="shared" si="266"/>
        <v>0</v>
      </c>
      <c r="BH319" s="5">
        <f t="shared" si="267"/>
        <v>0</v>
      </c>
      <c r="BJ319" s="5">
        <f t="shared" si="268"/>
        <v>0</v>
      </c>
      <c r="BK319" s="5">
        <f t="shared" si="269"/>
        <v>0</v>
      </c>
      <c r="BM319" s="5">
        <f t="shared" si="270"/>
        <v>0</v>
      </c>
      <c r="BN319" s="5">
        <f t="shared" si="271"/>
        <v>0</v>
      </c>
      <c r="BP319" s="5">
        <f t="shared" si="272"/>
        <v>0</v>
      </c>
      <c r="BQ319" s="5">
        <f t="shared" si="273"/>
        <v>0</v>
      </c>
      <c r="BS319" s="5">
        <f t="shared" si="274"/>
        <v>0</v>
      </c>
      <c r="BT319" s="5">
        <f t="shared" si="275"/>
        <v>0</v>
      </c>
      <c r="BV319" s="5">
        <f t="shared" si="276"/>
        <v>0</v>
      </c>
      <c r="BW319" s="5">
        <f t="shared" si="277"/>
        <v>0</v>
      </c>
      <c r="BY319" s="5">
        <f t="shared" si="278"/>
        <v>0</v>
      </c>
      <c r="BZ319" s="5">
        <f t="shared" si="279"/>
        <v>0</v>
      </c>
      <c r="CB319" s="5">
        <f t="shared" si="280"/>
        <v>0</v>
      </c>
      <c r="CC319" s="5">
        <f t="shared" si="281"/>
        <v>0</v>
      </c>
      <c r="CE319" s="5">
        <f t="shared" si="282"/>
        <v>0</v>
      </c>
      <c r="CF319" s="5">
        <f t="shared" si="283"/>
        <v>0</v>
      </c>
      <c r="CH319" s="5">
        <f t="shared" si="284"/>
        <v>0</v>
      </c>
      <c r="CI319" s="5">
        <f t="shared" si="285"/>
        <v>0</v>
      </c>
      <c r="CK319" s="5">
        <f t="shared" si="286"/>
        <v>0</v>
      </c>
      <c r="CL319" s="5">
        <f t="shared" si="287"/>
        <v>0</v>
      </c>
      <c r="CN319" s="5">
        <f t="shared" si="288"/>
        <v>0</v>
      </c>
      <c r="CO319" s="5">
        <f t="shared" si="289"/>
        <v>0</v>
      </c>
      <c r="CQ319" s="5">
        <f t="shared" si="290"/>
        <v>0</v>
      </c>
      <c r="CR319" s="5">
        <f t="shared" si="291"/>
        <v>0</v>
      </c>
      <c r="CT319" s="5">
        <f t="shared" si="292"/>
        <v>0</v>
      </c>
      <c r="CU319" s="5">
        <f t="shared" si="293"/>
        <v>0</v>
      </c>
      <c r="CW319" s="5">
        <f t="shared" si="294"/>
        <v>0</v>
      </c>
      <c r="CX319" s="5">
        <f t="shared" si="295"/>
        <v>0</v>
      </c>
      <c r="CZ319" s="5">
        <f t="shared" si="298"/>
        <v>0</v>
      </c>
      <c r="DA319" s="5">
        <f t="shared" si="299"/>
        <v>0</v>
      </c>
    </row>
    <row r="320" spans="2:105" x14ac:dyDescent="0.2">
      <c r="K320" s="9"/>
      <c r="M320" s="9"/>
      <c r="P320" s="9"/>
      <c r="S320" s="9"/>
      <c r="V320" s="9"/>
      <c r="Y320" s="9"/>
      <c r="AB320" s="9"/>
      <c r="AE320" s="9"/>
      <c r="AH320" s="9"/>
      <c r="AK320" s="9"/>
      <c r="AN320" s="9"/>
      <c r="AQ320" s="9"/>
      <c r="AT320" s="9"/>
      <c r="AW320" s="9"/>
      <c r="AZ320" s="9"/>
      <c r="BC320" s="9"/>
    </row>
    <row r="322" spans="2:105" x14ac:dyDescent="0.2">
      <c r="B322" s="23" t="s">
        <v>260</v>
      </c>
      <c r="E322" s="23" t="s">
        <v>361</v>
      </c>
      <c r="F322" s="23" t="s">
        <v>232</v>
      </c>
      <c r="G322" s="37" t="s">
        <v>386</v>
      </c>
      <c r="H322" s="23" t="s">
        <v>235</v>
      </c>
      <c r="I322" s="23" t="s">
        <v>383</v>
      </c>
      <c r="K322" s="5">
        <v>0</v>
      </c>
      <c r="L322" s="5">
        <f t="shared" si="235"/>
        <v>0</v>
      </c>
      <c r="N322" s="5">
        <f t="shared" si="236"/>
        <v>0</v>
      </c>
      <c r="O322" s="5">
        <f t="shared" si="237"/>
        <v>0</v>
      </c>
      <c r="Q322" s="5">
        <f t="shared" si="238"/>
        <v>0</v>
      </c>
      <c r="R322" s="5">
        <f t="shared" si="239"/>
        <v>0</v>
      </c>
      <c r="T322" s="5">
        <f t="shared" si="240"/>
        <v>0</v>
      </c>
      <c r="U322" s="5">
        <f t="shared" si="241"/>
        <v>0</v>
      </c>
      <c r="W322" s="5">
        <f t="shared" si="242"/>
        <v>0</v>
      </c>
      <c r="X322" s="5">
        <f t="shared" si="243"/>
        <v>0</v>
      </c>
      <c r="Z322" s="5">
        <f t="shared" si="244"/>
        <v>0</v>
      </c>
      <c r="AA322" s="5">
        <f t="shared" si="245"/>
        <v>0</v>
      </c>
      <c r="AC322" s="5">
        <f t="shared" si="246"/>
        <v>0</v>
      </c>
      <c r="AD322" s="5">
        <f t="shared" si="247"/>
        <v>0</v>
      </c>
      <c r="AF322" s="5">
        <f t="shared" si="248"/>
        <v>0</v>
      </c>
      <c r="AG322" s="5">
        <f t="shared" si="249"/>
        <v>0</v>
      </c>
      <c r="AI322" s="5">
        <f t="shared" si="250"/>
        <v>0</v>
      </c>
      <c r="AJ322" s="5">
        <f t="shared" si="251"/>
        <v>0</v>
      </c>
      <c r="AL322" s="5">
        <f t="shared" si="252"/>
        <v>0</v>
      </c>
      <c r="AM322" s="5">
        <f t="shared" si="253"/>
        <v>0</v>
      </c>
      <c r="AO322" s="5">
        <f t="shared" si="254"/>
        <v>0</v>
      </c>
      <c r="AP322" s="5">
        <f t="shared" si="255"/>
        <v>0</v>
      </c>
      <c r="AR322" s="5">
        <f t="shared" si="256"/>
        <v>0</v>
      </c>
      <c r="AS322" s="5">
        <f t="shared" si="257"/>
        <v>0</v>
      </c>
      <c r="AU322" s="5">
        <f t="shared" si="258"/>
        <v>0</v>
      </c>
      <c r="AV322" s="5">
        <f t="shared" si="259"/>
        <v>0</v>
      </c>
      <c r="AX322" s="5">
        <f t="shared" si="260"/>
        <v>0</v>
      </c>
      <c r="AY322" s="5">
        <f t="shared" si="261"/>
        <v>0</v>
      </c>
      <c r="BA322" s="5">
        <f t="shared" si="262"/>
        <v>0</v>
      </c>
      <c r="BB322" s="5">
        <f t="shared" si="263"/>
        <v>0</v>
      </c>
      <c r="BD322" s="5">
        <f t="shared" si="264"/>
        <v>0</v>
      </c>
      <c r="BE322" s="5">
        <f t="shared" si="265"/>
        <v>0</v>
      </c>
      <c r="BG322" s="5">
        <f t="shared" si="266"/>
        <v>0</v>
      </c>
      <c r="BH322" s="5">
        <f t="shared" si="267"/>
        <v>0</v>
      </c>
      <c r="BJ322" s="5">
        <f t="shared" si="268"/>
        <v>0</v>
      </c>
      <c r="BK322" s="5">
        <f t="shared" si="269"/>
        <v>0</v>
      </c>
      <c r="BM322" s="5">
        <f t="shared" si="270"/>
        <v>0</v>
      </c>
      <c r="BN322" s="5">
        <f t="shared" si="271"/>
        <v>0</v>
      </c>
      <c r="BP322" s="5">
        <f t="shared" si="272"/>
        <v>0</v>
      </c>
      <c r="BQ322" s="5">
        <f t="shared" si="273"/>
        <v>0</v>
      </c>
      <c r="BS322" s="5">
        <f t="shared" si="274"/>
        <v>0</v>
      </c>
      <c r="BT322" s="5">
        <f t="shared" si="275"/>
        <v>0</v>
      </c>
      <c r="BV322" s="5">
        <f t="shared" si="276"/>
        <v>0</v>
      </c>
      <c r="BW322" s="5">
        <f t="shared" si="277"/>
        <v>0</v>
      </c>
      <c r="BY322" s="5">
        <f t="shared" si="278"/>
        <v>0</v>
      </c>
      <c r="BZ322" s="5">
        <f t="shared" si="279"/>
        <v>0</v>
      </c>
      <c r="CB322" s="5">
        <f t="shared" si="280"/>
        <v>0</v>
      </c>
      <c r="CC322" s="5">
        <f t="shared" si="281"/>
        <v>0</v>
      </c>
      <c r="CE322" s="5">
        <f t="shared" si="282"/>
        <v>0</v>
      </c>
      <c r="CF322" s="5">
        <f t="shared" si="283"/>
        <v>0</v>
      </c>
      <c r="CH322" s="5">
        <f t="shared" si="284"/>
        <v>0</v>
      </c>
      <c r="CI322" s="5">
        <f t="shared" si="285"/>
        <v>0</v>
      </c>
      <c r="CK322" s="5">
        <f t="shared" si="286"/>
        <v>0</v>
      </c>
      <c r="CL322" s="5">
        <f t="shared" si="287"/>
        <v>0</v>
      </c>
      <c r="CN322" s="5">
        <f t="shared" si="288"/>
        <v>0</v>
      </c>
      <c r="CO322" s="5">
        <f t="shared" si="289"/>
        <v>0</v>
      </c>
      <c r="CQ322" s="5">
        <f t="shared" si="290"/>
        <v>0</v>
      </c>
      <c r="CR322" s="5">
        <f t="shared" si="291"/>
        <v>0</v>
      </c>
      <c r="CT322" s="5">
        <f t="shared" si="292"/>
        <v>0</v>
      </c>
      <c r="CU322" s="5">
        <f t="shared" si="293"/>
        <v>0</v>
      </c>
      <c r="CW322" s="5">
        <f t="shared" si="294"/>
        <v>0</v>
      </c>
      <c r="CX322" s="5">
        <f t="shared" si="295"/>
        <v>0</v>
      </c>
      <c r="CZ322" s="5">
        <f t="shared" si="298"/>
        <v>0</v>
      </c>
      <c r="DA322" s="5">
        <f t="shared" si="299"/>
        <v>0</v>
      </c>
    </row>
    <row r="323" spans="2:105" x14ac:dyDescent="0.2">
      <c r="B323" s="23" t="s">
        <v>260</v>
      </c>
      <c r="E323" s="23" t="s">
        <v>362</v>
      </c>
      <c r="F323" s="23" t="s">
        <v>232</v>
      </c>
      <c r="G323" s="37" t="s">
        <v>386</v>
      </c>
      <c r="H323" s="23" t="s">
        <v>235</v>
      </c>
      <c r="I323" s="23" t="s">
        <v>383</v>
      </c>
      <c r="K323" s="5">
        <v>0</v>
      </c>
      <c r="L323" s="5">
        <f t="shared" si="235"/>
        <v>0</v>
      </c>
      <c r="N323" s="5">
        <f t="shared" si="236"/>
        <v>0</v>
      </c>
      <c r="O323" s="5">
        <f t="shared" si="237"/>
        <v>0</v>
      </c>
      <c r="Q323" s="5">
        <f t="shared" si="238"/>
        <v>0</v>
      </c>
      <c r="R323" s="5">
        <f t="shared" si="239"/>
        <v>0</v>
      </c>
      <c r="T323" s="5">
        <f t="shared" si="240"/>
        <v>0</v>
      </c>
      <c r="U323" s="5">
        <f t="shared" si="241"/>
        <v>0</v>
      </c>
      <c r="W323" s="5">
        <f t="shared" si="242"/>
        <v>0</v>
      </c>
      <c r="X323" s="5">
        <f t="shared" si="243"/>
        <v>0</v>
      </c>
      <c r="Z323" s="5">
        <f t="shared" si="244"/>
        <v>0</v>
      </c>
      <c r="AA323" s="5">
        <f t="shared" si="245"/>
        <v>0</v>
      </c>
      <c r="AC323" s="5">
        <f t="shared" si="246"/>
        <v>0</v>
      </c>
      <c r="AD323" s="5">
        <f t="shared" si="247"/>
        <v>0</v>
      </c>
      <c r="AF323" s="5">
        <f t="shared" si="248"/>
        <v>0</v>
      </c>
      <c r="AG323" s="5">
        <f t="shared" si="249"/>
        <v>0</v>
      </c>
      <c r="AI323" s="5">
        <f t="shared" si="250"/>
        <v>0</v>
      </c>
      <c r="AJ323" s="5">
        <f t="shared" si="251"/>
        <v>0</v>
      </c>
      <c r="AL323" s="5">
        <f t="shared" si="252"/>
        <v>0</v>
      </c>
      <c r="AM323" s="5">
        <f t="shared" si="253"/>
        <v>0</v>
      </c>
      <c r="AO323" s="5">
        <f t="shared" si="254"/>
        <v>0</v>
      </c>
      <c r="AP323" s="5">
        <f t="shared" si="255"/>
        <v>0</v>
      </c>
      <c r="AR323" s="5">
        <f t="shared" si="256"/>
        <v>0</v>
      </c>
      <c r="AS323" s="5">
        <f t="shared" si="257"/>
        <v>0</v>
      </c>
      <c r="AU323" s="5">
        <f t="shared" si="258"/>
        <v>0</v>
      </c>
      <c r="AV323" s="5">
        <f t="shared" si="259"/>
        <v>0</v>
      </c>
      <c r="AX323" s="5">
        <f t="shared" si="260"/>
        <v>0</v>
      </c>
      <c r="AY323" s="5">
        <f t="shared" si="261"/>
        <v>0</v>
      </c>
      <c r="BA323" s="5">
        <f t="shared" si="262"/>
        <v>0</v>
      </c>
      <c r="BB323" s="5">
        <f t="shared" si="263"/>
        <v>0</v>
      </c>
      <c r="BD323" s="5">
        <f t="shared" si="264"/>
        <v>0</v>
      </c>
      <c r="BE323" s="5">
        <f t="shared" si="265"/>
        <v>0</v>
      </c>
      <c r="BG323" s="5">
        <f t="shared" si="266"/>
        <v>0</v>
      </c>
      <c r="BH323" s="5">
        <f t="shared" si="267"/>
        <v>0</v>
      </c>
      <c r="BJ323" s="5">
        <f t="shared" si="268"/>
        <v>0</v>
      </c>
      <c r="BK323" s="5">
        <f t="shared" si="269"/>
        <v>0</v>
      </c>
      <c r="BM323" s="5">
        <f t="shared" si="270"/>
        <v>0</v>
      </c>
      <c r="BN323" s="5">
        <f t="shared" si="271"/>
        <v>0</v>
      </c>
      <c r="BP323" s="5">
        <f t="shared" si="272"/>
        <v>0</v>
      </c>
      <c r="BQ323" s="5">
        <f t="shared" si="273"/>
        <v>0</v>
      </c>
      <c r="BS323" s="5">
        <f t="shared" si="274"/>
        <v>0</v>
      </c>
      <c r="BT323" s="5">
        <f t="shared" si="275"/>
        <v>0</v>
      </c>
      <c r="BV323" s="5">
        <f t="shared" si="276"/>
        <v>0</v>
      </c>
      <c r="BW323" s="5">
        <f t="shared" si="277"/>
        <v>0</v>
      </c>
      <c r="BY323" s="5">
        <f t="shared" si="278"/>
        <v>0</v>
      </c>
      <c r="BZ323" s="5">
        <f t="shared" si="279"/>
        <v>0</v>
      </c>
      <c r="CB323" s="5">
        <f t="shared" si="280"/>
        <v>0</v>
      </c>
      <c r="CC323" s="5">
        <f t="shared" si="281"/>
        <v>0</v>
      </c>
      <c r="CE323" s="5">
        <f t="shared" si="282"/>
        <v>0</v>
      </c>
      <c r="CF323" s="5">
        <f t="shared" si="283"/>
        <v>0</v>
      </c>
      <c r="CH323" s="5">
        <f t="shared" si="284"/>
        <v>0</v>
      </c>
      <c r="CI323" s="5">
        <f t="shared" si="285"/>
        <v>0</v>
      </c>
      <c r="CK323" s="5">
        <f t="shared" si="286"/>
        <v>0</v>
      </c>
      <c r="CL323" s="5">
        <f t="shared" si="287"/>
        <v>0</v>
      </c>
      <c r="CN323" s="5">
        <f t="shared" si="288"/>
        <v>0</v>
      </c>
      <c r="CO323" s="5">
        <f t="shared" si="289"/>
        <v>0</v>
      </c>
      <c r="CQ323" s="5">
        <f t="shared" si="290"/>
        <v>0</v>
      </c>
      <c r="CR323" s="5">
        <f t="shared" si="291"/>
        <v>0</v>
      </c>
      <c r="CT323" s="5">
        <f t="shared" si="292"/>
        <v>0</v>
      </c>
      <c r="CU323" s="5">
        <f t="shared" si="293"/>
        <v>0</v>
      </c>
      <c r="CW323" s="5">
        <f t="shared" si="294"/>
        <v>0</v>
      </c>
      <c r="CX323" s="5">
        <f t="shared" si="295"/>
        <v>0</v>
      </c>
    </row>
    <row r="326" spans="2:105" x14ac:dyDescent="0.2">
      <c r="F326" s="32"/>
    </row>
    <row r="327" spans="2:105" x14ac:dyDescent="0.2">
      <c r="B327" s="23" t="s">
        <v>207</v>
      </c>
      <c r="D327" s="23" t="s">
        <v>246</v>
      </c>
      <c r="E327" s="23" t="s">
        <v>362</v>
      </c>
      <c r="F327" s="23" t="s">
        <v>372</v>
      </c>
      <c r="G327" s="37" t="s">
        <v>276</v>
      </c>
      <c r="H327" s="23" t="s">
        <v>235</v>
      </c>
      <c r="I327" s="23" t="s">
        <v>370</v>
      </c>
      <c r="J327" s="27"/>
      <c r="K327" s="28">
        <v>340</v>
      </c>
      <c r="L327" s="5">
        <f t="shared" si="235"/>
        <v>340</v>
      </c>
      <c r="M327" s="27"/>
      <c r="N327" s="5">
        <f t="shared" si="236"/>
        <v>340</v>
      </c>
      <c r="O327" s="5">
        <f t="shared" si="237"/>
        <v>340</v>
      </c>
      <c r="P327" s="27"/>
      <c r="Q327" s="5">
        <f t="shared" si="238"/>
        <v>340</v>
      </c>
      <c r="R327" s="5">
        <f t="shared" si="239"/>
        <v>340</v>
      </c>
      <c r="S327" s="27"/>
      <c r="T327" s="5">
        <f t="shared" si="240"/>
        <v>340</v>
      </c>
      <c r="U327" s="5">
        <f t="shared" si="241"/>
        <v>340</v>
      </c>
      <c r="V327" s="27"/>
      <c r="W327" s="5">
        <f t="shared" si="242"/>
        <v>340</v>
      </c>
      <c r="X327" s="5">
        <f t="shared" si="243"/>
        <v>340</v>
      </c>
      <c r="Y327" s="27"/>
      <c r="Z327" s="5">
        <f t="shared" si="244"/>
        <v>340</v>
      </c>
      <c r="AA327" s="5">
        <f t="shared" si="245"/>
        <v>340</v>
      </c>
      <c r="AB327" s="27"/>
      <c r="AC327" s="5">
        <f t="shared" si="246"/>
        <v>340</v>
      </c>
      <c r="AD327" s="5">
        <f t="shared" si="247"/>
        <v>340</v>
      </c>
      <c r="AE327" s="27"/>
      <c r="AF327" s="5">
        <f t="shared" si="248"/>
        <v>340</v>
      </c>
      <c r="AG327" s="5">
        <f t="shared" si="249"/>
        <v>340</v>
      </c>
      <c r="AH327" s="27"/>
      <c r="AI327" s="5">
        <f t="shared" si="250"/>
        <v>340</v>
      </c>
      <c r="AJ327" s="5">
        <f t="shared" si="251"/>
        <v>340</v>
      </c>
      <c r="AK327" s="27"/>
      <c r="AL327" s="5">
        <f t="shared" si="252"/>
        <v>340</v>
      </c>
      <c r="AM327" s="5">
        <f t="shared" si="253"/>
        <v>340</v>
      </c>
      <c r="AO327" s="5">
        <f t="shared" si="254"/>
        <v>340</v>
      </c>
      <c r="AP327" s="5">
        <f t="shared" si="255"/>
        <v>340</v>
      </c>
      <c r="AR327" s="5">
        <f t="shared" si="256"/>
        <v>340</v>
      </c>
      <c r="AS327" s="5">
        <f t="shared" si="257"/>
        <v>340</v>
      </c>
      <c r="AU327" s="5">
        <f t="shared" si="258"/>
        <v>340</v>
      </c>
      <c r="AV327" s="5">
        <f t="shared" si="259"/>
        <v>340</v>
      </c>
      <c r="AX327" s="5">
        <f t="shared" si="260"/>
        <v>340</v>
      </c>
      <c r="AY327" s="5">
        <f t="shared" si="261"/>
        <v>340</v>
      </c>
      <c r="BA327" s="5">
        <f t="shared" si="262"/>
        <v>340</v>
      </c>
      <c r="BB327" s="5">
        <f t="shared" si="263"/>
        <v>340</v>
      </c>
      <c r="BD327" s="5">
        <f t="shared" si="264"/>
        <v>340</v>
      </c>
      <c r="BE327" s="5">
        <f t="shared" si="265"/>
        <v>340</v>
      </c>
      <c r="BG327" s="5">
        <f t="shared" si="266"/>
        <v>340</v>
      </c>
      <c r="BH327" s="5">
        <f t="shared" si="267"/>
        <v>340</v>
      </c>
      <c r="BJ327" s="5">
        <f t="shared" si="268"/>
        <v>340</v>
      </c>
      <c r="BK327" s="5">
        <f t="shared" si="269"/>
        <v>340</v>
      </c>
      <c r="BM327" s="5">
        <f t="shared" si="270"/>
        <v>340</v>
      </c>
      <c r="BN327" s="5">
        <f t="shared" si="271"/>
        <v>340</v>
      </c>
      <c r="BP327" s="5">
        <f t="shared" si="272"/>
        <v>340</v>
      </c>
      <c r="BQ327" s="5">
        <f t="shared" si="273"/>
        <v>340</v>
      </c>
      <c r="BS327" s="5">
        <f t="shared" si="274"/>
        <v>340</v>
      </c>
      <c r="BT327" s="5">
        <f t="shared" si="275"/>
        <v>340</v>
      </c>
      <c r="BV327" s="5">
        <f t="shared" si="276"/>
        <v>340</v>
      </c>
      <c r="BW327" s="5">
        <f t="shared" si="277"/>
        <v>340</v>
      </c>
      <c r="BY327" s="5">
        <f t="shared" si="278"/>
        <v>340</v>
      </c>
      <c r="BZ327" s="5">
        <f t="shared" si="279"/>
        <v>340</v>
      </c>
      <c r="CB327" s="5">
        <f t="shared" si="280"/>
        <v>340</v>
      </c>
      <c r="CC327" s="5">
        <f t="shared" si="281"/>
        <v>340</v>
      </c>
      <c r="CE327" s="5">
        <f t="shared" si="282"/>
        <v>340</v>
      </c>
      <c r="CF327" s="5">
        <f t="shared" si="283"/>
        <v>340</v>
      </c>
      <c r="CH327" s="5">
        <f t="shared" si="284"/>
        <v>340</v>
      </c>
      <c r="CI327" s="5">
        <f t="shared" si="285"/>
        <v>340</v>
      </c>
      <c r="CK327" s="5">
        <f t="shared" si="286"/>
        <v>340</v>
      </c>
      <c r="CL327" s="5">
        <f t="shared" si="287"/>
        <v>340</v>
      </c>
      <c r="CN327" s="5">
        <f t="shared" si="288"/>
        <v>340</v>
      </c>
      <c r="CO327" s="5">
        <f t="shared" si="289"/>
        <v>340</v>
      </c>
      <c r="CQ327" s="5">
        <f t="shared" si="290"/>
        <v>340</v>
      </c>
      <c r="CR327" s="5">
        <f t="shared" si="291"/>
        <v>340</v>
      </c>
      <c r="CT327" s="5">
        <f t="shared" si="292"/>
        <v>340</v>
      </c>
      <c r="CU327" s="5">
        <f t="shared" si="293"/>
        <v>340</v>
      </c>
      <c r="CW327" s="5">
        <f t="shared" si="294"/>
        <v>340</v>
      </c>
      <c r="CX327" s="5">
        <f t="shared" si="295"/>
        <v>340</v>
      </c>
      <c r="CZ327" s="5">
        <f>K327+N327+Q327+T327+W327+Z327+AC327+AF327+AI327+AL327+AO327+AR327+AU327+AX327+BA327+BD327+BG327+BJ327+BM327+BP327+BS327+BV327+BY327+CB327+CE327+CH327+CK327+CN327+CQ327</f>
        <v>9860</v>
      </c>
      <c r="DA327" s="5">
        <f>L327+O327+R327+U327+X327+AA327+AD327+AG327+AJ327+AM327+AP327+AS327+AV327+AY327+BB327+BE327+BH327+BK327+BN327+BQ327+BT327+BW327+BZ327+CC327+CF327+CI327+CL327+CO327+CR327</f>
        <v>9860</v>
      </c>
    </row>
    <row r="328" spans="2:105" x14ac:dyDescent="0.2">
      <c r="B328" s="23" t="s">
        <v>207</v>
      </c>
      <c r="D328" s="23" t="s">
        <v>246</v>
      </c>
      <c r="E328" s="23" t="s">
        <v>362</v>
      </c>
      <c r="F328" s="23" t="s">
        <v>373</v>
      </c>
      <c r="G328" s="37" t="s">
        <v>276</v>
      </c>
      <c r="H328" s="23" t="s">
        <v>236</v>
      </c>
      <c r="I328" s="23" t="s">
        <v>370</v>
      </c>
      <c r="J328" s="27"/>
      <c r="K328" s="27">
        <v>450</v>
      </c>
      <c r="L328" s="5">
        <f t="shared" si="235"/>
        <v>450</v>
      </c>
      <c r="M328" s="27"/>
      <c r="N328" s="5">
        <f t="shared" si="236"/>
        <v>450</v>
      </c>
      <c r="O328" s="5">
        <f t="shared" si="237"/>
        <v>450</v>
      </c>
      <c r="P328" s="27"/>
      <c r="Q328" s="5">
        <f t="shared" si="238"/>
        <v>450</v>
      </c>
      <c r="R328" s="5">
        <f t="shared" si="239"/>
        <v>450</v>
      </c>
      <c r="S328" s="27"/>
      <c r="T328" s="5">
        <f t="shared" si="240"/>
        <v>450</v>
      </c>
      <c r="U328" s="5">
        <f t="shared" si="241"/>
        <v>450</v>
      </c>
      <c r="V328" s="27"/>
      <c r="W328" s="5">
        <f t="shared" si="242"/>
        <v>450</v>
      </c>
      <c r="X328" s="5">
        <f t="shared" si="243"/>
        <v>450</v>
      </c>
      <c r="Y328" s="27"/>
      <c r="Z328" s="5">
        <f t="shared" si="244"/>
        <v>450</v>
      </c>
      <c r="AA328" s="5">
        <f t="shared" si="245"/>
        <v>450</v>
      </c>
      <c r="AB328" s="27"/>
      <c r="AC328" s="5">
        <f t="shared" si="246"/>
        <v>450</v>
      </c>
      <c r="AD328" s="5">
        <f t="shared" si="247"/>
        <v>450</v>
      </c>
      <c r="AE328" s="27"/>
      <c r="AF328" s="5">
        <f t="shared" si="248"/>
        <v>450</v>
      </c>
      <c r="AG328" s="5">
        <f t="shared" si="249"/>
        <v>450</v>
      </c>
      <c r="AH328" s="27"/>
      <c r="AI328" s="5">
        <f t="shared" si="250"/>
        <v>450</v>
      </c>
      <c r="AJ328" s="5">
        <f t="shared" si="251"/>
        <v>450</v>
      </c>
      <c r="AK328" s="27"/>
      <c r="AL328" s="5">
        <f t="shared" si="252"/>
        <v>450</v>
      </c>
      <c r="AM328" s="5">
        <f t="shared" si="253"/>
        <v>450</v>
      </c>
      <c r="AO328" s="5">
        <f t="shared" si="254"/>
        <v>450</v>
      </c>
      <c r="AP328" s="5">
        <f t="shared" si="255"/>
        <v>450</v>
      </c>
      <c r="AR328" s="5">
        <f t="shared" si="256"/>
        <v>450</v>
      </c>
      <c r="AS328" s="5">
        <f t="shared" si="257"/>
        <v>450</v>
      </c>
      <c r="AU328" s="5">
        <f t="shared" si="258"/>
        <v>450</v>
      </c>
      <c r="AV328" s="5">
        <f t="shared" si="259"/>
        <v>450</v>
      </c>
      <c r="AX328" s="5">
        <f t="shared" si="260"/>
        <v>450</v>
      </c>
      <c r="AY328" s="5">
        <f t="shared" si="261"/>
        <v>450</v>
      </c>
      <c r="BA328" s="5">
        <f t="shared" si="262"/>
        <v>450</v>
      </c>
      <c r="BB328" s="5">
        <f t="shared" si="263"/>
        <v>450</v>
      </c>
      <c r="BD328" s="5">
        <f t="shared" si="264"/>
        <v>450</v>
      </c>
      <c r="BE328" s="5">
        <f t="shared" si="265"/>
        <v>450</v>
      </c>
      <c r="BG328" s="5">
        <f t="shared" si="266"/>
        <v>450</v>
      </c>
      <c r="BH328" s="5">
        <f t="shared" si="267"/>
        <v>450</v>
      </c>
      <c r="BJ328" s="5">
        <f t="shared" si="268"/>
        <v>450</v>
      </c>
      <c r="BK328" s="5">
        <f t="shared" si="269"/>
        <v>450</v>
      </c>
      <c r="BM328" s="5">
        <f t="shared" si="270"/>
        <v>450</v>
      </c>
      <c r="BN328" s="5">
        <f t="shared" si="271"/>
        <v>450</v>
      </c>
      <c r="BP328" s="5">
        <f t="shared" si="272"/>
        <v>450</v>
      </c>
      <c r="BQ328" s="5">
        <f t="shared" si="273"/>
        <v>450</v>
      </c>
      <c r="BS328" s="5">
        <f t="shared" si="274"/>
        <v>450</v>
      </c>
      <c r="BT328" s="5">
        <f t="shared" si="275"/>
        <v>450</v>
      </c>
      <c r="BV328" s="5">
        <f t="shared" si="276"/>
        <v>450</v>
      </c>
      <c r="BW328" s="5">
        <f t="shared" si="277"/>
        <v>450</v>
      </c>
      <c r="BY328" s="5">
        <f t="shared" si="278"/>
        <v>450</v>
      </c>
      <c r="BZ328" s="5">
        <f t="shared" si="279"/>
        <v>450</v>
      </c>
      <c r="CB328" s="5">
        <f t="shared" si="280"/>
        <v>450</v>
      </c>
      <c r="CC328" s="5">
        <f t="shared" si="281"/>
        <v>450</v>
      </c>
      <c r="CE328" s="5">
        <f t="shared" si="282"/>
        <v>450</v>
      </c>
      <c r="CF328" s="5">
        <f t="shared" si="283"/>
        <v>450</v>
      </c>
      <c r="CH328" s="5">
        <f t="shared" si="284"/>
        <v>450</v>
      </c>
      <c r="CI328" s="5">
        <f t="shared" si="285"/>
        <v>450</v>
      </c>
      <c r="CK328" s="5">
        <f t="shared" si="286"/>
        <v>450</v>
      </c>
      <c r="CL328" s="5">
        <f t="shared" si="287"/>
        <v>450</v>
      </c>
      <c r="CN328" s="5">
        <f t="shared" si="288"/>
        <v>450</v>
      </c>
      <c r="CO328" s="5">
        <f t="shared" si="289"/>
        <v>450</v>
      </c>
      <c r="CQ328" s="5">
        <f t="shared" si="290"/>
        <v>450</v>
      </c>
      <c r="CR328" s="5">
        <f t="shared" si="291"/>
        <v>450</v>
      </c>
      <c r="CT328" s="5">
        <f t="shared" si="292"/>
        <v>450</v>
      </c>
      <c r="CU328" s="5">
        <f t="shared" si="293"/>
        <v>450</v>
      </c>
      <c r="CW328" s="5">
        <f t="shared" si="294"/>
        <v>450</v>
      </c>
      <c r="CX328" s="5">
        <f t="shared" si="295"/>
        <v>450</v>
      </c>
      <c r="CZ328" s="5">
        <f>K328+N328+Q328+T328+W328+Z328+AC328+AF328+AI328+AL328+AO328+AR328+AU328+AX328+BA328+BD328+BG328+BJ328+BM328+BP328+BS328+BV328+BY328+CB328+CE328+CH328+CK328+CN328+CQ328</f>
        <v>13050</v>
      </c>
      <c r="DA328" s="5">
        <f>L328+O328+R328+U328+X328+AA328+AD328+AG328+AJ328+AM328+AP328+AS328+AV328+AY328+BB328+BE328+BH328+BK328+BN328+BQ328+BT328+BW328+BZ328+CC328+CF328+CI328+CL328+CO328+CR328</f>
        <v>13050</v>
      </c>
    </row>
    <row r="329" spans="2:105" x14ac:dyDescent="0.2">
      <c r="J329" s="27"/>
      <c r="K329" s="27"/>
      <c r="M329" s="27"/>
      <c r="P329" s="27"/>
      <c r="S329" s="27"/>
      <c r="V329" s="27"/>
      <c r="Y329" s="27"/>
      <c r="AB329" s="27"/>
      <c r="AE329" s="27"/>
      <c r="AH329" s="27"/>
      <c r="AK329" s="27"/>
    </row>
    <row r="330" spans="2:105" x14ac:dyDescent="0.2">
      <c r="B330" s="23" t="s">
        <v>207</v>
      </c>
      <c r="D330" s="23" t="s">
        <v>246</v>
      </c>
      <c r="E330" s="23" t="s">
        <v>362</v>
      </c>
      <c r="F330" s="23" t="s">
        <v>374</v>
      </c>
      <c r="G330" s="37" t="s">
        <v>275</v>
      </c>
      <c r="H330" s="23" t="s">
        <v>235</v>
      </c>
      <c r="I330" s="23" t="s">
        <v>370</v>
      </c>
      <c r="J330" s="28"/>
      <c r="K330" s="28">
        <v>261</v>
      </c>
      <c r="L330" s="5">
        <f t="shared" si="235"/>
        <v>261</v>
      </c>
      <c r="M330" s="28"/>
      <c r="N330" s="5">
        <f t="shared" si="236"/>
        <v>261</v>
      </c>
      <c r="O330" s="5">
        <f t="shared" si="237"/>
        <v>261</v>
      </c>
      <c r="P330" s="28"/>
      <c r="Q330" s="5">
        <f t="shared" si="238"/>
        <v>261</v>
      </c>
      <c r="R330" s="5">
        <f t="shared" si="239"/>
        <v>261</v>
      </c>
      <c r="S330" s="28"/>
      <c r="T330" s="5">
        <f t="shared" si="240"/>
        <v>261</v>
      </c>
      <c r="U330" s="5">
        <f t="shared" si="241"/>
        <v>261</v>
      </c>
      <c r="V330" s="28"/>
      <c r="W330" s="5">
        <f t="shared" si="242"/>
        <v>261</v>
      </c>
      <c r="X330" s="5">
        <f t="shared" si="243"/>
        <v>261</v>
      </c>
      <c r="Y330" s="28"/>
      <c r="Z330" s="5">
        <f t="shared" si="244"/>
        <v>261</v>
      </c>
      <c r="AA330" s="5">
        <f t="shared" si="245"/>
        <v>261</v>
      </c>
      <c r="AB330" s="28"/>
      <c r="AC330" s="5">
        <f t="shared" si="246"/>
        <v>261</v>
      </c>
      <c r="AD330" s="5">
        <f t="shared" si="247"/>
        <v>261</v>
      </c>
      <c r="AE330" s="28"/>
      <c r="AF330" s="5">
        <f t="shared" si="248"/>
        <v>261</v>
      </c>
      <c r="AG330" s="5">
        <f t="shared" si="249"/>
        <v>261</v>
      </c>
      <c r="AH330" s="28"/>
      <c r="AI330" s="5">
        <f t="shared" si="250"/>
        <v>261</v>
      </c>
      <c r="AJ330" s="5">
        <f t="shared" si="251"/>
        <v>261</v>
      </c>
      <c r="AK330" s="28"/>
      <c r="AL330" s="5">
        <f t="shared" si="252"/>
        <v>261</v>
      </c>
      <c r="AM330" s="5">
        <f t="shared" si="253"/>
        <v>261</v>
      </c>
      <c r="AO330" s="5">
        <f t="shared" si="254"/>
        <v>261</v>
      </c>
      <c r="AP330" s="5">
        <f t="shared" si="255"/>
        <v>261</v>
      </c>
      <c r="AR330" s="5">
        <f t="shared" si="256"/>
        <v>261</v>
      </c>
      <c r="AS330" s="5">
        <f t="shared" si="257"/>
        <v>261</v>
      </c>
      <c r="AU330" s="5">
        <f t="shared" si="258"/>
        <v>261</v>
      </c>
      <c r="AV330" s="5">
        <f t="shared" si="259"/>
        <v>261</v>
      </c>
      <c r="AX330" s="5">
        <f t="shared" si="260"/>
        <v>261</v>
      </c>
      <c r="AY330" s="5">
        <f t="shared" si="261"/>
        <v>261</v>
      </c>
      <c r="BA330" s="5">
        <f t="shared" si="262"/>
        <v>261</v>
      </c>
      <c r="BB330" s="5">
        <f t="shared" si="263"/>
        <v>261</v>
      </c>
      <c r="BD330" s="5">
        <f t="shared" si="264"/>
        <v>261</v>
      </c>
      <c r="BE330" s="5">
        <f t="shared" si="265"/>
        <v>261</v>
      </c>
      <c r="BG330" s="5">
        <f t="shared" si="266"/>
        <v>261</v>
      </c>
      <c r="BH330" s="5">
        <f t="shared" si="267"/>
        <v>261</v>
      </c>
      <c r="BJ330" s="5">
        <f t="shared" si="268"/>
        <v>261</v>
      </c>
      <c r="BK330" s="5">
        <f t="shared" si="269"/>
        <v>261</v>
      </c>
      <c r="BM330" s="5">
        <f t="shared" si="270"/>
        <v>261</v>
      </c>
      <c r="BN330" s="5">
        <f t="shared" si="271"/>
        <v>261</v>
      </c>
      <c r="BP330" s="5">
        <f t="shared" si="272"/>
        <v>261</v>
      </c>
      <c r="BQ330" s="5">
        <f t="shared" si="273"/>
        <v>261</v>
      </c>
      <c r="BS330" s="5">
        <f t="shared" si="274"/>
        <v>261</v>
      </c>
      <c r="BT330" s="5">
        <f t="shared" si="275"/>
        <v>261</v>
      </c>
      <c r="BV330" s="5">
        <f t="shared" si="276"/>
        <v>261</v>
      </c>
      <c r="BW330" s="5">
        <f t="shared" si="277"/>
        <v>261</v>
      </c>
      <c r="BY330" s="5">
        <f t="shared" si="278"/>
        <v>261</v>
      </c>
      <c r="BZ330" s="5">
        <f t="shared" si="279"/>
        <v>261</v>
      </c>
      <c r="CB330" s="5">
        <f t="shared" si="280"/>
        <v>261</v>
      </c>
      <c r="CC330" s="5">
        <f t="shared" si="281"/>
        <v>261</v>
      </c>
      <c r="CE330" s="5">
        <f t="shared" si="282"/>
        <v>261</v>
      </c>
      <c r="CF330" s="5">
        <f t="shared" si="283"/>
        <v>261</v>
      </c>
      <c r="CH330" s="5">
        <f t="shared" si="284"/>
        <v>261</v>
      </c>
      <c r="CI330" s="5">
        <f t="shared" si="285"/>
        <v>261</v>
      </c>
      <c r="CK330" s="5">
        <f t="shared" si="286"/>
        <v>261</v>
      </c>
      <c r="CL330" s="5">
        <f t="shared" si="287"/>
        <v>261</v>
      </c>
      <c r="CN330" s="5">
        <f t="shared" si="288"/>
        <v>261</v>
      </c>
      <c r="CO330" s="5">
        <f t="shared" si="289"/>
        <v>261</v>
      </c>
      <c r="CQ330" s="5">
        <f t="shared" si="290"/>
        <v>261</v>
      </c>
      <c r="CR330" s="5">
        <f t="shared" si="291"/>
        <v>261</v>
      </c>
      <c r="CT330" s="5">
        <f t="shared" si="292"/>
        <v>261</v>
      </c>
      <c r="CU330" s="5">
        <f t="shared" si="293"/>
        <v>261</v>
      </c>
      <c r="CW330" s="5">
        <f t="shared" si="294"/>
        <v>261</v>
      </c>
      <c r="CX330" s="5">
        <f t="shared" si="295"/>
        <v>261</v>
      </c>
      <c r="CZ330" s="5">
        <f>K330+N330+Q330+T330+W330+Z330+AC330+AF330+AI330+AL330+AO330+AR330+AU330+AX330+BA330+BD330+BG330+BJ330+BM330+BP330+BS330+BV330+BY330+CB330+CE330+CH330+CK330+CN330+CQ330</f>
        <v>7569</v>
      </c>
      <c r="DA330" s="5">
        <f>L330+O330+R330+U330+X330+AA330+AD330+AG330+AJ330+AM330+AP330+AS330+AV330+AY330+BB330+BE330+BH330+BK330+BN330+BQ330+BT330+BW330+BZ330+CC330+CF330+CI330+CL330+CO330+CR330</f>
        <v>7569</v>
      </c>
    </row>
    <row r="331" spans="2:105" x14ac:dyDescent="0.2">
      <c r="B331" s="23" t="s">
        <v>207</v>
      </c>
      <c r="D331" s="23" t="s">
        <v>246</v>
      </c>
      <c r="E331" s="23" t="s">
        <v>362</v>
      </c>
      <c r="F331" s="23" t="s">
        <v>375</v>
      </c>
      <c r="G331" s="37" t="s">
        <v>275</v>
      </c>
      <c r="H331" s="23" t="s">
        <v>236</v>
      </c>
      <c r="I331" s="23" t="s">
        <v>370</v>
      </c>
      <c r="J331" s="27"/>
      <c r="K331" s="27">
        <v>850</v>
      </c>
      <c r="L331" s="5">
        <f t="shared" si="235"/>
        <v>850</v>
      </c>
      <c r="M331" s="27"/>
      <c r="N331" s="5">
        <f t="shared" si="236"/>
        <v>850</v>
      </c>
      <c r="O331" s="5">
        <f t="shared" si="237"/>
        <v>850</v>
      </c>
      <c r="P331" s="27"/>
      <c r="Q331" s="5">
        <f t="shared" si="238"/>
        <v>850</v>
      </c>
      <c r="R331" s="5">
        <f t="shared" si="239"/>
        <v>850</v>
      </c>
      <c r="S331" s="27"/>
      <c r="T331" s="5">
        <f t="shared" si="240"/>
        <v>850</v>
      </c>
      <c r="U331" s="5">
        <f t="shared" si="241"/>
        <v>850</v>
      </c>
      <c r="V331" s="27"/>
      <c r="W331" s="5">
        <f t="shared" si="242"/>
        <v>850</v>
      </c>
      <c r="X331" s="5">
        <f t="shared" si="243"/>
        <v>850</v>
      </c>
      <c r="Y331" s="27"/>
      <c r="Z331" s="5">
        <f t="shared" si="244"/>
        <v>850</v>
      </c>
      <c r="AA331" s="5">
        <f t="shared" si="245"/>
        <v>850</v>
      </c>
      <c r="AB331" s="27"/>
      <c r="AC331" s="5">
        <f t="shared" si="246"/>
        <v>850</v>
      </c>
      <c r="AD331" s="5">
        <f t="shared" si="247"/>
        <v>850</v>
      </c>
      <c r="AE331" s="27"/>
      <c r="AF331" s="5">
        <f t="shared" si="248"/>
        <v>850</v>
      </c>
      <c r="AG331" s="5">
        <f t="shared" si="249"/>
        <v>850</v>
      </c>
      <c r="AH331" s="27"/>
      <c r="AI331" s="5">
        <f t="shared" si="250"/>
        <v>850</v>
      </c>
      <c r="AJ331" s="5">
        <f t="shared" si="251"/>
        <v>850</v>
      </c>
      <c r="AK331" s="27"/>
      <c r="AL331" s="5">
        <f t="shared" si="252"/>
        <v>850</v>
      </c>
      <c r="AM331" s="5">
        <f t="shared" si="253"/>
        <v>850</v>
      </c>
      <c r="AO331" s="5">
        <f t="shared" si="254"/>
        <v>850</v>
      </c>
      <c r="AP331" s="5">
        <f t="shared" si="255"/>
        <v>850</v>
      </c>
      <c r="AR331" s="5">
        <f t="shared" si="256"/>
        <v>850</v>
      </c>
      <c r="AS331" s="5">
        <f t="shared" si="257"/>
        <v>850</v>
      </c>
      <c r="AU331" s="5">
        <f t="shared" si="258"/>
        <v>850</v>
      </c>
      <c r="AV331" s="5">
        <f t="shared" si="259"/>
        <v>850</v>
      </c>
      <c r="AX331" s="5">
        <f t="shared" si="260"/>
        <v>850</v>
      </c>
      <c r="AY331" s="5">
        <f t="shared" si="261"/>
        <v>850</v>
      </c>
      <c r="BA331" s="5">
        <f t="shared" si="262"/>
        <v>850</v>
      </c>
      <c r="BB331" s="5">
        <f t="shared" si="263"/>
        <v>850</v>
      </c>
      <c r="BD331" s="5">
        <f t="shared" si="264"/>
        <v>850</v>
      </c>
      <c r="BE331" s="5">
        <f t="shared" si="265"/>
        <v>850</v>
      </c>
      <c r="BG331" s="5">
        <f t="shared" si="266"/>
        <v>850</v>
      </c>
      <c r="BH331" s="5">
        <f t="shared" si="267"/>
        <v>850</v>
      </c>
      <c r="BJ331" s="5">
        <f t="shared" si="268"/>
        <v>850</v>
      </c>
      <c r="BK331" s="5">
        <f t="shared" si="269"/>
        <v>850</v>
      </c>
      <c r="BM331" s="5">
        <f t="shared" si="270"/>
        <v>850</v>
      </c>
      <c r="BN331" s="5">
        <f t="shared" si="271"/>
        <v>850</v>
      </c>
      <c r="BP331" s="5">
        <f t="shared" si="272"/>
        <v>850</v>
      </c>
      <c r="BQ331" s="5">
        <f t="shared" si="273"/>
        <v>850</v>
      </c>
      <c r="BS331" s="5">
        <f t="shared" si="274"/>
        <v>850</v>
      </c>
      <c r="BT331" s="5">
        <f t="shared" si="275"/>
        <v>850</v>
      </c>
      <c r="BV331" s="5">
        <f t="shared" si="276"/>
        <v>850</v>
      </c>
      <c r="BW331" s="5">
        <f t="shared" si="277"/>
        <v>850</v>
      </c>
      <c r="BY331" s="5">
        <f t="shared" si="278"/>
        <v>850</v>
      </c>
      <c r="BZ331" s="5">
        <f t="shared" si="279"/>
        <v>850</v>
      </c>
      <c r="CB331" s="5">
        <f t="shared" si="280"/>
        <v>850</v>
      </c>
      <c r="CC331" s="5">
        <f t="shared" si="281"/>
        <v>850</v>
      </c>
      <c r="CE331" s="5">
        <f t="shared" si="282"/>
        <v>850</v>
      </c>
      <c r="CF331" s="5">
        <f t="shared" si="283"/>
        <v>850</v>
      </c>
      <c r="CH331" s="5">
        <f t="shared" si="284"/>
        <v>850</v>
      </c>
      <c r="CI331" s="5">
        <f t="shared" si="285"/>
        <v>850</v>
      </c>
      <c r="CK331" s="5">
        <f t="shared" si="286"/>
        <v>850</v>
      </c>
      <c r="CL331" s="5">
        <f t="shared" si="287"/>
        <v>850</v>
      </c>
      <c r="CN331" s="5">
        <f t="shared" si="288"/>
        <v>850</v>
      </c>
      <c r="CO331" s="5">
        <f t="shared" si="289"/>
        <v>850</v>
      </c>
      <c r="CQ331" s="5">
        <f t="shared" si="290"/>
        <v>850</v>
      </c>
      <c r="CR331" s="5">
        <f t="shared" si="291"/>
        <v>850</v>
      </c>
      <c r="CT331" s="5">
        <f t="shared" si="292"/>
        <v>850</v>
      </c>
      <c r="CU331" s="5">
        <f t="shared" si="293"/>
        <v>850</v>
      </c>
      <c r="CW331" s="5">
        <f t="shared" si="294"/>
        <v>850</v>
      </c>
      <c r="CX331" s="5">
        <f t="shared" si="295"/>
        <v>850</v>
      </c>
      <c r="CZ331" s="5">
        <f>K331+N331+Q331+T331+W331+Z331+AC331+AF331+AI331+AL331+AO331+AR331+AU331+AX331+BA331+BD331+BG331+BJ331+BM331+BP331+BS331+BV331+BY331+CB331+CE331+CH331+CK331+CN331+CQ331</f>
        <v>24650</v>
      </c>
      <c r="DA331" s="5">
        <f>L331+O331+R331+U331+X331+AA331+AD331+AG331+AJ331+AM331+AP331+AS331+AV331+AY331+BB331+BE331+BH331+BK331+BN331+BQ331+BT331+BW331+BZ331+CC331+CF331+CI331+CL331+CO331+CR331</f>
        <v>24650</v>
      </c>
    </row>
    <row r="332" spans="2:105" x14ac:dyDescent="0.2">
      <c r="J332" s="27"/>
      <c r="K332" s="27"/>
      <c r="M332" s="27"/>
      <c r="P332" s="27"/>
      <c r="S332" s="27"/>
      <c r="V332" s="27"/>
      <c r="Y332" s="27"/>
      <c r="AB332" s="27"/>
      <c r="AE332" s="27"/>
      <c r="AH332" s="27"/>
      <c r="AK332" s="27"/>
    </row>
    <row r="333" spans="2:105" x14ac:dyDescent="0.2">
      <c r="J333" s="27"/>
      <c r="K333" s="27"/>
      <c r="M333" s="27"/>
      <c r="P333" s="27"/>
      <c r="S333" s="27"/>
      <c r="V333" s="27"/>
      <c r="Y333" s="27"/>
      <c r="AB333" s="27"/>
      <c r="AE333" s="27"/>
      <c r="AH333" s="27"/>
      <c r="AK333" s="27"/>
    </row>
    <row r="334" spans="2:105" x14ac:dyDescent="0.2">
      <c r="B334" s="23" t="s">
        <v>207</v>
      </c>
      <c r="D334" s="23" t="s">
        <v>246</v>
      </c>
      <c r="E334" s="23" t="s">
        <v>362</v>
      </c>
      <c r="F334" s="23" t="s">
        <v>80</v>
      </c>
      <c r="H334" s="23" t="s">
        <v>235</v>
      </c>
      <c r="I334" s="23" t="s">
        <v>370</v>
      </c>
      <c r="J334" s="28"/>
      <c r="K334" s="28">
        <v>2800</v>
      </c>
      <c r="L334" s="5">
        <f t="shared" si="235"/>
        <v>2800</v>
      </c>
      <c r="M334" s="29"/>
      <c r="N334" s="5">
        <f t="shared" si="236"/>
        <v>2800</v>
      </c>
      <c r="O334" s="5">
        <f t="shared" si="237"/>
        <v>2800</v>
      </c>
      <c r="P334" s="27"/>
      <c r="Q334" s="5">
        <f t="shared" si="238"/>
        <v>2800</v>
      </c>
      <c r="R334" s="5">
        <f t="shared" si="239"/>
        <v>2800</v>
      </c>
      <c r="S334" s="27"/>
      <c r="T334" s="5">
        <f t="shared" si="240"/>
        <v>2800</v>
      </c>
      <c r="U334" s="5">
        <f t="shared" si="241"/>
        <v>2800</v>
      </c>
      <c r="V334" s="27"/>
      <c r="W334" s="5">
        <f t="shared" si="242"/>
        <v>2800</v>
      </c>
      <c r="X334" s="5">
        <f t="shared" si="243"/>
        <v>2800</v>
      </c>
      <c r="Y334" s="27"/>
      <c r="Z334" s="5">
        <f t="shared" si="244"/>
        <v>2800</v>
      </c>
      <c r="AA334" s="5">
        <f t="shared" si="245"/>
        <v>2800</v>
      </c>
      <c r="AB334" s="27"/>
      <c r="AC334" s="5">
        <f t="shared" si="246"/>
        <v>2800</v>
      </c>
      <c r="AD334" s="5">
        <f t="shared" si="247"/>
        <v>2800</v>
      </c>
      <c r="AE334" s="27"/>
      <c r="AF334" s="5">
        <f t="shared" si="248"/>
        <v>2800</v>
      </c>
      <c r="AG334" s="5">
        <f t="shared" si="249"/>
        <v>2800</v>
      </c>
      <c r="AH334" s="27"/>
      <c r="AI334" s="5">
        <f t="shared" si="250"/>
        <v>2800</v>
      </c>
      <c r="AJ334" s="5">
        <f t="shared" si="251"/>
        <v>2800</v>
      </c>
      <c r="AK334" s="27"/>
      <c r="AL334" s="5">
        <f t="shared" si="252"/>
        <v>2800</v>
      </c>
      <c r="AM334" s="5">
        <f t="shared" si="253"/>
        <v>2800</v>
      </c>
      <c r="AO334" s="5">
        <f t="shared" si="254"/>
        <v>2800</v>
      </c>
      <c r="AP334" s="5">
        <f t="shared" si="255"/>
        <v>2800</v>
      </c>
      <c r="AR334" s="5">
        <f t="shared" si="256"/>
        <v>2800</v>
      </c>
      <c r="AS334" s="5">
        <f t="shared" si="257"/>
        <v>2800</v>
      </c>
      <c r="AU334" s="5">
        <f t="shared" si="258"/>
        <v>2800</v>
      </c>
      <c r="AV334" s="5">
        <f t="shared" si="259"/>
        <v>2800</v>
      </c>
      <c r="AX334" s="5">
        <f t="shared" si="260"/>
        <v>2800</v>
      </c>
      <c r="AY334" s="5">
        <f t="shared" si="261"/>
        <v>2800</v>
      </c>
      <c r="BA334" s="5">
        <f t="shared" si="262"/>
        <v>2800</v>
      </c>
      <c r="BB334" s="5">
        <f t="shared" si="263"/>
        <v>2800</v>
      </c>
      <c r="BD334" s="5">
        <f t="shared" si="264"/>
        <v>2800</v>
      </c>
      <c r="BE334" s="5">
        <f t="shared" si="265"/>
        <v>2800</v>
      </c>
      <c r="BG334" s="5">
        <f t="shared" si="266"/>
        <v>2800</v>
      </c>
      <c r="BH334" s="5">
        <f t="shared" si="267"/>
        <v>2800</v>
      </c>
      <c r="BJ334" s="5">
        <f t="shared" si="268"/>
        <v>2800</v>
      </c>
      <c r="BK334" s="5">
        <f t="shared" si="269"/>
        <v>2800</v>
      </c>
      <c r="BM334" s="5">
        <f t="shared" si="270"/>
        <v>2800</v>
      </c>
      <c r="BN334" s="5">
        <f t="shared" si="271"/>
        <v>2800</v>
      </c>
      <c r="BP334" s="5">
        <f t="shared" si="272"/>
        <v>2800</v>
      </c>
      <c r="BQ334" s="5">
        <f t="shared" si="273"/>
        <v>2800</v>
      </c>
      <c r="BS334" s="5">
        <f t="shared" si="274"/>
        <v>2800</v>
      </c>
      <c r="BT334" s="5">
        <f t="shared" si="275"/>
        <v>2800</v>
      </c>
      <c r="BV334" s="5">
        <f t="shared" si="276"/>
        <v>2800</v>
      </c>
      <c r="BW334" s="5">
        <f t="shared" si="277"/>
        <v>2800</v>
      </c>
      <c r="BY334" s="5">
        <f t="shared" si="278"/>
        <v>2800</v>
      </c>
      <c r="BZ334" s="5">
        <f t="shared" si="279"/>
        <v>2800</v>
      </c>
      <c r="CB334" s="5">
        <f t="shared" si="280"/>
        <v>2800</v>
      </c>
      <c r="CC334" s="5">
        <f t="shared" si="281"/>
        <v>2800</v>
      </c>
      <c r="CE334" s="5">
        <f t="shared" si="282"/>
        <v>2800</v>
      </c>
      <c r="CF334" s="5">
        <f t="shared" si="283"/>
        <v>2800</v>
      </c>
      <c r="CH334" s="5">
        <f t="shared" si="284"/>
        <v>2800</v>
      </c>
      <c r="CI334" s="5">
        <f t="shared" si="285"/>
        <v>2800</v>
      </c>
      <c r="CK334" s="5">
        <f t="shared" si="286"/>
        <v>2800</v>
      </c>
      <c r="CL334" s="5">
        <f t="shared" si="287"/>
        <v>2800</v>
      </c>
      <c r="CN334" s="5">
        <f t="shared" si="288"/>
        <v>2800</v>
      </c>
      <c r="CO334" s="5">
        <f t="shared" si="289"/>
        <v>2800</v>
      </c>
      <c r="CQ334" s="5">
        <f t="shared" si="290"/>
        <v>2800</v>
      </c>
      <c r="CR334" s="5">
        <f t="shared" si="291"/>
        <v>2800</v>
      </c>
      <c r="CT334" s="5">
        <f t="shared" si="292"/>
        <v>2800</v>
      </c>
      <c r="CU334" s="5">
        <f t="shared" si="293"/>
        <v>2800</v>
      </c>
      <c r="CW334" s="5">
        <f t="shared" si="294"/>
        <v>2800</v>
      </c>
      <c r="CX334" s="5">
        <f t="shared" si="295"/>
        <v>2800</v>
      </c>
      <c r="CZ334" s="5">
        <f>K334+N334+Q334+T334+W334+Z334+AC334+AF334+AI334+AL334+AO334+AR334+AU334+AX334+BA334+BD334+BG334+BJ334+BM334+BP334+BS334+BV334+BY334+CB334+CE334+CH334+CK334+CN334+CQ334</f>
        <v>81200</v>
      </c>
      <c r="DA334" s="5">
        <f>L334+O334+R334+U334+X334+AA334+AD334+AG334+AJ334+AM334+AP334+AS334+AV334+AY334+BB334+BE334+BH334+BK334+BN334+BQ334+BT334+BW334+BZ334+CC334+CF334+CI334+CL334+CO334+CR334</f>
        <v>81200</v>
      </c>
    </row>
    <row r="335" spans="2:105" x14ac:dyDescent="0.2">
      <c r="B335" s="23" t="s">
        <v>207</v>
      </c>
      <c r="D335" s="23" t="s">
        <v>246</v>
      </c>
      <c r="E335" s="23" t="s">
        <v>362</v>
      </c>
      <c r="F335" s="23" t="s">
        <v>80</v>
      </c>
      <c r="H335" s="23" t="s">
        <v>236</v>
      </c>
      <c r="J335" s="27"/>
      <c r="K335" s="27"/>
      <c r="L335" s="5">
        <f t="shared" si="235"/>
        <v>0</v>
      </c>
      <c r="M335" s="27"/>
      <c r="N335" s="5">
        <f t="shared" si="236"/>
        <v>0</v>
      </c>
      <c r="O335" s="5">
        <f t="shared" si="237"/>
        <v>0</v>
      </c>
      <c r="P335" s="27"/>
      <c r="Q335" s="5">
        <f t="shared" si="238"/>
        <v>0</v>
      </c>
      <c r="R335" s="5">
        <f t="shared" si="239"/>
        <v>0</v>
      </c>
      <c r="S335" s="27"/>
      <c r="T335" s="5">
        <f t="shared" si="240"/>
        <v>0</v>
      </c>
      <c r="U335" s="5">
        <f t="shared" si="241"/>
        <v>0</v>
      </c>
      <c r="V335" s="27"/>
      <c r="W335" s="5">
        <f t="shared" si="242"/>
        <v>0</v>
      </c>
      <c r="X335" s="5">
        <f t="shared" si="243"/>
        <v>0</v>
      </c>
      <c r="Y335" s="27"/>
      <c r="Z335" s="5">
        <f t="shared" si="244"/>
        <v>0</v>
      </c>
      <c r="AA335" s="5">
        <f t="shared" si="245"/>
        <v>0</v>
      </c>
      <c r="AB335" s="27"/>
      <c r="AC335" s="5">
        <f t="shared" si="246"/>
        <v>0</v>
      </c>
      <c r="AD335" s="5">
        <f t="shared" si="247"/>
        <v>0</v>
      </c>
      <c r="AE335" s="27"/>
      <c r="AF335" s="5">
        <f t="shared" si="248"/>
        <v>0</v>
      </c>
      <c r="AG335" s="5">
        <f t="shared" si="249"/>
        <v>0</v>
      </c>
      <c r="AH335" s="27"/>
      <c r="AI335" s="5">
        <f t="shared" si="250"/>
        <v>0</v>
      </c>
      <c r="AJ335" s="5">
        <f t="shared" si="251"/>
        <v>0</v>
      </c>
      <c r="AK335" s="27"/>
      <c r="AL335" s="5">
        <f t="shared" si="252"/>
        <v>0</v>
      </c>
      <c r="AM335" s="5">
        <f t="shared" si="253"/>
        <v>0</v>
      </c>
      <c r="AO335" s="5">
        <f t="shared" si="254"/>
        <v>0</v>
      </c>
      <c r="AP335" s="5">
        <f t="shared" si="255"/>
        <v>0</v>
      </c>
      <c r="AR335" s="5">
        <f t="shared" si="256"/>
        <v>0</v>
      </c>
      <c r="AS335" s="5">
        <f t="shared" si="257"/>
        <v>0</v>
      </c>
      <c r="AU335" s="5">
        <f t="shared" si="258"/>
        <v>0</v>
      </c>
      <c r="AV335" s="5">
        <f t="shared" si="259"/>
        <v>0</v>
      </c>
      <c r="AX335" s="5">
        <f t="shared" si="260"/>
        <v>0</v>
      </c>
      <c r="AY335" s="5">
        <f t="shared" si="261"/>
        <v>0</v>
      </c>
      <c r="BA335" s="5">
        <f t="shared" si="262"/>
        <v>0</v>
      </c>
      <c r="BB335" s="5">
        <f t="shared" si="263"/>
        <v>0</v>
      </c>
      <c r="BD335" s="5">
        <f t="shared" si="264"/>
        <v>0</v>
      </c>
      <c r="BE335" s="5">
        <f t="shared" si="265"/>
        <v>0</v>
      </c>
      <c r="BG335" s="5">
        <f t="shared" si="266"/>
        <v>0</v>
      </c>
      <c r="BH335" s="5">
        <f t="shared" si="267"/>
        <v>0</v>
      </c>
      <c r="BJ335" s="5">
        <f t="shared" si="268"/>
        <v>0</v>
      </c>
      <c r="BK335" s="5">
        <f t="shared" si="269"/>
        <v>0</v>
      </c>
      <c r="BM335" s="5">
        <f t="shared" si="270"/>
        <v>0</v>
      </c>
      <c r="BN335" s="5">
        <f t="shared" si="271"/>
        <v>0</v>
      </c>
      <c r="BP335" s="5">
        <f t="shared" si="272"/>
        <v>0</v>
      </c>
      <c r="BQ335" s="5">
        <f t="shared" si="273"/>
        <v>0</v>
      </c>
      <c r="BS335" s="5">
        <f t="shared" si="274"/>
        <v>0</v>
      </c>
      <c r="BT335" s="5">
        <f t="shared" si="275"/>
        <v>0</v>
      </c>
      <c r="BV335" s="5">
        <f t="shared" si="276"/>
        <v>0</v>
      </c>
      <c r="BW335" s="5">
        <f t="shared" si="277"/>
        <v>0</v>
      </c>
      <c r="BY335" s="5">
        <f t="shared" si="278"/>
        <v>0</v>
      </c>
      <c r="BZ335" s="5">
        <f t="shared" si="279"/>
        <v>0</v>
      </c>
      <c r="CB335" s="5">
        <f t="shared" si="280"/>
        <v>0</v>
      </c>
      <c r="CC335" s="5">
        <f t="shared" si="281"/>
        <v>0</v>
      </c>
      <c r="CE335" s="5">
        <f t="shared" si="282"/>
        <v>0</v>
      </c>
      <c r="CF335" s="5">
        <f t="shared" si="283"/>
        <v>0</v>
      </c>
      <c r="CH335" s="5">
        <f t="shared" si="284"/>
        <v>0</v>
      </c>
      <c r="CI335" s="5">
        <f t="shared" si="285"/>
        <v>0</v>
      </c>
      <c r="CK335" s="5">
        <f t="shared" si="286"/>
        <v>0</v>
      </c>
      <c r="CL335" s="5">
        <f t="shared" si="287"/>
        <v>0</v>
      </c>
      <c r="CN335" s="5">
        <f t="shared" si="288"/>
        <v>0</v>
      </c>
      <c r="CO335" s="5">
        <f t="shared" si="289"/>
        <v>0</v>
      </c>
      <c r="CQ335" s="5">
        <f t="shared" si="290"/>
        <v>0</v>
      </c>
      <c r="CR335" s="5">
        <f t="shared" si="291"/>
        <v>0</v>
      </c>
      <c r="CT335" s="5">
        <f t="shared" si="292"/>
        <v>0</v>
      </c>
      <c r="CU335" s="5">
        <f t="shared" si="293"/>
        <v>0</v>
      </c>
      <c r="CW335" s="5">
        <f t="shared" si="294"/>
        <v>0</v>
      </c>
      <c r="CX335" s="5">
        <f t="shared" si="295"/>
        <v>0</v>
      </c>
      <c r="CZ335" s="5">
        <f>K335+N335+Q335+T335+W335+Z335+AC335+AF335+AI335+AL335+AO335+AR335+AU335+AX335+BA335+BD335+BG335+BJ335+BM335+BP335+BS335+BV335+BY335+CB335+CE335+CH335+CK335+CN335+CQ335</f>
        <v>0</v>
      </c>
      <c r="DA335" s="5">
        <f>L335+O335+R335+U335+X335+AA335+AD335+AG335+AJ335+AM335+AP335+AS335+AV335+AY335+BB335+BE335+BH335+BK335+BN335+BQ335+BT335+BW335+BZ335+CC335+CF335+CI335+CL335+CO335+CR335</f>
        <v>0</v>
      </c>
    </row>
    <row r="336" spans="2:105" x14ac:dyDescent="0.2">
      <c r="J336" s="27"/>
      <c r="K336" s="27"/>
      <c r="M336" s="27"/>
      <c r="P336" s="27"/>
      <c r="S336" s="27"/>
      <c r="V336" s="27"/>
      <c r="Y336" s="27"/>
      <c r="AB336" s="27"/>
      <c r="AE336" s="27"/>
      <c r="AH336" s="27"/>
      <c r="AK336" s="27"/>
    </row>
    <row r="337" spans="2:105" x14ac:dyDescent="0.2">
      <c r="F337" s="32"/>
      <c r="J337" s="27"/>
      <c r="K337" s="27"/>
      <c r="M337" s="27"/>
      <c r="P337" s="27"/>
      <c r="S337" s="27"/>
      <c r="V337" s="27"/>
      <c r="Y337" s="27"/>
      <c r="AB337" s="27"/>
      <c r="AE337" s="27"/>
      <c r="AH337" s="27"/>
      <c r="AK337" s="27"/>
    </row>
    <row r="338" spans="2:105" x14ac:dyDescent="0.2">
      <c r="B338" s="23" t="s">
        <v>207</v>
      </c>
      <c r="D338" s="23" t="s">
        <v>246</v>
      </c>
      <c r="E338" s="23" t="s">
        <v>362</v>
      </c>
      <c r="F338" s="23" t="s">
        <v>378</v>
      </c>
      <c r="H338" s="23" t="s">
        <v>235</v>
      </c>
      <c r="I338" s="23" t="s">
        <v>370</v>
      </c>
      <c r="J338" s="28"/>
      <c r="K338" s="28">
        <v>49</v>
      </c>
      <c r="L338" s="5">
        <f t="shared" si="235"/>
        <v>49</v>
      </c>
      <c r="M338" s="29"/>
      <c r="N338" s="5">
        <f t="shared" si="236"/>
        <v>49</v>
      </c>
      <c r="O338" s="5">
        <f t="shared" si="237"/>
        <v>49</v>
      </c>
      <c r="P338" s="27"/>
      <c r="Q338" s="5">
        <f t="shared" si="238"/>
        <v>49</v>
      </c>
      <c r="R338" s="5">
        <f t="shared" si="239"/>
        <v>49</v>
      </c>
      <c r="S338" s="27"/>
      <c r="T338" s="5">
        <f t="shared" si="240"/>
        <v>49</v>
      </c>
      <c r="U338" s="5">
        <f t="shared" si="241"/>
        <v>49</v>
      </c>
      <c r="V338" s="27"/>
      <c r="W338" s="5">
        <f t="shared" si="242"/>
        <v>49</v>
      </c>
      <c r="X338" s="5">
        <f t="shared" si="243"/>
        <v>49</v>
      </c>
      <c r="Y338" s="27"/>
      <c r="Z338" s="5">
        <f t="shared" si="244"/>
        <v>49</v>
      </c>
      <c r="AA338" s="5">
        <f t="shared" si="245"/>
        <v>49</v>
      </c>
      <c r="AB338" s="27"/>
      <c r="AC338" s="5">
        <f t="shared" si="246"/>
        <v>49</v>
      </c>
      <c r="AD338" s="5">
        <f t="shared" si="247"/>
        <v>49</v>
      </c>
      <c r="AE338" s="27"/>
      <c r="AF338" s="5">
        <f t="shared" si="248"/>
        <v>49</v>
      </c>
      <c r="AG338" s="5">
        <f t="shared" si="249"/>
        <v>49</v>
      </c>
      <c r="AH338" s="27"/>
      <c r="AI338" s="5">
        <f t="shared" si="250"/>
        <v>49</v>
      </c>
      <c r="AJ338" s="5">
        <f t="shared" si="251"/>
        <v>49</v>
      </c>
      <c r="AK338" s="27"/>
      <c r="AL338" s="5">
        <f t="shared" si="252"/>
        <v>49</v>
      </c>
      <c r="AM338" s="5">
        <f t="shared" si="253"/>
        <v>49</v>
      </c>
      <c r="AO338" s="5">
        <f t="shared" si="254"/>
        <v>49</v>
      </c>
      <c r="AP338" s="5">
        <f t="shared" si="255"/>
        <v>49</v>
      </c>
      <c r="AR338" s="5">
        <f t="shared" si="256"/>
        <v>49</v>
      </c>
      <c r="AS338" s="5">
        <f t="shared" si="257"/>
        <v>49</v>
      </c>
      <c r="AU338" s="5">
        <f t="shared" si="258"/>
        <v>49</v>
      </c>
      <c r="AV338" s="5">
        <f t="shared" si="259"/>
        <v>49</v>
      </c>
      <c r="AX338" s="5">
        <f t="shared" si="260"/>
        <v>49</v>
      </c>
      <c r="AY338" s="5">
        <f t="shared" si="261"/>
        <v>49</v>
      </c>
      <c r="BA338" s="5">
        <f t="shared" si="262"/>
        <v>49</v>
      </c>
      <c r="BB338" s="5">
        <f t="shared" si="263"/>
        <v>49</v>
      </c>
      <c r="BD338" s="5">
        <f t="shared" si="264"/>
        <v>49</v>
      </c>
      <c r="BE338" s="5">
        <f t="shared" si="265"/>
        <v>49</v>
      </c>
      <c r="BG338" s="5">
        <f t="shared" si="266"/>
        <v>49</v>
      </c>
      <c r="BH338" s="5">
        <f t="shared" si="267"/>
        <v>49</v>
      </c>
      <c r="BJ338" s="5">
        <f t="shared" si="268"/>
        <v>49</v>
      </c>
      <c r="BK338" s="5">
        <f t="shared" si="269"/>
        <v>49</v>
      </c>
      <c r="BM338" s="5">
        <f t="shared" si="270"/>
        <v>49</v>
      </c>
      <c r="BN338" s="5">
        <f t="shared" si="271"/>
        <v>49</v>
      </c>
      <c r="BP338" s="5">
        <f t="shared" si="272"/>
        <v>49</v>
      </c>
      <c r="BQ338" s="5">
        <f t="shared" si="273"/>
        <v>49</v>
      </c>
      <c r="BS338" s="5">
        <f t="shared" si="274"/>
        <v>49</v>
      </c>
      <c r="BT338" s="5">
        <f t="shared" si="275"/>
        <v>49</v>
      </c>
      <c r="BV338" s="5">
        <f t="shared" si="276"/>
        <v>49</v>
      </c>
      <c r="BW338" s="5">
        <f t="shared" si="277"/>
        <v>49</v>
      </c>
      <c r="BY338" s="5">
        <f t="shared" si="278"/>
        <v>49</v>
      </c>
      <c r="BZ338" s="5">
        <f t="shared" si="279"/>
        <v>49</v>
      </c>
      <c r="CB338" s="5">
        <f t="shared" si="280"/>
        <v>49</v>
      </c>
      <c r="CC338" s="5">
        <f t="shared" si="281"/>
        <v>49</v>
      </c>
      <c r="CE338" s="5">
        <f t="shared" si="282"/>
        <v>49</v>
      </c>
      <c r="CF338" s="5">
        <f t="shared" si="283"/>
        <v>49</v>
      </c>
      <c r="CH338" s="5">
        <f t="shared" si="284"/>
        <v>49</v>
      </c>
      <c r="CI338" s="5">
        <f t="shared" si="285"/>
        <v>49</v>
      </c>
      <c r="CK338" s="5">
        <f t="shared" si="286"/>
        <v>49</v>
      </c>
      <c r="CL338" s="5">
        <f t="shared" si="287"/>
        <v>49</v>
      </c>
      <c r="CN338" s="5">
        <f t="shared" si="288"/>
        <v>49</v>
      </c>
      <c r="CO338" s="5">
        <f t="shared" si="289"/>
        <v>49</v>
      </c>
      <c r="CQ338" s="5">
        <f t="shared" si="290"/>
        <v>49</v>
      </c>
      <c r="CR338" s="5">
        <f t="shared" si="291"/>
        <v>49</v>
      </c>
      <c r="CT338" s="5">
        <f t="shared" si="292"/>
        <v>49</v>
      </c>
      <c r="CU338" s="5">
        <f t="shared" si="293"/>
        <v>49</v>
      </c>
      <c r="CW338" s="5">
        <f t="shared" si="294"/>
        <v>49</v>
      </c>
      <c r="CX338" s="5">
        <f t="shared" si="295"/>
        <v>49</v>
      </c>
      <c r="CZ338" s="5">
        <f>K338+N338+Q338+T338+W338+Z338+AC338+AF338+AI338+AL338+AO338+AR338+AU338+AX338+BA338+BD338+BG338+BJ338+BM338+BP338+BS338+BV338+BY338+CB338+CE338+CH338+CK338+CN338+CQ338</f>
        <v>1421</v>
      </c>
      <c r="DA338" s="5">
        <f>L338+O338+R338+U338+X338+AA338+AD338+AG338+AJ338+AM338+AP338+AS338+AV338+AY338+BB338+BE338+BH338+BK338+BN338+BQ338+BT338+BW338+BZ338+CC338+CF338+CI338+CL338+CO338+CR338</f>
        <v>1421</v>
      </c>
    </row>
    <row r="339" spans="2:105" x14ac:dyDescent="0.2">
      <c r="B339" s="23" t="s">
        <v>207</v>
      </c>
      <c r="D339" s="23" t="s">
        <v>246</v>
      </c>
      <c r="E339" s="23" t="s">
        <v>362</v>
      </c>
      <c r="F339" s="23" t="s">
        <v>378</v>
      </c>
      <c r="H339" s="23" t="s">
        <v>236</v>
      </c>
      <c r="J339" s="27"/>
      <c r="K339" s="27"/>
      <c r="L339" s="5">
        <f t="shared" si="235"/>
        <v>0</v>
      </c>
      <c r="M339" s="27"/>
      <c r="N339" s="5">
        <f t="shared" si="236"/>
        <v>0</v>
      </c>
      <c r="O339" s="5">
        <f t="shared" si="237"/>
        <v>0</v>
      </c>
      <c r="P339" s="27"/>
      <c r="Q339" s="5">
        <f t="shared" si="238"/>
        <v>0</v>
      </c>
      <c r="R339" s="5">
        <f t="shared" si="239"/>
        <v>0</v>
      </c>
      <c r="S339" s="27"/>
      <c r="T339" s="5">
        <f t="shared" si="240"/>
        <v>0</v>
      </c>
      <c r="U339" s="5">
        <f t="shared" si="241"/>
        <v>0</v>
      </c>
      <c r="V339" s="27"/>
      <c r="W339" s="5">
        <f t="shared" si="242"/>
        <v>0</v>
      </c>
      <c r="X339" s="5">
        <f t="shared" si="243"/>
        <v>0</v>
      </c>
      <c r="Y339" s="27"/>
      <c r="Z339" s="5">
        <f t="shared" si="244"/>
        <v>0</v>
      </c>
      <c r="AA339" s="5">
        <f t="shared" si="245"/>
        <v>0</v>
      </c>
      <c r="AB339" s="27"/>
      <c r="AC339" s="5">
        <f t="shared" si="246"/>
        <v>0</v>
      </c>
      <c r="AD339" s="5">
        <f t="shared" si="247"/>
        <v>0</v>
      </c>
      <c r="AE339" s="27"/>
      <c r="AF339" s="5">
        <f t="shared" si="248"/>
        <v>0</v>
      </c>
      <c r="AG339" s="5">
        <f t="shared" si="249"/>
        <v>0</v>
      </c>
      <c r="AH339" s="27"/>
      <c r="AI339" s="5">
        <f t="shared" si="250"/>
        <v>0</v>
      </c>
      <c r="AJ339" s="5">
        <f t="shared" si="251"/>
        <v>0</v>
      </c>
      <c r="AK339" s="27"/>
      <c r="AL339" s="5">
        <f t="shared" si="252"/>
        <v>0</v>
      </c>
      <c r="AM339" s="5">
        <f t="shared" si="253"/>
        <v>0</v>
      </c>
      <c r="AO339" s="5">
        <f t="shared" si="254"/>
        <v>0</v>
      </c>
      <c r="AP339" s="5">
        <f t="shared" si="255"/>
        <v>0</v>
      </c>
      <c r="AR339" s="5">
        <f t="shared" si="256"/>
        <v>0</v>
      </c>
      <c r="AS339" s="5">
        <f t="shared" si="257"/>
        <v>0</v>
      </c>
      <c r="AU339" s="5">
        <f t="shared" si="258"/>
        <v>0</v>
      </c>
      <c r="AV339" s="5">
        <f t="shared" si="259"/>
        <v>0</v>
      </c>
      <c r="AX339" s="5">
        <f t="shared" si="260"/>
        <v>0</v>
      </c>
      <c r="AY339" s="5">
        <f t="shared" si="261"/>
        <v>0</v>
      </c>
      <c r="BA339" s="5">
        <f t="shared" si="262"/>
        <v>0</v>
      </c>
      <c r="BB339" s="5">
        <f t="shared" si="263"/>
        <v>0</v>
      </c>
      <c r="BD339" s="5">
        <f t="shared" si="264"/>
        <v>0</v>
      </c>
      <c r="BE339" s="5">
        <f t="shared" si="265"/>
        <v>0</v>
      </c>
      <c r="BG339" s="5">
        <f t="shared" si="266"/>
        <v>0</v>
      </c>
      <c r="BH339" s="5">
        <f t="shared" si="267"/>
        <v>0</v>
      </c>
      <c r="BJ339" s="5">
        <f t="shared" si="268"/>
        <v>0</v>
      </c>
      <c r="BK339" s="5">
        <f t="shared" si="269"/>
        <v>0</v>
      </c>
      <c r="BM339" s="5">
        <f t="shared" si="270"/>
        <v>0</v>
      </c>
      <c r="BN339" s="5">
        <f t="shared" si="271"/>
        <v>0</v>
      </c>
      <c r="BP339" s="5">
        <f t="shared" si="272"/>
        <v>0</v>
      </c>
      <c r="BQ339" s="5">
        <f t="shared" si="273"/>
        <v>0</v>
      </c>
      <c r="BS339" s="5">
        <f t="shared" si="274"/>
        <v>0</v>
      </c>
      <c r="BT339" s="5">
        <f t="shared" si="275"/>
        <v>0</v>
      </c>
      <c r="BV339" s="5">
        <f t="shared" si="276"/>
        <v>0</v>
      </c>
      <c r="BW339" s="5">
        <f t="shared" si="277"/>
        <v>0</v>
      </c>
      <c r="BY339" s="5">
        <f t="shared" si="278"/>
        <v>0</v>
      </c>
      <c r="BZ339" s="5">
        <f t="shared" si="279"/>
        <v>0</v>
      </c>
      <c r="CB339" s="5">
        <f t="shared" si="280"/>
        <v>0</v>
      </c>
      <c r="CC339" s="5">
        <f t="shared" si="281"/>
        <v>0</v>
      </c>
      <c r="CE339" s="5">
        <f t="shared" si="282"/>
        <v>0</v>
      </c>
      <c r="CF339" s="5">
        <f t="shared" si="283"/>
        <v>0</v>
      </c>
      <c r="CH339" s="5">
        <f t="shared" si="284"/>
        <v>0</v>
      </c>
      <c r="CI339" s="5">
        <f t="shared" si="285"/>
        <v>0</v>
      </c>
      <c r="CK339" s="5">
        <f t="shared" si="286"/>
        <v>0</v>
      </c>
      <c r="CL339" s="5">
        <f t="shared" si="287"/>
        <v>0</v>
      </c>
      <c r="CN339" s="5">
        <f t="shared" si="288"/>
        <v>0</v>
      </c>
      <c r="CO339" s="5">
        <f t="shared" si="289"/>
        <v>0</v>
      </c>
      <c r="CQ339" s="5">
        <f t="shared" si="290"/>
        <v>0</v>
      </c>
      <c r="CR339" s="5">
        <f t="shared" si="291"/>
        <v>0</v>
      </c>
      <c r="CT339" s="5">
        <f t="shared" si="292"/>
        <v>0</v>
      </c>
      <c r="CU339" s="5">
        <f t="shared" si="293"/>
        <v>0</v>
      </c>
      <c r="CW339" s="5">
        <f t="shared" si="294"/>
        <v>0</v>
      </c>
      <c r="CX339" s="5">
        <f t="shared" si="295"/>
        <v>0</v>
      </c>
      <c r="CZ339" s="5">
        <f>K339+N339+Q339+T339+W339+Z339+AC339+AF339+AI339+AL339+AO339+AR339+AU339+AX339+BA339+BD339+BG339+BJ339+BM339+BP339+BS339+BV339+BY339+CB339+CE339+CH339+CK339+CN339+CQ339</f>
        <v>0</v>
      </c>
      <c r="DA339" s="5">
        <f>L339+O339+R339+U339+X339+AA339+AD339+AG339+AJ339+AM339+AP339+AS339+AV339+AY339+BB339+BE339+BH339+BK339+BN339+BQ339+BT339+BW339+BZ339+CC339+CF339+CI339+CL339+CO339+CR339</f>
        <v>0</v>
      </c>
    </row>
    <row r="341" spans="2:105" x14ac:dyDescent="0.2">
      <c r="B341" s="23" t="s">
        <v>207</v>
      </c>
      <c r="D341" s="23" t="s">
        <v>247</v>
      </c>
      <c r="E341" s="23" t="s">
        <v>362</v>
      </c>
      <c r="F341" s="23" t="s">
        <v>190</v>
      </c>
      <c r="G341" s="37">
        <v>20100</v>
      </c>
      <c r="H341" s="23" t="s">
        <v>235</v>
      </c>
      <c r="I341" s="23" t="s">
        <v>368</v>
      </c>
      <c r="K341" s="5">
        <v>5504</v>
      </c>
      <c r="L341" s="5">
        <f t="shared" si="235"/>
        <v>5504</v>
      </c>
      <c r="N341" s="5">
        <f t="shared" si="236"/>
        <v>5504</v>
      </c>
      <c r="O341" s="5">
        <f t="shared" si="237"/>
        <v>5504</v>
      </c>
      <c r="Q341" s="5">
        <f t="shared" si="238"/>
        <v>5504</v>
      </c>
      <c r="R341" s="5">
        <f t="shared" si="239"/>
        <v>5504</v>
      </c>
      <c r="T341" s="5">
        <f t="shared" si="240"/>
        <v>5504</v>
      </c>
      <c r="U341" s="5">
        <f t="shared" si="241"/>
        <v>5504</v>
      </c>
      <c r="W341" s="5">
        <f t="shared" si="242"/>
        <v>5504</v>
      </c>
      <c r="X341" s="5">
        <f t="shared" si="243"/>
        <v>5504</v>
      </c>
      <c r="Z341" s="5">
        <f t="shared" si="244"/>
        <v>5504</v>
      </c>
      <c r="AA341" s="5">
        <f t="shared" si="245"/>
        <v>5504</v>
      </c>
      <c r="AC341" s="5">
        <f t="shared" si="246"/>
        <v>5504</v>
      </c>
      <c r="AD341" s="5">
        <f t="shared" si="247"/>
        <v>5504</v>
      </c>
      <c r="AF341" s="5">
        <f t="shared" si="248"/>
        <v>5504</v>
      </c>
      <c r="AG341" s="5">
        <f t="shared" si="249"/>
        <v>5504</v>
      </c>
      <c r="AI341" s="5">
        <f t="shared" si="250"/>
        <v>5504</v>
      </c>
      <c r="AJ341" s="5">
        <f t="shared" si="251"/>
        <v>5504</v>
      </c>
      <c r="AL341" s="5">
        <f t="shared" si="252"/>
        <v>5504</v>
      </c>
      <c r="AM341" s="5">
        <f t="shared" si="253"/>
        <v>5504</v>
      </c>
      <c r="AO341" s="5">
        <f t="shared" si="254"/>
        <v>5504</v>
      </c>
      <c r="AP341" s="5">
        <f t="shared" si="255"/>
        <v>5504</v>
      </c>
      <c r="AR341" s="5">
        <f t="shared" si="256"/>
        <v>5504</v>
      </c>
      <c r="AS341" s="5">
        <f t="shared" si="257"/>
        <v>5504</v>
      </c>
      <c r="AU341" s="5">
        <f t="shared" si="258"/>
        <v>5504</v>
      </c>
      <c r="AV341" s="5">
        <f t="shared" si="259"/>
        <v>5504</v>
      </c>
      <c r="AX341" s="5">
        <f t="shared" si="260"/>
        <v>5504</v>
      </c>
      <c r="AY341" s="5">
        <f t="shared" si="261"/>
        <v>5504</v>
      </c>
      <c r="BA341" s="5">
        <f t="shared" si="262"/>
        <v>5504</v>
      </c>
      <c r="BB341" s="5">
        <f t="shared" si="263"/>
        <v>5504</v>
      </c>
      <c r="BD341" s="5">
        <f t="shared" si="264"/>
        <v>5504</v>
      </c>
      <c r="BE341" s="5">
        <f t="shared" si="265"/>
        <v>5504</v>
      </c>
      <c r="BG341" s="5">
        <f t="shared" si="266"/>
        <v>5504</v>
      </c>
      <c r="BH341" s="5">
        <f t="shared" si="267"/>
        <v>5504</v>
      </c>
      <c r="BJ341" s="5">
        <f t="shared" si="268"/>
        <v>5504</v>
      </c>
      <c r="BK341" s="5">
        <f t="shared" si="269"/>
        <v>5504</v>
      </c>
      <c r="BM341" s="5">
        <f t="shared" si="270"/>
        <v>5504</v>
      </c>
      <c r="BN341" s="5">
        <f t="shared" si="271"/>
        <v>5504</v>
      </c>
      <c r="BP341" s="5">
        <f t="shared" si="272"/>
        <v>5504</v>
      </c>
      <c r="BQ341" s="5">
        <f t="shared" si="273"/>
        <v>5504</v>
      </c>
      <c r="BS341" s="5">
        <f t="shared" si="274"/>
        <v>5504</v>
      </c>
      <c r="BT341" s="5">
        <f t="shared" si="275"/>
        <v>5504</v>
      </c>
      <c r="BV341" s="5">
        <f t="shared" si="276"/>
        <v>5504</v>
      </c>
      <c r="BW341" s="5">
        <f t="shared" si="277"/>
        <v>5504</v>
      </c>
      <c r="BY341" s="5">
        <f t="shared" si="278"/>
        <v>5504</v>
      </c>
      <c r="BZ341" s="5">
        <f t="shared" si="279"/>
        <v>5504</v>
      </c>
      <c r="CB341" s="5">
        <f t="shared" si="280"/>
        <v>5504</v>
      </c>
      <c r="CC341" s="5">
        <f t="shared" si="281"/>
        <v>5504</v>
      </c>
      <c r="CE341" s="5">
        <f t="shared" si="282"/>
        <v>5504</v>
      </c>
      <c r="CF341" s="5">
        <f t="shared" si="283"/>
        <v>5504</v>
      </c>
      <c r="CH341" s="5">
        <f t="shared" si="284"/>
        <v>5504</v>
      </c>
      <c r="CI341" s="5">
        <f t="shared" si="285"/>
        <v>5504</v>
      </c>
      <c r="CK341" s="5">
        <f t="shared" si="286"/>
        <v>5504</v>
      </c>
      <c r="CL341" s="5">
        <f t="shared" si="287"/>
        <v>5504</v>
      </c>
      <c r="CN341" s="5">
        <f t="shared" si="288"/>
        <v>5504</v>
      </c>
      <c r="CO341" s="5">
        <f t="shared" si="289"/>
        <v>5504</v>
      </c>
      <c r="CQ341" s="5">
        <f t="shared" si="290"/>
        <v>5504</v>
      </c>
      <c r="CR341" s="5">
        <f t="shared" si="291"/>
        <v>5504</v>
      </c>
      <c r="CT341" s="5">
        <f t="shared" si="292"/>
        <v>5504</v>
      </c>
      <c r="CU341" s="5">
        <f t="shared" si="293"/>
        <v>5504</v>
      </c>
      <c r="CW341" s="5">
        <f t="shared" si="294"/>
        <v>5504</v>
      </c>
      <c r="CX341" s="5">
        <f t="shared" si="295"/>
        <v>5504</v>
      </c>
      <c r="CZ341" s="5">
        <f>K341+N341+Q341+T341+W341+Z341+AC341+AF341+AI341+AL341+AO341+AR341+AU341+AX341+BA341+BD341+BG341+BJ341+BM341+BP341+BS341+BV341+BY341+CB341+CE341+CH341+CK341+CN341+CQ341</f>
        <v>159616</v>
      </c>
      <c r="DA341" s="5">
        <f>L341+O341+R341+U341+X341+AA341+AD341+AG341+AJ341+AM341+AP341+AS341+AV341+AY341+BB341+BE341+BH341+BK341+BN341+BQ341+BT341+BW341+BZ341+CC341+CF341+CI341+CL341+CO341+CR341</f>
        <v>159616</v>
      </c>
    </row>
    <row r="342" spans="2:105" x14ac:dyDescent="0.2">
      <c r="B342" s="23" t="s">
        <v>207</v>
      </c>
      <c r="D342" s="23" t="s">
        <v>247</v>
      </c>
      <c r="E342" s="23" t="s">
        <v>362</v>
      </c>
      <c r="F342" s="23" t="s">
        <v>190</v>
      </c>
      <c r="G342" s="37">
        <v>20100</v>
      </c>
      <c r="H342" s="23" t="s">
        <v>236</v>
      </c>
      <c r="L342" s="5">
        <f t="shared" si="235"/>
        <v>0</v>
      </c>
      <c r="N342" s="5">
        <f t="shared" si="236"/>
        <v>0</v>
      </c>
      <c r="O342" s="5">
        <f t="shared" si="237"/>
        <v>0</v>
      </c>
      <c r="Q342" s="5">
        <f t="shared" si="238"/>
        <v>0</v>
      </c>
      <c r="R342" s="5">
        <f t="shared" si="239"/>
        <v>0</v>
      </c>
      <c r="T342" s="5">
        <f t="shared" si="240"/>
        <v>0</v>
      </c>
      <c r="U342" s="5">
        <f t="shared" si="241"/>
        <v>0</v>
      </c>
      <c r="W342" s="5">
        <f t="shared" si="242"/>
        <v>0</v>
      </c>
      <c r="X342" s="5">
        <f t="shared" si="243"/>
        <v>0</v>
      </c>
      <c r="Z342" s="5">
        <f t="shared" si="244"/>
        <v>0</v>
      </c>
      <c r="AA342" s="5">
        <f t="shared" si="245"/>
        <v>0</v>
      </c>
      <c r="AC342" s="5">
        <f t="shared" si="246"/>
        <v>0</v>
      </c>
      <c r="AD342" s="5">
        <f t="shared" si="247"/>
        <v>0</v>
      </c>
      <c r="AF342" s="5">
        <f t="shared" si="248"/>
        <v>0</v>
      </c>
      <c r="AG342" s="5">
        <f t="shared" si="249"/>
        <v>0</v>
      </c>
      <c r="AI342" s="5">
        <f t="shared" si="250"/>
        <v>0</v>
      </c>
      <c r="AJ342" s="5">
        <f t="shared" si="251"/>
        <v>0</v>
      </c>
      <c r="AL342" s="5">
        <f t="shared" si="252"/>
        <v>0</v>
      </c>
      <c r="AM342" s="5">
        <f t="shared" si="253"/>
        <v>0</v>
      </c>
      <c r="AO342" s="5">
        <f t="shared" si="254"/>
        <v>0</v>
      </c>
      <c r="AP342" s="5">
        <f t="shared" si="255"/>
        <v>0</v>
      </c>
      <c r="AR342" s="5">
        <f t="shared" si="256"/>
        <v>0</v>
      </c>
      <c r="AS342" s="5">
        <f t="shared" si="257"/>
        <v>0</v>
      </c>
      <c r="AU342" s="5">
        <f t="shared" si="258"/>
        <v>0</v>
      </c>
      <c r="AV342" s="5">
        <f t="shared" si="259"/>
        <v>0</v>
      </c>
      <c r="AX342" s="5">
        <f t="shared" si="260"/>
        <v>0</v>
      </c>
      <c r="AY342" s="5">
        <f t="shared" si="261"/>
        <v>0</v>
      </c>
      <c r="BA342" s="5">
        <f t="shared" si="262"/>
        <v>0</v>
      </c>
      <c r="BB342" s="5">
        <f t="shared" si="263"/>
        <v>0</v>
      </c>
      <c r="BD342" s="5">
        <f t="shared" si="264"/>
        <v>0</v>
      </c>
      <c r="BE342" s="5">
        <f t="shared" si="265"/>
        <v>0</v>
      </c>
      <c r="BG342" s="5">
        <f t="shared" si="266"/>
        <v>0</v>
      </c>
      <c r="BH342" s="5">
        <f t="shared" si="267"/>
        <v>0</v>
      </c>
      <c r="BJ342" s="5">
        <f t="shared" si="268"/>
        <v>0</v>
      </c>
      <c r="BK342" s="5">
        <f t="shared" si="269"/>
        <v>0</v>
      </c>
      <c r="BM342" s="5">
        <f t="shared" si="270"/>
        <v>0</v>
      </c>
      <c r="BN342" s="5">
        <f t="shared" si="271"/>
        <v>0</v>
      </c>
      <c r="BP342" s="5">
        <f t="shared" si="272"/>
        <v>0</v>
      </c>
      <c r="BQ342" s="5">
        <f t="shared" si="273"/>
        <v>0</v>
      </c>
      <c r="BS342" s="5">
        <f t="shared" si="274"/>
        <v>0</v>
      </c>
      <c r="BT342" s="5">
        <f t="shared" si="275"/>
        <v>0</v>
      </c>
      <c r="BV342" s="5">
        <f t="shared" si="276"/>
        <v>0</v>
      </c>
      <c r="BW342" s="5">
        <f t="shared" si="277"/>
        <v>0</v>
      </c>
      <c r="BY342" s="5">
        <f t="shared" si="278"/>
        <v>0</v>
      </c>
      <c r="BZ342" s="5">
        <f t="shared" si="279"/>
        <v>0</v>
      </c>
      <c r="CB342" s="5">
        <f t="shared" si="280"/>
        <v>0</v>
      </c>
      <c r="CC342" s="5">
        <f t="shared" si="281"/>
        <v>0</v>
      </c>
      <c r="CE342" s="5">
        <f t="shared" si="282"/>
        <v>0</v>
      </c>
      <c r="CF342" s="5">
        <f t="shared" si="283"/>
        <v>0</v>
      </c>
      <c r="CH342" s="5">
        <f t="shared" si="284"/>
        <v>0</v>
      </c>
      <c r="CI342" s="5">
        <f t="shared" si="285"/>
        <v>0</v>
      </c>
      <c r="CK342" s="5">
        <f t="shared" si="286"/>
        <v>0</v>
      </c>
      <c r="CL342" s="5">
        <f t="shared" si="287"/>
        <v>0</v>
      </c>
      <c r="CN342" s="5">
        <f t="shared" si="288"/>
        <v>0</v>
      </c>
      <c r="CO342" s="5">
        <f t="shared" si="289"/>
        <v>0</v>
      </c>
      <c r="CQ342" s="5">
        <f t="shared" si="290"/>
        <v>0</v>
      </c>
      <c r="CR342" s="5">
        <f t="shared" si="291"/>
        <v>0</v>
      </c>
      <c r="CT342" s="5">
        <f t="shared" si="292"/>
        <v>0</v>
      </c>
      <c r="CU342" s="5">
        <f t="shared" si="293"/>
        <v>0</v>
      </c>
      <c r="CW342" s="5">
        <f t="shared" si="294"/>
        <v>0</v>
      </c>
      <c r="CX342" s="5">
        <f t="shared" si="295"/>
        <v>0</v>
      </c>
      <c r="CZ342" s="5">
        <f>K342+N342+Q342+T342+W342+Z342+AC342+AF342+AI342+AL342+AO342+AR342+AU342+AX342+BA342+BD342+BG342+BJ342+BM342+BP342+BS342+BV342+BY342+CB342+CE342+CH342+CK342+CN342+CQ342</f>
        <v>0</v>
      </c>
      <c r="DA342" s="5">
        <f>L342+O342+R342+U342+X342+AA342+AD342+AG342+AJ342+AM342+AP342+AS342+AV342+AY342+BB342+BE342+BH342+BK342+BN342+BQ342+BT342+BW342+BZ342+CC342+CF342+CI342+CL342+CO342+CR342</f>
        <v>0</v>
      </c>
    </row>
    <row r="343" spans="2:105" x14ac:dyDescent="0.2">
      <c r="K343" s="43" t="s">
        <v>415</v>
      </c>
    </row>
    <row r="344" spans="2:105" x14ac:dyDescent="0.2">
      <c r="B344" s="23" t="s">
        <v>207</v>
      </c>
      <c r="D344" s="23" t="s">
        <v>247</v>
      </c>
      <c r="E344" s="23" t="s">
        <v>362</v>
      </c>
      <c r="F344" s="23" t="s">
        <v>191</v>
      </c>
      <c r="G344" s="37">
        <v>20300</v>
      </c>
      <c r="H344" s="23" t="s">
        <v>235</v>
      </c>
      <c r="I344" s="23" t="s">
        <v>368</v>
      </c>
      <c r="K344" s="5">
        <v>964</v>
      </c>
      <c r="L344" s="5">
        <f t="shared" si="235"/>
        <v>964</v>
      </c>
      <c r="N344" s="5">
        <f t="shared" si="236"/>
        <v>964</v>
      </c>
      <c r="O344" s="5">
        <f t="shared" si="237"/>
        <v>964</v>
      </c>
      <c r="Q344" s="5">
        <f t="shared" si="238"/>
        <v>964</v>
      </c>
      <c r="R344" s="5">
        <f t="shared" si="239"/>
        <v>964</v>
      </c>
      <c r="T344" s="5">
        <f t="shared" si="240"/>
        <v>964</v>
      </c>
      <c r="U344" s="5">
        <f t="shared" si="241"/>
        <v>964</v>
      </c>
      <c r="W344" s="5">
        <f t="shared" si="242"/>
        <v>964</v>
      </c>
      <c r="X344" s="5">
        <f t="shared" si="243"/>
        <v>964</v>
      </c>
      <c r="Z344" s="5">
        <f t="shared" si="244"/>
        <v>964</v>
      </c>
      <c r="AA344" s="5">
        <f t="shared" si="245"/>
        <v>964</v>
      </c>
      <c r="AC344" s="5">
        <f t="shared" si="246"/>
        <v>964</v>
      </c>
      <c r="AD344" s="5">
        <f t="shared" si="247"/>
        <v>964</v>
      </c>
      <c r="AF344" s="5">
        <f t="shared" si="248"/>
        <v>964</v>
      </c>
      <c r="AG344" s="5">
        <f t="shared" si="249"/>
        <v>964</v>
      </c>
      <c r="AI344" s="5">
        <f t="shared" si="250"/>
        <v>964</v>
      </c>
      <c r="AJ344" s="5">
        <f t="shared" si="251"/>
        <v>964</v>
      </c>
      <c r="AL344" s="5">
        <f t="shared" si="252"/>
        <v>964</v>
      </c>
      <c r="AM344" s="5">
        <f t="shared" si="253"/>
        <v>964</v>
      </c>
      <c r="AO344" s="5">
        <f t="shared" si="254"/>
        <v>964</v>
      </c>
      <c r="AP344" s="5">
        <f t="shared" si="255"/>
        <v>964</v>
      </c>
      <c r="AR344" s="5">
        <f t="shared" si="256"/>
        <v>964</v>
      </c>
      <c r="AS344" s="5">
        <f t="shared" si="257"/>
        <v>964</v>
      </c>
      <c r="AU344" s="5">
        <f t="shared" si="258"/>
        <v>964</v>
      </c>
      <c r="AV344" s="5">
        <f t="shared" si="259"/>
        <v>964</v>
      </c>
      <c r="AX344" s="5">
        <f t="shared" si="260"/>
        <v>964</v>
      </c>
      <c r="AY344" s="5">
        <f t="shared" si="261"/>
        <v>964</v>
      </c>
      <c r="BA344" s="5">
        <f t="shared" si="262"/>
        <v>964</v>
      </c>
      <c r="BB344" s="5">
        <f t="shared" si="263"/>
        <v>964</v>
      </c>
      <c r="BD344" s="5">
        <f t="shared" si="264"/>
        <v>964</v>
      </c>
      <c r="BE344" s="5">
        <f t="shared" si="265"/>
        <v>964</v>
      </c>
      <c r="BG344" s="5">
        <f t="shared" si="266"/>
        <v>964</v>
      </c>
      <c r="BH344" s="5">
        <f t="shared" si="267"/>
        <v>964</v>
      </c>
      <c r="BJ344" s="5">
        <f t="shared" si="268"/>
        <v>964</v>
      </c>
      <c r="BK344" s="5">
        <f t="shared" si="269"/>
        <v>964</v>
      </c>
      <c r="BM344" s="5">
        <f t="shared" si="270"/>
        <v>964</v>
      </c>
      <c r="BN344" s="5">
        <f t="shared" si="271"/>
        <v>964</v>
      </c>
      <c r="BP344" s="5">
        <f t="shared" si="272"/>
        <v>964</v>
      </c>
      <c r="BQ344" s="5">
        <f t="shared" si="273"/>
        <v>964</v>
      </c>
      <c r="BS344" s="5">
        <f t="shared" si="274"/>
        <v>964</v>
      </c>
      <c r="BT344" s="5">
        <f t="shared" si="275"/>
        <v>964</v>
      </c>
      <c r="BV344" s="5">
        <f t="shared" si="276"/>
        <v>964</v>
      </c>
      <c r="BW344" s="5">
        <f t="shared" si="277"/>
        <v>964</v>
      </c>
      <c r="BY344" s="5">
        <f t="shared" si="278"/>
        <v>964</v>
      </c>
      <c r="BZ344" s="5">
        <f t="shared" si="279"/>
        <v>964</v>
      </c>
      <c r="CB344" s="5">
        <f t="shared" si="280"/>
        <v>964</v>
      </c>
      <c r="CC344" s="5">
        <f t="shared" si="281"/>
        <v>964</v>
      </c>
      <c r="CE344" s="5">
        <f t="shared" si="282"/>
        <v>964</v>
      </c>
      <c r="CF344" s="5">
        <f t="shared" si="283"/>
        <v>964</v>
      </c>
      <c r="CH344" s="5">
        <f t="shared" si="284"/>
        <v>964</v>
      </c>
      <c r="CI344" s="5">
        <f t="shared" si="285"/>
        <v>964</v>
      </c>
      <c r="CK344" s="5">
        <f t="shared" si="286"/>
        <v>964</v>
      </c>
      <c r="CL344" s="5">
        <f t="shared" si="287"/>
        <v>964</v>
      </c>
      <c r="CN344" s="5">
        <f t="shared" si="288"/>
        <v>964</v>
      </c>
      <c r="CO344" s="5">
        <f t="shared" si="289"/>
        <v>964</v>
      </c>
      <c r="CQ344" s="5">
        <f t="shared" si="290"/>
        <v>964</v>
      </c>
      <c r="CR344" s="5">
        <f t="shared" si="291"/>
        <v>964</v>
      </c>
      <c r="CT344" s="5">
        <f t="shared" si="292"/>
        <v>964</v>
      </c>
      <c r="CU344" s="5">
        <f t="shared" si="293"/>
        <v>964</v>
      </c>
      <c r="CW344" s="5">
        <f t="shared" si="294"/>
        <v>964</v>
      </c>
      <c r="CX344" s="5">
        <f t="shared" si="295"/>
        <v>964</v>
      </c>
      <c r="CZ344" s="5">
        <f>K344+N344+Q344+T344+W344+Z344+AC344+AF344+AI344+AL344+AO344+AR344+AU344+AX344+BA344+BD344+BG344+BJ344+BM344+BP344+BS344+BV344+BY344+CB344+CE344+CH344+CK344+CN344+CQ344</f>
        <v>27956</v>
      </c>
      <c r="DA344" s="5">
        <f>L344+O344+R344+U344+X344+AA344+AD344+AG344+AJ344+AM344+AP344+AS344+AV344+AY344+BB344+BE344+BH344+BK344+BN344+BQ344+BT344+BW344+BZ344+CC344+CF344+CI344+CL344+CO344+CR344</f>
        <v>27956</v>
      </c>
    </row>
    <row r="345" spans="2:105" x14ac:dyDescent="0.2">
      <c r="B345" s="23" t="s">
        <v>207</v>
      </c>
      <c r="D345" s="23" t="s">
        <v>247</v>
      </c>
      <c r="E345" s="23" t="s">
        <v>362</v>
      </c>
      <c r="F345" s="23" t="s">
        <v>191</v>
      </c>
      <c r="G345" s="37">
        <v>20300</v>
      </c>
      <c r="H345" s="23" t="s">
        <v>236</v>
      </c>
      <c r="L345" s="5">
        <f t="shared" si="235"/>
        <v>0</v>
      </c>
      <c r="N345" s="5">
        <f t="shared" si="236"/>
        <v>0</v>
      </c>
      <c r="O345" s="5">
        <f t="shared" si="237"/>
        <v>0</v>
      </c>
      <c r="Q345" s="5">
        <f t="shared" si="238"/>
        <v>0</v>
      </c>
      <c r="R345" s="5">
        <f t="shared" si="239"/>
        <v>0</v>
      </c>
      <c r="T345" s="5">
        <f t="shared" si="240"/>
        <v>0</v>
      </c>
      <c r="U345" s="5">
        <f t="shared" si="241"/>
        <v>0</v>
      </c>
      <c r="W345" s="5">
        <f t="shared" si="242"/>
        <v>0</v>
      </c>
      <c r="X345" s="5">
        <f t="shared" si="243"/>
        <v>0</v>
      </c>
      <c r="Z345" s="5">
        <f t="shared" si="244"/>
        <v>0</v>
      </c>
      <c r="AA345" s="5">
        <f t="shared" si="245"/>
        <v>0</v>
      </c>
      <c r="AC345" s="5">
        <f t="shared" si="246"/>
        <v>0</v>
      </c>
      <c r="AD345" s="5">
        <f t="shared" si="247"/>
        <v>0</v>
      </c>
      <c r="AF345" s="5">
        <f t="shared" si="248"/>
        <v>0</v>
      </c>
      <c r="AG345" s="5">
        <f t="shared" si="249"/>
        <v>0</v>
      </c>
      <c r="AI345" s="5">
        <f t="shared" si="250"/>
        <v>0</v>
      </c>
      <c r="AJ345" s="5">
        <f t="shared" si="251"/>
        <v>0</v>
      </c>
      <c r="AL345" s="5">
        <f t="shared" si="252"/>
        <v>0</v>
      </c>
      <c r="AM345" s="5">
        <f t="shared" si="253"/>
        <v>0</v>
      </c>
      <c r="AO345" s="5">
        <f t="shared" si="254"/>
        <v>0</v>
      </c>
      <c r="AP345" s="5">
        <f t="shared" si="255"/>
        <v>0</v>
      </c>
      <c r="AR345" s="5">
        <f t="shared" si="256"/>
        <v>0</v>
      </c>
      <c r="AS345" s="5">
        <f t="shared" si="257"/>
        <v>0</v>
      </c>
      <c r="AU345" s="5">
        <f t="shared" si="258"/>
        <v>0</v>
      </c>
      <c r="AV345" s="5">
        <f t="shared" si="259"/>
        <v>0</v>
      </c>
      <c r="AX345" s="5">
        <f t="shared" si="260"/>
        <v>0</v>
      </c>
      <c r="AY345" s="5">
        <f t="shared" si="261"/>
        <v>0</v>
      </c>
      <c r="BA345" s="5">
        <f t="shared" si="262"/>
        <v>0</v>
      </c>
      <c r="BB345" s="5">
        <f t="shared" si="263"/>
        <v>0</v>
      </c>
      <c r="BD345" s="5">
        <f t="shared" si="264"/>
        <v>0</v>
      </c>
      <c r="BE345" s="5">
        <f t="shared" si="265"/>
        <v>0</v>
      </c>
      <c r="BG345" s="5">
        <f t="shared" si="266"/>
        <v>0</v>
      </c>
      <c r="BH345" s="5">
        <f t="shared" si="267"/>
        <v>0</v>
      </c>
      <c r="BJ345" s="5">
        <f t="shared" si="268"/>
        <v>0</v>
      </c>
      <c r="BK345" s="5">
        <f t="shared" si="269"/>
        <v>0</v>
      </c>
      <c r="BM345" s="5">
        <f t="shared" si="270"/>
        <v>0</v>
      </c>
      <c r="BN345" s="5">
        <f t="shared" si="271"/>
        <v>0</v>
      </c>
      <c r="BP345" s="5">
        <f t="shared" si="272"/>
        <v>0</v>
      </c>
      <c r="BQ345" s="5">
        <f t="shared" si="273"/>
        <v>0</v>
      </c>
      <c r="BS345" s="5">
        <f t="shared" si="274"/>
        <v>0</v>
      </c>
      <c r="BT345" s="5">
        <f t="shared" si="275"/>
        <v>0</v>
      </c>
      <c r="BV345" s="5">
        <f t="shared" si="276"/>
        <v>0</v>
      </c>
      <c r="BW345" s="5">
        <f t="shared" si="277"/>
        <v>0</v>
      </c>
      <c r="BY345" s="5">
        <f t="shared" si="278"/>
        <v>0</v>
      </c>
      <c r="BZ345" s="5">
        <f t="shared" si="279"/>
        <v>0</v>
      </c>
      <c r="CB345" s="5">
        <f t="shared" si="280"/>
        <v>0</v>
      </c>
      <c r="CC345" s="5">
        <f t="shared" si="281"/>
        <v>0</v>
      </c>
      <c r="CE345" s="5">
        <f t="shared" si="282"/>
        <v>0</v>
      </c>
      <c r="CF345" s="5">
        <f t="shared" si="283"/>
        <v>0</v>
      </c>
      <c r="CH345" s="5">
        <f t="shared" si="284"/>
        <v>0</v>
      </c>
      <c r="CI345" s="5">
        <f t="shared" si="285"/>
        <v>0</v>
      </c>
      <c r="CK345" s="5">
        <f t="shared" si="286"/>
        <v>0</v>
      </c>
      <c r="CL345" s="5">
        <f t="shared" si="287"/>
        <v>0</v>
      </c>
      <c r="CN345" s="5">
        <f t="shared" si="288"/>
        <v>0</v>
      </c>
      <c r="CO345" s="5">
        <f t="shared" si="289"/>
        <v>0</v>
      </c>
      <c r="CQ345" s="5">
        <f t="shared" si="290"/>
        <v>0</v>
      </c>
      <c r="CR345" s="5">
        <f t="shared" si="291"/>
        <v>0</v>
      </c>
      <c r="CT345" s="5">
        <f t="shared" si="292"/>
        <v>0</v>
      </c>
      <c r="CU345" s="5">
        <f t="shared" si="293"/>
        <v>0</v>
      </c>
      <c r="CW345" s="5">
        <f t="shared" si="294"/>
        <v>0</v>
      </c>
      <c r="CX345" s="5">
        <f t="shared" si="295"/>
        <v>0</v>
      </c>
      <c r="CZ345" s="5">
        <f>K345+N345+Q345+T345+W345+Z345+AC345+AF345+AI345+AL345+AO345+AR345+AU345+AX345+BA345+BD345+BG345+BJ345+BM345+BP345+BS345+BV345+BY345+CB345+CE345+CH345+CK345+CN345+CQ345</f>
        <v>0</v>
      </c>
      <c r="DA345" s="5">
        <f>L345+O345+R345+U345+X345+AA345+AD345+AG345+AJ345+AM345+AP345+AS345+AV345+AY345+BB345+BE345+BH345+BK345+BN345+BQ345+BT345+BW345+BZ345+CC345+CF345+CI345+CL345+CO345+CR345</f>
        <v>0</v>
      </c>
    </row>
    <row r="347" spans="2:105" x14ac:dyDescent="0.2">
      <c r="B347" s="23" t="s">
        <v>207</v>
      </c>
      <c r="D347" s="23" t="s">
        <v>247</v>
      </c>
      <c r="E347" s="23" t="s">
        <v>361</v>
      </c>
      <c r="F347" s="23" t="s">
        <v>230</v>
      </c>
      <c r="G347" s="37">
        <v>22000</v>
      </c>
      <c r="H347" s="23" t="s">
        <v>235</v>
      </c>
      <c r="I347" s="23" t="s">
        <v>383</v>
      </c>
      <c r="K347" s="26">
        <v>0</v>
      </c>
      <c r="L347" s="5">
        <f t="shared" si="235"/>
        <v>0</v>
      </c>
      <c r="M347" s="26"/>
      <c r="N347" s="5">
        <f t="shared" si="236"/>
        <v>0</v>
      </c>
      <c r="O347" s="5">
        <f t="shared" si="237"/>
        <v>0</v>
      </c>
      <c r="P347" s="26"/>
      <c r="Q347" s="5">
        <f t="shared" si="238"/>
        <v>0</v>
      </c>
      <c r="R347" s="5">
        <f t="shared" si="239"/>
        <v>0</v>
      </c>
      <c r="S347" s="26"/>
      <c r="T347" s="5">
        <f t="shared" si="240"/>
        <v>0</v>
      </c>
      <c r="U347" s="5">
        <f t="shared" si="241"/>
        <v>0</v>
      </c>
      <c r="V347" s="26"/>
      <c r="W347" s="5">
        <f t="shared" si="242"/>
        <v>0</v>
      </c>
      <c r="X347" s="5">
        <f t="shared" si="243"/>
        <v>0</v>
      </c>
      <c r="Y347" s="26"/>
      <c r="Z347" s="5">
        <f t="shared" si="244"/>
        <v>0</v>
      </c>
      <c r="AA347" s="5">
        <f t="shared" si="245"/>
        <v>0</v>
      </c>
      <c r="AB347" s="26"/>
      <c r="AC347" s="5">
        <f t="shared" si="246"/>
        <v>0</v>
      </c>
      <c r="AD347" s="5">
        <f t="shared" si="247"/>
        <v>0</v>
      </c>
      <c r="AE347" s="26"/>
      <c r="AF347" s="5">
        <f t="shared" si="248"/>
        <v>0</v>
      </c>
      <c r="AG347" s="5">
        <f t="shared" si="249"/>
        <v>0</v>
      </c>
      <c r="AH347" s="26"/>
      <c r="AI347" s="5">
        <f t="shared" si="250"/>
        <v>0</v>
      </c>
      <c r="AJ347" s="5">
        <f t="shared" si="251"/>
        <v>0</v>
      </c>
      <c r="AK347" s="26"/>
      <c r="AL347" s="5">
        <f t="shared" si="252"/>
        <v>0</v>
      </c>
      <c r="AM347" s="5">
        <f t="shared" si="253"/>
        <v>0</v>
      </c>
      <c r="AN347" s="26"/>
      <c r="AO347" s="5">
        <f t="shared" si="254"/>
        <v>0</v>
      </c>
      <c r="AP347" s="5">
        <f t="shared" si="255"/>
        <v>0</v>
      </c>
      <c r="AQ347" s="26"/>
      <c r="AR347" s="5">
        <f t="shared" si="256"/>
        <v>0</v>
      </c>
      <c r="AS347" s="5">
        <f t="shared" si="257"/>
        <v>0</v>
      </c>
      <c r="AT347" s="26"/>
      <c r="AU347" s="5">
        <f t="shared" si="258"/>
        <v>0</v>
      </c>
      <c r="AV347" s="5">
        <f t="shared" si="259"/>
        <v>0</v>
      </c>
      <c r="AW347" s="26"/>
      <c r="AX347" s="5">
        <f t="shared" si="260"/>
        <v>0</v>
      </c>
      <c r="AY347" s="5">
        <f t="shared" si="261"/>
        <v>0</v>
      </c>
      <c r="AZ347" s="26"/>
      <c r="BA347" s="5">
        <f t="shared" si="262"/>
        <v>0</v>
      </c>
      <c r="BB347" s="5">
        <f t="shared" si="263"/>
        <v>0</v>
      </c>
      <c r="BC347" s="26"/>
      <c r="BD347" s="5">
        <f t="shared" si="264"/>
        <v>0</v>
      </c>
      <c r="BE347" s="5">
        <f t="shared" si="265"/>
        <v>0</v>
      </c>
      <c r="BG347" s="5">
        <f t="shared" si="266"/>
        <v>0</v>
      </c>
      <c r="BH347" s="5">
        <f t="shared" si="267"/>
        <v>0</v>
      </c>
      <c r="BJ347" s="5">
        <f t="shared" si="268"/>
        <v>0</v>
      </c>
      <c r="BK347" s="5">
        <f t="shared" si="269"/>
        <v>0</v>
      </c>
      <c r="BM347" s="5">
        <f t="shared" si="270"/>
        <v>0</v>
      </c>
      <c r="BN347" s="5">
        <f t="shared" si="271"/>
        <v>0</v>
      </c>
      <c r="BP347" s="5">
        <f t="shared" si="272"/>
        <v>0</v>
      </c>
      <c r="BQ347" s="5">
        <f t="shared" si="273"/>
        <v>0</v>
      </c>
      <c r="BS347" s="5">
        <f t="shared" si="274"/>
        <v>0</v>
      </c>
      <c r="BT347" s="5">
        <f t="shared" si="275"/>
        <v>0</v>
      </c>
      <c r="BV347" s="5">
        <f t="shared" si="276"/>
        <v>0</v>
      </c>
      <c r="BW347" s="5">
        <f t="shared" si="277"/>
        <v>0</v>
      </c>
      <c r="BY347" s="5">
        <f t="shared" si="278"/>
        <v>0</v>
      </c>
      <c r="BZ347" s="5">
        <f t="shared" si="279"/>
        <v>0</v>
      </c>
      <c r="CB347" s="5">
        <f t="shared" si="280"/>
        <v>0</v>
      </c>
      <c r="CC347" s="5">
        <f t="shared" si="281"/>
        <v>0</v>
      </c>
      <c r="CE347" s="5">
        <f t="shared" si="282"/>
        <v>0</v>
      </c>
      <c r="CF347" s="5">
        <f t="shared" si="283"/>
        <v>0</v>
      </c>
      <c r="CH347" s="5">
        <f t="shared" si="284"/>
        <v>0</v>
      </c>
      <c r="CI347" s="5">
        <f t="shared" si="285"/>
        <v>0</v>
      </c>
      <c r="CK347" s="5">
        <f t="shared" si="286"/>
        <v>0</v>
      </c>
      <c r="CL347" s="5">
        <f t="shared" si="287"/>
        <v>0</v>
      </c>
      <c r="CN347" s="5">
        <f t="shared" si="288"/>
        <v>0</v>
      </c>
      <c r="CO347" s="5">
        <f t="shared" si="289"/>
        <v>0</v>
      </c>
      <c r="CQ347" s="5">
        <f t="shared" si="290"/>
        <v>0</v>
      </c>
      <c r="CR347" s="5">
        <f t="shared" si="291"/>
        <v>0</v>
      </c>
      <c r="CT347" s="5">
        <f t="shared" si="292"/>
        <v>0</v>
      </c>
      <c r="CU347" s="5">
        <f t="shared" si="293"/>
        <v>0</v>
      </c>
      <c r="CW347" s="5">
        <f t="shared" si="294"/>
        <v>0</v>
      </c>
      <c r="CX347" s="5">
        <f t="shared" si="295"/>
        <v>0</v>
      </c>
      <c r="CZ347" s="5">
        <f t="shared" ref="CZ347:DA349" si="300">K347+N347+Q347+T347+W347+Z347+AC347+AF347+AI347+AL347+AO347+AR347+AU347+AX347+BA347+BD347+BG347+BJ347+BM347+BP347+BS347+BV347+BY347+CB347+CE347+CH347+CK347+CN347+CQ347</f>
        <v>0</v>
      </c>
      <c r="DA347" s="5">
        <f t="shared" si="300"/>
        <v>0</v>
      </c>
    </row>
    <row r="348" spans="2:105" x14ac:dyDescent="0.2">
      <c r="B348" s="23" t="s">
        <v>207</v>
      </c>
      <c r="D348" s="23" t="s">
        <v>247</v>
      </c>
      <c r="E348" s="23" t="s">
        <v>361</v>
      </c>
      <c r="F348" s="23" t="s">
        <v>230</v>
      </c>
      <c r="G348" s="37">
        <v>22000</v>
      </c>
      <c r="H348" s="23" t="s">
        <v>236</v>
      </c>
      <c r="I348" s="23" t="s">
        <v>383</v>
      </c>
      <c r="K348" s="26">
        <v>0</v>
      </c>
      <c r="L348" s="5">
        <f t="shared" si="235"/>
        <v>0</v>
      </c>
      <c r="M348" s="26"/>
      <c r="N348" s="5">
        <f t="shared" si="236"/>
        <v>0</v>
      </c>
      <c r="O348" s="5">
        <f t="shared" si="237"/>
        <v>0</v>
      </c>
      <c r="P348" s="26"/>
      <c r="Q348" s="5">
        <f t="shared" si="238"/>
        <v>0</v>
      </c>
      <c r="R348" s="5">
        <f t="shared" si="239"/>
        <v>0</v>
      </c>
      <c r="S348" s="26"/>
      <c r="T348" s="5">
        <f t="shared" si="240"/>
        <v>0</v>
      </c>
      <c r="U348" s="5">
        <f t="shared" si="241"/>
        <v>0</v>
      </c>
      <c r="V348" s="26"/>
      <c r="W348" s="5">
        <f t="shared" si="242"/>
        <v>0</v>
      </c>
      <c r="X348" s="5">
        <f t="shared" si="243"/>
        <v>0</v>
      </c>
      <c r="Y348" s="26"/>
      <c r="Z348" s="5">
        <f t="shared" si="244"/>
        <v>0</v>
      </c>
      <c r="AA348" s="5">
        <f t="shared" si="245"/>
        <v>0</v>
      </c>
      <c r="AB348" s="26"/>
      <c r="AC348" s="5">
        <f t="shared" si="246"/>
        <v>0</v>
      </c>
      <c r="AD348" s="5">
        <f t="shared" si="247"/>
        <v>0</v>
      </c>
      <c r="AE348" s="26"/>
      <c r="AF348" s="5">
        <f t="shared" si="248"/>
        <v>0</v>
      </c>
      <c r="AG348" s="5">
        <f t="shared" si="249"/>
        <v>0</v>
      </c>
      <c r="AH348" s="26"/>
      <c r="AI348" s="5">
        <f t="shared" si="250"/>
        <v>0</v>
      </c>
      <c r="AJ348" s="5">
        <f t="shared" si="251"/>
        <v>0</v>
      </c>
      <c r="AK348" s="26"/>
      <c r="AL348" s="5">
        <f t="shared" si="252"/>
        <v>0</v>
      </c>
      <c r="AM348" s="5">
        <f t="shared" si="253"/>
        <v>0</v>
      </c>
      <c r="AN348" s="26"/>
      <c r="AO348" s="5">
        <f t="shared" si="254"/>
        <v>0</v>
      </c>
      <c r="AP348" s="5">
        <f t="shared" si="255"/>
        <v>0</v>
      </c>
      <c r="AQ348" s="26"/>
      <c r="AR348" s="5">
        <f t="shared" si="256"/>
        <v>0</v>
      </c>
      <c r="AS348" s="5">
        <f t="shared" si="257"/>
        <v>0</v>
      </c>
      <c r="AT348" s="26"/>
      <c r="AU348" s="5">
        <f t="shared" si="258"/>
        <v>0</v>
      </c>
      <c r="AV348" s="5">
        <f t="shared" si="259"/>
        <v>0</v>
      </c>
      <c r="AW348" s="26"/>
      <c r="AX348" s="5">
        <f t="shared" si="260"/>
        <v>0</v>
      </c>
      <c r="AY348" s="5">
        <f t="shared" si="261"/>
        <v>0</v>
      </c>
      <c r="AZ348" s="26"/>
      <c r="BA348" s="5">
        <f t="shared" si="262"/>
        <v>0</v>
      </c>
      <c r="BB348" s="5">
        <f t="shared" si="263"/>
        <v>0</v>
      </c>
      <c r="BC348" s="26"/>
      <c r="BD348" s="5">
        <f t="shared" si="264"/>
        <v>0</v>
      </c>
      <c r="BE348" s="5">
        <f t="shared" si="265"/>
        <v>0</v>
      </c>
      <c r="BG348" s="5">
        <f t="shared" si="266"/>
        <v>0</v>
      </c>
      <c r="BH348" s="5">
        <f t="shared" si="267"/>
        <v>0</v>
      </c>
      <c r="BJ348" s="5">
        <f t="shared" si="268"/>
        <v>0</v>
      </c>
      <c r="BK348" s="5">
        <f t="shared" si="269"/>
        <v>0</v>
      </c>
      <c r="BM348" s="5">
        <f t="shared" si="270"/>
        <v>0</v>
      </c>
      <c r="BN348" s="5">
        <f t="shared" si="271"/>
        <v>0</v>
      </c>
      <c r="BP348" s="5">
        <f t="shared" si="272"/>
        <v>0</v>
      </c>
      <c r="BQ348" s="5">
        <f t="shared" si="273"/>
        <v>0</v>
      </c>
      <c r="BS348" s="5">
        <f t="shared" si="274"/>
        <v>0</v>
      </c>
      <c r="BT348" s="5">
        <f t="shared" si="275"/>
        <v>0</v>
      </c>
      <c r="BV348" s="5">
        <f t="shared" si="276"/>
        <v>0</v>
      </c>
      <c r="BW348" s="5">
        <f t="shared" si="277"/>
        <v>0</v>
      </c>
      <c r="BY348" s="5">
        <f t="shared" si="278"/>
        <v>0</v>
      </c>
      <c r="BZ348" s="5">
        <f t="shared" si="279"/>
        <v>0</v>
      </c>
      <c r="CB348" s="5">
        <f t="shared" si="280"/>
        <v>0</v>
      </c>
      <c r="CC348" s="5">
        <f t="shared" si="281"/>
        <v>0</v>
      </c>
      <c r="CE348" s="5">
        <f t="shared" si="282"/>
        <v>0</v>
      </c>
      <c r="CF348" s="5">
        <f t="shared" si="283"/>
        <v>0</v>
      </c>
      <c r="CH348" s="5">
        <f t="shared" si="284"/>
        <v>0</v>
      </c>
      <c r="CI348" s="5">
        <f t="shared" si="285"/>
        <v>0</v>
      </c>
      <c r="CK348" s="5">
        <f t="shared" si="286"/>
        <v>0</v>
      </c>
      <c r="CL348" s="5">
        <f t="shared" si="287"/>
        <v>0</v>
      </c>
      <c r="CN348" s="5">
        <f t="shared" si="288"/>
        <v>0</v>
      </c>
      <c r="CO348" s="5">
        <f t="shared" si="289"/>
        <v>0</v>
      </c>
      <c r="CQ348" s="5">
        <f t="shared" si="290"/>
        <v>0</v>
      </c>
      <c r="CR348" s="5">
        <f t="shared" si="291"/>
        <v>0</v>
      </c>
      <c r="CT348" s="5">
        <f t="shared" si="292"/>
        <v>0</v>
      </c>
      <c r="CU348" s="5">
        <f t="shared" si="293"/>
        <v>0</v>
      </c>
      <c r="CW348" s="5">
        <f t="shared" si="294"/>
        <v>0</v>
      </c>
      <c r="CX348" s="5">
        <f t="shared" si="295"/>
        <v>0</v>
      </c>
      <c r="CZ348" s="5">
        <f t="shared" si="300"/>
        <v>0</v>
      </c>
      <c r="DA348" s="5">
        <f t="shared" si="300"/>
        <v>0</v>
      </c>
    </row>
    <row r="349" spans="2:105" x14ac:dyDescent="0.2">
      <c r="B349" s="23" t="s">
        <v>207</v>
      </c>
      <c r="D349" s="23" t="s">
        <v>247</v>
      </c>
      <c r="E349" s="23" t="s">
        <v>361</v>
      </c>
      <c r="F349" s="23" t="s">
        <v>230</v>
      </c>
      <c r="G349" s="37">
        <v>22000</v>
      </c>
      <c r="H349" s="23" t="s">
        <v>237</v>
      </c>
      <c r="I349" s="23" t="s">
        <v>383</v>
      </c>
      <c r="K349" s="26">
        <v>0</v>
      </c>
      <c r="L349" s="5">
        <f t="shared" si="235"/>
        <v>0</v>
      </c>
      <c r="M349" s="26"/>
      <c r="N349" s="5">
        <f t="shared" si="236"/>
        <v>0</v>
      </c>
      <c r="O349" s="5">
        <f t="shared" si="237"/>
        <v>0</v>
      </c>
      <c r="P349" s="26"/>
      <c r="Q349" s="5">
        <f t="shared" si="238"/>
        <v>0</v>
      </c>
      <c r="R349" s="5">
        <f t="shared" si="239"/>
        <v>0</v>
      </c>
      <c r="S349" s="26"/>
      <c r="T349" s="5">
        <f t="shared" si="240"/>
        <v>0</v>
      </c>
      <c r="U349" s="5">
        <f t="shared" si="241"/>
        <v>0</v>
      </c>
      <c r="V349" s="26"/>
      <c r="W349" s="5">
        <f t="shared" si="242"/>
        <v>0</v>
      </c>
      <c r="X349" s="5">
        <f t="shared" si="243"/>
        <v>0</v>
      </c>
      <c r="Y349" s="26"/>
      <c r="Z349" s="5">
        <f t="shared" si="244"/>
        <v>0</v>
      </c>
      <c r="AA349" s="5">
        <f t="shared" si="245"/>
        <v>0</v>
      </c>
      <c r="AB349" s="26"/>
      <c r="AC349" s="5">
        <f t="shared" si="246"/>
        <v>0</v>
      </c>
      <c r="AD349" s="5">
        <f t="shared" si="247"/>
        <v>0</v>
      </c>
      <c r="AE349" s="26"/>
      <c r="AF349" s="5">
        <f t="shared" si="248"/>
        <v>0</v>
      </c>
      <c r="AG349" s="5">
        <f t="shared" si="249"/>
        <v>0</v>
      </c>
      <c r="AH349" s="26"/>
      <c r="AI349" s="5">
        <f t="shared" si="250"/>
        <v>0</v>
      </c>
      <c r="AJ349" s="5">
        <f t="shared" si="251"/>
        <v>0</v>
      </c>
      <c r="AK349" s="26"/>
      <c r="AL349" s="5">
        <f t="shared" si="252"/>
        <v>0</v>
      </c>
      <c r="AM349" s="5">
        <f t="shared" si="253"/>
        <v>0</v>
      </c>
      <c r="AN349" s="26"/>
      <c r="AO349" s="5">
        <f t="shared" si="254"/>
        <v>0</v>
      </c>
      <c r="AP349" s="5">
        <f t="shared" si="255"/>
        <v>0</v>
      </c>
      <c r="AQ349" s="26"/>
      <c r="AR349" s="5">
        <f t="shared" si="256"/>
        <v>0</v>
      </c>
      <c r="AS349" s="5">
        <f t="shared" si="257"/>
        <v>0</v>
      </c>
      <c r="AT349" s="26"/>
      <c r="AU349" s="5">
        <f t="shared" si="258"/>
        <v>0</v>
      </c>
      <c r="AV349" s="5">
        <f t="shared" si="259"/>
        <v>0</v>
      </c>
      <c r="AW349" s="26"/>
      <c r="AX349" s="5">
        <f t="shared" si="260"/>
        <v>0</v>
      </c>
      <c r="AY349" s="5">
        <f t="shared" si="261"/>
        <v>0</v>
      </c>
      <c r="AZ349" s="26"/>
      <c r="BA349" s="5">
        <f t="shared" si="262"/>
        <v>0</v>
      </c>
      <c r="BB349" s="5">
        <f t="shared" si="263"/>
        <v>0</v>
      </c>
      <c r="BC349" s="26"/>
      <c r="BD349" s="5">
        <f t="shared" si="264"/>
        <v>0</v>
      </c>
      <c r="BE349" s="5">
        <f t="shared" si="265"/>
        <v>0</v>
      </c>
      <c r="BG349" s="5">
        <f t="shared" si="266"/>
        <v>0</v>
      </c>
      <c r="BH349" s="5">
        <f t="shared" si="267"/>
        <v>0</v>
      </c>
      <c r="BJ349" s="5">
        <f t="shared" si="268"/>
        <v>0</v>
      </c>
      <c r="BK349" s="5">
        <f t="shared" si="269"/>
        <v>0</v>
      </c>
      <c r="BM349" s="5">
        <f t="shared" si="270"/>
        <v>0</v>
      </c>
      <c r="BN349" s="5">
        <f t="shared" si="271"/>
        <v>0</v>
      </c>
      <c r="BP349" s="5">
        <f t="shared" si="272"/>
        <v>0</v>
      </c>
      <c r="BQ349" s="5">
        <f t="shared" si="273"/>
        <v>0</v>
      </c>
      <c r="BS349" s="5">
        <f t="shared" si="274"/>
        <v>0</v>
      </c>
      <c r="BT349" s="5">
        <f t="shared" si="275"/>
        <v>0</v>
      </c>
      <c r="BV349" s="5">
        <f t="shared" si="276"/>
        <v>0</v>
      </c>
      <c r="BW349" s="5">
        <f t="shared" si="277"/>
        <v>0</v>
      </c>
      <c r="BY349" s="5">
        <f t="shared" si="278"/>
        <v>0</v>
      </c>
      <c r="BZ349" s="5">
        <f t="shared" si="279"/>
        <v>0</v>
      </c>
      <c r="CB349" s="5">
        <f t="shared" si="280"/>
        <v>0</v>
      </c>
      <c r="CC349" s="5">
        <f t="shared" si="281"/>
        <v>0</v>
      </c>
      <c r="CE349" s="5">
        <f t="shared" si="282"/>
        <v>0</v>
      </c>
      <c r="CF349" s="5">
        <f t="shared" si="283"/>
        <v>0</v>
      </c>
      <c r="CH349" s="5">
        <f t="shared" si="284"/>
        <v>0</v>
      </c>
      <c r="CI349" s="5">
        <f t="shared" si="285"/>
        <v>0</v>
      </c>
      <c r="CK349" s="5">
        <f t="shared" si="286"/>
        <v>0</v>
      </c>
      <c r="CL349" s="5">
        <f t="shared" si="287"/>
        <v>0</v>
      </c>
      <c r="CN349" s="5">
        <f t="shared" si="288"/>
        <v>0</v>
      </c>
      <c r="CO349" s="5">
        <f t="shared" si="289"/>
        <v>0</v>
      </c>
      <c r="CQ349" s="5">
        <f t="shared" si="290"/>
        <v>0</v>
      </c>
      <c r="CR349" s="5">
        <f t="shared" si="291"/>
        <v>0</v>
      </c>
      <c r="CT349" s="5">
        <f t="shared" si="292"/>
        <v>0</v>
      </c>
      <c r="CU349" s="5">
        <f t="shared" si="293"/>
        <v>0</v>
      </c>
      <c r="CW349" s="5">
        <f t="shared" si="294"/>
        <v>0</v>
      </c>
      <c r="CX349" s="5">
        <f t="shared" si="295"/>
        <v>0</v>
      </c>
      <c r="CZ349" s="5">
        <f t="shared" si="300"/>
        <v>0</v>
      </c>
      <c r="DA349" s="5">
        <f t="shared" si="300"/>
        <v>0</v>
      </c>
    </row>
    <row r="350" spans="2:105" x14ac:dyDescent="0.2">
      <c r="K350" s="26"/>
      <c r="M350" s="26"/>
      <c r="P350" s="26"/>
      <c r="S350" s="26"/>
      <c r="V350" s="26"/>
      <c r="Y350" s="26"/>
      <c r="AB350" s="26"/>
      <c r="AE350" s="26"/>
      <c r="AH350" s="26"/>
      <c r="AK350" s="26"/>
      <c r="AN350" s="26"/>
      <c r="AQ350" s="26"/>
      <c r="AT350" s="26"/>
      <c r="AW350" s="26"/>
      <c r="AZ350" s="26"/>
      <c r="BC350" s="26"/>
    </row>
    <row r="351" spans="2:105" x14ac:dyDescent="0.2">
      <c r="B351" s="23" t="s">
        <v>207</v>
      </c>
      <c r="D351" s="23" t="s">
        <v>247</v>
      </c>
      <c r="E351" s="23" t="s">
        <v>362</v>
      </c>
      <c r="F351" s="23" t="s">
        <v>230</v>
      </c>
      <c r="G351" s="37">
        <v>22000</v>
      </c>
      <c r="H351" s="23" t="s">
        <v>235</v>
      </c>
      <c r="I351" s="23" t="s">
        <v>383</v>
      </c>
      <c r="K351" s="26">
        <v>0</v>
      </c>
      <c r="L351" s="5">
        <f t="shared" si="235"/>
        <v>0</v>
      </c>
      <c r="M351" s="26"/>
      <c r="N351" s="5">
        <f t="shared" si="236"/>
        <v>0</v>
      </c>
      <c r="O351" s="5">
        <f t="shared" si="237"/>
        <v>0</v>
      </c>
      <c r="P351" s="26"/>
      <c r="Q351" s="5">
        <f t="shared" si="238"/>
        <v>0</v>
      </c>
      <c r="R351" s="5">
        <f t="shared" si="239"/>
        <v>0</v>
      </c>
      <c r="S351" s="26"/>
      <c r="T351" s="5">
        <f t="shared" si="240"/>
        <v>0</v>
      </c>
      <c r="U351" s="5">
        <f t="shared" si="241"/>
        <v>0</v>
      </c>
      <c r="V351" s="26"/>
      <c r="W351" s="5">
        <f t="shared" si="242"/>
        <v>0</v>
      </c>
      <c r="X351" s="5">
        <f t="shared" si="243"/>
        <v>0</v>
      </c>
      <c r="Y351" s="26"/>
      <c r="Z351" s="5">
        <f t="shared" si="244"/>
        <v>0</v>
      </c>
      <c r="AA351" s="5">
        <f t="shared" si="245"/>
        <v>0</v>
      </c>
      <c r="AB351" s="26"/>
      <c r="AC351" s="5">
        <f t="shared" si="246"/>
        <v>0</v>
      </c>
      <c r="AD351" s="5">
        <f t="shared" si="247"/>
        <v>0</v>
      </c>
      <c r="AE351" s="26"/>
      <c r="AF351" s="5">
        <f t="shared" si="248"/>
        <v>0</v>
      </c>
      <c r="AG351" s="5">
        <f t="shared" si="249"/>
        <v>0</v>
      </c>
      <c r="AH351" s="26"/>
      <c r="AI351" s="5">
        <f t="shared" si="250"/>
        <v>0</v>
      </c>
      <c r="AJ351" s="5">
        <f t="shared" si="251"/>
        <v>0</v>
      </c>
      <c r="AK351" s="26"/>
      <c r="AL351" s="5">
        <f t="shared" si="252"/>
        <v>0</v>
      </c>
      <c r="AM351" s="5">
        <f t="shared" si="253"/>
        <v>0</v>
      </c>
      <c r="AN351" s="26"/>
      <c r="AO351" s="5">
        <f t="shared" si="254"/>
        <v>0</v>
      </c>
      <c r="AP351" s="5">
        <f t="shared" si="255"/>
        <v>0</v>
      </c>
      <c r="AQ351" s="26"/>
      <c r="AR351" s="5">
        <f t="shared" si="256"/>
        <v>0</v>
      </c>
      <c r="AS351" s="5">
        <f t="shared" si="257"/>
        <v>0</v>
      </c>
      <c r="AT351" s="26"/>
      <c r="AU351" s="5">
        <f t="shared" si="258"/>
        <v>0</v>
      </c>
      <c r="AV351" s="5">
        <f t="shared" si="259"/>
        <v>0</v>
      </c>
      <c r="AW351" s="26"/>
      <c r="AX351" s="5">
        <f t="shared" si="260"/>
        <v>0</v>
      </c>
      <c r="AY351" s="5">
        <f t="shared" si="261"/>
        <v>0</v>
      </c>
      <c r="AZ351" s="26"/>
      <c r="BA351" s="5">
        <f t="shared" si="262"/>
        <v>0</v>
      </c>
      <c r="BB351" s="5">
        <f t="shared" si="263"/>
        <v>0</v>
      </c>
      <c r="BC351" s="26"/>
      <c r="BD351" s="5">
        <f t="shared" si="264"/>
        <v>0</v>
      </c>
      <c r="BE351" s="5">
        <f t="shared" si="265"/>
        <v>0</v>
      </c>
      <c r="BG351" s="5">
        <f t="shared" si="266"/>
        <v>0</v>
      </c>
      <c r="BH351" s="5">
        <f t="shared" si="267"/>
        <v>0</v>
      </c>
      <c r="BJ351" s="5">
        <f t="shared" si="268"/>
        <v>0</v>
      </c>
      <c r="BK351" s="5">
        <f t="shared" si="269"/>
        <v>0</v>
      </c>
      <c r="BM351" s="5">
        <f t="shared" si="270"/>
        <v>0</v>
      </c>
      <c r="BN351" s="5">
        <f t="shared" si="271"/>
        <v>0</v>
      </c>
      <c r="BP351" s="5">
        <f t="shared" si="272"/>
        <v>0</v>
      </c>
      <c r="BQ351" s="5">
        <f t="shared" si="273"/>
        <v>0</v>
      </c>
      <c r="BS351" s="5">
        <f t="shared" si="274"/>
        <v>0</v>
      </c>
      <c r="BT351" s="5">
        <f t="shared" si="275"/>
        <v>0</v>
      </c>
      <c r="BV351" s="5">
        <f t="shared" si="276"/>
        <v>0</v>
      </c>
      <c r="BW351" s="5">
        <f t="shared" si="277"/>
        <v>0</v>
      </c>
      <c r="BY351" s="5">
        <f t="shared" si="278"/>
        <v>0</v>
      </c>
      <c r="BZ351" s="5">
        <f t="shared" si="279"/>
        <v>0</v>
      </c>
      <c r="CB351" s="5">
        <f t="shared" si="280"/>
        <v>0</v>
      </c>
      <c r="CC351" s="5">
        <f t="shared" si="281"/>
        <v>0</v>
      </c>
      <c r="CE351" s="5">
        <f t="shared" si="282"/>
        <v>0</v>
      </c>
      <c r="CF351" s="5">
        <f t="shared" si="283"/>
        <v>0</v>
      </c>
      <c r="CH351" s="5">
        <f t="shared" si="284"/>
        <v>0</v>
      </c>
      <c r="CI351" s="5">
        <f t="shared" si="285"/>
        <v>0</v>
      </c>
      <c r="CK351" s="5">
        <f t="shared" si="286"/>
        <v>0</v>
      </c>
      <c r="CL351" s="5">
        <f t="shared" si="287"/>
        <v>0</v>
      </c>
      <c r="CN351" s="5">
        <f t="shared" si="288"/>
        <v>0</v>
      </c>
      <c r="CO351" s="5">
        <f t="shared" si="289"/>
        <v>0</v>
      </c>
      <c r="CQ351" s="5">
        <f t="shared" si="290"/>
        <v>0</v>
      </c>
      <c r="CR351" s="5">
        <f t="shared" si="291"/>
        <v>0</v>
      </c>
      <c r="CT351" s="5">
        <f t="shared" si="292"/>
        <v>0</v>
      </c>
      <c r="CU351" s="5">
        <f t="shared" si="293"/>
        <v>0</v>
      </c>
      <c r="CW351" s="5">
        <f t="shared" si="294"/>
        <v>0</v>
      </c>
      <c r="CX351" s="5">
        <f t="shared" si="295"/>
        <v>0</v>
      </c>
      <c r="CZ351" s="5">
        <f>K351+N351+Q351+T351+W351+Z351+AC351+AF351+AI351+AL351+AO351+AR351+AU351+AX351+BA351+BD351+BG351+BJ351+BM351+BP351+BS351+BV351+BY351+CB351+CE351+CH351+CK351+CN351+CQ351</f>
        <v>0</v>
      </c>
      <c r="DA351" s="5">
        <f>L351+O351+R351+U351+X351+AA351+AD351+AG351+AJ351+AM351+AP351+AS351+AV351+AY351+BB351+BE351+BH351+BK351+BN351+BQ351+BT351+BW351+BZ351+CC351+CF351+CI351+CL351+CO351+CR351</f>
        <v>0</v>
      </c>
    </row>
    <row r="352" spans="2:105" x14ac:dyDescent="0.2">
      <c r="B352" s="23" t="s">
        <v>207</v>
      </c>
      <c r="D352" s="23" t="s">
        <v>247</v>
      </c>
      <c r="E352" s="23" t="s">
        <v>362</v>
      </c>
      <c r="F352" s="23" t="s">
        <v>230</v>
      </c>
      <c r="G352" s="37">
        <v>22000</v>
      </c>
      <c r="H352" s="23" t="s">
        <v>236</v>
      </c>
      <c r="I352" s="23" t="s">
        <v>383</v>
      </c>
      <c r="K352" s="26">
        <v>0</v>
      </c>
      <c r="L352" s="5">
        <f t="shared" si="235"/>
        <v>0</v>
      </c>
      <c r="M352" s="26"/>
      <c r="N352" s="5">
        <f t="shared" si="236"/>
        <v>0</v>
      </c>
      <c r="O352" s="5">
        <f t="shared" si="237"/>
        <v>0</v>
      </c>
      <c r="P352" s="26"/>
      <c r="Q352" s="5">
        <f t="shared" si="238"/>
        <v>0</v>
      </c>
      <c r="R352" s="5">
        <f t="shared" si="239"/>
        <v>0</v>
      </c>
      <c r="S352" s="26"/>
      <c r="T352" s="5">
        <f t="shared" si="240"/>
        <v>0</v>
      </c>
      <c r="U352" s="5">
        <f t="shared" si="241"/>
        <v>0</v>
      </c>
      <c r="V352" s="26"/>
      <c r="W352" s="5">
        <f t="shared" si="242"/>
        <v>0</v>
      </c>
      <c r="X352" s="5">
        <f t="shared" si="243"/>
        <v>0</v>
      </c>
      <c r="Y352" s="26"/>
      <c r="Z352" s="5">
        <f t="shared" si="244"/>
        <v>0</v>
      </c>
      <c r="AA352" s="5">
        <f t="shared" si="245"/>
        <v>0</v>
      </c>
      <c r="AB352" s="26"/>
      <c r="AC352" s="5">
        <f t="shared" si="246"/>
        <v>0</v>
      </c>
      <c r="AD352" s="5">
        <f t="shared" si="247"/>
        <v>0</v>
      </c>
      <c r="AE352" s="26"/>
      <c r="AF352" s="5">
        <f t="shared" si="248"/>
        <v>0</v>
      </c>
      <c r="AG352" s="5">
        <f t="shared" si="249"/>
        <v>0</v>
      </c>
      <c r="AH352" s="26"/>
      <c r="AI352" s="5">
        <f t="shared" si="250"/>
        <v>0</v>
      </c>
      <c r="AJ352" s="5">
        <f t="shared" si="251"/>
        <v>0</v>
      </c>
      <c r="AK352" s="26"/>
      <c r="AL352" s="5">
        <f t="shared" si="252"/>
        <v>0</v>
      </c>
      <c r="AM352" s="5">
        <f t="shared" si="253"/>
        <v>0</v>
      </c>
      <c r="AN352" s="26"/>
      <c r="AO352" s="5">
        <f t="shared" si="254"/>
        <v>0</v>
      </c>
      <c r="AP352" s="5">
        <f t="shared" si="255"/>
        <v>0</v>
      </c>
      <c r="AQ352" s="26"/>
      <c r="AR352" s="5">
        <f t="shared" si="256"/>
        <v>0</v>
      </c>
      <c r="AS352" s="5">
        <f t="shared" si="257"/>
        <v>0</v>
      </c>
      <c r="AT352" s="26"/>
      <c r="AU352" s="5">
        <f t="shared" si="258"/>
        <v>0</v>
      </c>
      <c r="AV352" s="5">
        <f t="shared" si="259"/>
        <v>0</v>
      </c>
      <c r="AW352" s="26"/>
      <c r="AX352" s="5">
        <f t="shared" si="260"/>
        <v>0</v>
      </c>
      <c r="AY352" s="5">
        <f t="shared" si="261"/>
        <v>0</v>
      </c>
      <c r="AZ352" s="26"/>
      <c r="BA352" s="5">
        <f t="shared" si="262"/>
        <v>0</v>
      </c>
      <c r="BB352" s="5">
        <f t="shared" si="263"/>
        <v>0</v>
      </c>
      <c r="BC352" s="26"/>
      <c r="BD352" s="5">
        <f t="shared" si="264"/>
        <v>0</v>
      </c>
      <c r="BE352" s="5">
        <f t="shared" si="265"/>
        <v>0</v>
      </c>
      <c r="BG352" s="5">
        <f t="shared" si="266"/>
        <v>0</v>
      </c>
      <c r="BH352" s="5">
        <f t="shared" si="267"/>
        <v>0</v>
      </c>
      <c r="BJ352" s="5">
        <f t="shared" si="268"/>
        <v>0</v>
      </c>
      <c r="BK352" s="5">
        <f t="shared" si="269"/>
        <v>0</v>
      </c>
      <c r="BM352" s="5">
        <f t="shared" si="270"/>
        <v>0</v>
      </c>
      <c r="BN352" s="5">
        <f t="shared" si="271"/>
        <v>0</v>
      </c>
      <c r="BP352" s="5">
        <f t="shared" si="272"/>
        <v>0</v>
      </c>
      <c r="BQ352" s="5">
        <f t="shared" si="273"/>
        <v>0</v>
      </c>
      <c r="BS352" s="5">
        <f t="shared" si="274"/>
        <v>0</v>
      </c>
      <c r="BT352" s="5">
        <f t="shared" si="275"/>
        <v>0</v>
      </c>
      <c r="BV352" s="5">
        <f t="shared" si="276"/>
        <v>0</v>
      </c>
      <c r="BW352" s="5">
        <f t="shared" si="277"/>
        <v>0</v>
      </c>
      <c r="BY352" s="5">
        <f t="shared" si="278"/>
        <v>0</v>
      </c>
      <c r="BZ352" s="5">
        <f t="shared" si="279"/>
        <v>0</v>
      </c>
      <c r="CB352" s="5">
        <f t="shared" si="280"/>
        <v>0</v>
      </c>
      <c r="CC352" s="5">
        <f t="shared" si="281"/>
        <v>0</v>
      </c>
      <c r="CE352" s="5">
        <f t="shared" si="282"/>
        <v>0</v>
      </c>
      <c r="CF352" s="5">
        <f t="shared" si="283"/>
        <v>0</v>
      </c>
      <c r="CH352" s="5">
        <f t="shared" si="284"/>
        <v>0</v>
      </c>
      <c r="CI352" s="5">
        <f t="shared" si="285"/>
        <v>0</v>
      </c>
      <c r="CK352" s="5">
        <f t="shared" si="286"/>
        <v>0</v>
      </c>
      <c r="CL352" s="5">
        <f t="shared" si="287"/>
        <v>0</v>
      </c>
      <c r="CN352" s="5">
        <f t="shared" si="288"/>
        <v>0</v>
      </c>
      <c r="CO352" s="5">
        <f t="shared" si="289"/>
        <v>0</v>
      </c>
      <c r="CQ352" s="5">
        <f t="shared" si="290"/>
        <v>0</v>
      </c>
      <c r="CR352" s="5">
        <f t="shared" si="291"/>
        <v>0</v>
      </c>
      <c r="CT352" s="5">
        <f t="shared" si="292"/>
        <v>0</v>
      </c>
      <c r="CU352" s="5">
        <f t="shared" si="293"/>
        <v>0</v>
      </c>
      <c r="CW352" s="5">
        <f t="shared" si="294"/>
        <v>0</v>
      </c>
      <c r="CX352" s="5">
        <f t="shared" si="295"/>
        <v>0</v>
      </c>
      <c r="CZ352" s="5">
        <f>K352+N352+Q352+T352+W352+Z352+AC352+AF352+AI352+AL352+AO352+AR352+AU352+AX352+BA352+BD352+BG352+BJ352+BM352+BP352+BS352+BV352+BY352+CB352+CE352+CH352+CK352+CN352+CQ352</f>
        <v>0</v>
      </c>
      <c r="DA352" s="5">
        <f>L352+O352+R352+U352+X352+AA352+AD352+AG352+AJ352+AM352+AP352+AS352+AV352+AY352+BB352+BE352+BH352+BK352+BN352+BQ352+BT352+BW352+BZ352+CC352+CF352+CI352+CL352+CO352+CR352</f>
        <v>0</v>
      </c>
    </row>
    <row r="353" spans="2:105" x14ac:dyDescent="0.2">
      <c r="K353" s="26"/>
      <c r="M353" s="26"/>
      <c r="P353" s="26"/>
      <c r="S353" s="26"/>
      <c r="V353" s="26"/>
      <c r="Y353" s="26"/>
      <c r="AB353" s="26"/>
      <c r="AE353" s="26"/>
      <c r="AH353" s="26"/>
      <c r="AK353" s="26"/>
      <c r="AN353" s="26"/>
      <c r="AQ353" s="26"/>
      <c r="AT353" s="26"/>
      <c r="AW353" s="26"/>
      <c r="AZ353" s="26"/>
      <c r="BC353" s="26"/>
    </row>
    <row r="354" spans="2:105" x14ac:dyDescent="0.2">
      <c r="B354" s="23" t="s">
        <v>207</v>
      </c>
      <c r="D354" s="23" t="s">
        <v>247</v>
      </c>
      <c r="E354" s="23" t="s">
        <v>361</v>
      </c>
      <c r="F354" s="23" t="s">
        <v>232</v>
      </c>
      <c r="G354" s="37">
        <v>23500</v>
      </c>
      <c r="H354" s="23" t="s">
        <v>235</v>
      </c>
      <c r="I354" s="23" t="s">
        <v>383</v>
      </c>
      <c r="K354" s="5">
        <v>0</v>
      </c>
      <c r="L354" s="5">
        <f t="shared" ref="L354:L427" si="301">+K354</f>
        <v>0</v>
      </c>
      <c r="N354" s="5">
        <f t="shared" ref="N354:N427" si="302">+K354</f>
        <v>0</v>
      </c>
      <c r="O354" s="5">
        <f t="shared" ref="O354:O427" si="303">+N354</f>
        <v>0</v>
      </c>
      <c r="Q354" s="5">
        <f t="shared" ref="Q354:Q427" si="304">+N354</f>
        <v>0</v>
      </c>
      <c r="R354" s="5">
        <f t="shared" ref="R354:R427" si="305">+Q354</f>
        <v>0</v>
      </c>
      <c r="T354" s="5">
        <f t="shared" ref="T354:T427" si="306">+Q354</f>
        <v>0</v>
      </c>
      <c r="U354" s="5">
        <f t="shared" ref="U354:U427" si="307">+T354</f>
        <v>0</v>
      </c>
      <c r="W354" s="5">
        <f t="shared" ref="W354:W427" si="308">+T354</f>
        <v>0</v>
      </c>
      <c r="X354" s="5">
        <f t="shared" ref="X354:X427" si="309">+W354</f>
        <v>0</v>
      </c>
      <c r="Z354" s="5">
        <f t="shared" ref="Z354:Z427" si="310">+W354</f>
        <v>0</v>
      </c>
      <c r="AA354" s="5">
        <f t="shared" ref="AA354:AA427" si="311">+Z354</f>
        <v>0</v>
      </c>
      <c r="AC354" s="5">
        <f t="shared" ref="AC354:AC427" si="312">+Z354</f>
        <v>0</v>
      </c>
      <c r="AD354" s="5">
        <f t="shared" ref="AD354:AD427" si="313">+AC354</f>
        <v>0</v>
      </c>
      <c r="AF354" s="5">
        <f t="shared" ref="AF354:AF427" si="314">+AC354</f>
        <v>0</v>
      </c>
      <c r="AG354" s="5">
        <f t="shared" ref="AG354:AG427" si="315">+AF354</f>
        <v>0</v>
      </c>
      <c r="AI354" s="5">
        <f t="shared" ref="AI354:AI427" si="316">+AF354</f>
        <v>0</v>
      </c>
      <c r="AJ354" s="5">
        <f t="shared" ref="AJ354:AJ427" si="317">+AI354</f>
        <v>0</v>
      </c>
      <c r="AL354" s="5">
        <f t="shared" ref="AL354:AL427" si="318">+AI354</f>
        <v>0</v>
      </c>
      <c r="AM354" s="5">
        <f t="shared" ref="AM354:AM427" si="319">+AL354</f>
        <v>0</v>
      </c>
      <c r="AO354" s="5">
        <f t="shared" ref="AO354:AO427" si="320">+AL354</f>
        <v>0</v>
      </c>
      <c r="AP354" s="5">
        <f t="shared" ref="AP354:AP427" si="321">+AO354</f>
        <v>0</v>
      </c>
      <c r="AR354" s="5">
        <f t="shared" ref="AR354:AR427" si="322">+AO354</f>
        <v>0</v>
      </c>
      <c r="AS354" s="5">
        <f t="shared" ref="AS354:AS427" si="323">+AR354</f>
        <v>0</v>
      </c>
      <c r="AU354" s="5">
        <f t="shared" ref="AU354:AU427" si="324">+AR354</f>
        <v>0</v>
      </c>
      <c r="AV354" s="5">
        <f t="shared" ref="AV354:AV427" si="325">+AU354</f>
        <v>0</v>
      </c>
      <c r="AX354" s="5">
        <f t="shared" ref="AX354:AX427" si="326">+AU354</f>
        <v>0</v>
      </c>
      <c r="AY354" s="5">
        <f t="shared" ref="AY354:AY427" si="327">+AX354</f>
        <v>0</v>
      </c>
      <c r="BA354" s="5">
        <f t="shared" ref="BA354:BA427" si="328">+AX354</f>
        <v>0</v>
      </c>
      <c r="BB354" s="5">
        <f t="shared" ref="BB354:BB427" si="329">+BA354</f>
        <v>0</v>
      </c>
      <c r="BD354" s="5">
        <f t="shared" ref="BD354:BD427" si="330">+BA354</f>
        <v>0</v>
      </c>
      <c r="BE354" s="5">
        <f t="shared" ref="BE354:BE427" si="331">+BD354</f>
        <v>0</v>
      </c>
      <c r="BG354" s="5">
        <f t="shared" ref="BG354:BG427" si="332">+BD354</f>
        <v>0</v>
      </c>
      <c r="BH354" s="5">
        <f t="shared" ref="BH354:BH427" si="333">+BG354</f>
        <v>0</v>
      </c>
      <c r="BJ354" s="5">
        <f t="shared" ref="BJ354:BJ427" si="334">+BG354</f>
        <v>0</v>
      </c>
      <c r="BK354" s="5">
        <f t="shared" ref="BK354:BK427" si="335">+BJ354</f>
        <v>0</v>
      </c>
      <c r="BM354" s="5">
        <f t="shared" ref="BM354:BM427" si="336">+BJ354</f>
        <v>0</v>
      </c>
      <c r="BN354" s="5">
        <f t="shared" ref="BN354:BN427" si="337">+BM354</f>
        <v>0</v>
      </c>
      <c r="BP354" s="5">
        <f t="shared" ref="BP354:BP427" si="338">+BM354</f>
        <v>0</v>
      </c>
      <c r="BQ354" s="5">
        <f t="shared" ref="BQ354:BQ427" si="339">+BP354</f>
        <v>0</v>
      </c>
      <c r="BS354" s="5">
        <f t="shared" ref="BS354:BS427" si="340">+BP354</f>
        <v>0</v>
      </c>
      <c r="BT354" s="5">
        <f t="shared" ref="BT354:BT427" si="341">+BS354</f>
        <v>0</v>
      </c>
      <c r="BV354" s="5">
        <f t="shared" ref="BV354:BV427" si="342">+BS354</f>
        <v>0</v>
      </c>
      <c r="BW354" s="5">
        <f t="shared" ref="BW354:BW427" si="343">+BV354</f>
        <v>0</v>
      </c>
      <c r="BY354" s="5">
        <f t="shared" ref="BY354:BY427" si="344">+BV354</f>
        <v>0</v>
      </c>
      <c r="BZ354" s="5">
        <f t="shared" ref="BZ354:BZ427" si="345">+BY354</f>
        <v>0</v>
      </c>
      <c r="CB354" s="5">
        <f t="shared" ref="CB354:CB427" si="346">+BY354</f>
        <v>0</v>
      </c>
      <c r="CC354" s="5">
        <f t="shared" ref="CC354:CC427" si="347">+CB354</f>
        <v>0</v>
      </c>
      <c r="CE354" s="5">
        <f t="shared" ref="CE354:CE427" si="348">+CB354</f>
        <v>0</v>
      </c>
      <c r="CF354" s="5">
        <f t="shared" ref="CF354:CF427" si="349">+CE354</f>
        <v>0</v>
      </c>
      <c r="CH354" s="5">
        <f t="shared" ref="CH354:CH427" si="350">+CE354</f>
        <v>0</v>
      </c>
      <c r="CI354" s="5">
        <f t="shared" ref="CI354:CI427" si="351">+CH354</f>
        <v>0</v>
      </c>
      <c r="CK354" s="5">
        <f t="shared" ref="CK354:CK427" si="352">+CH354</f>
        <v>0</v>
      </c>
      <c r="CL354" s="5">
        <f t="shared" ref="CL354:CL427" si="353">+CK354</f>
        <v>0</v>
      </c>
      <c r="CN354" s="5">
        <f t="shared" ref="CN354:CN427" si="354">+CK354</f>
        <v>0</v>
      </c>
      <c r="CO354" s="5">
        <f t="shared" ref="CO354:CO427" si="355">+CN354</f>
        <v>0</v>
      </c>
      <c r="CQ354" s="5">
        <f t="shared" ref="CQ354:CQ427" si="356">+CN354</f>
        <v>0</v>
      </c>
      <c r="CR354" s="5">
        <f t="shared" ref="CR354:CR427" si="357">+CQ354</f>
        <v>0</v>
      </c>
      <c r="CT354" s="5">
        <f t="shared" ref="CT354:CT427" si="358">+CQ354</f>
        <v>0</v>
      </c>
      <c r="CU354" s="5">
        <f t="shared" ref="CU354:CU427" si="359">+CT354</f>
        <v>0</v>
      </c>
      <c r="CW354" s="5">
        <f t="shared" ref="CW354:CW427" si="360">+CT354</f>
        <v>0</v>
      </c>
      <c r="CX354" s="5">
        <f t="shared" ref="CX354:CX427" si="361">+CW354</f>
        <v>0</v>
      </c>
      <c r="CZ354" s="5">
        <f>K354+N354+Q354+T354+W354+Z354+AC354+AF354+AI354+AL354+AO354+AR354+AU354+AX354+BA354+BD354+BG354+BJ354+BM354+BP354+BS354+BV354+BY354+CB354+CE354+CH354+CK354+CN354+CQ354</f>
        <v>0</v>
      </c>
      <c r="DA354" s="5">
        <f>L354+O354+R354+U354+X354+AA354+AD354+AG354+AJ354+AM354+AP354+AS354+AV354+AY354+BB354+BE354+BH354+BK354+BN354+BQ354+BT354+BW354+BZ354+CC354+CF354+CI354+CL354+CO354+CR354</f>
        <v>0</v>
      </c>
    </row>
    <row r="355" spans="2:105" x14ac:dyDescent="0.2">
      <c r="B355" s="23" t="s">
        <v>207</v>
      </c>
      <c r="D355" s="23" t="s">
        <v>247</v>
      </c>
      <c r="E355" s="23" t="s">
        <v>361</v>
      </c>
      <c r="F355" s="23" t="s">
        <v>232</v>
      </c>
      <c r="G355" s="37">
        <v>23500</v>
      </c>
      <c r="H355" s="23" t="s">
        <v>236</v>
      </c>
      <c r="I355" s="23" t="s">
        <v>383</v>
      </c>
      <c r="K355" s="26">
        <v>0</v>
      </c>
      <c r="L355" s="5">
        <f t="shared" si="301"/>
        <v>0</v>
      </c>
      <c r="M355" s="26"/>
      <c r="N355" s="5">
        <f t="shared" si="302"/>
        <v>0</v>
      </c>
      <c r="O355" s="5">
        <f t="shared" si="303"/>
        <v>0</v>
      </c>
      <c r="P355" s="26"/>
      <c r="Q355" s="5">
        <f t="shared" si="304"/>
        <v>0</v>
      </c>
      <c r="R355" s="5">
        <f t="shared" si="305"/>
        <v>0</v>
      </c>
      <c r="S355" s="26"/>
      <c r="T355" s="5">
        <f t="shared" si="306"/>
        <v>0</v>
      </c>
      <c r="U355" s="5">
        <f t="shared" si="307"/>
        <v>0</v>
      </c>
      <c r="V355" s="30"/>
      <c r="W355" s="5">
        <f t="shared" si="308"/>
        <v>0</v>
      </c>
      <c r="X355" s="5">
        <f t="shared" si="309"/>
        <v>0</v>
      </c>
      <c r="Y355" s="25"/>
      <c r="Z355" s="5">
        <f t="shared" si="310"/>
        <v>0</v>
      </c>
      <c r="AA355" s="5">
        <f t="shared" si="311"/>
        <v>0</v>
      </c>
      <c r="AC355" s="5">
        <f t="shared" si="312"/>
        <v>0</v>
      </c>
      <c r="AD355" s="5">
        <f t="shared" si="313"/>
        <v>0</v>
      </c>
      <c r="AF355" s="5">
        <f t="shared" si="314"/>
        <v>0</v>
      </c>
      <c r="AG355" s="5">
        <f t="shared" si="315"/>
        <v>0</v>
      </c>
      <c r="AI355" s="5">
        <f t="shared" si="316"/>
        <v>0</v>
      </c>
      <c r="AJ355" s="5">
        <f t="shared" si="317"/>
        <v>0</v>
      </c>
      <c r="AL355" s="5">
        <f t="shared" si="318"/>
        <v>0</v>
      </c>
      <c r="AM355" s="5">
        <f t="shared" si="319"/>
        <v>0</v>
      </c>
      <c r="AO355" s="5">
        <f t="shared" si="320"/>
        <v>0</v>
      </c>
      <c r="AP355" s="5">
        <f t="shared" si="321"/>
        <v>0</v>
      </c>
      <c r="AR355" s="5">
        <f t="shared" si="322"/>
        <v>0</v>
      </c>
      <c r="AS355" s="5">
        <f t="shared" si="323"/>
        <v>0</v>
      </c>
      <c r="AU355" s="5">
        <f t="shared" si="324"/>
        <v>0</v>
      </c>
      <c r="AV355" s="5">
        <f t="shared" si="325"/>
        <v>0</v>
      </c>
      <c r="AX355" s="5">
        <f t="shared" si="326"/>
        <v>0</v>
      </c>
      <c r="AY355" s="5">
        <f t="shared" si="327"/>
        <v>0</v>
      </c>
      <c r="BA355" s="5">
        <f t="shared" si="328"/>
        <v>0</v>
      </c>
      <c r="BB355" s="5">
        <f t="shared" si="329"/>
        <v>0</v>
      </c>
      <c r="BD355" s="5">
        <f t="shared" si="330"/>
        <v>0</v>
      </c>
      <c r="BE355" s="5">
        <f t="shared" si="331"/>
        <v>0</v>
      </c>
      <c r="BG355" s="5">
        <f t="shared" si="332"/>
        <v>0</v>
      </c>
      <c r="BH355" s="5">
        <f t="shared" si="333"/>
        <v>0</v>
      </c>
      <c r="BJ355" s="5">
        <f t="shared" si="334"/>
        <v>0</v>
      </c>
      <c r="BK355" s="5">
        <f t="shared" si="335"/>
        <v>0</v>
      </c>
      <c r="BM355" s="5">
        <f t="shared" si="336"/>
        <v>0</v>
      </c>
      <c r="BN355" s="5">
        <f t="shared" si="337"/>
        <v>0</v>
      </c>
      <c r="BP355" s="5">
        <f t="shared" si="338"/>
        <v>0</v>
      </c>
      <c r="BQ355" s="5">
        <f t="shared" si="339"/>
        <v>0</v>
      </c>
      <c r="BS355" s="5">
        <f t="shared" si="340"/>
        <v>0</v>
      </c>
      <c r="BT355" s="5">
        <f t="shared" si="341"/>
        <v>0</v>
      </c>
      <c r="BV355" s="5">
        <f t="shared" si="342"/>
        <v>0</v>
      </c>
      <c r="BW355" s="5">
        <f t="shared" si="343"/>
        <v>0</v>
      </c>
      <c r="BY355" s="5">
        <f t="shared" si="344"/>
        <v>0</v>
      </c>
      <c r="BZ355" s="5">
        <f t="shared" si="345"/>
        <v>0</v>
      </c>
      <c r="CB355" s="5">
        <f t="shared" si="346"/>
        <v>0</v>
      </c>
      <c r="CC355" s="5">
        <f t="shared" si="347"/>
        <v>0</v>
      </c>
      <c r="CE355" s="5">
        <f t="shared" si="348"/>
        <v>0</v>
      </c>
      <c r="CF355" s="5">
        <f t="shared" si="349"/>
        <v>0</v>
      </c>
      <c r="CH355" s="5">
        <f t="shared" si="350"/>
        <v>0</v>
      </c>
      <c r="CI355" s="5">
        <f t="shared" si="351"/>
        <v>0</v>
      </c>
      <c r="CK355" s="5">
        <f t="shared" si="352"/>
        <v>0</v>
      </c>
      <c r="CL355" s="5">
        <f t="shared" si="353"/>
        <v>0</v>
      </c>
      <c r="CN355" s="5">
        <f t="shared" si="354"/>
        <v>0</v>
      </c>
      <c r="CO355" s="5">
        <f t="shared" si="355"/>
        <v>0</v>
      </c>
      <c r="CQ355" s="5">
        <f t="shared" si="356"/>
        <v>0</v>
      </c>
      <c r="CR355" s="5">
        <f t="shared" si="357"/>
        <v>0</v>
      </c>
      <c r="CT355" s="5">
        <f t="shared" si="358"/>
        <v>0</v>
      </c>
      <c r="CU355" s="5">
        <f t="shared" si="359"/>
        <v>0</v>
      </c>
      <c r="CW355" s="5">
        <f t="shared" si="360"/>
        <v>0</v>
      </c>
      <c r="CX355" s="5">
        <f t="shared" si="361"/>
        <v>0</v>
      </c>
      <c r="CZ355" s="5">
        <f>K355+N355+Q355+T355+W355+Z355+AC355+AF355+AI355+AL355+AO355+AR355+AU355+AX355+BA355+BD355+BG355+BJ355+BM355+BP355+BS355+BV355+BY355+CB355+CE355+CH355+CK355+CN355+CQ355</f>
        <v>0</v>
      </c>
      <c r="DA355" s="5">
        <f>L355+O355+R355+U355+X355+AA355+AD355+AG355+AJ355+AM355+AP355+AS355+AV355+AY355+BB355+BE355+BH355+BK355+BN355+BQ355+BT355+BW355+BZ355+CC355+CF355+CI355+CL355+CO355+CR355</f>
        <v>0</v>
      </c>
    </row>
    <row r="356" spans="2:105" x14ac:dyDescent="0.2">
      <c r="K356" s="26"/>
      <c r="M356" s="26"/>
      <c r="P356" s="26"/>
      <c r="S356" s="26"/>
      <c r="V356" s="30"/>
      <c r="Y356" s="25"/>
    </row>
    <row r="357" spans="2:105" x14ac:dyDescent="0.2">
      <c r="B357" s="23" t="s">
        <v>207</v>
      </c>
      <c r="D357" s="23" t="s">
        <v>247</v>
      </c>
      <c r="E357" s="23" t="s">
        <v>362</v>
      </c>
      <c r="F357" s="23" t="s">
        <v>232</v>
      </c>
      <c r="G357" s="37">
        <v>23500</v>
      </c>
      <c r="H357" s="23" t="s">
        <v>235</v>
      </c>
      <c r="I357" s="23" t="s">
        <v>383</v>
      </c>
      <c r="K357" s="5">
        <v>0</v>
      </c>
      <c r="L357" s="5">
        <f t="shared" si="301"/>
        <v>0</v>
      </c>
      <c r="N357" s="5">
        <f t="shared" si="302"/>
        <v>0</v>
      </c>
      <c r="O357" s="5">
        <f t="shared" si="303"/>
        <v>0</v>
      </c>
      <c r="Q357" s="5">
        <f t="shared" si="304"/>
        <v>0</v>
      </c>
      <c r="R357" s="5">
        <f t="shared" si="305"/>
        <v>0</v>
      </c>
      <c r="T357" s="5">
        <f t="shared" si="306"/>
        <v>0</v>
      </c>
      <c r="U357" s="5">
        <f t="shared" si="307"/>
        <v>0</v>
      </c>
      <c r="W357" s="5">
        <f t="shared" si="308"/>
        <v>0</v>
      </c>
      <c r="X357" s="5">
        <f t="shared" si="309"/>
        <v>0</v>
      </c>
      <c r="Z357" s="5">
        <f t="shared" si="310"/>
        <v>0</v>
      </c>
      <c r="AA357" s="5">
        <f t="shared" si="311"/>
        <v>0</v>
      </c>
      <c r="AC357" s="5">
        <f t="shared" si="312"/>
        <v>0</v>
      </c>
      <c r="AD357" s="5">
        <f t="shared" si="313"/>
        <v>0</v>
      </c>
      <c r="AF357" s="5">
        <f t="shared" si="314"/>
        <v>0</v>
      </c>
      <c r="AG357" s="5">
        <f t="shared" si="315"/>
        <v>0</v>
      </c>
      <c r="AI357" s="5">
        <f t="shared" si="316"/>
        <v>0</v>
      </c>
      <c r="AJ357" s="5">
        <f t="shared" si="317"/>
        <v>0</v>
      </c>
      <c r="AL357" s="5">
        <f t="shared" si="318"/>
        <v>0</v>
      </c>
      <c r="AM357" s="5">
        <f t="shared" si="319"/>
        <v>0</v>
      </c>
      <c r="AO357" s="5">
        <f t="shared" si="320"/>
        <v>0</v>
      </c>
      <c r="AP357" s="5">
        <f t="shared" si="321"/>
        <v>0</v>
      </c>
      <c r="AR357" s="5">
        <f t="shared" si="322"/>
        <v>0</v>
      </c>
      <c r="AS357" s="5">
        <f t="shared" si="323"/>
        <v>0</v>
      </c>
      <c r="AU357" s="5">
        <f t="shared" si="324"/>
        <v>0</v>
      </c>
      <c r="AV357" s="5">
        <f t="shared" si="325"/>
        <v>0</v>
      </c>
      <c r="AX357" s="5">
        <f t="shared" si="326"/>
        <v>0</v>
      </c>
      <c r="AY357" s="5">
        <f t="shared" si="327"/>
        <v>0</v>
      </c>
      <c r="BA357" s="5">
        <f t="shared" si="328"/>
        <v>0</v>
      </c>
      <c r="BB357" s="5">
        <f t="shared" si="329"/>
        <v>0</v>
      </c>
      <c r="BD357" s="5">
        <f t="shared" si="330"/>
        <v>0</v>
      </c>
      <c r="BE357" s="5">
        <f t="shared" si="331"/>
        <v>0</v>
      </c>
      <c r="BG357" s="5">
        <f t="shared" si="332"/>
        <v>0</v>
      </c>
      <c r="BH357" s="5">
        <f t="shared" si="333"/>
        <v>0</v>
      </c>
      <c r="BJ357" s="5">
        <f t="shared" si="334"/>
        <v>0</v>
      </c>
      <c r="BK357" s="5">
        <f t="shared" si="335"/>
        <v>0</v>
      </c>
      <c r="BM357" s="5">
        <f t="shared" si="336"/>
        <v>0</v>
      </c>
      <c r="BN357" s="5">
        <f t="shared" si="337"/>
        <v>0</v>
      </c>
      <c r="BP357" s="5">
        <f t="shared" si="338"/>
        <v>0</v>
      </c>
      <c r="BQ357" s="5">
        <f t="shared" si="339"/>
        <v>0</v>
      </c>
      <c r="BS357" s="5">
        <f t="shared" si="340"/>
        <v>0</v>
      </c>
      <c r="BT357" s="5">
        <f t="shared" si="341"/>
        <v>0</v>
      </c>
      <c r="BV357" s="5">
        <f t="shared" si="342"/>
        <v>0</v>
      </c>
      <c r="BW357" s="5">
        <f t="shared" si="343"/>
        <v>0</v>
      </c>
      <c r="BY357" s="5">
        <f t="shared" si="344"/>
        <v>0</v>
      </c>
      <c r="BZ357" s="5">
        <f t="shared" si="345"/>
        <v>0</v>
      </c>
      <c r="CB357" s="5">
        <f t="shared" si="346"/>
        <v>0</v>
      </c>
      <c r="CC357" s="5">
        <f t="shared" si="347"/>
        <v>0</v>
      </c>
      <c r="CE357" s="5">
        <f t="shared" si="348"/>
        <v>0</v>
      </c>
      <c r="CF357" s="5">
        <f t="shared" si="349"/>
        <v>0</v>
      </c>
      <c r="CH357" s="5">
        <f t="shared" si="350"/>
        <v>0</v>
      </c>
      <c r="CI357" s="5">
        <f t="shared" si="351"/>
        <v>0</v>
      </c>
      <c r="CK357" s="5">
        <f t="shared" si="352"/>
        <v>0</v>
      </c>
      <c r="CL357" s="5">
        <f t="shared" si="353"/>
        <v>0</v>
      </c>
      <c r="CN357" s="5">
        <f t="shared" si="354"/>
        <v>0</v>
      </c>
      <c r="CO357" s="5">
        <f t="shared" si="355"/>
        <v>0</v>
      </c>
      <c r="CQ357" s="5">
        <f t="shared" si="356"/>
        <v>0</v>
      </c>
      <c r="CR357" s="5">
        <f t="shared" si="357"/>
        <v>0</v>
      </c>
      <c r="CT357" s="5">
        <f t="shared" si="358"/>
        <v>0</v>
      </c>
      <c r="CU357" s="5">
        <f t="shared" si="359"/>
        <v>0</v>
      </c>
      <c r="CW357" s="5">
        <f t="shared" si="360"/>
        <v>0</v>
      </c>
      <c r="CX357" s="5">
        <f t="shared" si="361"/>
        <v>0</v>
      </c>
      <c r="CZ357" s="5">
        <f>K357+N357+Q357+T357+W357+Z357+AC357+AF357+AI357+AL357+AO357+AR357+AU357+AX357+BA357+BD357+BG357+BJ357+BM357+BP357+BS357+BV357+BY357+CB357+CE357+CH357+CK357+CN357+CQ357</f>
        <v>0</v>
      </c>
      <c r="DA357" s="5">
        <f>L357+O357+R357+U357+X357+AA357+AD357+AG357+AJ357+AM357+AP357+AS357+AV357+AY357+BB357+BE357+BH357+BK357+BN357+BQ357+BT357+BW357+BZ357+CC357+CF357+CI357+CL357+CO357+CR357</f>
        <v>0</v>
      </c>
    </row>
    <row r="358" spans="2:105" x14ac:dyDescent="0.2">
      <c r="B358" s="23" t="s">
        <v>207</v>
      </c>
      <c r="D358" s="23" t="s">
        <v>247</v>
      </c>
      <c r="E358" s="23" t="s">
        <v>362</v>
      </c>
      <c r="F358" s="23" t="s">
        <v>232</v>
      </c>
      <c r="G358" s="37">
        <v>23500</v>
      </c>
      <c r="H358" s="23" t="s">
        <v>236</v>
      </c>
      <c r="I358" s="23" t="s">
        <v>383</v>
      </c>
      <c r="K358" s="26">
        <v>0</v>
      </c>
      <c r="L358" s="5">
        <f t="shared" si="301"/>
        <v>0</v>
      </c>
      <c r="M358" s="26"/>
      <c r="N358" s="5">
        <f t="shared" si="302"/>
        <v>0</v>
      </c>
      <c r="O358" s="5">
        <f t="shared" si="303"/>
        <v>0</v>
      </c>
      <c r="P358" s="26"/>
      <c r="Q358" s="5">
        <f t="shared" si="304"/>
        <v>0</v>
      </c>
      <c r="R358" s="5">
        <f t="shared" si="305"/>
        <v>0</v>
      </c>
      <c r="S358" s="26"/>
      <c r="T358" s="5">
        <f t="shared" si="306"/>
        <v>0</v>
      </c>
      <c r="U358" s="5">
        <f t="shared" si="307"/>
        <v>0</v>
      </c>
      <c r="V358" s="30"/>
      <c r="W358" s="5">
        <f t="shared" si="308"/>
        <v>0</v>
      </c>
      <c r="X358" s="5">
        <f t="shared" si="309"/>
        <v>0</v>
      </c>
      <c r="Y358" s="25"/>
      <c r="Z358" s="5">
        <f t="shared" si="310"/>
        <v>0</v>
      </c>
      <c r="AA358" s="5">
        <f t="shared" si="311"/>
        <v>0</v>
      </c>
      <c r="AC358" s="5">
        <f t="shared" si="312"/>
        <v>0</v>
      </c>
      <c r="AD358" s="5">
        <f t="shared" si="313"/>
        <v>0</v>
      </c>
      <c r="AF358" s="5">
        <f t="shared" si="314"/>
        <v>0</v>
      </c>
      <c r="AG358" s="5">
        <f t="shared" si="315"/>
        <v>0</v>
      </c>
      <c r="AI358" s="5">
        <f t="shared" si="316"/>
        <v>0</v>
      </c>
      <c r="AJ358" s="5">
        <f t="shared" si="317"/>
        <v>0</v>
      </c>
      <c r="AL358" s="5">
        <f t="shared" si="318"/>
        <v>0</v>
      </c>
      <c r="AM358" s="5">
        <f t="shared" si="319"/>
        <v>0</v>
      </c>
      <c r="AO358" s="5">
        <f t="shared" si="320"/>
        <v>0</v>
      </c>
      <c r="AP358" s="5">
        <f t="shared" si="321"/>
        <v>0</v>
      </c>
      <c r="AR358" s="5">
        <f t="shared" si="322"/>
        <v>0</v>
      </c>
      <c r="AS358" s="5">
        <f t="shared" si="323"/>
        <v>0</v>
      </c>
      <c r="AU358" s="5">
        <f t="shared" si="324"/>
        <v>0</v>
      </c>
      <c r="AV358" s="5">
        <f t="shared" si="325"/>
        <v>0</v>
      </c>
      <c r="AX358" s="5">
        <f t="shared" si="326"/>
        <v>0</v>
      </c>
      <c r="AY358" s="5">
        <f t="shared" si="327"/>
        <v>0</v>
      </c>
      <c r="BA358" s="5">
        <f t="shared" si="328"/>
        <v>0</v>
      </c>
      <c r="BB358" s="5">
        <f t="shared" si="329"/>
        <v>0</v>
      </c>
      <c r="BD358" s="5">
        <f t="shared" si="330"/>
        <v>0</v>
      </c>
      <c r="BE358" s="5">
        <f t="shared" si="331"/>
        <v>0</v>
      </c>
      <c r="BG358" s="5">
        <f t="shared" si="332"/>
        <v>0</v>
      </c>
      <c r="BH358" s="5">
        <f t="shared" si="333"/>
        <v>0</v>
      </c>
      <c r="BJ358" s="5">
        <f t="shared" si="334"/>
        <v>0</v>
      </c>
      <c r="BK358" s="5">
        <f t="shared" si="335"/>
        <v>0</v>
      </c>
      <c r="BM358" s="5">
        <f t="shared" si="336"/>
        <v>0</v>
      </c>
      <c r="BN358" s="5">
        <f t="shared" si="337"/>
        <v>0</v>
      </c>
      <c r="BP358" s="5">
        <f t="shared" si="338"/>
        <v>0</v>
      </c>
      <c r="BQ358" s="5">
        <f t="shared" si="339"/>
        <v>0</v>
      </c>
      <c r="BS358" s="5">
        <f t="shared" si="340"/>
        <v>0</v>
      </c>
      <c r="BT358" s="5">
        <f t="shared" si="341"/>
        <v>0</v>
      </c>
      <c r="BV358" s="5">
        <f t="shared" si="342"/>
        <v>0</v>
      </c>
      <c r="BW358" s="5">
        <f t="shared" si="343"/>
        <v>0</v>
      </c>
      <c r="BY358" s="5">
        <f t="shared" si="344"/>
        <v>0</v>
      </c>
      <c r="BZ358" s="5">
        <f t="shared" si="345"/>
        <v>0</v>
      </c>
      <c r="CB358" s="5">
        <f t="shared" si="346"/>
        <v>0</v>
      </c>
      <c r="CC358" s="5">
        <f t="shared" si="347"/>
        <v>0</v>
      </c>
      <c r="CE358" s="5">
        <f t="shared" si="348"/>
        <v>0</v>
      </c>
      <c r="CF358" s="5">
        <f t="shared" si="349"/>
        <v>0</v>
      </c>
      <c r="CH358" s="5">
        <f t="shared" si="350"/>
        <v>0</v>
      </c>
      <c r="CI358" s="5">
        <f t="shared" si="351"/>
        <v>0</v>
      </c>
      <c r="CK358" s="5">
        <f t="shared" si="352"/>
        <v>0</v>
      </c>
      <c r="CL358" s="5">
        <f t="shared" si="353"/>
        <v>0</v>
      </c>
      <c r="CN358" s="5">
        <f t="shared" si="354"/>
        <v>0</v>
      </c>
      <c r="CO358" s="5">
        <f t="shared" si="355"/>
        <v>0</v>
      </c>
      <c r="CQ358" s="5">
        <f t="shared" si="356"/>
        <v>0</v>
      </c>
      <c r="CR358" s="5">
        <f t="shared" si="357"/>
        <v>0</v>
      </c>
      <c r="CT358" s="5">
        <f t="shared" si="358"/>
        <v>0</v>
      </c>
      <c r="CU358" s="5">
        <f t="shared" si="359"/>
        <v>0</v>
      </c>
      <c r="CW358" s="5">
        <f t="shared" si="360"/>
        <v>0</v>
      </c>
      <c r="CX358" s="5">
        <f t="shared" si="361"/>
        <v>0</v>
      </c>
      <c r="CZ358" s="5">
        <f>K358+N358+Q358+T358+W358+Z358+AC358+AF358+AI358+AL358+AO358+AR358+AU358+AX358+BA358+BD358+BG358+BJ358+BM358+BP358+BS358+BV358+BY358+CB358+CE358+CH358+CK358+CN358+CQ358</f>
        <v>0</v>
      </c>
      <c r="DA358" s="5">
        <f>L358+O358+R358+U358+X358+AA358+AD358+AG358+AJ358+AM358+AP358+AS358+AV358+AY358+BB358+BE358+BH358+BK358+BN358+BQ358+BT358+BW358+BZ358+CC358+CF358+CI358+CL358+CO358+CR358</f>
        <v>0</v>
      </c>
    </row>
    <row r="359" spans="2:105" x14ac:dyDescent="0.2">
      <c r="K359" s="26"/>
      <c r="M359" s="26"/>
      <c r="P359" s="26"/>
      <c r="S359" s="26"/>
      <c r="V359" s="30"/>
      <c r="Y359" s="25"/>
    </row>
    <row r="360" spans="2:105" x14ac:dyDescent="0.2">
      <c r="B360" s="23" t="s">
        <v>207</v>
      </c>
      <c r="D360" s="23" t="s">
        <v>247</v>
      </c>
      <c r="E360" s="23" t="s">
        <v>362</v>
      </c>
      <c r="F360" s="23" t="s">
        <v>277</v>
      </c>
      <c r="G360" s="37" t="s">
        <v>278</v>
      </c>
      <c r="H360" s="23" t="s">
        <v>235</v>
      </c>
      <c r="I360" s="23" t="s">
        <v>370</v>
      </c>
      <c r="K360" s="5">
        <v>1092</v>
      </c>
      <c r="L360" s="5">
        <f t="shared" si="301"/>
        <v>1092</v>
      </c>
      <c r="N360" s="5">
        <f t="shared" si="302"/>
        <v>1092</v>
      </c>
      <c r="O360" s="5">
        <f t="shared" si="303"/>
        <v>1092</v>
      </c>
      <c r="Q360" s="5">
        <f t="shared" si="304"/>
        <v>1092</v>
      </c>
      <c r="R360" s="5">
        <f t="shared" si="305"/>
        <v>1092</v>
      </c>
      <c r="T360" s="5">
        <f t="shared" si="306"/>
        <v>1092</v>
      </c>
      <c r="U360" s="5">
        <f t="shared" si="307"/>
        <v>1092</v>
      </c>
      <c r="W360" s="5">
        <f t="shared" si="308"/>
        <v>1092</v>
      </c>
      <c r="X360" s="5">
        <f t="shared" si="309"/>
        <v>1092</v>
      </c>
      <c r="Z360" s="5">
        <f t="shared" si="310"/>
        <v>1092</v>
      </c>
      <c r="AA360" s="5">
        <f t="shared" si="311"/>
        <v>1092</v>
      </c>
      <c r="AC360" s="5">
        <f t="shared" si="312"/>
        <v>1092</v>
      </c>
      <c r="AD360" s="5">
        <f t="shared" si="313"/>
        <v>1092</v>
      </c>
      <c r="AF360" s="5">
        <f t="shared" si="314"/>
        <v>1092</v>
      </c>
      <c r="AG360" s="5">
        <f t="shared" si="315"/>
        <v>1092</v>
      </c>
      <c r="AI360" s="5">
        <f t="shared" si="316"/>
        <v>1092</v>
      </c>
      <c r="AJ360" s="5">
        <f t="shared" si="317"/>
        <v>1092</v>
      </c>
      <c r="AL360" s="5">
        <f t="shared" si="318"/>
        <v>1092</v>
      </c>
      <c r="AM360" s="5">
        <f t="shared" si="319"/>
        <v>1092</v>
      </c>
      <c r="AO360" s="5">
        <f t="shared" si="320"/>
        <v>1092</v>
      </c>
      <c r="AP360" s="5">
        <f t="shared" si="321"/>
        <v>1092</v>
      </c>
      <c r="AR360" s="5">
        <f t="shared" si="322"/>
        <v>1092</v>
      </c>
      <c r="AS360" s="5">
        <f t="shared" si="323"/>
        <v>1092</v>
      </c>
      <c r="AU360" s="5">
        <f t="shared" si="324"/>
        <v>1092</v>
      </c>
      <c r="AV360" s="5">
        <f t="shared" si="325"/>
        <v>1092</v>
      </c>
      <c r="AX360" s="5">
        <f t="shared" si="326"/>
        <v>1092</v>
      </c>
      <c r="AY360" s="5">
        <f t="shared" si="327"/>
        <v>1092</v>
      </c>
      <c r="BA360" s="5">
        <f t="shared" si="328"/>
        <v>1092</v>
      </c>
      <c r="BB360" s="5">
        <f t="shared" si="329"/>
        <v>1092</v>
      </c>
      <c r="BD360" s="5">
        <f t="shared" si="330"/>
        <v>1092</v>
      </c>
      <c r="BE360" s="5">
        <f t="shared" si="331"/>
        <v>1092</v>
      </c>
      <c r="BG360" s="5">
        <f t="shared" si="332"/>
        <v>1092</v>
      </c>
      <c r="BH360" s="5">
        <f t="shared" si="333"/>
        <v>1092</v>
      </c>
      <c r="BJ360" s="5">
        <f t="shared" si="334"/>
        <v>1092</v>
      </c>
      <c r="BK360" s="5">
        <f t="shared" si="335"/>
        <v>1092</v>
      </c>
      <c r="BM360" s="5">
        <f t="shared" si="336"/>
        <v>1092</v>
      </c>
      <c r="BN360" s="5">
        <f t="shared" si="337"/>
        <v>1092</v>
      </c>
      <c r="BP360" s="5">
        <f t="shared" si="338"/>
        <v>1092</v>
      </c>
      <c r="BQ360" s="5">
        <f t="shared" si="339"/>
        <v>1092</v>
      </c>
      <c r="BS360" s="5">
        <f t="shared" si="340"/>
        <v>1092</v>
      </c>
      <c r="BT360" s="5">
        <f t="shared" si="341"/>
        <v>1092</v>
      </c>
      <c r="BV360" s="5">
        <f t="shared" si="342"/>
        <v>1092</v>
      </c>
      <c r="BW360" s="5">
        <f t="shared" si="343"/>
        <v>1092</v>
      </c>
      <c r="BY360" s="5">
        <f t="shared" si="344"/>
        <v>1092</v>
      </c>
      <c r="BZ360" s="5">
        <f t="shared" si="345"/>
        <v>1092</v>
      </c>
      <c r="CB360" s="5">
        <f t="shared" si="346"/>
        <v>1092</v>
      </c>
      <c r="CC360" s="5">
        <f t="shared" si="347"/>
        <v>1092</v>
      </c>
      <c r="CE360" s="5">
        <f t="shared" si="348"/>
        <v>1092</v>
      </c>
      <c r="CF360" s="5">
        <f t="shared" si="349"/>
        <v>1092</v>
      </c>
      <c r="CH360" s="5">
        <f t="shared" si="350"/>
        <v>1092</v>
      </c>
      <c r="CI360" s="5">
        <f t="shared" si="351"/>
        <v>1092</v>
      </c>
      <c r="CK360" s="5">
        <f t="shared" si="352"/>
        <v>1092</v>
      </c>
      <c r="CL360" s="5">
        <f t="shared" si="353"/>
        <v>1092</v>
      </c>
      <c r="CN360" s="5">
        <f t="shared" si="354"/>
        <v>1092</v>
      </c>
      <c r="CO360" s="5">
        <f t="shared" si="355"/>
        <v>1092</v>
      </c>
      <c r="CQ360" s="5">
        <f t="shared" si="356"/>
        <v>1092</v>
      </c>
      <c r="CR360" s="5">
        <f t="shared" si="357"/>
        <v>1092</v>
      </c>
      <c r="CT360" s="5">
        <f t="shared" si="358"/>
        <v>1092</v>
      </c>
      <c r="CU360" s="5">
        <f t="shared" si="359"/>
        <v>1092</v>
      </c>
      <c r="CW360" s="5">
        <f t="shared" si="360"/>
        <v>1092</v>
      </c>
      <c r="CX360" s="5">
        <f t="shared" si="361"/>
        <v>1092</v>
      </c>
      <c r="CZ360" s="5">
        <f>K360+N360+Q360+T360+W360+Z360+AC360+AF360+AI360+AL360+AO360+AR360+AU360+AX360+BA360+BD360+BG360+BJ360+BM360+BP360+BS360+BV360+BY360+CB360+CE360+CH360+CK360+CN360+CQ360</f>
        <v>31668</v>
      </c>
      <c r="DA360" s="5">
        <f>L360+O360+R360+U360+X360+AA360+AD360+AG360+AJ360+AM360+AP360+AS360+AV360+AY360+BB360+BE360+BH360+BK360+BN360+BQ360+BT360+BW360+BZ360+CC360+CF360+CI360+CL360+CO360+CR360</f>
        <v>31668</v>
      </c>
    </row>
    <row r="361" spans="2:105" x14ac:dyDescent="0.2">
      <c r="B361" s="23" t="s">
        <v>207</v>
      </c>
      <c r="D361" s="23" t="s">
        <v>247</v>
      </c>
      <c r="E361" s="23" t="s">
        <v>362</v>
      </c>
      <c r="F361" s="23" t="s">
        <v>277</v>
      </c>
      <c r="G361" s="37" t="s">
        <v>278</v>
      </c>
      <c r="H361" s="23" t="s">
        <v>236</v>
      </c>
      <c r="L361" s="5">
        <f t="shared" si="301"/>
        <v>0</v>
      </c>
      <c r="N361" s="5">
        <f t="shared" si="302"/>
        <v>0</v>
      </c>
      <c r="O361" s="5">
        <f t="shared" si="303"/>
        <v>0</v>
      </c>
      <c r="Q361" s="5">
        <f t="shared" si="304"/>
        <v>0</v>
      </c>
      <c r="R361" s="5">
        <f t="shared" si="305"/>
        <v>0</v>
      </c>
      <c r="T361" s="5">
        <f t="shared" si="306"/>
        <v>0</v>
      </c>
      <c r="U361" s="5">
        <f t="shared" si="307"/>
        <v>0</v>
      </c>
      <c r="W361" s="5">
        <f t="shared" si="308"/>
        <v>0</v>
      </c>
      <c r="X361" s="5">
        <f t="shared" si="309"/>
        <v>0</v>
      </c>
      <c r="Z361" s="5">
        <f t="shared" si="310"/>
        <v>0</v>
      </c>
      <c r="AA361" s="5">
        <f t="shared" si="311"/>
        <v>0</v>
      </c>
      <c r="AC361" s="5">
        <f t="shared" si="312"/>
        <v>0</v>
      </c>
      <c r="AD361" s="5">
        <f t="shared" si="313"/>
        <v>0</v>
      </c>
      <c r="AF361" s="5">
        <f t="shared" si="314"/>
        <v>0</v>
      </c>
      <c r="AG361" s="5">
        <f t="shared" si="315"/>
        <v>0</v>
      </c>
      <c r="AI361" s="5">
        <f t="shared" si="316"/>
        <v>0</v>
      </c>
      <c r="AJ361" s="5">
        <f t="shared" si="317"/>
        <v>0</v>
      </c>
      <c r="AL361" s="5">
        <f t="shared" si="318"/>
        <v>0</v>
      </c>
      <c r="AM361" s="5">
        <f t="shared" si="319"/>
        <v>0</v>
      </c>
      <c r="AO361" s="5">
        <f t="shared" si="320"/>
        <v>0</v>
      </c>
      <c r="AP361" s="5">
        <f t="shared" si="321"/>
        <v>0</v>
      </c>
      <c r="AR361" s="5">
        <f t="shared" si="322"/>
        <v>0</v>
      </c>
      <c r="AS361" s="5">
        <f t="shared" si="323"/>
        <v>0</v>
      </c>
      <c r="AU361" s="5">
        <f t="shared" si="324"/>
        <v>0</v>
      </c>
      <c r="AV361" s="5">
        <f t="shared" si="325"/>
        <v>0</v>
      </c>
      <c r="AX361" s="5">
        <f t="shared" si="326"/>
        <v>0</v>
      </c>
      <c r="AY361" s="5">
        <f t="shared" si="327"/>
        <v>0</v>
      </c>
      <c r="BA361" s="5">
        <f t="shared" si="328"/>
        <v>0</v>
      </c>
      <c r="BB361" s="5">
        <f t="shared" si="329"/>
        <v>0</v>
      </c>
      <c r="BD361" s="5">
        <f t="shared" si="330"/>
        <v>0</v>
      </c>
      <c r="BE361" s="5">
        <f t="shared" si="331"/>
        <v>0</v>
      </c>
      <c r="BG361" s="5">
        <f t="shared" si="332"/>
        <v>0</v>
      </c>
      <c r="BH361" s="5">
        <f t="shared" si="333"/>
        <v>0</v>
      </c>
      <c r="BJ361" s="5">
        <f t="shared" si="334"/>
        <v>0</v>
      </c>
      <c r="BK361" s="5">
        <f t="shared" si="335"/>
        <v>0</v>
      </c>
      <c r="BM361" s="5">
        <f t="shared" si="336"/>
        <v>0</v>
      </c>
      <c r="BN361" s="5">
        <f t="shared" si="337"/>
        <v>0</v>
      </c>
      <c r="BP361" s="5">
        <f t="shared" si="338"/>
        <v>0</v>
      </c>
      <c r="BQ361" s="5">
        <f t="shared" si="339"/>
        <v>0</v>
      </c>
      <c r="BS361" s="5">
        <f t="shared" si="340"/>
        <v>0</v>
      </c>
      <c r="BT361" s="5">
        <f t="shared" si="341"/>
        <v>0</v>
      </c>
      <c r="BV361" s="5">
        <f t="shared" si="342"/>
        <v>0</v>
      </c>
      <c r="BW361" s="5">
        <f t="shared" si="343"/>
        <v>0</v>
      </c>
      <c r="BY361" s="5">
        <f t="shared" si="344"/>
        <v>0</v>
      </c>
      <c r="BZ361" s="5">
        <f t="shared" si="345"/>
        <v>0</v>
      </c>
      <c r="CB361" s="5">
        <f t="shared" si="346"/>
        <v>0</v>
      </c>
      <c r="CC361" s="5">
        <f t="shared" si="347"/>
        <v>0</v>
      </c>
      <c r="CE361" s="5">
        <f t="shared" si="348"/>
        <v>0</v>
      </c>
      <c r="CF361" s="5">
        <f t="shared" si="349"/>
        <v>0</v>
      </c>
      <c r="CH361" s="5">
        <f t="shared" si="350"/>
        <v>0</v>
      </c>
      <c r="CI361" s="5">
        <f t="shared" si="351"/>
        <v>0</v>
      </c>
      <c r="CK361" s="5">
        <f t="shared" si="352"/>
        <v>0</v>
      </c>
      <c r="CL361" s="5">
        <f t="shared" si="353"/>
        <v>0</v>
      </c>
      <c r="CN361" s="5">
        <f t="shared" si="354"/>
        <v>0</v>
      </c>
      <c r="CO361" s="5">
        <f t="shared" si="355"/>
        <v>0</v>
      </c>
      <c r="CQ361" s="5">
        <f t="shared" si="356"/>
        <v>0</v>
      </c>
      <c r="CR361" s="5">
        <f t="shared" si="357"/>
        <v>0</v>
      </c>
      <c r="CT361" s="5">
        <f t="shared" si="358"/>
        <v>0</v>
      </c>
      <c r="CU361" s="5">
        <f t="shared" si="359"/>
        <v>0</v>
      </c>
      <c r="CW361" s="5">
        <f t="shared" si="360"/>
        <v>0</v>
      </c>
      <c r="CX361" s="5">
        <f t="shared" si="361"/>
        <v>0</v>
      </c>
      <c r="CZ361" s="5">
        <f>K361+N361+Q361+T361+W361+Z361+AC361+AF361+AI361+AL361+AO361+AR361+AU361+AX361+BA361+BD361+BG361+BJ361+BM361+BP361+BS361+BV361+BY361+CB361+CE361+CH361+CK361+CN361+CQ361</f>
        <v>0</v>
      </c>
      <c r="DA361" s="5">
        <f>L361+O361+R361+U361+X361+AA361+AD361+AG361+AJ361+AM361+AP361+AS361+AV361+AY361+BB361+BE361+BH361+BK361+BN361+BQ361+BT361+BW361+BZ361+CC361+CF361+CI361+CL361+CO361+CR361</f>
        <v>0</v>
      </c>
    </row>
    <row r="362" spans="2:105" x14ac:dyDescent="0.2">
      <c r="K362" s="9"/>
      <c r="M362" s="9"/>
      <c r="P362" s="9"/>
      <c r="S362" s="9"/>
      <c r="V362" s="9"/>
      <c r="Y362" s="9"/>
      <c r="AB362" s="9"/>
      <c r="AE362" s="9"/>
      <c r="AH362" s="9"/>
      <c r="AK362" s="9"/>
      <c r="AN362" s="9"/>
      <c r="AQ362" s="9"/>
      <c r="AT362" s="9"/>
      <c r="AW362" s="9"/>
      <c r="AZ362" s="9"/>
      <c r="BC362" s="9"/>
    </row>
    <row r="364" spans="2:105" x14ac:dyDescent="0.2">
      <c r="B364" s="23" t="s">
        <v>248</v>
      </c>
      <c r="D364" s="23" t="s">
        <v>55</v>
      </c>
      <c r="E364" s="23" t="s">
        <v>362</v>
      </c>
      <c r="F364" s="23" t="s">
        <v>160</v>
      </c>
      <c r="G364" s="37">
        <v>70058</v>
      </c>
      <c r="H364" s="23" t="s">
        <v>235</v>
      </c>
      <c r="I364" s="23" t="s">
        <v>395</v>
      </c>
      <c r="K364" s="5">
        <v>103</v>
      </c>
      <c r="L364" s="5">
        <f t="shared" si="301"/>
        <v>103</v>
      </c>
      <c r="N364" s="5">
        <f t="shared" si="302"/>
        <v>103</v>
      </c>
      <c r="O364" s="5">
        <f t="shared" si="303"/>
        <v>103</v>
      </c>
      <c r="Q364" s="5">
        <f t="shared" si="304"/>
        <v>103</v>
      </c>
      <c r="R364" s="5">
        <f t="shared" si="305"/>
        <v>103</v>
      </c>
      <c r="T364" s="5">
        <f t="shared" si="306"/>
        <v>103</v>
      </c>
      <c r="U364" s="5">
        <f t="shared" si="307"/>
        <v>103</v>
      </c>
      <c r="W364" s="5">
        <f t="shared" si="308"/>
        <v>103</v>
      </c>
      <c r="X364" s="5">
        <f t="shared" si="309"/>
        <v>103</v>
      </c>
      <c r="Z364" s="5">
        <f t="shared" si="310"/>
        <v>103</v>
      </c>
      <c r="AA364" s="5">
        <f t="shared" si="311"/>
        <v>103</v>
      </c>
      <c r="AC364" s="5">
        <f t="shared" si="312"/>
        <v>103</v>
      </c>
      <c r="AD364" s="5">
        <f t="shared" si="313"/>
        <v>103</v>
      </c>
      <c r="AF364" s="5">
        <f t="shared" si="314"/>
        <v>103</v>
      </c>
      <c r="AG364" s="5">
        <f t="shared" si="315"/>
        <v>103</v>
      </c>
      <c r="AI364" s="5">
        <f t="shared" si="316"/>
        <v>103</v>
      </c>
      <c r="AJ364" s="5">
        <f t="shared" si="317"/>
        <v>103</v>
      </c>
      <c r="AL364" s="5">
        <f t="shared" si="318"/>
        <v>103</v>
      </c>
      <c r="AM364" s="5">
        <f t="shared" si="319"/>
        <v>103</v>
      </c>
      <c r="AO364" s="5">
        <f t="shared" si="320"/>
        <v>103</v>
      </c>
      <c r="AP364" s="5">
        <f t="shared" si="321"/>
        <v>103</v>
      </c>
      <c r="AR364" s="5">
        <f t="shared" si="322"/>
        <v>103</v>
      </c>
      <c r="AS364" s="5">
        <f t="shared" si="323"/>
        <v>103</v>
      </c>
      <c r="AU364" s="5">
        <f t="shared" si="324"/>
        <v>103</v>
      </c>
      <c r="AV364" s="5">
        <f t="shared" si="325"/>
        <v>103</v>
      </c>
      <c r="AX364" s="5">
        <f t="shared" si="326"/>
        <v>103</v>
      </c>
      <c r="AY364" s="5">
        <f t="shared" si="327"/>
        <v>103</v>
      </c>
      <c r="BA364" s="5">
        <f t="shared" si="328"/>
        <v>103</v>
      </c>
      <c r="BB364" s="5">
        <f t="shared" si="329"/>
        <v>103</v>
      </c>
      <c r="BD364" s="5">
        <f t="shared" si="330"/>
        <v>103</v>
      </c>
      <c r="BE364" s="5">
        <f t="shared" si="331"/>
        <v>103</v>
      </c>
      <c r="BG364" s="5">
        <f t="shared" si="332"/>
        <v>103</v>
      </c>
      <c r="BH364" s="5">
        <f t="shared" si="333"/>
        <v>103</v>
      </c>
      <c r="BJ364" s="5">
        <f t="shared" si="334"/>
        <v>103</v>
      </c>
      <c r="BK364" s="5">
        <f t="shared" si="335"/>
        <v>103</v>
      </c>
      <c r="BM364" s="5">
        <f t="shared" si="336"/>
        <v>103</v>
      </c>
      <c r="BN364" s="5">
        <f t="shared" si="337"/>
        <v>103</v>
      </c>
      <c r="BP364" s="5">
        <f t="shared" si="338"/>
        <v>103</v>
      </c>
      <c r="BQ364" s="5">
        <f t="shared" si="339"/>
        <v>103</v>
      </c>
      <c r="BS364" s="5">
        <f t="shared" si="340"/>
        <v>103</v>
      </c>
      <c r="BT364" s="5">
        <f t="shared" si="341"/>
        <v>103</v>
      </c>
      <c r="BV364" s="5">
        <f t="shared" si="342"/>
        <v>103</v>
      </c>
      <c r="BW364" s="5">
        <f t="shared" si="343"/>
        <v>103</v>
      </c>
      <c r="BY364" s="5">
        <f t="shared" si="344"/>
        <v>103</v>
      </c>
      <c r="BZ364" s="5">
        <f t="shared" si="345"/>
        <v>103</v>
      </c>
      <c r="CB364" s="5">
        <f t="shared" si="346"/>
        <v>103</v>
      </c>
      <c r="CC364" s="5">
        <f t="shared" si="347"/>
        <v>103</v>
      </c>
      <c r="CE364" s="5">
        <f t="shared" si="348"/>
        <v>103</v>
      </c>
      <c r="CF364" s="5">
        <f t="shared" si="349"/>
        <v>103</v>
      </c>
      <c r="CH364" s="5">
        <f t="shared" si="350"/>
        <v>103</v>
      </c>
      <c r="CI364" s="5">
        <f t="shared" si="351"/>
        <v>103</v>
      </c>
      <c r="CK364" s="5">
        <f t="shared" si="352"/>
        <v>103</v>
      </c>
      <c r="CL364" s="5">
        <f t="shared" si="353"/>
        <v>103</v>
      </c>
      <c r="CN364" s="5">
        <f t="shared" si="354"/>
        <v>103</v>
      </c>
      <c r="CO364" s="5">
        <f t="shared" si="355"/>
        <v>103</v>
      </c>
      <c r="CQ364" s="5">
        <f t="shared" si="356"/>
        <v>103</v>
      </c>
      <c r="CR364" s="5">
        <f t="shared" si="357"/>
        <v>103</v>
      </c>
      <c r="CT364" s="5">
        <f t="shared" si="358"/>
        <v>103</v>
      </c>
      <c r="CU364" s="5">
        <f t="shared" si="359"/>
        <v>103</v>
      </c>
      <c r="CW364" s="5">
        <f t="shared" si="360"/>
        <v>103</v>
      </c>
      <c r="CX364" s="5">
        <f t="shared" si="361"/>
        <v>103</v>
      </c>
      <c r="CZ364" s="5">
        <f>K364+N364+Q364+T364+W364+Z364+AC364+AF364+AI364+AL364+AO364+AR364+AU364+AX364+BA364+BD364+BG364+BJ364+BM364+BP364+BS364+BV364+BY364+CB364+CE364+CH364+CK364+CN364+CQ364+CT364+CW364</f>
        <v>3193</v>
      </c>
      <c r="DA364" s="5">
        <f>L364+O364+R364+U364+X364+AA364+AD364+AG364+AJ364+AM364+AP364+AS364+AV364+AY364+BB364+BE364+BH364+BK364+BN364+BQ364+BT364+BW364+BZ364+CC364+CF364+CI364+CL364+CO364+CR364+CU364+CX364</f>
        <v>3193</v>
      </c>
    </row>
    <row r="365" spans="2:105" x14ac:dyDescent="0.2">
      <c r="B365" s="23" t="s">
        <v>248</v>
      </c>
      <c r="D365" s="23" t="s">
        <v>55</v>
      </c>
      <c r="E365" s="23" t="s">
        <v>362</v>
      </c>
      <c r="F365" s="23" t="s">
        <v>160</v>
      </c>
      <c r="G365" s="37">
        <v>70058</v>
      </c>
      <c r="H365" s="23" t="s">
        <v>236</v>
      </c>
      <c r="I365" s="23" t="s">
        <v>395</v>
      </c>
      <c r="L365" s="5">
        <f t="shared" si="301"/>
        <v>0</v>
      </c>
      <c r="N365" s="5">
        <f t="shared" si="302"/>
        <v>0</v>
      </c>
      <c r="O365" s="5">
        <f t="shared" si="303"/>
        <v>0</v>
      </c>
      <c r="Q365" s="5">
        <f t="shared" si="304"/>
        <v>0</v>
      </c>
      <c r="R365" s="5">
        <f t="shared" si="305"/>
        <v>0</v>
      </c>
      <c r="T365" s="5">
        <f t="shared" si="306"/>
        <v>0</v>
      </c>
      <c r="U365" s="5">
        <f t="shared" si="307"/>
        <v>0</v>
      </c>
      <c r="W365" s="5">
        <f t="shared" si="308"/>
        <v>0</v>
      </c>
      <c r="X365" s="5">
        <f t="shared" si="309"/>
        <v>0</v>
      </c>
      <c r="Z365" s="5">
        <f t="shared" si="310"/>
        <v>0</v>
      </c>
      <c r="AA365" s="5">
        <f t="shared" si="311"/>
        <v>0</v>
      </c>
      <c r="AC365" s="5">
        <f t="shared" si="312"/>
        <v>0</v>
      </c>
      <c r="AD365" s="5">
        <f t="shared" si="313"/>
        <v>0</v>
      </c>
      <c r="AF365" s="5">
        <f t="shared" si="314"/>
        <v>0</v>
      </c>
      <c r="AG365" s="5">
        <f t="shared" si="315"/>
        <v>0</v>
      </c>
      <c r="AI365" s="5">
        <f t="shared" si="316"/>
        <v>0</v>
      </c>
      <c r="AJ365" s="5">
        <f t="shared" si="317"/>
        <v>0</v>
      </c>
      <c r="AL365" s="5">
        <f t="shared" si="318"/>
        <v>0</v>
      </c>
      <c r="AM365" s="5">
        <f t="shared" si="319"/>
        <v>0</v>
      </c>
      <c r="AO365" s="5">
        <f t="shared" si="320"/>
        <v>0</v>
      </c>
      <c r="AP365" s="5">
        <f t="shared" si="321"/>
        <v>0</v>
      </c>
      <c r="AR365" s="5">
        <f t="shared" si="322"/>
        <v>0</v>
      </c>
      <c r="AS365" s="5">
        <f t="shared" si="323"/>
        <v>0</v>
      </c>
      <c r="AU365" s="5">
        <f t="shared" si="324"/>
        <v>0</v>
      </c>
      <c r="AV365" s="5">
        <f t="shared" si="325"/>
        <v>0</v>
      </c>
      <c r="AX365" s="5">
        <f t="shared" si="326"/>
        <v>0</v>
      </c>
      <c r="AY365" s="5">
        <f t="shared" si="327"/>
        <v>0</v>
      </c>
      <c r="BA365" s="5">
        <f t="shared" si="328"/>
        <v>0</v>
      </c>
      <c r="BB365" s="5">
        <f t="shared" si="329"/>
        <v>0</v>
      </c>
      <c r="BD365" s="5">
        <f t="shared" si="330"/>
        <v>0</v>
      </c>
      <c r="BE365" s="5">
        <f t="shared" si="331"/>
        <v>0</v>
      </c>
      <c r="BG365" s="5">
        <f t="shared" si="332"/>
        <v>0</v>
      </c>
      <c r="BH365" s="5">
        <f t="shared" si="333"/>
        <v>0</v>
      </c>
      <c r="BJ365" s="5">
        <f t="shared" si="334"/>
        <v>0</v>
      </c>
      <c r="BK365" s="5">
        <f t="shared" si="335"/>
        <v>0</v>
      </c>
      <c r="BM365" s="5">
        <f t="shared" si="336"/>
        <v>0</v>
      </c>
      <c r="BN365" s="5">
        <f t="shared" si="337"/>
        <v>0</v>
      </c>
      <c r="BP365" s="5">
        <f t="shared" si="338"/>
        <v>0</v>
      </c>
      <c r="BQ365" s="5">
        <f t="shared" si="339"/>
        <v>0</v>
      </c>
      <c r="BS365" s="5">
        <f t="shared" si="340"/>
        <v>0</v>
      </c>
      <c r="BT365" s="5">
        <f t="shared" si="341"/>
        <v>0</v>
      </c>
      <c r="BV365" s="5">
        <f t="shared" si="342"/>
        <v>0</v>
      </c>
      <c r="BW365" s="5">
        <f t="shared" si="343"/>
        <v>0</v>
      </c>
      <c r="BY365" s="5">
        <f t="shared" si="344"/>
        <v>0</v>
      </c>
      <c r="BZ365" s="5">
        <f t="shared" si="345"/>
        <v>0</v>
      </c>
      <c r="CB365" s="5">
        <f t="shared" si="346"/>
        <v>0</v>
      </c>
      <c r="CC365" s="5">
        <f t="shared" si="347"/>
        <v>0</v>
      </c>
      <c r="CE365" s="5">
        <f t="shared" si="348"/>
        <v>0</v>
      </c>
      <c r="CF365" s="5">
        <f t="shared" si="349"/>
        <v>0</v>
      </c>
      <c r="CH365" s="5">
        <f t="shared" si="350"/>
        <v>0</v>
      </c>
      <c r="CI365" s="5">
        <f t="shared" si="351"/>
        <v>0</v>
      </c>
      <c r="CK365" s="5">
        <f t="shared" si="352"/>
        <v>0</v>
      </c>
      <c r="CL365" s="5">
        <f t="shared" si="353"/>
        <v>0</v>
      </c>
      <c r="CN365" s="5">
        <f t="shared" si="354"/>
        <v>0</v>
      </c>
      <c r="CO365" s="5">
        <f t="shared" si="355"/>
        <v>0</v>
      </c>
      <c r="CQ365" s="5">
        <f t="shared" si="356"/>
        <v>0</v>
      </c>
      <c r="CR365" s="5">
        <f t="shared" si="357"/>
        <v>0</v>
      </c>
      <c r="CT365" s="5">
        <f t="shared" si="358"/>
        <v>0</v>
      </c>
      <c r="CU365" s="5">
        <f t="shared" si="359"/>
        <v>0</v>
      </c>
      <c r="CW365" s="5">
        <f t="shared" si="360"/>
        <v>0</v>
      </c>
      <c r="CX365" s="5">
        <f t="shared" si="361"/>
        <v>0</v>
      </c>
      <c r="CZ365" s="5">
        <f>K365+N365+Q365+T365+W365+Z365+AC365+AF365+AI365+AL365+AO365+AR365+AU365+AX365+BA365+BD365+BG365+BJ365+BM365+BP365+BS365+BV365+BY365+CB365+CE365+CH365+CK365+CN365+CQ365+CT365+CW365</f>
        <v>0</v>
      </c>
      <c r="DA365" s="5">
        <f>L365+O365+R365+U365+X365+AA365+AD365+AG365+AJ365+AM365+AP365+AS365+AV365+AY365+BB365+BE365+BH365+BK365+BN365+BQ365+BT365+BW365+BZ365+CC365+CF365+CI365+CL365+CO365+CR365+CU365+CX365</f>
        <v>0</v>
      </c>
    </row>
    <row r="366" spans="2:105" x14ac:dyDescent="0.2">
      <c r="K366" s="23"/>
    </row>
    <row r="368" spans="2:105" x14ac:dyDescent="0.2">
      <c r="B368" s="23" t="s">
        <v>248</v>
      </c>
      <c r="D368" s="23" t="s">
        <v>55</v>
      </c>
      <c r="E368" s="23" t="s">
        <v>362</v>
      </c>
      <c r="F368" s="23" t="s">
        <v>161</v>
      </c>
      <c r="G368" s="37">
        <v>70877</v>
      </c>
      <c r="H368" s="23" t="s">
        <v>235</v>
      </c>
      <c r="I368" s="23" t="s">
        <v>395</v>
      </c>
      <c r="K368" s="5">
        <v>241</v>
      </c>
      <c r="L368" s="5">
        <f t="shared" si="301"/>
        <v>241</v>
      </c>
      <c r="N368" s="5">
        <f t="shared" si="302"/>
        <v>241</v>
      </c>
      <c r="O368" s="5">
        <f t="shared" si="303"/>
        <v>241</v>
      </c>
      <c r="Q368" s="5">
        <f t="shared" si="304"/>
        <v>241</v>
      </c>
      <c r="R368" s="5">
        <f t="shared" si="305"/>
        <v>241</v>
      </c>
      <c r="T368" s="5">
        <f t="shared" si="306"/>
        <v>241</v>
      </c>
      <c r="U368" s="5">
        <f t="shared" si="307"/>
        <v>241</v>
      </c>
      <c r="W368" s="5">
        <f t="shared" si="308"/>
        <v>241</v>
      </c>
      <c r="X368" s="5">
        <f t="shared" si="309"/>
        <v>241</v>
      </c>
      <c r="Z368" s="5">
        <f t="shared" si="310"/>
        <v>241</v>
      </c>
      <c r="AA368" s="5">
        <f t="shared" si="311"/>
        <v>241</v>
      </c>
      <c r="AC368" s="5">
        <f t="shared" si="312"/>
        <v>241</v>
      </c>
      <c r="AD368" s="5">
        <f t="shared" si="313"/>
        <v>241</v>
      </c>
      <c r="AF368" s="5">
        <f t="shared" si="314"/>
        <v>241</v>
      </c>
      <c r="AG368" s="5">
        <f t="shared" si="315"/>
        <v>241</v>
      </c>
      <c r="AI368" s="5">
        <f t="shared" si="316"/>
        <v>241</v>
      </c>
      <c r="AJ368" s="5">
        <f t="shared" si="317"/>
        <v>241</v>
      </c>
      <c r="AL368" s="5">
        <f t="shared" si="318"/>
        <v>241</v>
      </c>
      <c r="AM368" s="5">
        <f t="shared" si="319"/>
        <v>241</v>
      </c>
      <c r="AO368" s="5">
        <f t="shared" si="320"/>
        <v>241</v>
      </c>
      <c r="AP368" s="5">
        <f t="shared" si="321"/>
        <v>241</v>
      </c>
      <c r="AR368" s="5">
        <f t="shared" si="322"/>
        <v>241</v>
      </c>
      <c r="AS368" s="5">
        <f t="shared" si="323"/>
        <v>241</v>
      </c>
      <c r="AU368" s="5">
        <f t="shared" si="324"/>
        <v>241</v>
      </c>
      <c r="AV368" s="5">
        <f t="shared" si="325"/>
        <v>241</v>
      </c>
      <c r="AX368" s="5">
        <f t="shared" si="326"/>
        <v>241</v>
      </c>
      <c r="AY368" s="5">
        <f t="shared" si="327"/>
        <v>241</v>
      </c>
      <c r="BA368" s="5">
        <f t="shared" si="328"/>
        <v>241</v>
      </c>
      <c r="BB368" s="5">
        <f t="shared" si="329"/>
        <v>241</v>
      </c>
      <c r="BD368" s="5">
        <f t="shared" si="330"/>
        <v>241</v>
      </c>
      <c r="BE368" s="5">
        <f t="shared" si="331"/>
        <v>241</v>
      </c>
      <c r="BG368" s="5">
        <f t="shared" si="332"/>
        <v>241</v>
      </c>
      <c r="BH368" s="5">
        <f t="shared" si="333"/>
        <v>241</v>
      </c>
      <c r="BJ368" s="5">
        <f t="shared" si="334"/>
        <v>241</v>
      </c>
      <c r="BK368" s="5">
        <f t="shared" si="335"/>
        <v>241</v>
      </c>
      <c r="BM368" s="5">
        <f t="shared" si="336"/>
        <v>241</v>
      </c>
      <c r="BN368" s="5">
        <f t="shared" si="337"/>
        <v>241</v>
      </c>
      <c r="BP368" s="5">
        <f t="shared" si="338"/>
        <v>241</v>
      </c>
      <c r="BQ368" s="5">
        <f t="shared" si="339"/>
        <v>241</v>
      </c>
      <c r="BS368" s="5">
        <f t="shared" si="340"/>
        <v>241</v>
      </c>
      <c r="BT368" s="5">
        <f t="shared" si="341"/>
        <v>241</v>
      </c>
      <c r="BV368" s="5">
        <f t="shared" si="342"/>
        <v>241</v>
      </c>
      <c r="BW368" s="5">
        <f t="shared" si="343"/>
        <v>241</v>
      </c>
      <c r="BY368" s="5">
        <f t="shared" si="344"/>
        <v>241</v>
      </c>
      <c r="BZ368" s="5">
        <f t="shared" si="345"/>
        <v>241</v>
      </c>
      <c r="CB368" s="5">
        <f t="shared" si="346"/>
        <v>241</v>
      </c>
      <c r="CC368" s="5">
        <f t="shared" si="347"/>
        <v>241</v>
      </c>
      <c r="CE368" s="5">
        <f t="shared" si="348"/>
        <v>241</v>
      </c>
      <c r="CF368" s="5">
        <f t="shared" si="349"/>
        <v>241</v>
      </c>
      <c r="CH368" s="5">
        <f t="shared" si="350"/>
        <v>241</v>
      </c>
      <c r="CI368" s="5">
        <f t="shared" si="351"/>
        <v>241</v>
      </c>
      <c r="CK368" s="5">
        <f t="shared" si="352"/>
        <v>241</v>
      </c>
      <c r="CL368" s="5">
        <f t="shared" si="353"/>
        <v>241</v>
      </c>
      <c r="CN368" s="5">
        <f t="shared" si="354"/>
        <v>241</v>
      </c>
      <c r="CO368" s="5">
        <f t="shared" si="355"/>
        <v>241</v>
      </c>
      <c r="CQ368" s="5">
        <f t="shared" si="356"/>
        <v>241</v>
      </c>
      <c r="CR368" s="5">
        <f t="shared" si="357"/>
        <v>241</v>
      </c>
      <c r="CT368" s="5">
        <f t="shared" si="358"/>
        <v>241</v>
      </c>
      <c r="CU368" s="5">
        <f t="shared" si="359"/>
        <v>241</v>
      </c>
      <c r="CW368" s="5">
        <f t="shared" si="360"/>
        <v>241</v>
      </c>
      <c r="CX368" s="5">
        <f t="shared" si="361"/>
        <v>241</v>
      </c>
      <c r="CZ368" s="5">
        <f>K368+N368+Q368+T368+W368+Z368+AC368+AF368+AI368+AL368+AO368+AR368+AU368+AX368+BA368+BD368+BG368+BJ368+BM368+BP368+BS368+BV368+BY368+CB368+CE368+CH368+CK368+CN368+CQ368+CT368+CW368</f>
        <v>7471</v>
      </c>
      <c r="DA368" s="5">
        <f>L368+O368+R368+U368+X368+AA368+AD368+AG368+AJ368+AM368+AP368+AS368+AV368+AY368+BB368+BE368+BH368+BK368+BN368+BQ368+BT368+BW368+BZ368+CC368+CF368+CI368+CL368+CO368+CR368+CU368+CX368</f>
        <v>7471</v>
      </c>
    </row>
    <row r="369" spans="2:105" x14ac:dyDescent="0.2">
      <c r="B369" s="23" t="s">
        <v>248</v>
      </c>
      <c r="D369" s="23" t="s">
        <v>55</v>
      </c>
      <c r="E369" s="23" t="s">
        <v>362</v>
      </c>
      <c r="F369" s="23" t="s">
        <v>161</v>
      </c>
      <c r="G369" s="37">
        <v>70877</v>
      </c>
      <c r="H369" s="23" t="s">
        <v>236</v>
      </c>
      <c r="I369" s="23" t="s">
        <v>395</v>
      </c>
      <c r="L369" s="5">
        <f t="shared" si="301"/>
        <v>0</v>
      </c>
      <c r="N369" s="5">
        <f t="shared" si="302"/>
        <v>0</v>
      </c>
      <c r="O369" s="5">
        <f t="shared" si="303"/>
        <v>0</v>
      </c>
      <c r="Q369" s="5">
        <f t="shared" si="304"/>
        <v>0</v>
      </c>
      <c r="R369" s="5">
        <f t="shared" si="305"/>
        <v>0</v>
      </c>
      <c r="T369" s="5">
        <f t="shared" si="306"/>
        <v>0</v>
      </c>
      <c r="U369" s="5">
        <f t="shared" si="307"/>
        <v>0</v>
      </c>
      <c r="W369" s="5">
        <f t="shared" si="308"/>
        <v>0</v>
      </c>
      <c r="X369" s="5">
        <f t="shared" si="309"/>
        <v>0</v>
      </c>
      <c r="Z369" s="5">
        <f t="shared" si="310"/>
        <v>0</v>
      </c>
      <c r="AA369" s="5">
        <f t="shared" si="311"/>
        <v>0</v>
      </c>
      <c r="AC369" s="5">
        <f t="shared" si="312"/>
        <v>0</v>
      </c>
      <c r="AD369" s="5">
        <f t="shared" si="313"/>
        <v>0</v>
      </c>
      <c r="AF369" s="5">
        <f t="shared" si="314"/>
        <v>0</v>
      </c>
      <c r="AG369" s="5">
        <f t="shared" si="315"/>
        <v>0</v>
      </c>
      <c r="AI369" s="5">
        <f t="shared" si="316"/>
        <v>0</v>
      </c>
      <c r="AJ369" s="5">
        <f t="shared" si="317"/>
        <v>0</v>
      </c>
      <c r="AL369" s="5">
        <f t="shared" si="318"/>
        <v>0</v>
      </c>
      <c r="AM369" s="5">
        <f t="shared" si="319"/>
        <v>0</v>
      </c>
      <c r="AO369" s="5">
        <f t="shared" si="320"/>
        <v>0</v>
      </c>
      <c r="AP369" s="5">
        <f t="shared" si="321"/>
        <v>0</v>
      </c>
      <c r="AR369" s="5">
        <f t="shared" si="322"/>
        <v>0</v>
      </c>
      <c r="AS369" s="5">
        <f t="shared" si="323"/>
        <v>0</v>
      </c>
      <c r="AU369" s="5">
        <f t="shared" si="324"/>
        <v>0</v>
      </c>
      <c r="AV369" s="5">
        <f t="shared" si="325"/>
        <v>0</v>
      </c>
      <c r="AX369" s="5">
        <f t="shared" si="326"/>
        <v>0</v>
      </c>
      <c r="AY369" s="5">
        <f t="shared" si="327"/>
        <v>0</v>
      </c>
      <c r="BA369" s="5">
        <f t="shared" si="328"/>
        <v>0</v>
      </c>
      <c r="BB369" s="5">
        <f t="shared" si="329"/>
        <v>0</v>
      </c>
      <c r="BD369" s="5">
        <f t="shared" si="330"/>
        <v>0</v>
      </c>
      <c r="BE369" s="5">
        <f t="shared" si="331"/>
        <v>0</v>
      </c>
      <c r="BG369" s="5">
        <f t="shared" si="332"/>
        <v>0</v>
      </c>
      <c r="BH369" s="5">
        <f t="shared" si="333"/>
        <v>0</v>
      </c>
      <c r="BJ369" s="5">
        <f t="shared" si="334"/>
        <v>0</v>
      </c>
      <c r="BK369" s="5">
        <f t="shared" si="335"/>
        <v>0</v>
      </c>
      <c r="BM369" s="5">
        <f t="shared" si="336"/>
        <v>0</v>
      </c>
      <c r="BN369" s="5">
        <f t="shared" si="337"/>
        <v>0</v>
      </c>
      <c r="BP369" s="5">
        <f t="shared" si="338"/>
        <v>0</v>
      </c>
      <c r="BQ369" s="5">
        <f t="shared" si="339"/>
        <v>0</v>
      </c>
      <c r="BS369" s="5">
        <f t="shared" si="340"/>
        <v>0</v>
      </c>
      <c r="BT369" s="5">
        <f t="shared" si="341"/>
        <v>0</v>
      </c>
      <c r="BV369" s="5">
        <f t="shared" si="342"/>
        <v>0</v>
      </c>
      <c r="BW369" s="5">
        <f t="shared" si="343"/>
        <v>0</v>
      </c>
      <c r="BY369" s="5">
        <f t="shared" si="344"/>
        <v>0</v>
      </c>
      <c r="BZ369" s="5">
        <f t="shared" si="345"/>
        <v>0</v>
      </c>
      <c r="CB369" s="5">
        <f t="shared" si="346"/>
        <v>0</v>
      </c>
      <c r="CC369" s="5">
        <f t="shared" si="347"/>
        <v>0</v>
      </c>
      <c r="CE369" s="5">
        <f t="shared" si="348"/>
        <v>0</v>
      </c>
      <c r="CF369" s="5">
        <f t="shared" si="349"/>
        <v>0</v>
      </c>
      <c r="CH369" s="5">
        <f t="shared" si="350"/>
        <v>0</v>
      </c>
      <c r="CI369" s="5">
        <f t="shared" si="351"/>
        <v>0</v>
      </c>
      <c r="CK369" s="5">
        <f t="shared" si="352"/>
        <v>0</v>
      </c>
      <c r="CL369" s="5">
        <f t="shared" si="353"/>
        <v>0</v>
      </c>
      <c r="CN369" s="5">
        <f t="shared" si="354"/>
        <v>0</v>
      </c>
      <c r="CO369" s="5">
        <f t="shared" si="355"/>
        <v>0</v>
      </c>
      <c r="CQ369" s="5">
        <f t="shared" si="356"/>
        <v>0</v>
      </c>
      <c r="CR369" s="5">
        <f t="shared" si="357"/>
        <v>0</v>
      </c>
      <c r="CT369" s="5">
        <f t="shared" si="358"/>
        <v>0</v>
      </c>
      <c r="CU369" s="5">
        <f t="shared" si="359"/>
        <v>0</v>
      </c>
      <c r="CW369" s="5">
        <f t="shared" si="360"/>
        <v>0</v>
      </c>
      <c r="CX369" s="5">
        <f t="shared" si="361"/>
        <v>0</v>
      </c>
      <c r="CZ369" s="5">
        <f>K369+N369+Q369+T369+W369+Z369+AC369+AF369+AI369+AL369+AO369+AR369+AU369+AX369+BA369+BD369+BG369+BJ369+BM369+BP369+BS369+BV369+BY369+CB369+CE369+CH369+CK369+CN369+CQ369+CT369+CW369</f>
        <v>0</v>
      </c>
      <c r="DA369" s="5">
        <f>L369+O369+R369+U369+X369+AA369+AD369+AG369+AJ369+AM369+AP369+AS369+AV369+AY369+BB369+BE369+BH369+BK369+BN369+BQ369+BT369+BW369+BZ369+CC369+CF369+CI369+CL369+CO369+CR369+CU369+CX369</f>
        <v>0</v>
      </c>
    </row>
    <row r="370" spans="2:105" x14ac:dyDescent="0.2">
      <c r="K370" s="23" t="s">
        <v>418</v>
      </c>
    </row>
    <row r="372" spans="2:105" x14ac:dyDescent="0.2">
      <c r="B372" s="23" t="s">
        <v>248</v>
      </c>
      <c r="D372" s="23" t="s">
        <v>55</v>
      </c>
      <c r="E372" s="23" t="s">
        <v>362</v>
      </c>
      <c r="F372" s="23" t="s">
        <v>162</v>
      </c>
      <c r="G372" s="37">
        <v>70036</v>
      </c>
      <c r="H372" s="23" t="s">
        <v>235</v>
      </c>
      <c r="I372" s="23" t="s">
        <v>395</v>
      </c>
      <c r="K372" s="5">
        <v>1043</v>
      </c>
      <c r="L372" s="5">
        <f t="shared" si="301"/>
        <v>1043</v>
      </c>
      <c r="N372" s="5">
        <f t="shared" si="302"/>
        <v>1043</v>
      </c>
      <c r="O372" s="5">
        <f t="shared" si="303"/>
        <v>1043</v>
      </c>
      <c r="Q372" s="5">
        <f t="shared" si="304"/>
        <v>1043</v>
      </c>
      <c r="R372" s="5">
        <f t="shared" si="305"/>
        <v>1043</v>
      </c>
      <c r="T372" s="5">
        <v>453</v>
      </c>
      <c r="U372" s="5">
        <f t="shared" si="307"/>
        <v>453</v>
      </c>
      <c r="W372" s="5">
        <v>373</v>
      </c>
      <c r="X372" s="5">
        <f t="shared" si="309"/>
        <v>373</v>
      </c>
      <c r="Z372" s="5">
        <v>1043</v>
      </c>
      <c r="AA372" s="5">
        <f t="shared" si="311"/>
        <v>1043</v>
      </c>
      <c r="AC372" s="5">
        <f t="shared" si="312"/>
        <v>1043</v>
      </c>
      <c r="AD372" s="5">
        <f t="shared" si="313"/>
        <v>1043</v>
      </c>
      <c r="AF372" s="5">
        <f t="shared" si="314"/>
        <v>1043</v>
      </c>
      <c r="AG372" s="5">
        <f t="shared" si="315"/>
        <v>1043</v>
      </c>
      <c r="AI372" s="5">
        <f t="shared" si="316"/>
        <v>1043</v>
      </c>
      <c r="AJ372" s="5">
        <f t="shared" si="317"/>
        <v>1043</v>
      </c>
      <c r="AL372" s="5">
        <f t="shared" si="318"/>
        <v>1043</v>
      </c>
      <c r="AM372" s="5">
        <f t="shared" si="319"/>
        <v>1043</v>
      </c>
      <c r="AO372" s="5">
        <v>453</v>
      </c>
      <c r="AP372" s="5">
        <f t="shared" si="321"/>
        <v>453</v>
      </c>
      <c r="AR372" s="5">
        <v>373</v>
      </c>
      <c r="AS372" s="5">
        <f t="shared" si="323"/>
        <v>373</v>
      </c>
      <c r="AU372" s="5">
        <v>1043</v>
      </c>
      <c r="AV372" s="5">
        <f t="shared" si="325"/>
        <v>1043</v>
      </c>
      <c r="AX372" s="5">
        <f t="shared" si="326"/>
        <v>1043</v>
      </c>
      <c r="AY372" s="5">
        <f t="shared" si="327"/>
        <v>1043</v>
      </c>
      <c r="BA372" s="5">
        <f t="shared" si="328"/>
        <v>1043</v>
      </c>
      <c r="BB372" s="5">
        <f t="shared" si="329"/>
        <v>1043</v>
      </c>
      <c r="BD372" s="5">
        <f t="shared" si="330"/>
        <v>1043</v>
      </c>
      <c r="BE372" s="5">
        <f t="shared" si="331"/>
        <v>1043</v>
      </c>
      <c r="BG372" s="5">
        <f t="shared" si="332"/>
        <v>1043</v>
      </c>
      <c r="BH372" s="5">
        <f t="shared" si="333"/>
        <v>1043</v>
      </c>
      <c r="BJ372" s="5">
        <v>453</v>
      </c>
      <c r="BK372" s="5">
        <f t="shared" si="335"/>
        <v>453</v>
      </c>
      <c r="BM372" s="5">
        <v>373</v>
      </c>
      <c r="BN372" s="5">
        <f t="shared" si="337"/>
        <v>373</v>
      </c>
      <c r="BP372" s="5">
        <v>1043</v>
      </c>
      <c r="BQ372" s="5">
        <f t="shared" si="339"/>
        <v>1043</v>
      </c>
      <c r="BS372" s="5">
        <f t="shared" si="340"/>
        <v>1043</v>
      </c>
      <c r="BT372" s="5">
        <f t="shared" si="341"/>
        <v>1043</v>
      </c>
      <c r="BV372" s="5">
        <f t="shared" si="342"/>
        <v>1043</v>
      </c>
      <c r="BW372" s="5">
        <f t="shared" si="343"/>
        <v>1043</v>
      </c>
      <c r="BY372" s="5">
        <f t="shared" si="344"/>
        <v>1043</v>
      </c>
      <c r="BZ372" s="5">
        <f t="shared" si="345"/>
        <v>1043</v>
      </c>
      <c r="CB372" s="5">
        <f t="shared" si="346"/>
        <v>1043</v>
      </c>
      <c r="CC372" s="5">
        <f t="shared" si="347"/>
        <v>1043</v>
      </c>
      <c r="CE372" s="5">
        <v>453</v>
      </c>
      <c r="CF372" s="5">
        <f t="shared" si="349"/>
        <v>453</v>
      </c>
      <c r="CH372" s="5">
        <v>373</v>
      </c>
      <c r="CI372" s="5">
        <f t="shared" si="351"/>
        <v>373</v>
      </c>
      <c r="CK372" s="5">
        <v>1043</v>
      </c>
      <c r="CL372" s="5">
        <f t="shared" si="353"/>
        <v>1043</v>
      </c>
      <c r="CN372" s="5">
        <f t="shared" si="354"/>
        <v>1043</v>
      </c>
      <c r="CO372" s="5">
        <f t="shared" si="355"/>
        <v>1043</v>
      </c>
      <c r="CQ372" s="5">
        <f t="shared" si="356"/>
        <v>1043</v>
      </c>
      <c r="CR372" s="5">
        <f t="shared" si="357"/>
        <v>1043</v>
      </c>
      <c r="CT372" s="5">
        <f t="shared" si="358"/>
        <v>1043</v>
      </c>
      <c r="CU372" s="5">
        <f t="shared" si="359"/>
        <v>1043</v>
      </c>
      <c r="CW372" s="5">
        <f t="shared" si="360"/>
        <v>1043</v>
      </c>
      <c r="CX372" s="5">
        <f t="shared" si="361"/>
        <v>1043</v>
      </c>
      <c r="CZ372" s="5">
        <f>K372+N372+Q372+T372+W372+Z372+AC372+AF372+AI372+AL372+AO372+AR372+AU372+AX372+BA372+BD372+BG372+BJ372+BM372+BP372+BS372+BV372+BY372+CB372+CE372+CH372+CK372+CN372+CQ372+CT372+CW372</f>
        <v>27293</v>
      </c>
      <c r="DA372" s="5">
        <f>L372+O372+R372+U372+X372+AA372+AD372+AG372+AJ372+AM372+AP372+AS372+AV372+AY372+BB372+BE372+BH372+BK372+BN372+BQ372+BT372+BW372+BZ372+CC372+CF372+CI372+CL372+CO372+CR372+CU372+CX372</f>
        <v>27293</v>
      </c>
    </row>
    <row r="373" spans="2:105" x14ac:dyDescent="0.2">
      <c r="B373" s="23" t="s">
        <v>248</v>
      </c>
      <c r="D373" s="23" t="s">
        <v>55</v>
      </c>
      <c r="E373" s="23" t="s">
        <v>362</v>
      </c>
      <c r="F373" s="23" t="s">
        <v>162</v>
      </c>
      <c r="G373" s="37">
        <v>70036</v>
      </c>
      <c r="H373" s="23" t="s">
        <v>236</v>
      </c>
      <c r="I373" s="23" t="s">
        <v>395</v>
      </c>
      <c r="L373" s="5">
        <f t="shared" si="301"/>
        <v>0</v>
      </c>
      <c r="N373" s="5">
        <f t="shared" si="302"/>
        <v>0</v>
      </c>
      <c r="O373" s="5">
        <f t="shared" si="303"/>
        <v>0</v>
      </c>
      <c r="Q373" s="5">
        <f t="shared" si="304"/>
        <v>0</v>
      </c>
      <c r="R373" s="5">
        <f t="shared" si="305"/>
        <v>0</v>
      </c>
      <c r="T373" s="5">
        <f t="shared" si="306"/>
        <v>0</v>
      </c>
      <c r="U373" s="5">
        <f t="shared" si="307"/>
        <v>0</v>
      </c>
      <c r="W373" s="5">
        <f t="shared" si="308"/>
        <v>0</v>
      </c>
      <c r="X373" s="5">
        <f t="shared" si="309"/>
        <v>0</v>
      </c>
      <c r="Z373" s="5">
        <f t="shared" si="310"/>
        <v>0</v>
      </c>
      <c r="AA373" s="5">
        <f t="shared" si="311"/>
        <v>0</v>
      </c>
      <c r="AC373" s="5">
        <f t="shared" si="312"/>
        <v>0</v>
      </c>
      <c r="AD373" s="5">
        <f t="shared" si="313"/>
        <v>0</v>
      </c>
      <c r="AF373" s="5">
        <f t="shared" si="314"/>
        <v>0</v>
      </c>
      <c r="AG373" s="5">
        <f t="shared" si="315"/>
        <v>0</v>
      </c>
      <c r="AI373" s="5">
        <f t="shared" si="316"/>
        <v>0</v>
      </c>
      <c r="AJ373" s="5">
        <f t="shared" si="317"/>
        <v>0</v>
      </c>
      <c r="AL373" s="5">
        <f t="shared" si="318"/>
        <v>0</v>
      </c>
      <c r="AM373" s="5">
        <f t="shared" si="319"/>
        <v>0</v>
      </c>
      <c r="AO373" s="5">
        <f t="shared" si="320"/>
        <v>0</v>
      </c>
      <c r="AP373" s="5">
        <f t="shared" si="321"/>
        <v>0</v>
      </c>
      <c r="AR373" s="5">
        <f t="shared" si="322"/>
        <v>0</v>
      </c>
      <c r="AS373" s="5">
        <f t="shared" si="323"/>
        <v>0</v>
      </c>
      <c r="AU373" s="5">
        <f t="shared" si="324"/>
        <v>0</v>
      </c>
      <c r="AV373" s="5">
        <f t="shared" si="325"/>
        <v>0</v>
      </c>
      <c r="AX373" s="5">
        <f t="shared" si="326"/>
        <v>0</v>
      </c>
      <c r="AY373" s="5">
        <f t="shared" si="327"/>
        <v>0</v>
      </c>
      <c r="BA373" s="5">
        <f t="shared" si="328"/>
        <v>0</v>
      </c>
      <c r="BB373" s="5">
        <f t="shared" si="329"/>
        <v>0</v>
      </c>
      <c r="BD373" s="5">
        <f t="shared" si="330"/>
        <v>0</v>
      </c>
      <c r="BE373" s="5">
        <f t="shared" si="331"/>
        <v>0</v>
      </c>
      <c r="BG373" s="5">
        <f t="shared" si="332"/>
        <v>0</v>
      </c>
      <c r="BH373" s="5">
        <f t="shared" si="333"/>
        <v>0</v>
      </c>
      <c r="BJ373" s="5">
        <f t="shared" si="334"/>
        <v>0</v>
      </c>
      <c r="BK373" s="5">
        <f t="shared" si="335"/>
        <v>0</v>
      </c>
      <c r="BM373" s="5">
        <f t="shared" si="336"/>
        <v>0</v>
      </c>
      <c r="BN373" s="5">
        <f t="shared" si="337"/>
        <v>0</v>
      </c>
      <c r="BP373" s="5">
        <f t="shared" si="338"/>
        <v>0</v>
      </c>
      <c r="BQ373" s="5">
        <f t="shared" si="339"/>
        <v>0</v>
      </c>
      <c r="BS373" s="5">
        <f t="shared" si="340"/>
        <v>0</v>
      </c>
      <c r="BT373" s="5">
        <f t="shared" si="341"/>
        <v>0</v>
      </c>
      <c r="BV373" s="5">
        <f t="shared" si="342"/>
        <v>0</v>
      </c>
      <c r="BW373" s="5">
        <f t="shared" si="343"/>
        <v>0</v>
      </c>
      <c r="BY373" s="5">
        <f t="shared" si="344"/>
        <v>0</v>
      </c>
      <c r="BZ373" s="5">
        <f t="shared" si="345"/>
        <v>0</v>
      </c>
      <c r="CB373" s="5">
        <f t="shared" si="346"/>
        <v>0</v>
      </c>
      <c r="CC373" s="5">
        <f t="shared" si="347"/>
        <v>0</v>
      </c>
      <c r="CE373" s="5">
        <f t="shared" si="348"/>
        <v>0</v>
      </c>
      <c r="CF373" s="5">
        <f t="shared" si="349"/>
        <v>0</v>
      </c>
      <c r="CH373" s="5">
        <f t="shared" si="350"/>
        <v>0</v>
      </c>
      <c r="CI373" s="5">
        <f t="shared" si="351"/>
        <v>0</v>
      </c>
      <c r="CK373" s="5">
        <f t="shared" si="352"/>
        <v>0</v>
      </c>
      <c r="CL373" s="5">
        <f t="shared" si="353"/>
        <v>0</v>
      </c>
      <c r="CN373" s="5">
        <f t="shared" si="354"/>
        <v>0</v>
      </c>
      <c r="CO373" s="5">
        <f t="shared" si="355"/>
        <v>0</v>
      </c>
      <c r="CQ373" s="5">
        <f t="shared" si="356"/>
        <v>0</v>
      </c>
      <c r="CR373" s="5">
        <f t="shared" si="357"/>
        <v>0</v>
      </c>
      <c r="CT373" s="5">
        <f t="shared" si="358"/>
        <v>0</v>
      </c>
      <c r="CU373" s="5">
        <f t="shared" si="359"/>
        <v>0</v>
      </c>
      <c r="CW373" s="5">
        <f t="shared" si="360"/>
        <v>0</v>
      </c>
      <c r="CX373" s="5">
        <f t="shared" si="361"/>
        <v>0</v>
      </c>
      <c r="CZ373" s="5">
        <f>K373+N373+Q373+T373+W373+Z373+AC373+AF373+AI373+AL373+AO373+AR373+AU373+AX373+BA373+BD373+BG373+BJ373+BM373+BP373+BS373+BV373+BY373+CB373+CE373+CH373+CK373+CN373+CQ373+CT373+CW373</f>
        <v>0</v>
      </c>
      <c r="DA373" s="5">
        <f>L373+O373+R373+U373+X373+AA373+AD373+AG373+AJ373+AM373+AP373+AS373+AV373+AY373+BB373+BE373+BH373+BK373+BN373+BQ373+BT373+BW373+BZ373+CC373+CF373+CI373+CL373+CO373+CR373+CU373+CX373</f>
        <v>0</v>
      </c>
    </row>
    <row r="374" spans="2:105" x14ac:dyDescent="0.2">
      <c r="B374" s="23" t="s">
        <v>248</v>
      </c>
      <c r="D374" s="23" t="s">
        <v>55</v>
      </c>
      <c r="E374" s="23" t="s">
        <v>362</v>
      </c>
      <c r="F374" s="23" t="s">
        <v>162</v>
      </c>
      <c r="G374" s="37">
        <v>70036</v>
      </c>
      <c r="H374" s="23" t="s">
        <v>363</v>
      </c>
      <c r="I374" s="23" t="s">
        <v>395</v>
      </c>
      <c r="K374" s="23"/>
      <c r="M374" s="23"/>
    </row>
    <row r="375" spans="2:105" s="23" customFormat="1" x14ac:dyDescent="0.2">
      <c r="G375" s="37"/>
    </row>
    <row r="376" spans="2:105" x14ac:dyDescent="0.2">
      <c r="K376" s="23"/>
      <c r="M376" s="23"/>
    </row>
    <row r="377" spans="2:105" x14ac:dyDescent="0.2">
      <c r="B377" s="23" t="s">
        <v>248</v>
      </c>
      <c r="D377" s="23" t="s">
        <v>55</v>
      </c>
      <c r="E377" s="23" t="s">
        <v>362</v>
      </c>
      <c r="F377" s="23" t="s">
        <v>163</v>
      </c>
      <c r="G377" s="37">
        <v>70128</v>
      </c>
      <c r="H377" s="23" t="s">
        <v>235</v>
      </c>
      <c r="I377" s="23" t="s">
        <v>395</v>
      </c>
      <c r="K377" s="9">
        <v>1220</v>
      </c>
      <c r="L377" s="5">
        <f t="shared" si="301"/>
        <v>1220</v>
      </c>
      <c r="M377" s="9"/>
      <c r="N377" s="5">
        <f t="shared" si="302"/>
        <v>1220</v>
      </c>
      <c r="O377" s="5">
        <f t="shared" si="303"/>
        <v>1220</v>
      </c>
      <c r="P377" s="9"/>
      <c r="Q377" s="5">
        <f t="shared" si="304"/>
        <v>1220</v>
      </c>
      <c r="R377" s="5">
        <f t="shared" si="305"/>
        <v>1220</v>
      </c>
      <c r="S377" s="9"/>
      <c r="T377" s="5">
        <f t="shared" si="306"/>
        <v>1220</v>
      </c>
      <c r="U377" s="5">
        <f t="shared" si="307"/>
        <v>1220</v>
      </c>
      <c r="V377" s="9"/>
      <c r="W377" s="5">
        <f t="shared" si="308"/>
        <v>1220</v>
      </c>
      <c r="X377" s="5">
        <f t="shared" si="309"/>
        <v>1220</v>
      </c>
      <c r="Y377" s="9"/>
      <c r="Z377" s="5">
        <f t="shared" si="310"/>
        <v>1220</v>
      </c>
      <c r="AA377" s="5">
        <f t="shared" si="311"/>
        <v>1220</v>
      </c>
      <c r="AB377" s="9"/>
      <c r="AC377" s="5">
        <f t="shared" si="312"/>
        <v>1220</v>
      </c>
      <c r="AD377" s="5">
        <f t="shared" si="313"/>
        <v>1220</v>
      </c>
      <c r="AE377" s="9"/>
      <c r="AF377" s="5">
        <f t="shared" si="314"/>
        <v>1220</v>
      </c>
      <c r="AG377" s="5">
        <f t="shared" si="315"/>
        <v>1220</v>
      </c>
      <c r="AH377" s="9"/>
      <c r="AI377" s="5">
        <f t="shared" si="316"/>
        <v>1220</v>
      </c>
      <c r="AJ377" s="5">
        <f t="shared" si="317"/>
        <v>1220</v>
      </c>
      <c r="AK377" s="9"/>
      <c r="AL377" s="5">
        <f t="shared" si="318"/>
        <v>1220</v>
      </c>
      <c r="AM377" s="5">
        <f t="shared" si="319"/>
        <v>1220</v>
      </c>
      <c r="AN377" s="9"/>
      <c r="AO377" s="5">
        <f t="shared" si="320"/>
        <v>1220</v>
      </c>
      <c r="AP377" s="5">
        <f t="shared" si="321"/>
        <v>1220</v>
      </c>
      <c r="AQ377" s="9"/>
      <c r="AR377" s="5">
        <f t="shared" si="322"/>
        <v>1220</v>
      </c>
      <c r="AS377" s="5">
        <f t="shared" si="323"/>
        <v>1220</v>
      </c>
      <c r="AT377" s="9"/>
      <c r="AU377" s="5">
        <f t="shared" si="324"/>
        <v>1220</v>
      </c>
      <c r="AV377" s="5">
        <f t="shared" si="325"/>
        <v>1220</v>
      </c>
      <c r="AW377" s="9"/>
      <c r="AX377" s="5">
        <f t="shared" si="326"/>
        <v>1220</v>
      </c>
      <c r="AY377" s="5">
        <f t="shared" si="327"/>
        <v>1220</v>
      </c>
      <c r="AZ377" s="9"/>
      <c r="BA377" s="5">
        <f t="shared" si="328"/>
        <v>1220</v>
      </c>
      <c r="BB377" s="5">
        <f t="shared" si="329"/>
        <v>1220</v>
      </c>
      <c r="BC377" s="9"/>
      <c r="BD377" s="5">
        <f t="shared" si="330"/>
        <v>1220</v>
      </c>
      <c r="BE377" s="5">
        <f t="shared" si="331"/>
        <v>1220</v>
      </c>
      <c r="BG377" s="5">
        <f t="shared" si="332"/>
        <v>1220</v>
      </c>
      <c r="BH377" s="5">
        <f t="shared" si="333"/>
        <v>1220</v>
      </c>
      <c r="BJ377" s="5">
        <f t="shared" si="334"/>
        <v>1220</v>
      </c>
      <c r="BK377" s="5">
        <f t="shared" si="335"/>
        <v>1220</v>
      </c>
      <c r="BM377" s="5">
        <f t="shared" si="336"/>
        <v>1220</v>
      </c>
      <c r="BN377" s="5">
        <f t="shared" si="337"/>
        <v>1220</v>
      </c>
      <c r="BP377" s="5">
        <f t="shared" si="338"/>
        <v>1220</v>
      </c>
      <c r="BQ377" s="5">
        <f t="shared" si="339"/>
        <v>1220</v>
      </c>
      <c r="BS377" s="5">
        <f t="shared" si="340"/>
        <v>1220</v>
      </c>
      <c r="BT377" s="5">
        <f t="shared" si="341"/>
        <v>1220</v>
      </c>
      <c r="BV377" s="5">
        <f t="shared" si="342"/>
        <v>1220</v>
      </c>
      <c r="BW377" s="5">
        <f t="shared" si="343"/>
        <v>1220</v>
      </c>
      <c r="BY377" s="5">
        <f t="shared" si="344"/>
        <v>1220</v>
      </c>
      <c r="BZ377" s="5">
        <f t="shared" si="345"/>
        <v>1220</v>
      </c>
      <c r="CB377" s="5">
        <f t="shared" si="346"/>
        <v>1220</v>
      </c>
      <c r="CC377" s="5">
        <f t="shared" si="347"/>
        <v>1220</v>
      </c>
      <c r="CE377" s="5">
        <f t="shared" si="348"/>
        <v>1220</v>
      </c>
      <c r="CF377" s="5">
        <f t="shared" si="349"/>
        <v>1220</v>
      </c>
      <c r="CH377" s="5">
        <f t="shared" si="350"/>
        <v>1220</v>
      </c>
      <c r="CI377" s="5">
        <f t="shared" si="351"/>
        <v>1220</v>
      </c>
      <c r="CK377" s="5">
        <f t="shared" si="352"/>
        <v>1220</v>
      </c>
      <c r="CL377" s="5">
        <f t="shared" si="353"/>
        <v>1220</v>
      </c>
      <c r="CN377" s="5">
        <f t="shared" si="354"/>
        <v>1220</v>
      </c>
      <c r="CO377" s="5">
        <f t="shared" si="355"/>
        <v>1220</v>
      </c>
      <c r="CQ377" s="5">
        <f t="shared" si="356"/>
        <v>1220</v>
      </c>
      <c r="CR377" s="5">
        <f t="shared" si="357"/>
        <v>1220</v>
      </c>
      <c r="CT377" s="5">
        <f t="shared" si="358"/>
        <v>1220</v>
      </c>
      <c r="CU377" s="5">
        <f t="shared" si="359"/>
        <v>1220</v>
      </c>
      <c r="CW377" s="5">
        <f t="shared" si="360"/>
        <v>1220</v>
      </c>
      <c r="CX377" s="5">
        <f t="shared" si="361"/>
        <v>1220</v>
      </c>
      <c r="CZ377" s="5">
        <f>K377+N377+Q377+T377+W377+Z377+AC377+AF377+AI377+AL377+AO377+AR377+AU377+AX377+BA377+BD377+BG377+BJ377+BM377+BP377+BS377+BV377+BY377+CB377+CE377+CH377+CK377+CN377+CQ377+CT377+CW377</f>
        <v>37820</v>
      </c>
      <c r="DA377" s="5">
        <f>L377+O377+R377+U377+X377+AA377+AD377+AG377+AJ377+AM377+AP377+AS377+AV377+AY377+BB377+BE377+BH377+BK377+BN377+BQ377+BT377+BW377+BZ377+CC377+CF377+CI377+CL377+CO377+CR377+CU377+CX377</f>
        <v>37820</v>
      </c>
    </row>
    <row r="378" spans="2:105" x14ac:dyDescent="0.2">
      <c r="B378" s="23" t="s">
        <v>248</v>
      </c>
      <c r="D378" s="23" t="s">
        <v>55</v>
      </c>
      <c r="E378" s="23" t="s">
        <v>362</v>
      </c>
      <c r="F378" s="23" t="s">
        <v>163</v>
      </c>
      <c r="G378" s="37">
        <v>70128</v>
      </c>
      <c r="H378" s="23" t="s">
        <v>236</v>
      </c>
      <c r="I378" s="23" t="s">
        <v>395</v>
      </c>
      <c r="K378" s="9"/>
      <c r="L378" s="5">
        <f t="shared" si="301"/>
        <v>0</v>
      </c>
      <c r="M378" s="9"/>
      <c r="N378" s="5">
        <f t="shared" si="302"/>
        <v>0</v>
      </c>
      <c r="O378" s="5">
        <f t="shared" si="303"/>
        <v>0</v>
      </c>
      <c r="P378" s="9"/>
      <c r="Q378" s="5">
        <f t="shared" si="304"/>
        <v>0</v>
      </c>
      <c r="R378" s="5">
        <f t="shared" si="305"/>
        <v>0</v>
      </c>
      <c r="S378" s="9"/>
      <c r="T378" s="5">
        <f t="shared" si="306"/>
        <v>0</v>
      </c>
      <c r="U378" s="5">
        <f t="shared" si="307"/>
        <v>0</v>
      </c>
      <c r="V378" s="9"/>
      <c r="W378" s="5">
        <f t="shared" si="308"/>
        <v>0</v>
      </c>
      <c r="X378" s="5">
        <f t="shared" si="309"/>
        <v>0</v>
      </c>
      <c r="Y378" s="9"/>
      <c r="Z378" s="5">
        <f t="shared" si="310"/>
        <v>0</v>
      </c>
      <c r="AA378" s="5">
        <f t="shared" si="311"/>
        <v>0</v>
      </c>
      <c r="AB378" s="9"/>
      <c r="AC378" s="5">
        <f t="shared" si="312"/>
        <v>0</v>
      </c>
      <c r="AD378" s="5">
        <f t="shared" si="313"/>
        <v>0</v>
      </c>
      <c r="AE378" s="9"/>
      <c r="AF378" s="5">
        <f t="shared" si="314"/>
        <v>0</v>
      </c>
      <c r="AG378" s="5">
        <f t="shared" si="315"/>
        <v>0</v>
      </c>
      <c r="AH378" s="9"/>
      <c r="AI378" s="5">
        <f t="shared" si="316"/>
        <v>0</v>
      </c>
      <c r="AJ378" s="5">
        <f t="shared" si="317"/>
        <v>0</v>
      </c>
      <c r="AK378" s="9"/>
      <c r="AL378" s="5">
        <f t="shared" si="318"/>
        <v>0</v>
      </c>
      <c r="AM378" s="5">
        <f t="shared" si="319"/>
        <v>0</v>
      </c>
      <c r="AN378" s="9"/>
      <c r="AO378" s="5">
        <f t="shared" si="320"/>
        <v>0</v>
      </c>
      <c r="AP378" s="5">
        <f t="shared" si="321"/>
        <v>0</v>
      </c>
      <c r="AQ378" s="9"/>
      <c r="AR378" s="5">
        <f t="shared" si="322"/>
        <v>0</v>
      </c>
      <c r="AS378" s="5">
        <f t="shared" si="323"/>
        <v>0</v>
      </c>
      <c r="AT378" s="9"/>
      <c r="AU378" s="5">
        <f t="shared" si="324"/>
        <v>0</v>
      </c>
      <c r="AV378" s="5">
        <f t="shared" si="325"/>
        <v>0</v>
      </c>
      <c r="AW378" s="9"/>
      <c r="AX378" s="5">
        <f t="shared" si="326"/>
        <v>0</v>
      </c>
      <c r="AY378" s="5">
        <f t="shared" si="327"/>
        <v>0</v>
      </c>
      <c r="AZ378" s="9"/>
      <c r="BA378" s="5">
        <f t="shared" si="328"/>
        <v>0</v>
      </c>
      <c r="BB378" s="5">
        <f t="shared" si="329"/>
        <v>0</v>
      </c>
      <c r="BC378" s="9"/>
      <c r="BD378" s="5">
        <f t="shared" si="330"/>
        <v>0</v>
      </c>
      <c r="BE378" s="5">
        <f t="shared" si="331"/>
        <v>0</v>
      </c>
      <c r="BG378" s="5">
        <f t="shared" si="332"/>
        <v>0</v>
      </c>
      <c r="BH378" s="5">
        <f t="shared" si="333"/>
        <v>0</v>
      </c>
      <c r="BJ378" s="5">
        <f t="shared" si="334"/>
        <v>0</v>
      </c>
      <c r="BK378" s="5">
        <f t="shared" si="335"/>
        <v>0</v>
      </c>
      <c r="BM378" s="5">
        <f t="shared" si="336"/>
        <v>0</v>
      </c>
      <c r="BN378" s="5">
        <f t="shared" si="337"/>
        <v>0</v>
      </c>
      <c r="BP378" s="5">
        <f t="shared" si="338"/>
        <v>0</v>
      </c>
      <c r="BQ378" s="5">
        <f t="shared" si="339"/>
        <v>0</v>
      </c>
      <c r="BS378" s="5">
        <f t="shared" si="340"/>
        <v>0</v>
      </c>
      <c r="BT378" s="5">
        <f t="shared" si="341"/>
        <v>0</v>
      </c>
      <c r="BV378" s="5">
        <f t="shared" si="342"/>
        <v>0</v>
      </c>
      <c r="BW378" s="5">
        <f t="shared" si="343"/>
        <v>0</v>
      </c>
      <c r="BY378" s="5">
        <f t="shared" si="344"/>
        <v>0</v>
      </c>
      <c r="BZ378" s="5">
        <f t="shared" si="345"/>
        <v>0</v>
      </c>
      <c r="CB378" s="5">
        <f t="shared" si="346"/>
        <v>0</v>
      </c>
      <c r="CC378" s="5">
        <f t="shared" si="347"/>
        <v>0</v>
      </c>
      <c r="CE378" s="5">
        <f t="shared" si="348"/>
        <v>0</v>
      </c>
      <c r="CF378" s="5">
        <f t="shared" si="349"/>
        <v>0</v>
      </c>
      <c r="CH378" s="5">
        <f t="shared" si="350"/>
        <v>0</v>
      </c>
      <c r="CI378" s="5">
        <f t="shared" si="351"/>
        <v>0</v>
      </c>
      <c r="CK378" s="5">
        <f t="shared" si="352"/>
        <v>0</v>
      </c>
      <c r="CL378" s="5">
        <f t="shared" si="353"/>
        <v>0</v>
      </c>
      <c r="CN378" s="5">
        <f t="shared" si="354"/>
        <v>0</v>
      </c>
      <c r="CO378" s="5">
        <f t="shared" si="355"/>
        <v>0</v>
      </c>
      <c r="CQ378" s="5">
        <f t="shared" si="356"/>
        <v>0</v>
      </c>
      <c r="CR378" s="5">
        <f t="shared" si="357"/>
        <v>0</v>
      </c>
      <c r="CT378" s="5">
        <f t="shared" si="358"/>
        <v>0</v>
      </c>
      <c r="CU378" s="5">
        <f t="shared" si="359"/>
        <v>0</v>
      </c>
      <c r="CW378" s="5">
        <f t="shared" si="360"/>
        <v>0</v>
      </c>
      <c r="CX378" s="5">
        <f t="shared" si="361"/>
        <v>0</v>
      </c>
      <c r="CZ378" s="5">
        <f>K378+N378+Q378+T378+W378+Z378+AC378+AF378+AI378+AL378+AO378+AR378+AU378+AX378+BA378+BD378+BG378+BJ378+BM378+BP378+BS378+BV378+BY378+CB378+CE378+CH378+CK378+CN378+CQ378+CT378+CW378</f>
        <v>0</v>
      </c>
      <c r="DA378" s="5">
        <f>L378+O378+R378+U378+X378+AA378+AD378+AG378+AJ378+AM378+AP378+AS378+AV378+AY378+BB378+BE378+BH378+BK378+BN378+BQ378+BT378+BW378+BZ378+CC378+CF378+CI378+CL378+CO378+CR378+CU378+CX378</f>
        <v>0</v>
      </c>
    </row>
    <row r="379" spans="2:105" x14ac:dyDescent="0.2">
      <c r="K379" s="23" t="s">
        <v>396</v>
      </c>
      <c r="M379" s="9"/>
      <c r="P379" s="9"/>
      <c r="S379" s="9"/>
      <c r="V379" s="9"/>
      <c r="Y379" s="9"/>
      <c r="AB379" s="9"/>
      <c r="AE379" s="9"/>
      <c r="AH379" s="9"/>
      <c r="AK379" s="9"/>
      <c r="AN379" s="9"/>
      <c r="AQ379" s="9"/>
      <c r="AT379" s="9"/>
      <c r="AW379" s="9"/>
      <c r="AZ379" s="9"/>
      <c r="BC379" s="9"/>
    </row>
    <row r="380" spans="2:105" x14ac:dyDescent="0.2">
      <c r="K380" s="9"/>
      <c r="M380" s="9"/>
      <c r="P380" s="9"/>
      <c r="S380" s="9"/>
      <c r="V380" s="9"/>
      <c r="Y380" s="9"/>
      <c r="AB380" s="9"/>
      <c r="AE380" s="9"/>
      <c r="AH380" s="9"/>
      <c r="AK380" s="9"/>
      <c r="AN380" s="9"/>
      <c r="AQ380" s="9"/>
      <c r="AT380" s="9"/>
      <c r="AW380" s="9"/>
      <c r="AZ380" s="9"/>
      <c r="BC380" s="9"/>
    </row>
    <row r="381" spans="2:105" x14ac:dyDescent="0.2">
      <c r="B381" s="23" t="s">
        <v>248</v>
      </c>
      <c r="D381" s="23" t="s">
        <v>55</v>
      </c>
      <c r="E381" s="23" t="s">
        <v>362</v>
      </c>
      <c r="F381" s="23" t="s">
        <v>164</v>
      </c>
      <c r="G381" s="37">
        <v>70275</v>
      </c>
      <c r="H381" s="23" t="s">
        <v>235</v>
      </c>
      <c r="I381" s="23" t="s">
        <v>395</v>
      </c>
      <c r="K381" s="9">
        <v>15</v>
      </c>
      <c r="L381" s="5">
        <f t="shared" si="301"/>
        <v>15</v>
      </c>
      <c r="M381" s="9"/>
      <c r="N381" s="5">
        <f t="shared" si="302"/>
        <v>15</v>
      </c>
      <c r="O381" s="5">
        <f t="shared" si="303"/>
        <v>15</v>
      </c>
      <c r="P381" s="9"/>
      <c r="Q381" s="5">
        <f t="shared" si="304"/>
        <v>15</v>
      </c>
      <c r="R381" s="5">
        <f t="shared" si="305"/>
        <v>15</v>
      </c>
      <c r="S381" s="9"/>
      <c r="T381" s="5">
        <f t="shared" si="306"/>
        <v>15</v>
      </c>
      <c r="U381" s="5">
        <f t="shared" si="307"/>
        <v>15</v>
      </c>
      <c r="V381" s="9"/>
      <c r="W381" s="5">
        <f t="shared" si="308"/>
        <v>15</v>
      </c>
      <c r="X381" s="5">
        <f t="shared" si="309"/>
        <v>15</v>
      </c>
      <c r="Y381" s="9"/>
      <c r="Z381" s="5">
        <f t="shared" si="310"/>
        <v>15</v>
      </c>
      <c r="AA381" s="5">
        <f t="shared" si="311"/>
        <v>15</v>
      </c>
      <c r="AB381" s="9"/>
      <c r="AC381" s="5">
        <f t="shared" si="312"/>
        <v>15</v>
      </c>
      <c r="AD381" s="5">
        <f t="shared" si="313"/>
        <v>15</v>
      </c>
      <c r="AE381" s="9"/>
      <c r="AF381" s="5">
        <f t="shared" si="314"/>
        <v>15</v>
      </c>
      <c r="AG381" s="5">
        <f t="shared" si="315"/>
        <v>15</v>
      </c>
      <c r="AH381" s="9"/>
      <c r="AI381" s="5">
        <f t="shared" si="316"/>
        <v>15</v>
      </c>
      <c r="AJ381" s="5">
        <f t="shared" si="317"/>
        <v>15</v>
      </c>
      <c r="AK381" s="9"/>
      <c r="AL381" s="5">
        <f t="shared" si="318"/>
        <v>15</v>
      </c>
      <c r="AM381" s="5">
        <f t="shared" si="319"/>
        <v>15</v>
      </c>
      <c r="AN381" s="9"/>
      <c r="AO381" s="5">
        <f t="shared" si="320"/>
        <v>15</v>
      </c>
      <c r="AP381" s="5">
        <f t="shared" si="321"/>
        <v>15</v>
      </c>
      <c r="AQ381" s="9"/>
      <c r="AR381" s="5">
        <f t="shared" si="322"/>
        <v>15</v>
      </c>
      <c r="AS381" s="5">
        <f t="shared" si="323"/>
        <v>15</v>
      </c>
      <c r="AT381" s="9"/>
      <c r="AU381" s="5">
        <f t="shared" si="324"/>
        <v>15</v>
      </c>
      <c r="AV381" s="5">
        <f t="shared" si="325"/>
        <v>15</v>
      </c>
      <c r="AW381" s="9"/>
      <c r="AX381" s="5">
        <f t="shared" si="326"/>
        <v>15</v>
      </c>
      <c r="AY381" s="5">
        <f t="shared" si="327"/>
        <v>15</v>
      </c>
      <c r="AZ381" s="9"/>
      <c r="BA381" s="5">
        <f t="shared" si="328"/>
        <v>15</v>
      </c>
      <c r="BB381" s="5">
        <f t="shared" si="329"/>
        <v>15</v>
      </c>
      <c r="BC381" s="9"/>
      <c r="BD381" s="5">
        <f t="shared" si="330"/>
        <v>15</v>
      </c>
      <c r="BE381" s="5">
        <f t="shared" si="331"/>
        <v>15</v>
      </c>
      <c r="BG381" s="5">
        <f t="shared" si="332"/>
        <v>15</v>
      </c>
      <c r="BH381" s="5">
        <f t="shared" si="333"/>
        <v>15</v>
      </c>
      <c r="BJ381" s="5">
        <f t="shared" si="334"/>
        <v>15</v>
      </c>
      <c r="BK381" s="5">
        <f t="shared" si="335"/>
        <v>15</v>
      </c>
      <c r="BM381" s="5">
        <f t="shared" si="336"/>
        <v>15</v>
      </c>
      <c r="BN381" s="5">
        <f t="shared" si="337"/>
        <v>15</v>
      </c>
      <c r="BP381" s="5">
        <f t="shared" si="338"/>
        <v>15</v>
      </c>
      <c r="BQ381" s="5">
        <f t="shared" si="339"/>
        <v>15</v>
      </c>
      <c r="BS381" s="5">
        <f t="shared" si="340"/>
        <v>15</v>
      </c>
      <c r="BT381" s="5">
        <f t="shared" si="341"/>
        <v>15</v>
      </c>
      <c r="BV381" s="5">
        <f t="shared" si="342"/>
        <v>15</v>
      </c>
      <c r="BW381" s="5">
        <f t="shared" si="343"/>
        <v>15</v>
      </c>
      <c r="BY381" s="5">
        <f t="shared" si="344"/>
        <v>15</v>
      </c>
      <c r="BZ381" s="5">
        <f t="shared" si="345"/>
        <v>15</v>
      </c>
      <c r="CB381" s="5">
        <f t="shared" si="346"/>
        <v>15</v>
      </c>
      <c r="CC381" s="5">
        <f t="shared" si="347"/>
        <v>15</v>
      </c>
      <c r="CE381" s="5">
        <f t="shared" si="348"/>
        <v>15</v>
      </c>
      <c r="CF381" s="5">
        <f t="shared" si="349"/>
        <v>15</v>
      </c>
      <c r="CH381" s="5">
        <f t="shared" si="350"/>
        <v>15</v>
      </c>
      <c r="CI381" s="5">
        <f t="shared" si="351"/>
        <v>15</v>
      </c>
      <c r="CK381" s="5">
        <f t="shared" si="352"/>
        <v>15</v>
      </c>
      <c r="CL381" s="5">
        <f t="shared" si="353"/>
        <v>15</v>
      </c>
      <c r="CN381" s="5">
        <f t="shared" si="354"/>
        <v>15</v>
      </c>
      <c r="CO381" s="5">
        <f t="shared" si="355"/>
        <v>15</v>
      </c>
      <c r="CQ381" s="5">
        <f t="shared" si="356"/>
        <v>15</v>
      </c>
      <c r="CR381" s="5">
        <f t="shared" si="357"/>
        <v>15</v>
      </c>
      <c r="CT381" s="5">
        <f t="shared" si="358"/>
        <v>15</v>
      </c>
      <c r="CU381" s="5">
        <f t="shared" si="359"/>
        <v>15</v>
      </c>
      <c r="CW381" s="5">
        <f t="shared" si="360"/>
        <v>15</v>
      </c>
      <c r="CX381" s="5">
        <f t="shared" si="361"/>
        <v>15</v>
      </c>
      <c r="CZ381" s="5">
        <f>K381+N381+Q381+T381+W381+Z381+AC381+AF381+AI381+AL381+AO381+AR381+AU381+AX381+BA381+BD381+BG381+BJ381+BM381+BP381+BS381+BV381+BY381+CB381+CE381+CH381+CK381+CN381+CQ381+CT381+CW381</f>
        <v>465</v>
      </c>
      <c r="DA381" s="5">
        <f>L381+O381+R381+U381+X381+AA381+AD381+AG381+AJ381+AM381+AP381+AS381+AV381+AY381+BB381+BE381+BH381+BK381+BN381+BQ381+BT381+BW381+BZ381+CC381+CF381+CI381+CL381+CO381+CR381+CU381+CX381</f>
        <v>465</v>
      </c>
    </row>
    <row r="382" spans="2:105" x14ac:dyDescent="0.2">
      <c r="B382" s="23" t="s">
        <v>248</v>
      </c>
      <c r="D382" s="23" t="s">
        <v>55</v>
      </c>
      <c r="E382" s="23" t="s">
        <v>362</v>
      </c>
      <c r="F382" s="23" t="s">
        <v>164</v>
      </c>
      <c r="G382" s="37">
        <v>70275</v>
      </c>
      <c r="H382" s="23" t="s">
        <v>236</v>
      </c>
      <c r="I382" s="23" t="s">
        <v>395</v>
      </c>
      <c r="K382" s="9"/>
      <c r="L382" s="5">
        <f t="shared" si="301"/>
        <v>0</v>
      </c>
      <c r="M382" s="9"/>
      <c r="N382" s="5">
        <f t="shared" si="302"/>
        <v>0</v>
      </c>
      <c r="O382" s="5">
        <f t="shared" si="303"/>
        <v>0</v>
      </c>
      <c r="P382" s="9"/>
      <c r="Q382" s="5">
        <f t="shared" si="304"/>
        <v>0</v>
      </c>
      <c r="R382" s="5">
        <f t="shared" si="305"/>
        <v>0</v>
      </c>
      <c r="S382" s="9"/>
      <c r="T382" s="5">
        <f t="shared" si="306"/>
        <v>0</v>
      </c>
      <c r="U382" s="5">
        <f t="shared" si="307"/>
        <v>0</v>
      </c>
      <c r="V382" s="9"/>
      <c r="W382" s="5">
        <f t="shared" si="308"/>
        <v>0</v>
      </c>
      <c r="X382" s="5">
        <f t="shared" si="309"/>
        <v>0</v>
      </c>
      <c r="Y382" s="9"/>
      <c r="Z382" s="5">
        <f t="shared" si="310"/>
        <v>0</v>
      </c>
      <c r="AA382" s="5">
        <f t="shared" si="311"/>
        <v>0</v>
      </c>
      <c r="AB382" s="9"/>
      <c r="AC382" s="5">
        <f t="shared" si="312"/>
        <v>0</v>
      </c>
      <c r="AD382" s="5">
        <f t="shared" si="313"/>
        <v>0</v>
      </c>
      <c r="AE382" s="9"/>
      <c r="AF382" s="5">
        <f t="shared" si="314"/>
        <v>0</v>
      </c>
      <c r="AG382" s="5">
        <f t="shared" si="315"/>
        <v>0</v>
      </c>
      <c r="AH382" s="9"/>
      <c r="AI382" s="5">
        <f t="shared" si="316"/>
        <v>0</v>
      </c>
      <c r="AJ382" s="5">
        <f t="shared" si="317"/>
        <v>0</v>
      </c>
      <c r="AK382" s="9"/>
      <c r="AL382" s="5">
        <f t="shared" si="318"/>
        <v>0</v>
      </c>
      <c r="AM382" s="5">
        <f t="shared" si="319"/>
        <v>0</v>
      </c>
      <c r="AN382" s="9"/>
      <c r="AO382" s="5">
        <f t="shared" si="320"/>
        <v>0</v>
      </c>
      <c r="AP382" s="5">
        <f t="shared" si="321"/>
        <v>0</v>
      </c>
      <c r="AQ382" s="9"/>
      <c r="AR382" s="5">
        <f t="shared" si="322"/>
        <v>0</v>
      </c>
      <c r="AS382" s="5">
        <f t="shared" si="323"/>
        <v>0</v>
      </c>
      <c r="AT382" s="9"/>
      <c r="AU382" s="5">
        <f t="shared" si="324"/>
        <v>0</v>
      </c>
      <c r="AV382" s="5">
        <f t="shared" si="325"/>
        <v>0</v>
      </c>
      <c r="AW382" s="9"/>
      <c r="AX382" s="5">
        <f t="shared" si="326"/>
        <v>0</v>
      </c>
      <c r="AY382" s="5">
        <f t="shared" si="327"/>
        <v>0</v>
      </c>
      <c r="AZ382" s="9"/>
      <c r="BA382" s="5">
        <f t="shared" si="328"/>
        <v>0</v>
      </c>
      <c r="BB382" s="5">
        <f t="shared" si="329"/>
        <v>0</v>
      </c>
      <c r="BC382" s="9"/>
      <c r="BD382" s="5">
        <f t="shared" si="330"/>
        <v>0</v>
      </c>
      <c r="BE382" s="5">
        <f t="shared" si="331"/>
        <v>0</v>
      </c>
      <c r="BG382" s="5">
        <f t="shared" si="332"/>
        <v>0</v>
      </c>
      <c r="BH382" s="5">
        <f t="shared" si="333"/>
        <v>0</v>
      </c>
      <c r="BJ382" s="5">
        <f t="shared" si="334"/>
        <v>0</v>
      </c>
      <c r="BK382" s="5">
        <f t="shared" si="335"/>
        <v>0</v>
      </c>
      <c r="BM382" s="5">
        <f t="shared" si="336"/>
        <v>0</v>
      </c>
      <c r="BN382" s="5">
        <f t="shared" si="337"/>
        <v>0</v>
      </c>
      <c r="BP382" s="5">
        <f t="shared" si="338"/>
        <v>0</v>
      </c>
      <c r="BQ382" s="5">
        <f t="shared" si="339"/>
        <v>0</v>
      </c>
      <c r="BS382" s="5">
        <f t="shared" si="340"/>
        <v>0</v>
      </c>
      <c r="BT382" s="5">
        <f t="shared" si="341"/>
        <v>0</v>
      </c>
      <c r="BV382" s="5">
        <f t="shared" si="342"/>
        <v>0</v>
      </c>
      <c r="BW382" s="5">
        <f t="shared" si="343"/>
        <v>0</v>
      </c>
      <c r="BY382" s="5">
        <f t="shared" si="344"/>
        <v>0</v>
      </c>
      <c r="BZ382" s="5">
        <f t="shared" si="345"/>
        <v>0</v>
      </c>
      <c r="CB382" s="5">
        <f t="shared" si="346"/>
        <v>0</v>
      </c>
      <c r="CC382" s="5">
        <f t="shared" si="347"/>
        <v>0</v>
      </c>
      <c r="CE382" s="5">
        <f t="shared" si="348"/>
        <v>0</v>
      </c>
      <c r="CF382" s="5">
        <f t="shared" si="349"/>
        <v>0</v>
      </c>
      <c r="CH382" s="5">
        <f t="shared" si="350"/>
        <v>0</v>
      </c>
      <c r="CI382" s="5">
        <f t="shared" si="351"/>
        <v>0</v>
      </c>
      <c r="CK382" s="5">
        <f t="shared" si="352"/>
        <v>0</v>
      </c>
      <c r="CL382" s="5">
        <f t="shared" si="353"/>
        <v>0</v>
      </c>
      <c r="CN382" s="5">
        <f t="shared" si="354"/>
        <v>0</v>
      </c>
      <c r="CO382" s="5">
        <f t="shared" si="355"/>
        <v>0</v>
      </c>
      <c r="CQ382" s="5">
        <f t="shared" si="356"/>
        <v>0</v>
      </c>
      <c r="CR382" s="5">
        <f t="shared" si="357"/>
        <v>0</v>
      </c>
      <c r="CT382" s="5">
        <f t="shared" si="358"/>
        <v>0</v>
      </c>
      <c r="CU382" s="5">
        <f t="shared" si="359"/>
        <v>0</v>
      </c>
      <c r="CW382" s="5">
        <f t="shared" si="360"/>
        <v>0</v>
      </c>
      <c r="CX382" s="5">
        <f t="shared" si="361"/>
        <v>0</v>
      </c>
      <c r="CZ382" s="5">
        <f>K382+N382+Q382+T382+W382+Z382+AC382+AF382+AI382+AL382+AO382+AR382+AU382+AX382+BA382+BD382+BG382+BJ382+BM382+BP382+BS382+BV382+BY382+CB382+CE382+CH382+CK382+CN382+CQ382</f>
        <v>0</v>
      </c>
      <c r="DA382" s="5">
        <f>L382+O382+R382+U382+X382+AA382+AD382+AG382+AJ382+AM382+AP382+AS382+AV382+AY382+BB382+BE382+BH382+BK382+BN382+BQ382+BT382+BW382+BZ382+CC382+CF382+CI382+CL382+CO382+CR382</f>
        <v>0</v>
      </c>
    </row>
    <row r="383" spans="2:105" x14ac:dyDescent="0.2">
      <c r="K383" s="9"/>
      <c r="M383" s="9"/>
      <c r="P383" s="9"/>
      <c r="S383" s="9"/>
      <c r="V383" s="9"/>
      <c r="Y383" s="9"/>
      <c r="AB383" s="9"/>
      <c r="AE383" s="9"/>
      <c r="AH383" s="9"/>
      <c r="AK383" s="9"/>
      <c r="AN383" s="9"/>
      <c r="AQ383" s="9"/>
      <c r="AT383" s="9"/>
      <c r="AW383" s="9"/>
      <c r="AZ383" s="9"/>
      <c r="BC383" s="9"/>
    </row>
    <row r="384" spans="2:105" x14ac:dyDescent="0.2">
      <c r="B384" s="23" t="s">
        <v>248</v>
      </c>
      <c r="D384" s="23" t="s">
        <v>55</v>
      </c>
      <c r="E384" s="23" t="s">
        <v>361</v>
      </c>
      <c r="F384" s="23" t="s">
        <v>165</v>
      </c>
      <c r="G384" s="37">
        <v>70953</v>
      </c>
      <c r="H384" s="23" t="s">
        <v>235</v>
      </c>
      <c r="I384" s="23" t="s">
        <v>395</v>
      </c>
      <c r="K384" s="5">
        <v>5490</v>
      </c>
      <c r="L384" s="5">
        <f t="shared" si="301"/>
        <v>5490</v>
      </c>
      <c r="N384" s="5">
        <f t="shared" si="302"/>
        <v>5490</v>
      </c>
      <c r="O384" s="5">
        <f t="shared" si="303"/>
        <v>5490</v>
      </c>
      <c r="Q384" s="5">
        <f t="shared" si="304"/>
        <v>5490</v>
      </c>
      <c r="R384" s="5">
        <f t="shared" si="305"/>
        <v>5490</v>
      </c>
      <c r="T384" s="5">
        <f t="shared" si="306"/>
        <v>5490</v>
      </c>
      <c r="U384" s="5">
        <f t="shared" si="307"/>
        <v>5490</v>
      </c>
      <c r="W384" s="5">
        <f t="shared" si="308"/>
        <v>5490</v>
      </c>
      <c r="X384" s="5">
        <f t="shared" si="309"/>
        <v>5490</v>
      </c>
      <c r="Z384" s="5">
        <f t="shared" si="310"/>
        <v>5490</v>
      </c>
      <c r="AA384" s="5">
        <f t="shared" si="311"/>
        <v>5490</v>
      </c>
      <c r="AC384" s="5">
        <f t="shared" si="312"/>
        <v>5490</v>
      </c>
      <c r="AD384" s="5">
        <f t="shared" si="313"/>
        <v>5490</v>
      </c>
      <c r="AF384" s="5">
        <f t="shared" si="314"/>
        <v>5490</v>
      </c>
      <c r="AG384" s="5">
        <f t="shared" si="315"/>
        <v>5490</v>
      </c>
      <c r="AI384" s="5">
        <f t="shared" si="316"/>
        <v>5490</v>
      </c>
      <c r="AJ384" s="5">
        <f t="shared" si="317"/>
        <v>5490</v>
      </c>
      <c r="AL384" s="5">
        <f t="shared" si="318"/>
        <v>5490</v>
      </c>
      <c r="AM384" s="5">
        <f t="shared" si="319"/>
        <v>5490</v>
      </c>
      <c r="AO384" s="5">
        <f t="shared" si="320"/>
        <v>5490</v>
      </c>
      <c r="AP384" s="5">
        <f t="shared" si="321"/>
        <v>5490</v>
      </c>
      <c r="AR384" s="5">
        <f t="shared" si="322"/>
        <v>5490</v>
      </c>
      <c r="AS384" s="5">
        <f t="shared" si="323"/>
        <v>5490</v>
      </c>
      <c r="AU384" s="5">
        <f t="shared" si="324"/>
        <v>5490</v>
      </c>
      <c r="AV384" s="5">
        <f t="shared" si="325"/>
        <v>5490</v>
      </c>
      <c r="AX384" s="5">
        <f t="shared" si="326"/>
        <v>5490</v>
      </c>
      <c r="AY384" s="5">
        <f t="shared" si="327"/>
        <v>5490</v>
      </c>
      <c r="BA384" s="5">
        <f t="shared" si="328"/>
        <v>5490</v>
      </c>
      <c r="BB384" s="5">
        <f t="shared" si="329"/>
        <v>5490</v>
      </c>
      <c r="BD384" s="5">
        <f t="shared" si="330"/>
        <v>5490</v>
      </c>
      <c r="BE384" s="5">
        <f t="shared" si="331"/>
        <v>5490</v>
      </c>
      <c r="BG384" s="5">
        <f t="shared" si="332"/>
        <v>5490</v>
      </c>
      <c r="BH384" s="5">
        <f t="shared" si="333"/>
        <v>5490</v>
      </c>
      <c r="BJ384" s="5">
        <f t="shared" si="334"/>
        <v>5490</v>
      </c>
      <c r="BK384" s="5">
        <f t="shared" si="335"/>
        <v>5490</v>
      </c>
      <c r="BM384" s="5">
        <f t="shared" si="336"/>
        <v>5490</v>
      </c>
      <c r="BN384" s="5">
        <f t="shared" si="337"/>
        <v>5490</v>
      </c>
      <c r="BP384" s="5">
        <f t="shared" si="338"/>
        <v>5490</v>
      </c>
      <c r="BQ384" s="5">
        <f t="shared" si="339"/>
        <v>5490</v>
      </c>
      <c r="BS384" s="5">
        <f t="shared" si="340"/>
        <v>5490</v>
      </c>
      <c r="BT384" s="5">
        <f t="shared" si="341"/>
        <v>5490</v>
      </c>
      <c r="BV384" s="5">
        <f t="shared" si="342"/>
        <v>5490</v>
      </c>
      <c r="BW384" s="5">
        <f t="shared" si="343"/>
        <v>5490</v>
      </c>
      <c r="BY384" s="5">
        <f t="shared" si="344"/>
        <v>5490</v>
      </c>
      <c r="BZ384" s="5">
        <f t="shared" si="345"/>
        <v>5490</v>
      </c>
      <c r="CB384" s="5">
        <f t="shared" si="346"/>
        <v>5490</v>
      </c>
      <c r="CC384" s="5">
        <f t="shared" si="347"/>
        <v>5490</v>
      </c>
      <c r="CE384" s="5">
        <f t="shared" si="348"/>
        <v>5490</v>
      </c>
      <c r="CF384" s="5">
        <f t="shared" si="349"/>
        <v>5490</v>
      </c>
      <c r="CH384" s="5">
        <f t="shared" si="350"/>
        <v>5490</v>
      </c>
      <c r="CI384" s="5">
        <f t="shared" si="351"/>
        <v>5490</v>
      </c>
      <c r="CK384" s="5">
        <f t="shared" si="352"/>
        <v>5490</v>
      </c>
      <c r="CL384" s="5">
        <f t="shared" si="353"/>
        <v>5490</v>
      </c>
      <c r="CN384" s="5">
        <f t="shared" si="354"/>
        <v>5490</v>
      </c>
      <c r="CO384" s="5">
        <f t="shared" si="355"/>
        <v>5490</v>
      </c>
      <c r="CQ384" s="5">
        <f t="shared" si="356"/>
        <v>5490</v>
      </c>
      <c r="CR384" s="5">
        <f t="shared" si="357"/>
        <v>5490</v>
      </c>
      <c r="CT384" s="5">
        <f t="shared" si="358"/>
        <v>5490</v>
      </c>
      <c r="CU384" s="5">
        <f t="shared" si="359"/>
        <v>5490</v>
      </c>
      <c r="CW384" s="5">
        <f t="shared" si="360"/>
        <v>5490</v>
      </c>
      <c r="CX384" s="5">
        <f t="shared" si="361"/>
        <v>5490</v>
      </c>
      <c r="CZ384" s="5">
        <f>K384+N384+Q384+T384+W384+Z384+AC384+AF384+AI384+AL384+AO384+AR384+AU384+AX384+BA384+BD384+BG384+BJ384+BM384+BP384+BS384+BV384+BY384+CB384+CE384+CH384+CK384+CN384+CQ384+CT384+CW384</f>
        <v>170190</v>
      </c>
      <c r="DA384" s="5">
        <f>L384+O384+R384+U384+X384+AA384+AD384+AG384+AJ384+AM384+AP384+AS384+AV384+AY384+BB384+BE384+BH384+BK384+BN384+BQ384+BT384+BW384+BZ384+CC384+CF384+CI384+CL384+CO384+CR384+CU384+CX384</f>
        <v>170190</v>
      </c>
    </row>
    <row r="385" spans="2:105" x14ac:dyDescent="0.2">
      <c r="B385" s="23" t="s">
        <v>248</v>
      </c>
      <c r="D385" s="23" t="s">
        <v>55</v>
      </c>
      <c r="E385" s="23" t="s">
        <v>361</v>
      </c>
      <c r="F385" s="23" t="s">
        <v>165</v>
      </c>
      <c r="G385" s="37">
        <v>70953</v>
      </c>
      <c r="H385" s="23" t="s">
        <v>236</v>
      </c>
      <c r="I385" s="23" t="s">
        <v>395</v>
      </c>
      <c r="L385" s="5">
        <f t="shared" si="301"/>
        <v>0</v>
      </c>
      <c r="N385" s="5">
        <f t="shared" si="302"/>
        <v>0</v>
      </c>
      <c r="O385" s="5">
        <f t="shared" si="303"/>
        <v>0</v>
      </c>
      <c r="Q385" s="5">
        <f t="shared" si="304"/>
        <v>0</v>
      </c>
      <c r="R385" s="5">
        <f t="shared" si="305"/>
        <v>0</v>
      </c>
      <c r="T385" s="5">
        <f t="shared" si="306"/>
        <v>0</v>
      </c>
      <c r="U385" s="5">
        <f t="shared" si="307"/>
        <v>0</v>
      </c>
      <c r="W385" s="5">
        <f t="shared" si="308"/>
        <v>0</v>
      </c>
      <c r="X385" s="5">
        <f t="shared" si="309"/>
        <v>0</v>
      </c>
      <c r="Z385" s="5">
        <f t="shared" si="310"/>
        <v>0</v>
      </c>
      <c r="AA385" s="5">
        <f t="shared" si="311"/>
        <v>0</v>
      </c>
      <c r="AC385" s="5">
        <f t="shared" si="312"/>
        <v>0</v>
      </c>
      <c r="AD385" s="5">
        <f t="shared" si="313"/>
        <v>0</v>
      </c>
      <c r="AF385" s="5">
        <f t="shared" si="314"/>
        <v>0</v>
      </c>
      <c r="AG385" s="5">
        <f t="shared" si="315"/>
        <v>0</v>
      </c>
      <c r="AI385" s="5">
        <f t="shared" si="316"/>
        <v>0</v>
      </c>
      <c r="AJ385" s="5">
        <f t="shared" si="317"/>
        <v>0</v>
      </c>
      <c r="AL385" s="5">
        <f t="shared" si="318"/>
        <v>0</v>
      </c>
      <c r="AM385" s="5">
        <f t="shared" si="319"/>
        <v>0</v>
      </c>
      <c r="AO385" s="5">
        <f t="shared" si="320"/>
        <v>0</v>
      </c>
      <c r="AP385" s="5">
        <f t="shared" si="321"/>
        <v>0</v>
      </c>
      <c r="AR385" s="5">
        <f t="shared" si="322"/>
        <v>0</v>
      </c>
      <c r="AS385" s="5">
        <f t="shared" si="323"/>
        <v>0</v>
      </c>
      <c r="AU385" s="5">
        <f t="shared" si="324"/>
        <v>0</v>
      </c>
      <c r="AV385" s="5">
        <f t="shared" si="325"/>
        <v>0</v>
      </c>
      <c r="AX385" s="5">
        <f t="shared" si="326"/>
        <v>0</v>
      </c>
      <c r="AY385" s="5">
        <f t="shared" si="327"/>
        <v>0</v>
      </c>
      <c r="BA385" s="5">
        <f t="shared" si="328"/>
        <v>0</v>
      </c>
      <c r="BB385" s="5">
        <f t="shared" si="329"/>
        <v>0</v>
      </c>
      <c r="BD385" s="5">
        <f t="shared" si="330"/>
        <v>0</v>
      </c>
      <c r="BE385" s="5">
        <f t="shared" si="331"/>
        <v>0</v>
      </c>
      <c r="BG385" s="5">
        <f t="shared" si="332"/>
        <v>0</v>
      </c>
      <c r="BH385" s="5">
        <f t="shared" si="333"/>
        <v>0</v>
      </c>
      <c r="BJ385" s="5">
        <f t="shared" si="334"/>
        <v>0</v>
      </c>
      <c r="BK385" s="5">
        <f t="shared" si="335"/>
        <v>0</v>
      </c>
      <c r="BM385" s="5">
        <f t="shared" si="336"/>
        <v>0</v>
      </c>
      <c r="BN385" s="5">
        <f t="shared" si="337"/>
        <v>0</v>
      </c>
      <c r="BP385" s="5">
        <f t="shared" si="338"/>
        <v>0</v>
      </c>
      <c r="BQ385" s="5">
        <f t="shared" si="339"/>
        <v>0</v>
      </c>
      <c r="BS385" s="5">
        <f t="shared" si="340"/>
        <v>0</v>
      </c>
      <c r="BT385" s="5">
        <f t="shared" si="341"/>
        <v>0</v>
      </c>
      <c r="BV385" s="5">
        <f t="shared" si="342"/>
        <v>0</v>
      </c>
      <c r="BW385" s="5">
        <f t="shared" si="343"/>
        <v>0</v>
      </c>
      <c r="BY385" s="5">
        <f t="shared" si="344"/>
        <v>0</v>
      </c>
      <c r="BZ385" s="5">
        <f t="shared" si="345"/>
        <v>0</v>
      </c>
      <c r="CB385" s="5">
        <f t="shared" si="346"/>
        <v>0</v>
      </c>
      <c r="CC385" s="5">
        <f t="shared" si="347"/>
        <v>0</v>
      </c>
      <c r="CE385" s="5">
        <f t="shared" si="348"/>
        <v>0</v>
      </c>
      <c r="CF385" s="5">
        <f t="shared" si="349"/>
        <v>0</v>
      </c>
      <c r="CH385" s="5">
        <f t="shared" si="350"/>
        <v>0</v>
      </c>
      <c r="CI385" s="5">
        <f t="shared" si="351"/>
        <v>0</v>
      </c>
      <c r="CK385" s="5">
        <f t="shared" si="352"/>
        <v>0</v>
      </c>
      <c r="CL385" s="5">
        <f t="shared" si="353"/>
        <v>0</v>
      </c>
      <c r="CN385" s="5">
        <f t="shared" si="354"/>
        <v>0</v>
      </c>
      <c r="CO385" s="5">
        <f t="shared" si="355"/>
        <v>0</v>
      </c>
      <c r="CQ385" s="5">
        <f t="shared" si="356"/>
        <v>0</v>
      </c>
      <c r="CR385" s="5">
        <f t="shared" si="357"/>
        <v>0</v>
      </c>
      <c r="CT385" s="5">
        <f t="shared" si="358"/>
        <v>0</v>
      </c>
      <c r="CU385" s="5">
        <f t="shared" si="359"/>
        <v>0</v>
      </c>
      <c r="CW385" s="5">
        <f t="shared" si="360"/>
        <v>0</v>
      </c>
      <c r="CX385" s="5">
        <f t="shared" si="361"/>
        <v>0</v>
      </c>
      <c r="CZ385" s="5">
        <f>K385+N385+Q385+T385+W385+Z385+AC385+AF385+AI385+AL385+AO385+AR385+AU385+AX385+BA385+BD385+BG385+BJ385+BM385+BP385+BS385+BV385+BY385+CB385+CE385+CH385+CK385+CN385+CQ385+CT385+CW385</f>
        <v>0</v>
      </c>
      <c r="DA385" s="5">
        <f>L385+O385+R385+U385+X385+AA385+AD385+AG385+AJ385+AM385+AP385+AS385+AV385+AY385+BB385+BE385+BH385+BK385+BN385+BQ385+BT385+BW385+BZ385+CC385+CF385+CI385+CL385+CO385+CR385+CU385+CX385</f>
        <v>0</v>
      </c>
    </row>
    <row r="386" spans="2:105" x14ac:dyDescent="0.2">
      <c r="K386" s="23" t="s">
        <v>417</v>
      </c>
    </row>
    <row r="388" spans="2:105" x14ac:dyDescent="0.2">
      <c r="B388" s="23" t="s">
        <v>248</v>
      </c>
      <c r="D388" s="23" t="s">
        <v>55</v>
      </c>
      <c r="E388" s="23" t="s">
        <v>362</v>
      </c>
      <c r="F388" s="23" t="s">
        <v>165</v>
      </c>
      <c r="G388" s="37">
        <v>70953</v>
      </c>
      <c r="H388" s="23" t="s">
        <v>235</v>
      </c>
      <c r="I388" s="23" t="s">
        <v>395</v>
      </c>
      <c r="L388" s="5">
        <f t="shared" si="301"/>
        <v>0</v>
      </c>
      <c r="N388" s="5">
        <f t="shared" si="302"/>
        <v>0</v>
      </c>
      <c r="O388" s="5">
        <f t="shared" si="303"/>
        <v>0</v>
      </c>
      <c r="Q388" s="5">
        <f t="shared" si="304"/>
        <v>0</v>
      </c>
      <c r="R388" s="5">
        <f t="shared" si="305"/>
        <v>0</v>
      </c>
      <c r="T388" s="5">
        <f t="shared" si="306"/>
        <v>0</v>
      </c>
      <c r="U388" s="5">
        <f t="shared" si="307"/>
        <v>0</v>
      </c>
      <c r="W388" s="5">
        <f t="shared" si="308"/>
        <v>0</v>
      </c>
      <c r="X388" s="5">
        <f t="shared" si="309"/>
        <v>0</v>
      </c>
      <c r="Z388" s="5">
        <f t="shared" si="310"/>
        <v>0</v>
      </c>
      <c r="AA388" s="5">
        <f t="shared" si="311"/>
        <v>0</v>
      </c>
      <c r="AC388" s="5">
        <f t="shared" si="312"/>
        <v>0</v>
      </c>
      <c r="AD388" s="5">
        <f t="shared" si="313"/>
        <v>0</v>
      </c>
      <c r="AF388" s="5">
        <f t="shared" si="314"/>
        <v>0</v>
      </c>
      <c r="AG388" s="5">
        <f t="shared" si="315"/>
        <v>0</v>
      </c>
      <c r="AI388" s="5">
        <f t="shared" si="316"/>
        <v>0</v>
      </c>
      <c r="AJ388" s="5">
        <f t="shared" si="317"/>
        <v>0</v>
      </c>
      <c r="AL388" s="5">
        <f t="shared" si="318"/>
        <v>0</v>
      </c>
      <c r="AM388" s="5">
        <f t="shared" si="319"/>
        <v>0</v>
      </c>
      <c r="AO388" s="5">
        <f t="shared" si="320"/>
        <v>0</v>
      </c>
      <c r="AP388" s="5">
        <f t="shared" si="321"/>
        <v>0</v>
      </c>
      <c r="AR388" s="5">
        <f t="shared" si="322"/>
        <v>0</v>
      </c>
      <c r="AS388" s="5">
        <f t="shared" si="323"/>
        <v>0</v>
      </c>
      <c r="AU388" s="5">
        <f t="shared" si="324"/>
        <v>0</v>
      </c>
      <c r="AV388" s="5">
        <f t="shared" si="325"/>
        <v>0</v>
      </c>
      <c r="AX388" s="5">
        <f t="shared" si="326"/>
        <v>0</v>
      </c>
      <c r="AY388" s="5">
        <f t="shared" si="327"/>
        <v>0</v>
      </c>
      <c r="BA388" s="5">
        <f t="shared" si="328"/>
        <v>0</v>
      </c>
      <c r="BB388" s="5">
        <f t="shared" si="329"/>
        <v>0</v>
      </c>
      <c r="BD388" s="5">
        <f t="shared" si="330"/>
        <v>0</v>
      </c>
      <c r="BE388" s="5">
        <f t="shared" si="331"/>
        <v>0</v>
      </c>
      <c r="BG388" s="5">
        <f t="shared" si="332"/>
        <v>0</v>
      </c>
      <c r="BH388" s="5">
        <f t="shared" si="333"/>
        <v>0</v>
      </c>
      <c r="BJ388" s="5">
        <f t="shared" si="334"/>
        <v>0</v>
      </c>
      <c r="BK388" s="5">
        <f t="shared" si="335"/>
        <v>0</v>
      </c>
      <c r="BM388" s="5">
        <f t="shared" si="336"/>
        <v>0</v>
      </c>
      <c r="BN388" s="5">
        <f t="shared" si="337"/>
        <v>0</v>
      </c>
      <c r="BP388" s="5">
        <f t="shared" si="338"/>
        <v>0</v>
      </c>
      <c r="BQ388" s="5">
        <f t="shared" si="339"/>
        <v>0</v>
      </c>
      <c r="BS388" s="5">
        <f t="shared" si="340"/>
        <v>0</v>
      </c>
      <c r="BT388" s="5">
        <f t="shared" si="341"/>
        <v>0</v>
      </c>
      <c r="BV388" s="5">
        <f t="shared" si="342"/>
        <v>0</v>
      </c>
      <c r="BW388" s="5">
        <f t="shared" si="343"/>
        <v>0</v>
      </c>
      <c r="BY388" s="5">
        <f t="shared" si="344"/>
        <v>0</v>
      </c>
      <c r="BZ388" s="5">
        <f t="shared" si="345"/>
        <v>0</v>
      </c>
      <c r="CB388" s="5">
        <f t="shared" si="346"/>
        <v>0</v>
      </c>
      <c r="CC388" s="5">
        <f t="shared" si="347"/>
        <v>0</v>
      </c>
      <c r="CE388" s="5">
        <f t="shared" si="348"/>
        <v>0</v>
      </c>
      <c r="CF388" s="5">
        <f t="shared" si="349"/>
        <v>0</v>
      </c>
      <c r="CH388" s="5">
        <f t="shared" si="350"/>
        <v>0</v>
      </c>
      <c r="CI388" s="5">
        <f t="shared" si="351"/>
        <v>0</v>
      </c>
      <c r="CK388" s="5">
        <f t="shared" si="352"/>
        <v>0</v>
      </c>
      <c r="CL388" s="5">
        <f t="shared" si="353"/>
        <v>0</v>
      </c>
      <c r="CN388" s="5">
        <f t="shared" si="354"/>
        <v>0</v>
      </c>
      <c r="CO388" s="5">
        <f t="shared" si="355"/>
        <v>0</v>
      </c>
      <c r="CQ388" s="5">
        <f t="shared" si="356"/>
        <v>0</v>
      </c>
      <c r="CR388" s="5">
        <f t="shared" si="357"/>
        <v>0</v>
      </c>
      <c r="CT388" s="5">
        <f t="shared" si="358"/>
        <v>0</v>
      </c>
      <c r="CU388" s="5">
        <f t="shared" si="359"/>
        <v>0</v>
      </c>
      <c r="CW388" s="5">
        <f t="shared" si="360"/>
        <v>0</v>
      </c>
      <c r="CX388" s="5">
        <f t="shared" si="361"/>
        <v>0</v>
      </c>
      <c r="CZ388" s="5">
        <f>K388+N388+Q388+T388+W388+Z388+AC388+AF388+AI388+AL388+AO388+AR388+AU388+AX388+BA388+BD388+BG388+BJ388+BM388+BP388+BS388+BV388+BY388+CB388+CE388+CH388+CK388+CN388+CQ388</f>
        <v>0</v>
      </c>
      <c r="DA388" s="5">
        <f>L388+O388+R388+U388+X388+AA388+AD388+AG388+AJ388+AM388+AP388+AS388+AV388+AY388+BB388+BE388+BH388+BK388+BN388+BQ388+BT388+BW388+BZ388+CC388+CF388+CI388+CL388+CO388+CR388</f>
        <v>0</v>
      </c>
    </row>
    <row r="389" spans="2:105" x14ac:dyDescent="0.2">
      <c r="B389" s="23" t="s">
        <v>248</v>
      </c>
      <c r="D389" s="23" t="s">
        <v>55</v>
      </c>
      <c r="E389" s="23" t="s">
        <v>362</v>
      </c>
      <c r="F389" s="23" t="s">
        <v>165</v>
      </c>
      <c r="G389" s="37">
        <v>70953</v>
      </c>
      <c r="H389" s="23" t="s">
        <v>236</v>
      </c>
      <c r="I389" s="23" t="s">
        <v>395</v>
      </c>
      <c r="L389" s="5">
        <f t="shared" si="301"/>
        <v>0</v>
      </c>
      <c r="N389" s="5">
        <f t="shared" si="302"/>
        <v>0</v>
      </c>
      <c r="O389" s="5">
        <f t="shared" si="303"/>
        <v>0</v>
      </c>
      <c r="Q389" s="5">
        <f t="shared" si="304"/>
        <v>0</v>
      </c>
      <c r="R389" s="5">
        <f t="shared" si="305"/>
        <v>0</v>
      </c>
      <c r="T389" s="5">
        <f t="shared" si="306"/>
        <v>0</v>
      </c>
      <c r="U389" s="5">
        <f t="shared" si="307"/>
        <v>0</v>
      </c>
      <c r="W389" s="5">
        <f t="shared" si="308"/>
        <v>0</v>
      </c>
      <c r="X389" s="5">
        <f t="shared" si="309"/>
        <v>0</v>
      </c>
      <c r="Z389" s="5">
        <f t="shared" si="310"/>
        <v>0</v>
      </c>
      <c r="AA389" s="5">
        <f t="shared" si="311"/>
        <v>0</v>
      </c>
      <c r="AC389" s="5">
        <f t="shared" si="312"/>
        <v>0</v>
      </c>
      <c r="AD389" s="5">
        <f t="shared" si="313"/>
        <v>0</v>
      </c>
      <c r="AF389" s="5">
        <f t="shared" si="314"/>
        <v>0</v>
      </c>
      <c r="AG389" s="5">
        <f t="shared" si="315"/>
        <v>0</v>
      </c>
      <c r="AI389" s="5">
        <f t="shared" si="316"/>
        <v>0</v>
      </c>
      <c r="AJ389" s="5">
        <f t="shared" si="317"/>
        <v>0</v>
      </c>
      <c r="AL389" s="5">
        <f t="shared" si="318"/>
        <v>0</v>
      </c>
      <c r="AM389" s="5">
        <f t="shared" si="319"/>
        <v>0</v>
      </c>
      <c r="AO389" s="5">
        <f t="shared" si="320"/>
        <v>0</v>
      </c>
      <c r="AP389" s="5">
        <f t="shared" si="321"/>
        <v>0</v>
      </c>
      <c r="AR389" s="5">
        <f t="shared" si="322"/>
        <v>0</v>
      </c>
      <c r="AS389" s="5">
        <f t="shared" si="323"/>
        <v>0</v>
      </c>
      <c r="AU389" s="5">
        <f t="shared" si="324"/>
        <v>0</v>
      </c>
      <c r="AV389" s="5">
        <f t="shared" si="325"/>
        <v>0</v>
      </c>
      <c r="AX389" s="5">
        <f t="shared" si="326"/>
        <v>0</v>
      </c>
      <c r="AY389" s="5">
        <f t="shared" si="327"/>
        <v>0</v>
      </c>
      <c r="BA389" s="5">
        <f t="shared" si="328"/>
        <v>0</v>
      </c>
      <c r="BB389" s="5">
        <f t="shared" si="329"/>
        <v>0</v>
      </c>
      <c r="BD389" s="5">
        <f t="shared" si="330"/>
        <v>0</v>
      </c>
      <c r="BE389" s="5">
        <f t="shared" si="331"/>
        <v>0</v>
      </c>
      <c r="BG389" s="5">
        <f t="shared" si="332"/>
        <v>0</v>
      </c>
      <c r="BH389" s="5">
        <f t="shared" si="333"/>
        <v>0</v>
      </c>
      <c r="BJ389" s="5">
        <f t="shared" si="334"/>
        <v>0</v>
      </c>
      <c r="BK389" s="5">
        <f t="shared" si="335"/>
        <v>0</v>
      </c>
      <c r="BM389" s="5">
        <f t="shared" si="336"/>
        <v>0</v>
      </c>
      <c r="BN389" s="5">
        <f t="shared" si="337"/>
        <v>0</v>
      </c>
      <c r="BP389" s="5">
        <f t="shared" si="338"/>
        <v>0</v>
      </c>
      <c r="BQ389" s="5">
        <f t="shared" si="339"/>
        <v>0</v>
      </c>
      <c r="BS389" s="5">
        <f t="shared" si="340"/>
        <v>0</v>
      </c>
      <c r="BT389" s="5">
        <f t="shared" si="341"/>
        <v>0</v>
      </c>
      <c r="BV389" s="5">
        <f t="shared" si="342"/>
        <v>0</v>
      </c>
      <c r="BW389" s="5">
        <f t="shared" si="343"/>
        <v>0</v>
      </c>
      <c r="BY389" s="5">
        <f t="shared" si="344"/>
        <v>0</v>
      </c>
      <c r="BZ389" s="5">
        <f t="shared" si="345"/>
        <v>0</v>
      </c>
      <c r="CB389" s="5">
        <f t="shared" si="346"/>
        <v>0</v>
      </c>
      <c r="CC389" s="5">
        <f t="shared" si="347"/>
        <v>0</v>
      </c>
      <c r="CE389" s="5">
        <f t="shared" si="348"/>
        <v>0</v>
      </c>
      <c r="CF389" s="5">
        <f t="shared" si="349"/>
        <v>0</v>
      </c>
      <c r="CH389" s="5">
        <f t="shared" si="350"/>
        <v>0</v>
      </c>
      <c r="CI389" s="5">
        <f t="shared" si="351"/>
        <v>0</v>
      </c>
      <c r="CK389" s="5">
        <f t="shared" si="352"/>
        <v>0</v>
      </c>
      <c r="CL389" s="5">
        <f t="shared" si="353"/>
        <v>0</v>
      </c>
      <c r="CN389" s="5">
        <f t="shared" si="354"/>
        <v>0</v>
      </c>
      <c r="CO389" s="5">
        <f t="shared" si="355"/>
        <v>0</v>
      </c>
      <c r="CQ389" s="5">
        <f t="shared" si="356"/>
        <v>0</v>
      </c>
      <c r="CR389" s="5">
        <f t="shared" si="357"/>
        <v>0</v>
      </c>
      <c r="CT389" s="5">
        <f t="shared" si="358"/>
        <v>0</v>
      </c>
      <c r="CU389" s="5">
        <f t="shared" si="359"/>
        <v>0</v>
      </c>
      <c r="CW389" s="5">
        <f t="shared" si="360"/>
        <v>0</v>
      </c>
      <c r="CX389" s="5">
        <f t="shared" si="361"/>
        <v>0</v>
      </c>
      <c r="CZ389" s="5">
        <f>K389+N389+Q389+T389+W389+Z389+AC389+AF389+AI389+AL389+AO389+AR389+AU389+AX389+BA389+BD389+BG389+BJ389+BM389+BP389+BS389+BV389+BY389+CB389+CE389+CH389+CK389+CN389+CQ389</f>
        <v>0</v>
      </c>
      <c r="DA389" s="5">
        <f>L389+O389+R389+U389+X389+AA389+AD389+AG389+AJ389+AM389+AP389+AS389+AV389+AY389+BB389+BE389+BH389+BK389+BN389+BQ389+BT389+BW389+BZ389+CC389+CF389+CI389+CL389+CO389+CR389</f>
        <v>0</v>
      </c>
    </row>
    <row r="390" spans="2:105" x14ac:dyDescent="0.2">
      <c r="K390" s="23" t="s">
        <v>397</v>
      </c>
    </row>
    <row r="392" spans="2:105" x14ac:dyDescent="0.2">
      <c r="B392" s="23" t="s">
        <v>248</v>
      </c>
      <c r="D392" s="23" t="s">
        <v>55</v>
      </c>
      <c r="E392" s="23" t="s">
        <v>362</v>
      </c>
      <c r="F392" s="23" t="s">
        <v>158</v>
      </c>
      <c r="G392" s="37">
        <v>70096</v>
      </c>
      <c r="H392" s="23" t="s">
        <v>235</v>
      </c>
      <c r="I392" s="23" t="s">
        <v>395</v>
      </c>
      <c r="K392" s="5">
        <v>35</v>
      </c>
      <c r="L392" s="5">
        <f t="shared" si="301"/>
        <v>35</v>
      </c>
      <c r="N392" s="5">
        <f t="shared" si="302"/>
        <v>35</v>
      </c>
      <c r="O392" s="5">
        <f t="shared" si="303"/>
        <v>35</v>
      </c>
      <c r="Q392" s="5">
        <v>38</v>
      </c>
      <c r="R392" s="5">
        <f t="shared" si="305"/>
        <v>38</v>
      </c>
      <c r="T392" s="5">
        <v>39</v>
      </c>
      <c r="U392" s="5">
        <f t="shared" si="307"/>
        <v>39</v>
      </c>
      <c r="W392" s="5">
        <v>23</v>
      </c>
      <c r="X392" s="5">
        <f t="shared" si="309"/>
        <v>23</v>
      </c>
      <c r="Z392" s="5">
        <v>23</v>
      </c>
      <c r="AA392" s="5">
        <f t="shared" si="311"/>
        <v>23</v>
      </c>
      <c r="AC392" s="5">
        <v>34</v>
      </c>
      <c r="AD392" s="5">
        <f t="shared" si="313"/>
        <v>34</v>
      </c>
      <c r="AF392" s="5">
        <v>35</v>
      </c>
      <c r="AG392" s="5">
        <f t="shared" si="315"/>
        <v>35</v>
      </c>
      <c r="AI392" s="5">
        <v>38</v>
      </c>
      <c r="AJ392" s="5">
        <f t="shared" si="317"/>
        <v>38</v>
      </c>
      <c r="AL392" s="5">
        <v>24</v>
      </c>
      <c r="AM392" s="5">
        <f t="shared" si="319"/>
        <v>24</v>
      </c>
      <c r="AO392" s="5">
        <v>39</v>
      </c>
      <c r="AP392" s="5">
        <f t="shared" si="321"/>
        <v>39</v>
      </c>
      <c r="AR392" s="5">
        <v>23</v>
      </c>
      <c r="AS392" s="5">
        <f t="shared" si="323"/>
        <v>23</v>
      </c>
      <c r="AU392" s="5">
        <v>20</v>
      </c>
      <c r="AV392" s="5">
        <f t="shared" si="325"/>
        <v>20</v>
      </c>
      <c r="AX392" s="5">
        <v>36</v>
      </c>
      <c r="AY392" s="5">
        <f t="shared" si="327"/>
        <v>36</v>
      </c>
      <c r="BA392" s="5">
        <v>34</v>
      </c>
      <c r="BB392" s="5">
        <f t="shared" si="329"/>
        <v>34</v>
      </c>
      <c r="BD392" s="5">
        <v>38</v>
      </c>
      <c r="BE392" s="5">
        <f t="shared" si="331"/>
        <v>38</v>
      </c>
      <c r="BG392" s="5">
        <v>23</v>
      </c>
      <c r="BH392" s="5">
        <f t="shared" si="333"/>
        <v>23</v>
      </c>
      <c r="BJ392" s="5">
        <v>36</v>
      </c>
      <c r="BK392" s="5">
        <f t="shared" si="335"/>
        <v>36</v>
      </c>
      <c r="BM392" s="5">
        <v>20</v>
      </c>
      <c r="BN392" s="5">
        <f t="shared" si="337"/>
        <v>20</v>
      </c>
      <c r="BP392" s="5">
        <v>20</v>
      </c>
      <c r="BQ392" s="5">
        <f t="shared" si="339"/>
        <v>20</v>
      </c>
      <c r="BS392" s="5">
        <v>34</v>
      </c>
      <c r="BT392" s="5">
        <f t="shared" si="341"/>
        <v>34</v>
      </c>
      <c r="BV392" s="5">
        <v>35</v>
      </c>
      <c r="BW392" s="5">
        <f t="shared" si="343"/>
        <v>35</v>
      </c>
      <c r="BY392" s="5">
        <v>38</v>
      </c>
      <c r="BZ392" s="5">
        <f t="shared" si="345"/>
        <v>38</v>
      </c>
      <c r="CB392" s="5">
        <v>24</v>
      </c>
      <c r="CC392" s="5">
        <f t="shared" si="347"/>
        <v>24</v>
      </c>
      <c r="CE392" s="5">
        <v>39</v>
      </c>
      <c r="CF392" s="5">
        <f t="shared" si="349"/>
        <v>39</v>
      </c>
      <c r="CH392" s="5">
        <v>23</v>
      </c>
      <c r="CI392" s="5">
        <f t="shared" si="351"/>
        <v>23</v>
      </c>
      <c r="CK392" s="5">
        <v>20</v>
      </c>
      <c r="CL392" s="5">
        <f t="shared" si="353"/>
        <v>20</v>
      </c>
      <c r="CN392" s="5">
        <v>36</v>
      </c>
      <c r="CO392" s="5">
        <f t="shared" si="355"/>
        <v>36</v>
      </c>
      <c r="CQ392" s="5">
        <v>34</v>
      </c>
      <c r="CR392" s="5">
        <f t="shared" si="357"/>
        <v>34</v>
      </c>
      <c r="CT392" s="5">
        <v>38</v>
      </c>
      <c r="CU392" s="5">
        <f t="shared" si="359"/>
        <v>38</v>
      </c>
      <c r="CW392" s="5">
        <v>23</v>
      </c>
      <c r="CX392" s="5">
        <f t="shared" si="361"/>
        <v>23</v>
      </c>
      <c r="CZ392" s="5">
        <f>K392+N392+Q392+T392+W392+Z392+AC392+AF392+AI392+AL392+AO392+AR392+AU392+AX392+BA392+BD392+BG392+BJ392+BM392+BP392+BS392+BV392+BY392+CB392+CE392+CH392+CK392+CN392+CQ392+CT392+CW392</f>
        <v>957</v>
      </c>
      <c r="DA392" s="5">
        <f>L392+O392+R392+U392+X392+AA392+AD392+AG392+AJ392+AM392+AP392+AS392+AV392+AY392+BB392+BE392+BH392+BK392+BN392+BQ392+BT392+BW392+BZ392+CC392+CF392+CI392+CL392+CO392+CR392+CU392+CX392</f>
        <v>957</v>
      </c>
    </row>
    <row r="393" spans="2:105" x14ac:dyDescent="0.2">
      <c r="B393" s="23" t="s">
        <v>248</v>
      </c>
      <c r="D393" s="23" t="s">
        <v>55</v>
      </c>
      <c r="E393" s="23" t="s">
        <v>362</v>
      </c>
      <c r="F393" s="23" t="s">
        <v>158</v>
      </c>
      <c r="G393" s="37">
        <v>70096</v>
      </c>
      <c r="H393" s="23" t="s">
        <v>236</v>
      </c>
      <c r="I393" s="23" t="s">
        <v>395</v>
      </c>
      <c r="L393" s="5">
        <f t="shared" si="301"/>
        <v>0</v>
      </c>
      <c r="N393" s="5">
        <f t="shared" si="302"/>
        <v>0</v>
      </c>
      <c r="O393" s="5">
        <f t="shared" si="303"/>
        <v>0</v>
      </c>
      <c r="Q393" s="5">
        <f t="shared" si="304"/>
        <v>0</v>
      </c>
      <c r="R393" s="5">
        <f t="shared" si="305"/>
        <v>0</v>
      </c>
      <c r="T393" s="5">
        <f t="shared" si="306"/>
        <v>0</v>
      </c>
      <c r="U393" s="5">
        <f t="shared" si="307"/>
        <v>0</v>
      </c>
      <c r="W393" s="5">
        <f t="shared" si="308"/>
        <v>0</v>
      </c>
      <c r="X393" s="5">
        <f t="shared" si="309"/>
        <v>0</v>
      </c>
      <c r="Z393" s="5">
        <f t="shared" si="310"/>
        <v>0</v>
      </c>
      <c r="AA393" s="5">
        <f t="shared" si="311"/>
        <v>0</v>
      </c>
      <c r="AC393" s="5">
        <f t="shared" si="312"/>
        <v>0</v>
      </c>
      <c r="AD393" s="5">
        <f t="shared" si="313"/>
        <v>0</v>
      </c>
      <c r="AF393" s="5">
        <f t="shared" si="314"/>
        <v>0</v>
      </c>
      <c r="AG393" s="5">
        <f t="shared" si="315"/>
        <v>0</v>
      </c>
      <c r="AI393" s="5">
        <f t="shared" si="316"/>
        <v>0</v>
      </c>
      <c r="AJ393" s="5">
        <f t="shared" si="317"/>
        <v>0</v>
      </c>
      <c r="AL393" s="5">
        <f t="shared" si="318"/>
        <v>0</v>
      </c>
      <c r="AM393" s="5">
        <f t="shared" si="319"/>
        <v>0</v>
      </c>
      <c r="AO393" s="5">
        <f t="shared" si="320"/>
        <v>0</v>
      </c>
      <c r="AP393" s="5">
        <f t="shared" si="321"/>
        <v>0</v>
      </c>
      <c r="AR393" s="5">
        <f t="shared" si="322"/>
        <v>0</v>
      </c>
      <c r="AS393" s="5">
        <f t="shared" si="323"/>
        <v>0</v>
      </c>
      <c r="AU393" s="5">
        <f t="shared" si="324"/>
        <v>0</v>
      </c>
      <c r="AV393" s="5">
        <f t="shared" si="325"/>
        <v>0</v>
      </c>
      <c r="AX393" s="5">
        <f t="shared" si="326"/>
        <v>0</v>
      </c>
      <c r="AY393" s="5">
        <f t="shared" si="327"/>
        <v>0</v>
      </c>
      <c r="BA393" s="5">
        <f t="shared" si="328"/>
        <v>0</v>
      </c>
      <c r="BB393" s="5">
        <f t="shared" si="329"/>
        <v>0</v>
      </c>
      <c r="BD393" s="5">
        <f t="shared" si="330"/>
        <v>0</v>
      </c>
      <c r="BE393" s="5">
        <f t="shared" si="331"/>
        <v>0</v>
      </c>
      <c r="BG393" s="5">
        <f t="shared" si="332"/>
        <v>0</v>
      </c>
      <c r="BH393" s="5">
        <f t="shared" si="333"/>
        <v>0</v>
      </c>
      <c r="BJ393" s="5">
        <f t="shared" si="334"/>
        <v>0</v>
      </c>
      <c r="BK393" s="5">
        <f t="shared" si="335"/>
        <v>0</v>
      </c>
      <c r="BM393" s="5">
        <f t="shared" si="336"/>
        <v>0</v>
      </c>
      <c r="BN393" s="5">
        <f t="shared" si="337"/>
        <v>0</v>
      </c>
      <c r="BP393" s="5">
        <f t="shared" si="338"/>
        <v>0</v>
      </c>
      <c r="BQ393" s="5">
        <f t="shared" si="339"/>
        <v>0</v>
      </c>
      <c r="BS393" s="5">
        <f t="shared" si="340"/>
        <v>0</v>
      </c>
      <c r="BT393" s="5">
        <f t="shared" si="341"/>
        <v>0</v>
      </c>
      <c r="BV393" s="5">
        <f t="shared" si="342"/>
        <v>0</v>
      </c>
      <c r="BW393" s="5">
        <f t="shared" si="343"/>
        <v>0</v>
      </c>
      <c r="BY393" s="5">
        <f t="shared" si="344"/>
        <v>0</v>
      </c>
      <c r="BZ393" s="5">
        <f t="shared" si="345"/>
        <v>0</v>
      </c>
      <c r="CB393" s="5">
        <f t="shared" si="346"/>
        <v>0</v>
      </c>
      <c r="CC393" s="5">
        <f t="shared" si="347"/>
        <v>0</v>
      </c>
      <c r="CE393" s="5">
        <f t="shared" si="348"/>
        <v>0</v>
      </c>
      <c r="CF393" s="5">
        <f t="shared" si="349"/>
        <v>0</v>
      </c>
      <c r="CH393" s="5">
        <f t="shared" si="350"/>
        <v>0</v>
      </c>
      <c r="CI393" s="5">
        <f t="shared" si="351"/>
        <v>0</v>
      </c>
      <c r="CK393" s="5">
        <f t="shared" si="352"/>
        <v>0</v>
      </c>
      <c r="CL393" s="5">
        <f t="shared" si="353"/>
        <v>0</v>
      </c>
      <c r="CN393" s="5">
        <f t="shared" si="354"/>
        <v>0</v>
      </c>
      <c r="CO393" s="5">
        <f t="shared" si="355"/>
        <v>0</v>
      </c>
      <c r="CQ393" s="5">
        <f t="shared" si="356"/>
        <v>0</v>
      </c>
      <c r="CR393" s="5">
        <f t="shared" si="357"/>
        <v>0</v>
      </c>
      <c r="CT393" s="5">
        <f t="shared" si="358"/>
        <v>0</v>
      </c>
      <c r="CU393" s="5">
        <f t="shared" si="359"/>
        <v>0</v>
      </c>
      <c r="CW393" s="5">
        <f t="shared" si="360"/>
        <v>0</v>
      </c>
      <c r="CX393" s="5">
        <f t="shared" si="361"/>
        <v>0</v>
      </c>
      <c r="CZ393" s="5">
        <f>K393+N393+Q393+T393+W393+Z393+AC393+AF393+AI393+AL393+AO393+AR393+AU393+AX393+BA393+BD393+BG393+BJ393+BM393+BP393+BS393+BV393+BY393+CB393+CE393+CH393+CK393+CN393+CQ393+CT393+CW393</f>
        <v>0</v>
      </c>
      <c r="DA393" s="5">
        <f>L393+O393+R393+U393+X393+AA393+AD393+AG393+AJ393+AM393+AP393+AS393+AV393+AY393+BB393+BE393+BH393+BK393+BN393+BQ393+BT393+BW393+BZ393+CC393+CF393+CI393+CL393+CO393+CR393+CU393+CX393</f>
        <v>0</v>
      </c>
    </row>
    <row r="395" spans="2:105" x14ac:dyDescent="0.2">
      <c r="B395" s="23" t="s">
        <v>248</v>
      </c>
      <c r="D395" s="23" t="s">
        <v>55</v>
      </c>
      <c r="E395" s="23" t="s">
        <v>362</v>
      </c>
      <c r="F395" s="23" t="s">
        <v>166</v>
      </c>
      <c r="G395" s="37">
        <v>70321</v>
      </c>
      <c r="H395" s="23" t="s">
        <v>235</v>
      </c>
      <c r="I395" s="23" t="s">
        <v>395</v>
      </c>
      <c r="K395" s="5">
        <v>1421</v>
      </c>
      <c r="L395" s="5">
        <f t="shared" si="301"/>
        <v>1421</v>
      </c>
      <c r="N395" s="5">
        <f t="shared" si="302"/>
        <v>1421</v>
      </c>
      <c r="O395" s="5">
        <f t="shared" si="303"/>
        <v>1421</v>
      </c>
      <c r="Q395" s="5">
        <f t="shared" si="304"/>
        <v>1421</v>
      </c>
      <c r="R395" s="5">
        <f t="shared" si="305"/>
        <v>1421</v>
      </c>
      <c r="T395" s="5">
        <f t="shared" si="306"/>
        <v>1421</v>
      </c>
      <c r="U395" s="5">
        <f t="shared" si="307"/>
        <v>1421</v>
      </c>
      <c r="W395" s="5">
        <f t="shared" si="308"/>
        <v>1421</v>
      </c>
      <c r="X395" s="5">
        <f t="shared" si="309"/>
        <v>1421</v>
      </c>
      <c r="Z395" s="5">
        <f t="shared" si="310"/>
        <v>1421</v>
      </c>
      <c r="AA395" s="5">
        <f t="shared" si="311"/>
        <v>1421</v>
      </c>
      <c r="AC395" s="5">
        <f t="shared" si="312"/>
        <v>1421</v>
      </c>
      <c r="AD395" s="5">
        <f t="shared" si="313"/>
        <v>1421</v>
      </c>
      <c r="AF395" s="5">
        <f t="shared" si="314"/>
        <v>1421</v>
      </c>
      <c r="AG395" s="5">
        <f t="shared" si="315"/>
        <v>1421</v>
      </c>
      <c r="AI395" s="5">
        <f t="shared" si="316"/>
        <v>1421</v>
      </c>
      <c r="AJ395" s="5">
        <f t="shared" si="317"/>
        <v>1421</v>
      </c>
      <c r="AL395" s="5">
        <f t="shared" si="318"/>
        <v>1421</v>
      </c>
      <c r="AM395" s="5">
        <f t="shared" si="319"/>
        <v>1421</v>
      </c>
      <c r="AO395" s="5">
        <f t="shared" si="320"/>
        <v>1421</v>
      </c>
      <c r="AP395" s="5">
        <f t="shared" si="321"/>
        <v>1421</v>
      </c>
      <c r="AR395" s="5">
        <f t="shared" si="322"/>
        <v>1421</v>
      </c>
      <c r="AS395" s="5">
        <f t="shared" si="323"/>
        <v>1421</v>
      </c>
      <c r="AU395" s="5">
        <f t="shared" si="324"/>
        <v>1421</v>
      </c>
      <c r="AV395" s="5">
        <f t="shared" si="325"/>
        <v>1421</v>
      </c>
      <c r="AX395" s="5">
        <f t="shared" si="326"/>
        <v>1421</v>
      </c>
      <c r="AY395" s="5">
        <f t="shared" si="327"/>
        <v>1421</v>
      </c>
      <c r="BA395" s="5">
        <f t="shared" si="328"/>
        <v>1421</v>
      </c>
      <c r="BB395" s="5">
        <f t="shared" si="329"/>
        <v>1421</v>
      </c>
      <c r="BD395" s="5">
        <f t="shared" si="330"/>
        <v>1421</v>
      </c>
      <c r="BE395" s="5">
        <f t="shared" si="331"/>
        <v>1421</v>
      </c>
      <c r="BG395" s="5">
        <f t="shared" si="332"/>
        <v>1421</v>
      </c>
      <c r="BH395" s="5">
        <f t="shared" si="333"/>
        <v>1421</v>
      </c>
      <c r="BJ395" s="5">
        <f t="shared" si="334"/>
        <v>1421</v>
      </c>
      <c r="BK395" s="5">
        <f t="shared" si="335"/>
        <v>1421</v>
      </c>
      <c r="BM395" s="5">
        <f t="shared" si="336"/>
        <v>1421</v>
      </c>
      <c r="BN395" s="5">
        <f t="shared" si="337"/>
        <v>1421</v>
      </c>
      <c r="BP395" s="5">
        <f t="shared" si="338"/>
        <v>1421</v>
      </c>
      <c r="BQ395" s="5">
        <f t="shared" si="339"/>
        <v>1421</v>
      </c>
      <c r="BS395" s="5">
        <f t="shared" si="340"/>
        <v>1421</v>
      </c>
      <c r="BT395" s="5">
        <f t="shared" si="341"/>
        <v>1421</v>
      </c>
      <c r="BV395" s="5">
        <v>1421</v>
      </c>
      <c r="BW395" s="5">
        <f t="shared" si="343"/>
        <v>1421</v>
      </c>
      <c r="BY395" s="5">
        <v>1131</v>
      </c>
      <c r="BZ395" s="5">
        <f t="shared" si="345"/>
        <v>1131</v>
      </c>
      <c r="CB395" s="5">
        <f t="shared" si="346"/>
        <v>1131</v>
      </c>
      <c r="CC395" s="5">
        <f t="shared" si="347"/>
        <v>1131</v>
      </c>
      <c r="CE395" s="5">
        <f t="shared" si="348"/>
        <v>1131</v>
      </c>
      <c r="CF395" s="5">
        <f t="shared" si="349"/>
        <v>1131</v>
      </c>
      <c r="CH395" s="5">
        <f t="shared" si="350"/>
        <v>1131</v>
      </c>
      <c r="CI395" s="5">
        <f t="shared" si="351"/>
        <v>1131</v>
      </c>
      <c r="CK395" s="5">
        <f t="shared" si="352"/>
        <v>1131</v>
      </c>
      <c r="CL395" s="5">
        <f t="shared" si="353"/>
        <v>1131</v>
      </c>
      <c r="CN395" s="5">
        <f t="shared" si="354"/>
        <v>1131</v>
      </c>
      <c r="CO395" s="5">
        <f t="shared" si="355"/>
        <v>1131</v>
      </c>
      <c r="CQ395" s="5">
        <f t="shared" si="356"/>
        <v>1131</v>
      </c>
      <c r="CR395" s="5">
        <f t="shared" si="357"/>
        <v>1131</v>
      </c>
      <c r="CT395" s="5">
        <f t="shared" si="358"/>
        <v>1131</v>
      </c>
      <c r="CU395" s="5">
        <f t="shared" si="359"/>
        <v>1131</v>
      </c>
      <c r="CW395" s="5">
        <f t="shared" si="360"/>
        <v>1131</v>
      </c>
      <c r="CX395" s="5">
        <f t="shared" si="361"/>
        <v>1131</v>
      </c>
      <c r="CZ395" s="5">
        <f>K395+N395+Q395+T395+W395+Z395+AC395+AF395+AI395+AL395+AO395+AR395+AU395+AX395+BA395+BD395+BG395+BJ395+BM395+BP395+BS395+BV395+BY395+CB395+CE395+CH395+CK395+CN395+CQ395+CT395+CW395</f>
        <v>41441</v>
      </c>
      <c r="DA395" s="5">
        <f>L395+O395+R395+U395+X395+AA395+AD395+AG395+AJ395+AM395+AP395+AS395+AV395+AY395+BB395+BE395+BH395+BK395+BN395+BQ395+BT395+BW395+BZ395+CC395+CF395+CI395+CL395+CO395+CR395+CU395+CX395</f>
        <v>41441</v>
      </c>
    </row>
    <row r="396" spans="2:105" x14ac:dyDescent="0.2">
      <c r="B396" s="23" t="s">
        <v>248</v>
      </c>
      <c r="D396" s="23" t="s">
        <v>55</v>
      </c>
      <c r="E396" s="23" t="s">
        <v>362</v>
      </c>
      <c r="F396" s="23" t="s">
        <v>166</v>
      </c>
      <c r="G396" s="37">
        <v>70321</v>
      </c>
      <c r="H396" s="23" t="s">
        <v>236</v>
      </c>
      <c r="I396" s="23" t="s">
        <v>395</v>
      </c>
      <c r="L396" s="5">
        <f t="shared" si="301"/>
        <v>0</v>
      </c>
      <c r="N396" s="5">
        <f t="shared" si="302"/>
        <v>0</v>
      </c>
      <c r="O396" s="5">
        <f t="shared" si="303"/>
        <v>0</v>
      </c>
      <c r="Q396" s="5">
        <f t="shared" si="304"/>
        <v>0</v>
      </c>
      <c r="R396" s="5">
        <f t="shared" si="305"/>
        <v>0</v>
      </c>
      <c r="T396" s="5">
        <f t="shared" si="306"/>
        <v>0</v>
      </c>
      <c r="U396" s="5">
        <f t="shared" si="307"/>
        <v>0</v>
      </c>
      <c r="W396" s="5">
        <f t="shared" si="308"/>
        <v>0</v>
      </c>
      <c r="X396" s="5">
        <f t="shared" si="309"/>
        <v>0</v>
      </c>
      <c r="Z396" s="5">
        <f t="shared" si="310"/>
        <v>0</v>
      </c>
      <c r="AA396" s="5">
        <f t="shared" si="311"/>
        <v>0</v>
      </c>
      <c r="AC396" s="5">
        <f t="shared" si="312"/>
        <v>0</v>
      </c>
      <c r="AD396" s="5">
        <f t="shared" si="313"/>
        <v>0</v>
      </c>
      <c r="AF396" s="5">
        <f t="shared" si="314"/>
        <v>0</v>
      </c>
      <c r="AG396" s="5">
        <f t="shared" si="315"/>
        <v>0</v>
      </c>
      <c r="AI396" s="5">
        <f t="shared" si="316"/>
        <v>0</v>
      </c>
      <c r="AJ396" s="5">
        <f t="shared" si="317"/>
        <v>0</v>
      </c>
      <c r="AL396" s="5">
        <f t="shared" si="318"/>
        <v>0</v>
      </c>
      <c r="AM396" s="5">
        <f t="shared" si="319"/>
        <v>0</v>
      </c>
      <c r="AO396" s="5">
        <f t="shared" si="320"/>
        <v>0</v>
      </c>
      <c r="AP396" s="5">
        <f t="shared" si="321"/>
        <v>0</v>
      </c>
      <c r="AR396" s="5">
        <f t="shared" si="322"/>
        <v>0</v>
      </c>
      <c r="AS396" s="5">
        <f t="shared" si="323"/>
        <v>0</v>
      </c>
      <c r="AU396" s="5">
        <f t="shared" si="324"/>
        <v>0</v>
      </c>
      <c r="AV396" s="5">
        <f t="shared" si="325"/>
        <v>0</v>
      </c>
      <c r="AX396" s="5">
        <f t="shared" si="326"/>
        <v>0</v>
      </c>
      <c r="AY396" s="5">
        <f t="shared" si="327"/>
        <v>0</v>
      </c>
      <c r="BA396" s="5">
        <f t="shared" si="328"/>
        <v>0</v>
      </c>
      <c r="BB396" s="5">
        <f t="shared" si="329"/>
        <v>0</v>
      </c>
      <c r="BD396" s="5">
        <f t="shared" si="330"/>
        <v>0</v>
      </c>
      <c r="BE396" s="5">
        <f t="shared" si="331"/>
        <v>0</v>
      </c>
      <c r="BG396" s="5">
        <f t="shared" si="332"/>
        <v>0</v>
      </c>
      <c r="BH396" s="5">
        <f t="shared" si="333"/>
        <v>0</v>
      </c>
      <c r="BJ396" s="5">
        <f t="shared" si="334"/>
        <v>0</v>
      </c>
      <c r="BK396" s="5">
        <f t="shared" si="335"/>
        <v>0</v>
      </c>
      <c r="BM396" s="5">
        <f t="shared" si="336"/>
        <v>0</v>
      </c>
      <c r="BN396" s="5">
        <f t="shared" si="337"/>
        <v>0</v>
      </c>
      <c r="BP396" s="5">
        <f t="shared" si="338"/>
        <v>0</v>
      </c>
      <c r="BQ396" s="5">
        <f t="shared" si="339"/>
        <v>0</v>
      </c>
      <c r="BS396" s="5">
        <f t="shared" si="340"/>
        <v>0</v>
      </c>
      <c r="BT396" s="5">
        <f t="shared" si="341"/>
        <v>0</v>
      </c>
      <c r="BV396" s="5">
        <f t="shared" si="342"/>
        <v>0</v>
      </c>
      <c r="BW396" s="5">
        <f t="shared" si="343"/>
        <v>0</v>
      </c>
      <c r="BY396" s="5">
        <f t="shared" si="344"/>
        <v>0</v>
      </c>
      <c r="BZ396" s="5">
        <f t="shared" si="345"/>
        <v>0</v>
      </c>
      <c r="CB396" s="5">
        <f t="shared" si="346"/>
        <v>0</v>
      </c>
      <c r="CC396" s="5">
        <f t="shared" si="347"/>
        <v>0</v>
      </c>
      <c r="CE396" s="5">
        <f t="shared" si="348"/>
        <v>0</v>
      </c>
      <c r="CF396" s="5">
        <f t="shared" si="349"/>
        <v>0</v>
      </c>
      <c r="CH396" s="5">
        <f t="shared" si="350"/>
        <v>0</v>
      </c>
      <c r="CI396" s="5">
        <f t="shared" si="351"/>
        <v>0</v>
      </c>
      <c r="CK396" s="5">
        <f t="shared" si="352"/>
        <v>0</v>
      </c>
      <c r="CL396" s="5">
        <f t="shared" si="353"/>
        <v>0</v>
      </c>
      <c r="CN396" s="5">
        <f t="shared" si="354"/>
        <v>0</v>
      </c>
      <c r="CO396" s="5">
        <f t="shared" si="355"/>
        <v>0</v>
      </c>
      <c r="CQ396" s="5">
        <f t="shared" si="356"/>
        <v>0</v>
      </c>
      <c r="CR396" s="5">
        <f t="shared" si="357"/>
        <v>0</v>
      </c>
      <c r="CT396" s="5">
        <f t="shared" si="358"/>
        <v>0</v>
      </c>
      <c r="CU396" s="5">
        <f t="shared" si="359"/>
        <v>0</v>
      </c>
      <c r="CW396" s="5">
        <f t="shared" si="360"/>
        <v>0</v>
      </c>
      <c r="CX396" s="5">
        <f t="shared" si="361"/>
        <v>0</v>
      </c>
      <c r="CZ396" s="5">
        <f>K396+N396+Q396+T396+W396+Z396+AC396+AF396+AI396+AL396+AO396+AR396+AU396+AX396+BA396+BD396+BG396+BJ396+BM396+BP396+BS396+BV396+BY396+CB396+CE396+CH396+CK396+CN396+CQ396+CT396+CW396</f>
        <v>0</v>
      </c>
      <c r="DA396" s="5">
        <f>L396+O396+R396+U396+X396+AA396+AD396+AG396+AJ396+AM396+AP396+AS396+AV396+AY396+BB396+BE396+BH396+BK396+BN396+BQ396+BT396+BW396+BZ396+CC396+CF396+CI396+CL396+CO396+CR396+CU396+CX396</f>
        <v>0</v>
      </c>
    </row>
    <row r="397" spans="2:105" x14ac:dyDescent="0.2">
      <c r="K397" s="23" t="s">
        <v>398</v>
      </c>
    </row>
    <row r="400" spans="2:105" x14ac:dyDescent="0.2">
      <c r="B400" s="23" t="s">
        <v>56</v>
      </c>
      <c r="D400" s="23" t="s">
        <v>250</v>
      </c>
      <c r="E400" s="23" t="s">
        <v>362</v>
      </c>
      <c r="F400" s="23" t="s">
        <v>167</v>
      </c>
      <c r="G400" s="37">
        <v>6576</v>
      </c>
      <c r="H400" s="23" t="s">
        <v>235</v>
      </c>
      <c r="I400" s="23" t="s">
        <v>395</v>
      </c>
      <c r="K400" s="5">
        <v>919</v>
      </c>
      <c r="L400" s="5">
        <f t="shared" si="301"/>
        <v>919</v>
      </c>
      <c r="N400" s="5">
        <f t="shared" si="302"/>
        <v>919</v>
      </c>
      <c r="O400" s="5">
        <f t="shared" si="303"/>
        <v>919</v>
      </c>
      <c r="Q400" s="5">
        <f t="shared" si="304"/>
        <v>919</v>
      </c>
      <c r="R400" s="5">
        <f t="shared" si="305"/>
        <v>919</v>
      </c>
      <c r="T400" s="5">
        <f t="shared" si="306"/>
        <v>919</v>
      </c>
      <c r="U400" s="5">
        <f t="shared" si="307"/>
        <v>919</v>
      </c>
      <c r="W400" s="5">
        <f t="shared" si="308"/>
        <v>919</v>
      </c>
      <c r="X400" s="5">
        <f t="shared" si="309"/>
        <v>919</v>
      </c>
      <c r="Z400" s="5">
        <f t="shared" si="310"/>
        <v>919</v>
      </c>
      <c r="AA400" s="5">
        <f t="shared" si="311"/>
        <v>919</v>
      </c>
      <c r="AC400" s="5">
        <f t="shared" si="312"/>
        <v>919</v>
      </c>
      <c r="AD400" s="5">
        <f t="shared" si="313"/>
        <v>919</v>
      </c>
      <c r="AF400" s="5">
        <f t="shared" si="314"/>
        <v>919</v>
      </c>
      <c r="AG400" s="5">
        <f t="shared" si="315"/>
        <v>919</v>
      </c>
      <c r="AI400" s="5">
        <f t="shared" si="316"/>
        <v>919</v>
      </c>
      <c r="AJ400" s="5">
        <f t="shared" si="317"/>
        <v>919</v>
      </c>
      <c r="AL400" s="5">
        <f t="shared" si="318"/>
        <v>919</v>
      </c>
      <c r="AM400" s="5">
        <f t="shared" si="319"/>
        <v>919</v>
      </c>
      <c r="AO400" s="5">
        <f t="shared" si="320"/>
        <v>919</v>
      </c>
      <c r="AP400" s="5">
        <f t="shared" si="321"/>
        <v>919</v>
      </c>
      <c r="AR400" s="5">
        <f t="shared" si="322"/>
        <v>919</v>
      </c>
      <c r="AS400" s="5">
        <f t="shared" si="323"/>
        <v>919</v>
      </c>
      <c r="AU400" s="5">
        <f t="shared" si="324"/>
        <v>919</v>
      </c>
      <c r="AV400" s="5">
        <f t="shared" si="325"/>
        <v>919</v>
      </c>
      <c r="AX400" s="5">
        <f t="shared" si="326"/>
        <v>919</v>
      </c>
      <c r="AY400" s="5">
        <f t="shared" si="327"/>
        <v>919</v>
      </c>
      <c r="BA400" s="5">
        <f t="shared" si="328"/>
        <v>919</v>
      </c>
      <c r="BB400" s="5">
        <f t="shared" si="329"/>
        <v>919</v>
      </c>
      <c r="BD400" s="5">
        <f t="shared" si="330"/>
        <v>919</v>
      </c>
      <c r="BE400" s="5">
        <f t="shared" si="331"/>
        <v>919</v>
      </c>
      <c r="BG400" s="5">
        <f t="shared" si="332"/>
        <v>919</v>
      </c>
      <c r="BH400" s="5">
        <f t="shared" si="333"/>
        <v>919</v>
      </c>
      <c r="BJ400" s="5">
        <f t="shared" si="334"/>
        <v>919</v>
      </c>
      <c r="BK400" s="5">
        <f t="shared" si="335"/>
        <v>919</v>
      </c>
      <c r="BM400" s="5">
        <f t="shared" si="336"/>
        <v>919</v>
      </c>
      <c r="BN400" s="5">
        <f t="shared" si="337"/>
        <v>919</v>
      </c>
      <c r="BP400" s="5">
        <f t="shared" si="338"/>
        <v>919</v>
      </c>
      <c r="BQ400" s="5">
        <f t="shared" si="339"/>
        <v>919</v>
      </c>
      <c r="BS400" s="5">
        <f t="shared" si="340"/>
        <v>919</v>
      </c>
      <c r="BT400" s="5">
        <f t="shared" si="341"/>
        <v>919</v>
      </c>
      <c r="BV400" s="5">
        <f t="shared" si="342"/>
        <v>919</v>
      </c>
      <c r="BW400" s="5">
        <f t="shared" si="343"/>
        <v>919</v>
      </c>
      <c r="BY400" s="5">
        <f t="shared" si="344"/>
        <v>919</v>
      </c>
      <c r="BZ400" s="5">
        <f t="shared" si="345"/>
        <v>919</v>
      </c>
      <c r="CB400" s="5">
        <f t="shared" si="346"/>
        <v>919</v>
      </c>
      <c r="CC400" s="5">
        <f t="shared" si="347"/>
        <v>919</v>
      </c>
      <c r="CE400" s="5">
        <f t="shared" si="348"/>
        <v>919</v>
      </c>
      <c r="CF400" s="5">
        <f t="shared" si="349"/>
        <v>919</v>
      </c>
      <c r="CH400" s="5">
        <f t="shared" si="350"/>
        <v>919</v>
      </c>
      <c r="CI400" s="5">
        <f t="shared" si="351"/>
        <v>919</v>
      </c>
      <c r="CK400" s="5">
        <f t="shared" si="352"/>
        <v>919</v>
      </c>
      <c r="CL400" s="5">
        <f t="shared" si="353"/>
        <v>919</v>
      </c>
      <c r="CN400" s="5">
        <f t="shared" si="354"/>
        <v>919</v>
      </c>
      <c r="CO400" s="5">
        <f t="shared" si="355"/>
        <v>919</v>
      </c>
      <c r="CQ400" s="5">
        <f t="shared" si="356"/>
        <v>919</v>
      </c>
      <c r="CR400" s="5">
        <f t="shared" si="357"/>
        <v>919</v>
      </c>
      <c r="CT400" s="5">
        <f t="shared" si="358"/>
        <v>919</v>
      </c>
      <c r="CU400" s="5">
        <f t="shared" si="359"/>
        <v>919</v>
      </c>
      <c r="CW400" s="5">
        <f t="shared" si="360"/>
        <v>919</v>
      </c>
      <c r="CX400" s="5">
        <f t="shared" si="361"/>
        <v>919</v>
      </c>
      <c r="CZ400" s="5">
        <f>K400+N400+Q400+T400+W400+Z400+AC400+AF400+AI400+AL400+AO400+AR400+AU400+AX400+BA400+BD400+BG400+BJ400+BM400+BP400+BS400+BV400+BY400+CB400+CE400+CH400+CK400+CN400+CQ400+CT400+CW400</f>
        <v>28489</v>
      </c>
      <c r="DA400" s="5">
        <f>L400+O400+R400+U400+X400+AA400+AD400+AG400+AJ400+AM400+AP400+AS400+AV400+AY400+BB400+BE400+BH400+BK400+BN400+BQ400+BT400+BW400+BZ400+CC400+CF400+CI400+CL400+CO400+CR400+CU400+CX400</f>
        <v>28489</v>
      </c>
    </row>
    <row r="401" spans="2:105" x14ac:dyDescent="0.2">
      <c r="B401" s="23" t="s">
        <v>56</v>
      </c>
      <c r="D401" s="23" t="s">
        <v>250</v>
      </c>
      <c r="E401" s="23" t="s">
        <v>362</v>
      </c>
      <c r="F401" s="23" t="s">
        <v>167</v>
      </c>
      <c r="G401" s="37">
        <v>6576</v>
      </c>
      <c r="H401" s="23" t="s">
        <v>236</v>
      </c>
      <c r="I401" s="23" t="s">
        <v>395</v>
      </c>
      <c r="L401" s="5">
        <f t="shared" si="301"/>
        <v>0</v>
      </c>
      <c r="N401" s="5">
        <f t="shared" si="302"/>
        <v>0</v>
      </c>
      <c r="O401" s="5">
        <f t="shared" si="303"/>
        <v>0</v>
      </c>
      <c r="Q401" s="5">
        <f t="shared" si="304"/>
        <v>0</v>
      </c>
      <c r="R401" s="5">
        <f t="shared" si="305"/>
        <v>0</v>
      </c>
      <c r="T401" s="5">
        <f t="shared" si="306"/>
        <v>0</v>
      </c>
      <c r="U401" s="5">
        <f t="shared" si="307"/>
        <v>0</v>
      </c>
      <c r="W401" s="5">
        <f t="shared" si="308"/>
        <v>0</v>
      </c>
      <c r="X401" s="5">
        <f t="shared" si="309"/>
        <v>0</v>
      </c>
      <c r="Z401" s="5">
        <f t="shared" si="310"/>
        <v>0</v>
      </c>
      <c r="AA401" s="5">
        <f t="shared" si="311"/>
        <v>0</v>
      </c>
      <c r="AC401" s="5">
        <f t="shared" si="312"/>
        <v>0</v>
      </c>
      <c r="AD401" s="5">
        <f t="shared" si="313"/>
        <v>0</v>
      </c>
      <c r="AF401" s="5">
        <f t="shared" si="314"/>
        <v>0</v>
      </c>
      <c r="AG401" s="5">
        <f t="shared" si="315"/>
        <v>0</v>
      </c>
      <c r="AI401" s="5">
        <f t="shared" si="316"/>
        <v>0</v>
      </c>
      <c r="AJ401" s="5">
        <f t="shared" si="317"/>
        <v>0</v>
      </c>
      <c r="AL401" s="5">
        <f t="shared" si="318"/>
        <v>0</v>
      </c>
      <c r="AM401" s="5">
        <f t="shared" si="319"/>
        <v>0</v>
      </c>
      <c r="AO401" s="5">
        <f t="shared" si="320"/>
        <v>0</v>
      </c>
      <c r="AP401" s="5">
        <f t="shared" si="321"/>
        <v>0</v>
      </c>
      <c r="AR401" s="5">
        <f t="shared" si="322"/>
        <v>0</v>
      </c>
      <c r="AS401" s="5">
        <f t="shared" si="323"/>
        <v>0</v>
      </c>
      <c r="AU401" s="5">
        <f t="shared" si="324"/>
        <v>0</v>
      </c>
      <c r="AV401" s="5">
        <f t="shared" si="325"/>
        <v>0</v>
      </c>
      <c r="AX401" s="5">
        <f t="shared" si="326"/>
        <v>0</v>
      </c>
      <c r="AY401" s="5">
        <f t="shared" si="327"/>
        <v>0</v>
      </c>
      <c r="BA401" s="5">
        <f t="shared" si="328"/>
        <v>0</v>
      </c>
      <c r="BB401" s="5">
        <f t="shared" si="329"/>
        <v>0</v>
      </c>
      <c r="BD401" s="5">
        <f t="shared" si="330"/>
        <v>0</v>
      </c>
      <c r="BE401" s="5">
        <f t="shared" si="331"/>
        <v>0</v>
      </c>
      <c r="BG401" s="5">
        <f t="shared" si="332"/>
        <v>0</v>
      </c>
      <c r="BH401" s="5">
        <f t="shared" si="333"/>
        <v>0</v>
      </c>
      <c r="BJ401" s="5">
        <f t="shared" si="334"/>
        <v>0</v>
      </c>
      <c r="BK401" s="5">
        <f t="shared" si="335"/>
        <v>0</v>
      </c>
      <c r="BM401" s="5">
        <f t="shared" si="336"/>
        <v>0</v>
      </c>
      <c r="BN401" s="5">
        <f t="shared" si="337"/>
        <v>0</v>
      </c>
      <c r="BP401" s="5">
        <f t="shared" si="338"/>
        <v>0</v>
      </c>
      <c r="BQ401" s="5">
        <f t="shared" si="339"/>
        <v>0</v>
      </c>
      <c r="BS401" s="5">
        <f t="shared" si="340"/>
        <v>0</v>
      </c>
      <c r="BT401" s="5">
        <f t="shared" si="341"/>
        <v>0</v>
      </c>
      <c r="BV401" s="5">
        <f t="shared" si="342"/>
        <v>0</v>
      </c>
      <c r="BW401" s="5">
        <f t="shared" si="343"/>
        <v>0</v>
      </c>
      <c r="BY401" s="5">
        <f t="shared" si="344"/>
        <v>0</v>
      </c>
      <c r="BZ401" s="5">
        <f t="shared" si="345"/>
        <v>0</v>
      </c>
      <c r="CB401" s="5">
        <f t="shared" si="346"/>
        <v>0</v>
      </c>
      <c r="CC401" s="5">
        <f t="shared" si="347"/>
        <v>0</v>
      </c>
      <c r="CE401" s="5">
        <f t="shared" si="348"/>
        <v>0</v>
      </c>
      <c r="CF401" s="5">
        <f t="shared" si="349"/>
        <v>0</v>
      </c>
      <c r="CH401" s="5">
        <f t="shared" si="350"/>
        <v>0</v>
      </c>
      <c r="CI401" s="5">
        <f t="shared" si="351"/>
        <v>0</v>
      </c>
      <c r="CK401" s="5">
        <f t="shared" si="352"/>
        <v>0</v>
      </c>
      <c r="CL401" s="5">
        <f t="shared" si="353"/>
        <v>0</v>
      </c>
      <c r="CN401" s="5">
        <f t="shared" si="354"/>
        <v>0</v>
      </c>
      <c r="CO401" s="5">
        <f t="shared" si="355"/>
        <v>0</v>
      </c>
      <c r="CQ401" s="5">
        <f t="shared" si="356"/>
        <v>0</v>
      </c>
      <c r="CR401" s="5">
        <f t="shared" si="357"/>
        <v>0</v>
      </c>
      <c r="CT401" s="5">
        <f t="shared" si="358"/>
        <v>0</v>
      </c>
      <c r="CU401" s="5">
        <f t="shared" si="359"/>
        <v>0</v>
      </c>
      <c r="CW401" s="5">
        <f t="shared" si="360"/>
        <v>0</v>
      </c>
      <c r="CX401" s="5">
        <f t="shared" si="361"/>
        <v>0</v>
      </c>
      <c r="CZ401" s="5">
        <f>K401+N401+Q401+T401+W401+Z401+AC401+AF401+AI401+AL401+AO401+AR401+AU401+AX401+BA401+BD401+BG401+BJ401+BM401+BP401+BS401+BV401+BY401+CB401+CE401+CH401+CK401+CN401+CQ401</f>
        <v>0</v>
      </c>
      <c r="DA401" s="5">
        <f>L401+O401+R401+U401+X401+AA401+AD401+AG401+AJ401+AM401+AP401+AS401+AV401+AY401+BB401+BE401+BH401+BK401+BN401+BQ401+BT401+BW401+BZ401+CC401+CF401+CI401+CL401+CO401+CR401</f>
        <v>0</v>
      </c>
    </row>
    <row r="402" spans="2:105" s="23" customFormat="1" x14ac:dyDescent="0.2">
      <c r="G402" s="37"/>
      <c r="K402" s="23" t="s">
        <v>400</v>
      </c>
    </row>
    <row r="404" spans="2:105" x14ac:dyDescent="0.2">
      <c r="B404" s="23" t="s">
        <v>56</v>
      </c>
      <c r="D404" s="23" t="s">
        <v>250</v>
      </c>
      <c r="E404" s="23" t="s">
        <v>362</v>
      </c>
      <c r="F404" s="31" t="s">
        <v>168</v>
      </c>
      <c r="G404" s="37">
        <v>6608</v>
      </c>
      <c r="H404" s="23" t="s">
        <v>235</v>
      </c>
      <c r="I404" s="23" t="s">
        <v>395</v>
      </c>
      <c r="K404" s="18">
        <v>145</v>
      </c>
      <c r="L404" s="5">
        <f t="shared" si="301"/>
        <v>145</v>
      </c>
      <c r="M404" s="18"/>
      <c r="N404" s="5">
        <f t="shared" si="302"/>
        <v>145</v>
      </c>
      <c r="O404" s="5">
        <f t="shared" si="303"/>
        <v>145</v>
      </c>
      <c r="P404" s="18"/>
      <c r="Q404" s="5">
        <f t="shared" si="304"/>
        <v>145</v>
      </c>
      <c r="R404" s="5">
        <f t="shared" si="305"/>
        <v>145</v>
      </c>
      <c r="S404" s="18"/>
      <c r="T404" s="5">
        <f t="shared" si="306"/>
        <v>145</v>
      </c>
      <c r="U404" s="5">
        <f t="shared" si="307"/>
        <v>145</v>
      </c>
      <c r="V404" s="18"/>
      <c r="W404" s="5">
        <f t="shared" si="308"/>
        <v>145</v>
      </c>
      <c r="X404" s="5">
        <f t="shared" si="309"/>
        <v>145</v>
      </c>
      <c r="Y404" s="18"/>
      <c r="Z404" s="5">
        <f t="shared" si="310"/>
        <v>145</v>
      </c>
      <c r="AA404" s="5">
        <f t="shared" si="311"/>
        <v>145</v>
      </c>
      <c r="AB404" s="18"/>
      <c r="AC404" s="5">
        <f t="shared" si="312"/>
        <v>145</v>
      </c>
      <c r="AD404" s="5">
        <f t="shared" si="313"/>
        <v>145</v>
      </c>
      <c r="AE404" s="18"/>
      <c r="AF404" s="5">
        <f t="shared" si="314"/>
        <v>145</v>
      </c>
      <c r="AG404" s="5">
        <f t="shared" si="315"/>
        <v>145</v>
      </c>
      <c r="AH404" s="18"/>
      <c r="AI404" s="5">
        <f t="shared" si="316"/>
        <v>145</v>
      </c>
      <c r="AJ404" s="5">
        <f t="shared" si="317"/>
        <v>145</v>
      </c>
      <c r="AK404" s="18"/>
      <c r="AL404" s="5">
        <f t="shared" si="318"/>
        <v>145</v>
      </c>
      <c r="AM404" s="5">
        <f t="shared" si="319"/>
        <v>145</v>
      </c>
      <c r="AN404" s="18"/>
      <c r="AO404" s="5">
        <f t="shared" si="320"/>
        <v>145</v>
      </c>
      <c r="AP404" s="5">
        <f t="shared" si="321"/>
        <v>145</v>
      </c>
      <c r="AQ404" s="18"/>
      <c r="AR404" s="5">
        <f t="shared" si="322"/>
        <v>145</v>
      </c>
      <c r="AS404" s="5">
        <f t="shared" si="323"/>
        <v>145</v>
      </c>
      <c r="AT404" s="18"/>
      <c r="AU404" s="5">
        <f t="shared" si="324"/>
        <v>145</v>
      </c>
      <c r="AV404" s="5">
        <f t="shared" si="325"/>
        <v>145</v>
      </c>
      <c r="AW404" s="18"/>
      <c r="AX404" s="5">
        <f t="shared" si="326"/>
        <v>145</v>
      </c>
      <c r="AY404" s="5">
        <f t="shared" si="327"/>
        <v>145</v>
      </c>
      <c r="AZ404" s="18"/>
      <c r="BA404" s="5">
        <f t="shared" si="328"/>
        <v>145</v>
      </c>
      <c r="BB404" s="5">
        <f t="shared" si="329"/>
        <v>145</v>
      </c>
      <c r="BC404" s="18"/>
      <c r="BD404" s="5">
        <f t="shared" si="330"/>
        <v>145</v>
      </c>
      <c r="BE404" s="5">
        <f t="shared" si="331"/>
        <v>145</v>
      </c>
      <c r="BG404" s="5">
        <f t="shared" si="332"/>
        <v>145</v>
      </c>
      <c r="BH404" s="5">
        <f t="shared" si="333"/>
        <v>145</v>
      </c>
      <c r="BJ404" s="5">
        <f t="shared" si="334"/>
        <v>145</v>
      </c>
      <c r="BK404" s="5">
        <f t="shared" si="335"/>
        <v>145</v>
      </c>
      <c r="BM404" s="5">
        <f t="shared" si="336"/>
        <v>145</v>
      </c>
      <c r="BN404" s="5">
        <f t="shared" si="337"/>
        <v>145</v>
      </c>
      <c r="BP404" s="5">
        <f t="shared" si="338"/>
        <v>145</v>
      </c>
      <c r="BQ404" s="5">
        <f t="shared" si="339"/>
        <v>145</v>
      </c>
      <c r="BS404" s="5">
        <f t="shared" si="340"/>
        <v>145</v>
      </c>
      <c r="BT404" s="5">
        <f t="shared" si="341"/>
        <v>145</v>
      </c>
      <c r="BV404" s="5">
        <f t="shared" si="342"/>
        <v>145</v>
      </c>
      <c r="BW404" s="5">
        <f t="shared" si="343"/>
        <v>145</v>
      </c>
      <c r="BY404" s="5">
        <f t="shared" si="344"/>
        <v>145</v>
      </c>
      <c r="BZ404" s="5">
        <f t="shared" si="345"/>
        <v>145</v>
      </c>
      <c r="CB404" s="5">
        <f t="shared" si="346"/>
        <v>145</v>
      </c>
      <c r="CC404" s="5">
        <f t="shared" si="347"/>
        <v>145</v>
      </c>
      <c r="CE404" s="5">
        <f t="shared" si="348"/>
        <v>145</v>
      </c>
      <c r="CF404" s="5">
        <f t="shared" si="349"/>
        <v>145</v>
      </c>
      <c r="CH404" s="5">
        <f t="shared" si="350"/>
        <v>145</v>
      </c>
      <c r="CI404" s="5">
        <f t="shared" si="351"/>
        <v>145</v>
      </c>
      <c r="CK404" s="5">
        <f t="shared" si="352"/>
        <v>145</v>
      </c>
      <c r="CL404" s="5">
        <f t="shared" si="353"/>
        <v>145</v>
      </c>
      <c r="CN404" s="5">
        <f t="shared" si="354"/>
        <v>145</v>
      </c>
      <c r="CO404" s="5">
        <f t="shared" si="355"/>
        <v>145</v>
      </c>
      <c r="CQ404" s="5">
        <f t="shared" si="356"/>
        <v>145</v>
      </c>
      <c r="CR404" s="5">
        <f t="shared" si="357"/>
        <v>145</v>
      </c>
      <c r="CT404" s="5">
        <f t="shared" si="358"/>
        <v>145</v>
      </c>
      <c r="CU404" s="5">
        <f t="shared" si="359"/>
        <v>145</v>
      </c>
      <c r="CW404" s="5">
        <f t="shared" si="360"/>
        <v>145</v>
      </c>
      <c r="CX404" s="5">
        <f t="shared" si="361"/>
        <v>145</v>
      </c>
      <c r="CZ404" s="5">
        <f>K404+N404+Q404+T404+W404+Z404+AC404+AF404+AI404+AL404+AO404+AR404+AU404+AX404+BA404+BD404+BG404+BJ404+BM404+BP404+BS404+BV404+BY404+CB404+CE404+CH404+CK404+CN404+CQ404+CT404+CW404</f>
        <v>4495</v>
      </c>
      <c r="DA404" s="5">
        <f>L404+O404+R404+U404+X404+AA404+AD404+AG404+AJ404+AM404+AP404+AS404+AV404+AY404+BB404+BE404+BH404+BK404+BN404+BQ404+BT404+BW404+BZ404+CC404+CF404+CI404+CL404+CO404+CR404+CU404+CX404</f>
        <v>4495</v>
      </c>
    </row>
    <row r="405" spans="2:105" x14ac:dyDescent="0.2">
      <c r="B405" s="23" t="s">
        <v>56</v>
      </c>
      <c r="D405" s="23" t="s">
        <v>250</v>
      </c>
      <c r="E405" s="23" t="s">
        <v>362</v>
      </c>
      <c r="F405" s="31" t="s">
        <v>168</v>
      </c>
      <c r="G405" s="37">
        <v>6608</v>
      </c>
      <c r="H405" s="23" t="s">
        <v>236</v>
      </c>
      <c r="I405" s="23" t="s">
        <v>395</v>
      </c>
      <c r="L405" s="5">
        <f t="shared" si="301"/>
        <v>0</v>
      </c>
      <c r="N405" s="5">
        <f t="shared" si="302"/>
        <v>0</v>
      </c>
      <c r="O405" s="5">
        <f t="shared" si="303"/>
        <v>0</v>
      </c>
      <c r="Q405" s="5">
        <f t="shared" si="304"/>
        <v>0</v>
      </c>
      <c r="R405" s="5">
        <f t="shared" si="305"/>
        <v>0</v>
      </c>
      <c r="T405" s="5">
        <f t="shared" si="306"/>
        <v>0</v>
      </c>
      <c r="U405" s="5">
        <f t="shared" si="307"/>
        <v>0</v>
      </c>
      <c r="W405" s="5">
        <f t="shared" si="308"/>
        <v>0</v>
      </c>
      <c r="X405" s="5">
        <f t="shared" si="309"/>
        <v>0</v>
      </c>
      <c r="Z405" s="5">
        <f t="shared" si="310"/>
        <v>0</v>
      </c>
      <c r="AA405" s="5">
        <f t="shared" si="311"/>
        <v>0</v>
      </c>
      <c r="AC405" s="5">
        <f t="shared" si="312"/>
        <v>0</v>
      </c>
      <c r="AD405" s="5">
        <f t="shared" si="313"/>
        <v>0</v>
      </c>
      <c r="AF405" s="5">
        <f t="shared" si="314"/>
        <v>0</v>
      </c>
      <c r="AG405" s="5">
        <f t="shared" si="315"/>
        <v>0</v>
      </c>
      <c r="AI405" s="5">
        <f t="shared" si="316"/>
        <v>0</v>
      </c>
      <c r="AJ405" s="5">
        <f t="shared" si="317"/>
        <v>0</v>
      </c>
      <c r="AL405" s="5">
        <f t="shared" si="318"/>
        <v>0</v>
      </c>
      <c r="AM405" s="5">
        <f t="shared" si="319"/>
        <v>0</v>
      </c>
      <c r="AO405" s="5">
        <f t="shared" si="320"/>
        <v>0</v>
      </c>
      <c r="AP405" s="5">
        <f t="shared" si="321"/>
        <v>0</v>
      </c>
      <c r="AR405" s="5">
        <f t="shared" si="322"/>
        <v>0</v>
      </c>
      <c r="AS405" s="5">
        <f t="shared" si="323"/>
        <v>0</v>
      </c>
      <c r="AU405" s="5">
        <f t="shared" si="324"/>
        <v>0</v>
      </c>
      <c r="AV405" s="5">
        <f t="shared" si="325"/>
        <v>0</v>
      </c>
      <c r="AX405" s="5">
        <f t="shared" si="326"/>
        <v>0</v>
      </c>
      <c r="AY405" s="5">
        <f t="shared" si="327"/>
        <v>0</v>
      </c>
      <c r="BA405" s="5">
        <f t="shared" si="328"/>
        <v>0</v>
      </c>
      <c r="BB405" s="5">
        <f t="shared" si="329"/>
        <v>0</v>
      </c>
      <c r="BD405" s="5">
        <f t="shared" si="330"/>
        <v>0</v>
      </c>
      <c r="BE405" s="5">
        <f t="shared" si="331"/>
        <v>0</v>
      </c>
      <c r="BG405" s="5">
        <f t="shared" si="332"/>
        <v>0</v>
      </c>
      <c r="BH405" s="5">
        <f t="shared" si="333"/>
        <v>0</v>
      </c>
      <c r="BJ405" s="5">
        <f t="shared" si="334"/>
        <v>0</v>
      </c>
      <c r="BK405" s="5">
        <f t="shared" si="335"/>
        <v>0</v>
      </c>
      <c r="BM405" s="5">
        <f t="shared" si="336"/>
        <v>0</v>
      </c>
      <c r="BN405" s="5">
        <f t="shared" si="337"/>
        <v>0</v>
      </c>
      <c r="BP405" s="5">
        <f t="shared" si="338"/>
        <v>0</v>
      </c>
      <c r="BQ405" s="5">
        <f t="shared" si="339"/>
        <v>0</v>
      </c>
      <c r="BS405" s="5">
        <f t="shared" si="340"/>
        <v>0</v>
      </c>
      <c r="BT405" s="5">
        <f t="shared" si="341"/>
        <v>0</v>
      </c>
      <c r="BV405" s="5">
        <f t="shared" si="342"/>
        <v>0</v>
      </c>
      <c r="BW405" s="5">
        <f t="shared" si="343"/>
        <v>0</v>
      </c>
      <c r="BY405" s="5">
        <f t="shared" si="344"/>
        <v>0</v>
      </c>
      <c r="BZ405" s="5">
        <f t="shared" si="345"/>
        <v>0</v>
      </c>
      <c r="CB405" s="5">
        <f t="shared" si="346"/>
        <v>0</v>
      </c>
      <c r="CC405" s="5">
        <f t="shared" si="347"/>
        <v>0</v>
      </c>
      <c r="CE405" s="5">
        <f t="shared" si="348"/>
        <v>0</v>
      </c>
      <c r="CF405" s="5">
        <f t="shared" si="349"/>
        <v>0</v>
      </c>
      <c r="CH405" s="5">
        <f t="shared" si="350"/>
        <v>0</v>
      </c>
      <c r="CI405" s="5">
        <f t="shared" si="351"/>
        <v>0</v>
      </c>
      <c r="CK405" s="5">
        <f t="shared" si="352"/>
        <v>0</v>
      </c>
      <c r="CL405" s="5">
        <f t="shared" si="353"/>
        <v>0</v>
      </c>
      <c r="CN405" s="5">
        <f t="shared" si="354"/>
        <v>0</v>
      </c>
      <c r="CO405" s="5">
        <f t="shared" si="355"/>
        <v>0</v>
      </c>
      <c r="CQ405" s="5">
        <f t="shared" si="356"/>
        <v>0</v>
      </c>
      <c r="CR405" s="5">
        <f t="shared" si="357"/>
        <v>0</v>
      </c>
      <c r="CT405" s="5">
        <f t="shared" si="358"/>
        <v>0</v>
      </c>
      <c r="CU405" s="5">
        <f t="shared" si="359"/>
        <v>0</v>
      </c>
      <c r="CW405" s="5">
        <f t="shared" si="360"/>
        <v>0</v>
      </c>
      <c r="CX405" s="5">
        <f t="shared" si="361"/>
        <v>0</v>
      </c>
      <c r="CZ405" s="5">
        <f>K405+N405+Q405+T405+W405+Z405+AC405+AF405+AI405+AL405+AO405+AR405+AU405+AX405+BA405+BD405+BG405+BJ405+BM405+BP405+BS405+BV405+BY405+CB405+CE405+CH405+CK405+CN405+CQ405</f>
        <v>0</v>
      </c>
      <c r="DA405" s="5">
        <f>L405+O405+R405+U405+X405+AA405+AD405+AG405+AJ405+AM405+AP405+AS405+AV405+AY405+BB405+BE405+BH405+BK405+BN405+BQ405+BT405+BW405+BZ405+CC405+CF405+CI405+CL405+CO405+CR405</f>
        <v>0</v>
      </c>
    </row>
    <row r="406" spans="2:105" x14ac:dyDescent="0.2">
      <c r="F406" s="31"/>
      <c r="K406" s="23" t="s">
        <v>401</v>
      </c>
    </row>
    <row r="407" spans="2:105" x14ac:dyDescent="0.2">
      <c r="F407" s="31"/>
    </row>
    <row r="408" spans="2:105" x14ac:dyDescent="0.2">
      <c r="B408" s="23" t="s">
        <v>56</v>
      </c>
      <c r="D408" s="23" t="s">
        <v>250</v>
      </c>
      <c r="E408" s="23" t="s">
        <v>361</v>
      </c>
      <c r="F408" s="31" t="s">
        <v>232</v>
      </c>
      <c r="G408" s="37">
        <v>6585</v>
      </c>
      <c r="H408" s="23" t="s">
        <v>235</v>
      </c>
      <c r="I408" s="23" t="s">
        <v>383</v>
      </c>
      <c r="K408" s="5">
        <v>0</v>
      </c>
      <c r="L408" s="5">
        <f t="shared" si="301"/>
        <v>0</v>
      </c>
      <c r="N408" s="5">
        <f t="shared" si="302"/>
        <v>0</v>
      </c>
      <c r="O408" s="5">
        <f t="shared" si="303"/>
        <v>0</v>
      </c>
      <c r="Q408" s="5">
        <f t="shared" si="304"/>
        <v>0</v>
      </c>
      <c r="R408" s="5">
        <f t="shared" si="305"/>
        <v>0</v>
      </c>
      <c r="T408" s="5">
        <f t="shared" si="306"/>
        <v>0</v>
      </c>
      <c r="U408" s="5">
        <f t="shared" si="307"/>
        <v>0</v>
      </c>
      <c r="W408" s="5">
        <f t="shared" si="308"/>
        <v>0</v>
      </c>
      <c r="X408" s="5">
        <f t="shared" si="309"/>
        <v>0</v>
      </c>
      <c r="Z408" s="5">
        <f t="shared" si="310"/>
        <v>0</v>
      </c>
      <c r="AA408" s="5">
        <f t="shared" si="311"/>
        <v>0</v>
      </c>
      <c r="AC408" s="5">
        <f t="shared" si="312"/>
        <v>0</v>
      </c>
      <c r="AD408" s="5">
        <f t="shared" si="313"/>
        <v>0</v>
      </c>
      <c r="AF408" s="5">
        <f t="shared" si="314"/>
        <v>0</v>
      </c>
      <c r="AG408" s="5">
        <f t="shared" si="315"/>
        <v>0</v>
      </c>
      <c r="AI408" s="5">
        <f t="shared" si="316"/>
        <v>0</v>
      </c>
      <c r="AJ408" s="5">
        <f t="shared" si="317"/>
        <v>0</v>
      </c>
      <c r="AL408" s="5">
        <f t="shared" si="318"/>
        <v>0</v>
      </c>
      <c r="AM408" s="5">
        <f t="shared" si="319"/>
        <v>0</v>
      </c>
      <c r="AO408" s="5">
        <f t="shared" si="320"/>
        <v>0</v>
      </c>
      <c r="AP408" s="5">
        <f t="shared" si="321"/>
        <v>0</v>
      </c>
      <c r="AR408" s="5">
        <f t="shared" si="322"/>
        <v>0</v>
      </c>
      <c r="AS408" s="5">
        <f t="shared" si="323"/>
        <v>0</v>
      </c>
      <c r="AU408" s="5">
        <f t="shared" si="324"/>
        <v>0</v>
      </c>
      <c r="AV408" s="5">
        <f t="shared" si="325"/>
        <v>0</v>
      </c>
      <c r="AX408" s="5">
        <f t="shared" si="326"/>
        <v>0</v>
      </c>
      <c r="AY408" s="5">
        <f t="shared" si="327"/>
        <v>0</v>
      </c>
      <c r="BA408" s="5">
        <f t="shared" si="328"/>
        <v>0</v>
      </c>
      <c r="BB408" s="5">
        <f t="shared" si="329"/>
        <v>0</v>
      </c>
      <c r="BD408" s="5">
        <f t="shared" si="330"/>
        <v>0</v>
      </c>
      <c r="BE408" s="5">
        <f t="shared" si="331"/>
        <v>0</v>
      </c>
      <c r="BG408" s="5">
        <f t="shared" si="332"/>
        <v>0</v>
      </c>
      <c r="BH408" s="5">
        <f t="shared" si="333"/>
        <v>0</v>
      </c>
      <c r="BJ408" s="5">
        <f t="shared" si="334"/>
        <v>0</v>
      </c>
      <c r="BK408" s="5">
        <f t="shared" si="335"/>
        <v>0</v>
      </c>
      <c r="BM408" s="5">
        <f t="shared" si="336"/>
        <v>0</v>
      </c>
      <c r="BN408" s="5">
        <f t="shared" si="337"/>
        <v>0</v>
      </c>
      <c r="BP408" s="5">
        <f t="shared" si="338"/>
        <v>0</v>
      </c>
      <c r="BQ408" s="5">
        <f t="shared" si="339"/>
        <v>0</v>
      </c>
      <c r="BS408" s="5">
        <f t="shared" si="340"/>
        <v>0</v>
      </c>
      <c r="BT408" s="5">
        <f t="shared" si="341"/>
        <v>0</v>
      </c>
      <c r="BV408" s="5">
        <f t="shared" si="342"/>
        <v>0</v>
      </c>
      <c r="BW408" s="5">
        <f t="shared" si="343"/>
        <v>0</v>
      </c>
      <c r="BY408" s="5">
        <f t="shared" si="344"/>
        <v>0</v>
      </c>
      <c r="BZ408" s="5">
        <f t="shared" si="345"/>
        <v>0</v>
      </c>
      <c r="CB408" s="5">
        <f t="shared" si="346"/>
        <v>0</v>
      </c>
      <c r="CC408" s="5">
        <f t="shared" si="347"/>
        <v>0</v>
      </c>
      <c r="CE408" s="5">
        <f t="shared" si="348"/>
        <v>0</v>
      </c>
      <c r="CF408" s="5">
        <f t="shared" si="349"/>
        <v>0</v>
      </c>
      <c r="CH408" s="5">
        <f t="shared" si="350"/>
        <v>0</v>
      </c>
      <c r="CI408" s="5">
        <f t="shared" si="351"/>
        <v>0</v>
      </c>
      <c r="CK408" s="5">
        <f t="shared" si="352"/>
        <v>0</v>
      </c>
      <c r="CL408" s="5">
        <f t="shared" si="353"/>
        <v>0</v>
      </c>
      <c r="CN408" s="5">
        <f t="shared" si="354"/>
        <v>0</v>
      </c>
      <c r="CO408" s="5">
        <f t="shared" si="355"/>
        <v>0</v>
      </c>
      <c r="CQ408" s="5">
        <f t="shared" si="356"/>
        <v>0</v>
      </c>
      <c r="CR408" s="5">
        <f t="shared" si="357"/>
        <v>0</v>
      </c>
      <c r="CT408" s="5">
        <f t="shared" si="358"/>
        <v>0</v>
      </c>
      <c r="CU408" s="5">
        <f t="shared" si="359"/>
        <v>0</v>
      </c>
      <c r="CW408" s="5">
        <f t="shared" si="360"/>
        <v>0</v>
      </c>
      <c r="CX408" s="5">
        <f t="shared" si="361"/>
        <v>0</v>
      </c>
      <c r="CZ408" s="5">
        <f>K408+N408+Q408+T408+W408+Z408+AC408+AF408+AI408+AL408+AO408+AR408+AU408+AX408+BA408+BD408+BG408+BJ408+BM408+BP408+BS408+BV408+BY408+CB408+CE408+CH408+CK408+CN408+CQ408</f>
        <v>0</v>
      </c>
      <c r="DA408" s="5">
        <f>L408+O408+R408+U408+X408+AA408+AD408+AG408+AJ408+AM408+AP408+AS408+AV408+AY408+BB408+BE408+BH408+BK408+BN408+BQ408+BT408+BW408+BZ408+CC408+CF408+CI408+CL408+CO408+CR408</f>
        <v>0</v>
      </c>
    </row>
    <row r="409" spans="2:105" x14ac:dyDescent="0.2">
      <c r="B409" s="23" t="s">
        <v>56</v>
      </c>
      <c r="D409" s="23" t="s">
        <v>250</v>
      </c>
      <c r="E409" s="23" t="s">
        <v>361</v>
      </c>
      <c r="F409" s="31" t="s">
        <v>232</v>
      </c>
      <c r="G409" s="37">
        <v>6585</v>
      </c>
      <c r="H409" s="23" t="s">
        <v>236</v>
      </c>
      <c r="I409" s="23" t="s">
        <v>383</v>
      </c>
      <c r="K409" s="5">
        <v>0</v>
      </c>
      <c r="L409" s="5">
        <f t="shared" si="301"/>
        <v>0</v>
      </c>
      <c r="N409" s="5">
        <f t="shared" si="302"/>
        <v>0</v>
      </c>
      <c r="O409" s="5">
        <f t="shared" si="303"/>
        <v>0</v>
      </c>
      <c r="Q409" s="5">
        <f t="shared" si="304"/>
        <v>0</v>
      </c>
      <c r="R409" s="5">
        <f t="shared" si="305"/>
        <v>0</v>
      </c>
      <c r="T409" s="5">
        <f t="shared" si="306"/>
        <v>0</v>
      </c>
      <c r="U409" s="5">
        <f t="shared" si="307"/>
        <v>0</v>
      </c>
      <c r="W409" s="5">
        <f t="shared" si="308"/>
        <v>0</v>
      </c>
      <c r="X409" s="5">
        <f t="shared" si="309"/>
        <v>0</v>
      </c>
      <c r="Z409" s="5">
        <f t="shared" si="310"/>
        <v>0</v>
      </c>
      <c r="AA409" s="5">
        <f t="shared" si="311"/>
        <v>0</v>
      </c>
      <c r="AC409" s="5">
        <f t="shared" si="312"/>
        <v>0</v>
      </c>
      <c r="AD409" s="5">
        <f t="shared" si="313"/>
        <v>0</v>
      </c>
      <c r="AF409" s="5">
        <f t="shared" si="314"/>
        <v>0</v>
      </c>
      <c r="AG409" s="5">
        <f t="shared" si="315"/>
        <v>0</v>
      </c>
      <c r="AI409" s="5">
        <f t="shared" si="316"/>
        <v>0</v>
      </c>
      <c r="AJ409" s="5">
        <f t="shared" si="317"/>
        <v>0</v>
      </c>
      <c r="AL409" s="5">
        <f t="shared" si="318"/>
        <v>0</v>
      </c>
      <c r="AM409" s="5">
        <f t="shared" si="319"/>
        <v>0</v>
      </c>
      <c r="AO409" s="5">
        <f t="shared" si="320"/>
        <v>0</v>
      </c>
      <c r="AP409" s="5">
        <f t="shared" si="321"/>
        <v>0</v>
      </c>
      <c r="AR409" s="5">
        <f t="shared" si="322"/>
        <v>0</v>
      </c>
      <c r="AS409" s="5">
        <f t="shared" si="323"/>
        <v>0</v>
      </c>
      <c r="AU409" s="5">
        <f t="shared" si="324"/>
        <v>0</v>
      </c>
      <c r="AV409" s="5">
        <f t="shared" si="325"/>
        <v>0</v>
      </c>
      <c r="AX409" s="5">
        <f t="shared" si="326"/>
        <v>0</v>
      </c>
      <c r="AY409" s="5">
        <f t="shared" si="327"/>
        <v>0</v>
      </c>
      <c r="BA409" s="5">
        <f t="shared" si="328"/>
        <v>0</v>
      </c>
      <c r="BB409" s="5">
        <f t="shared" si="329"/>
        <v>0</v>
      </c>
      <c r="BD409" s="5">
        <f t="shared" si="330"/>
        <v>0</v>
      </c>
      <c r="BE409" s="5">
        <f t="shared" si="331"/>
        <v>0</v>
      </c>
      <c r="BG409" s="5">
        <f t="shared" si="332"/>
        <v>0</v>
      </c>
      <c r="BH409" s="5">
        <f t="shared" si="333"/>
        <v>0</v>
      </c>
      <c r="BJ409" s="5">
        <f t="shared" si="334"/>
        <v>0</v>
      </c>
      <c r="BK409" s="5">
        <f t="shared" si="335"/>
        <v>0</v>
      </c>
      <c r="BM409" s="5">
        <f t="shared" si="336"/>
        <v>0</v>
      </c>
      <c r="BN409" s="5">
        <f t="shared" si="337"/>
        <v>0</v>
      </c>
      <c r="BP409" s="5">
        <f t="shared" si="338"/>
        <v>0</v>
      </c>
      <c r="BQ409" s="5">
        <f t="shared" si="339"/>
        <v>0</v>
      </c>
      <c r="BS409" s="5">
        <f t="shared" si="340"/>
        <v>0</v>
      </c>
      <c r="BT409" s="5">
        <f t="shared" si="341"/>
        <v>0</v>
      </c>
      <c r="BV409" s="5">
        <f t="shared" si="342"/>
        <v>0</v>
      </c>
      <c r="BW409" s="5">
        <f t="shared" si="343"/>
        <v>0</v>
      </c>
      <c r="BY409" s="5">
        <f t="shared" si="344"/>
        <v>0</v>
      </c>
      <c r="BZ409" s="5">
        <f t="shared" si="345"/>
        <v>0</v>
      </c>
      <c r="CB409" s="5">
        <f t="shared" si="346"/>
        <v>0</v>
      </c>
      <c r="CC409" s="5">
        <f t="shared" si="347"/>
        <v>0</v>
      </c>
      <c r="CE409" s="5">
        <f t="shared" si="348"/>
        <v>0</v>
      </c>
      <c r="CF409" s="5">
        <f t="shared" si="349"/>
        <v>0</v>
      </c>
      <c r="CH409" s="5">
        <f t="shared" si="350"/>
        <v>0</v>
      </c>
      <c r="CI409" s="5">
        <f t="shared" si="351"/>
        <v>0</v>
      </c>
      <c r="CK409" s="5">
        <f t="shared" si="352"/>
        <v>0</v>
      </c>
      <c r="CL409" s="5">
        <f t="shared" si="353"/>
        <v>0</v>
      </c>
      <c r="CN409" s="5">
        <f t="shared" si="354"/>
        <v>0</v>
      </c>
      <c r="CO409" s="5">
        <f t="shared" si="355"/>
        <v>0</v>
      </c>
      <c r="CQ409" s="5">
        <f t="shared" si="356"/>
        <v>0</v>
      </c>
      <c r="CR409" s="5">
        <f t="shared" si="357"/>
        <v>0</v>
      </c>
      <c r="CT409" s="5">
        <f t="shared" si="358"/>
        <v>0</v>
      </c>
      <c r="CU409" s="5">
        <f t="shared" si="359"/>
        <v>0</v>
      </c>
      <c r="CW409" s="5">
        <f t="shared" si="360"/>
        <v>0</v>
      </c>
      <c r="CX409" s="5">
        <f t="shared" si="361"/>
        <v>0</v>
      </c>
      <c r="CZ409" s="5">
        <f>K409+N409+Q409+T409+W409+Z409+AC409+AF409+AI409+AL409+AO409+AR409+AU409+AX409+BA409+BD409+BG409+BJ409+BM409+BP409+BS409+BV409+BY409+CB409+CE409+CH409+CK409+CN409+CQ409</f>
        <v>0</v>
      </c>
      <c r="DA409" s="5">
        <f>L409+O409+R409+U409+X409+AA409+AD409+AG409+AJ409+AM409+AP409+AS409+AV409+AY409+BB409+BE409+BH409+BK409+BN409+BQ409+BT409+BW409+BZ409+CC409+CF409+CI409+CL409+CO409+CR409</f>
        <v>0</v>
      </c>
    </row>
    <row r="410" spans="2:105" x14ac:dyDescent="0.2">
      <c r="F410" s="31"/>
    </row>
    <row r="411" spans="2:105" x14ac:dyDescent="0.2">
      <c r="B411" s="23" t="s">
        <v>56</v>
      </c>
      <c r="D411" s="23" t="s">
        <v>250</v>
      </c>
      <c r="E411" s="23" t="s">
        <v>362</v>
      </c>
      <c r="F411" s="31" t="s">
        <v>232</v>
      </c>
      <c r="G411" s="37">
        <v>6585</v>
      </c>
      <c r="H411" s="23" t="s">
        <v>235</v>
      </c>
      <c r="I411" s="23" t="s">
        <v>383</v>
      </c>
      <c r="K411" s="5">
        <v>0</v>
      </c>
      <c r="L411" s="5">
        <f t="shared" si="301"/>
        <v>0</v>
      </c>
      <c r="N411" s="5">
        <f t="shared" si="302"/>
        <v>0</v>
      </c>
      <c r="O411" s="5">
        <f t="shared" si="303"/>
        <v>0</v>
      </c>
      <c r="Q411" s="5">
        <f t="shared" si="304"/>
        <v>0</v>
      </c>
      <c r="R411" s="5">
        <f t="shared" si="305"/>
        <v>0</v>
      </c>
      <c r="T411" s="5">
        <f t="shared" si="306"/>
        <v>0</v>
      </c>
      <c r="U411" s="5">
        <f t="shared" si="307"/>
        <v>0</v>
      </c>
      <c r="W411" s="5">
        <f t="shared" si="308"/>
        <v>0</v>
      </c>
      <c r="X411" s="5">
        <f t="shared" si="309"/>
        <v>0</v>
      </c>
      <c r="Z411" s="5">
        <f t="shared" si="310"/>
        <v>0</v>
      </c>
      <c r="AA411" s="5">
        <f t="shared" si="311"/>
        <v>0</v>
      </c>
      <c r="AC411" s="5">
        <f t="shared" si="312"/>
        <v>0</v>
      </c>
      <c r="AD411" s="5">
        <f t="shared" si="313"/>
        <v>0</v>
      </c>
      <c r="AF411" s="5">
        <f t="shared" si="314"/>
        <v>0</v>
      </c>
      <c r="AG411" s="5">
        <f t="shared" si="315"/>
        <v>0</v>
      </c>
      <c r="AI411" s="5">
        <f t="shared" si="316"/>
        <v>0</v>
      </c>
      <c r="AJ411" s="5">
        <f t="shared" si="317"/>
        <v>0</v>
      </c>
      <c r="AL411" s="5">
        <f t="shared" si="318"/>
        <v>0</v>
      </c>
      <c r="AM411" s="5">
        <f t="shared" si="319"/>
        <v>0</v>
      </c>
      <c r="AO411" s="5">
        <f t="shared" si="320"/>
        <v>0</v>
      </c>
      <c r="AP411" s="5">
        <f t="shared" si="321"/>
        <v>0</v>
      </c>
      <c r="AR411" s="5">
        <f t="shared" si="322"/>
        <v>0</v>
      </c>
      <c r="AS411" s="5">
        <f t="shared" si="323"/>
        <v>0</v>
      </c>
      <c r="AU411" s="5">
        <f t="shared" si="324"/>
        <v>0</v>
      </c>
      <c r="AV411" s="5">
        <f t="shared" si="325"/>
        <v>0</v>
      </c>
      <c r="AX411" s="5">
        <f t="shared" si="326"/>
        <v>0</v>
      </c>
      <c r="AY411" s="5">
        <f t="shared" si="327"/>
        <v>0</v>
      </c>
      <c r="BA411" s="5">
        <f t="shared" si="328"/>
        <v>0</v>
      </c>
      <c r="BB411" s="5">
        <f t="shared" si="329"/>
        <v>0</v>
      </c>
      <c r="BD411" s="5">
        <f t="shared" si="330"/>
        <v>0</v>
      </c>
      <c r="BE411" s="5">
        <f t="shared" si="331"/>
        <v>0</v>
      </c>
      <c r="BG411" s="5">
        <f t="shared" si="332"/>
        <v>0</v>
      </c>
      <c r="BH411" s="5">
        <f t="shared" si="333"/>
        <v>0</v>
      </c>
      <c r="BJ411" s="5">
        <f t="shared" si="334"/>
        <v>0</v>
      </c>
      <c r="BK411" s="5">
        <f t="shared" si="335"/>
        <v>0</v>
      </c>
      <c r="BM411" s="5">
        <f t="shared" si="336"/>
        <v>0</v>
      </c>
      <c r="BN411" s="5">
        <f t="shared" si="337"/>
        <v>0</v>
      </c>
      <c r="BP411" s="5">
        <f t="shared" si="338"/>
        <v>0</v>
      </c>
      <c r="BQ411" s="5">
        <f t="shared" si="339"/>
        <v>0</v>
      </c>
      <c r="BS411" s="5">
        <f t="shared" si="340"/>
        <v>0</v>
      </c>
      <c r="BT411" s="5">
        <f t="shared" si="341"/>
        <v>0</v>
      </c>
      <c r="BV411" s="5">
        <f t="shared" si="342"/>
        <v>0</v>
      </c>
      <c r="BW411" s="5">
        <f t="shared" si="343"/>
        <v>0</v>
      </c>
      <c r="BY411" s="5">
        <f t="shared" si="344"/>
        <v>0</v>
      </c>
      <c r="BZ411" s="5">
        <f t="shared" si="345"/>
        <v>0</v>
      </c>
      <c r="CB411" s="5">
        <f t="shared" si="346"/>
        <v>0</v>
      </c>
      <c r="CC411" s="5">
        <f t="shared" si="347"/>
        <v>0</v>
      </c>
      <c r="CE411" s="5">
        <f t="shared" si="348"/>
        <v>0</v>
      </c>
      <c r="CF411" s="5">
        <f t="shared" si="349"/>
        <v>0</v>
      </c>
      <c r="CH411" s="5">
        <f t="shared" si="350"/>
        <v>0</v>
      </c>
      <c r="CI411" s="5">
        <f t="shared" si="351"/>
        <v>0</v>
      </c>
      <c r="CK411" s="5">
        <f t="shared" si="352"/>
        <v>0</v>
      </c>
      <c r="CL411" s="5">
        <f t="shared" si="353"/>
        <v>0</v>
      </c>
      <c r="CN411" s="5">
        <f t="shared" si="354"/>
        <v>0</v>
      </c>
      <c r="CO411" s="5">
        <f t="shared" si="355"/>
        <v>0</v>
      </c>
      <c r="CQ411" s="5">
        <f t="shared" si="356"/>
        <v>0</v>
      </c>
      <c r="CR411" s="5">
        <f t="shared" si="357"/>
        <v>0</v>
      </c>
      <c r="CT411" s="5">
        <f t="shared" si="358"/>
        <v>0</v>
      </c>
      <c r="CU411" s="5">
        <f t="shared" si="359"/>
        <v>0</v>
      </c>
      <c r="CW411" s="5">
        <f t="shared" si="360"/>
        <v>0</v>
      </c>
      <c r="CX411" s="5">
        <f t="shared" si="361"/>
        <v>0</v>
      </c>
      <c r="CZ411" s="5">
        <f>K411+N411+Q411+T411+W411+Z411+AC411+AF411+AI411+AL411+AO411+AR411+AU411+AX411+BA411+BD411+BG411+BJ411+BM411+BP411+BS411+BV411+BY411+CB411+CE411+CH411+CK411+CN411+CQ411</f>
        <v>0</v>
      </c>
      <c r="DA411" s="5">
        <f>L411+O411+R411+U411+X411+AA411+AD411+AG411+AJ411+AM411+AP411+AS411+AV411+AY411+BB411+BE411+BH411+BK411+BN411+BQ411+BT411+BW411+BZ411+CC411+CF411+CI411+CL411+CO411+CR411</f>
        <v>0</v>
      </c>
    </row>
    <row r="412" spans="2:105" x14ac:dyDescent="0.2">
      <c r="B412" s="23" t="s">
        <v>56</v>
      </c>
      <c r="D412" s="23" t="s">
        <v>250</v>
      </c>
      <c r="E412" s="23" t="s">
        <v>362</v>
      </c>
      <c r="F412" s="31" t="s">
        <v>232</v>
      </c>
      <c r="G412" s="37">
        <v>6585</v>
      </c>
      <c r="H412" s="23" t="s">
        <v>236</v>
      </c>
      <c r="I412" s="23" t="s">
        <v>383</v>
      </c>
      <c r="K412" s="5">
        <v>0</v>
      </c>
      <c r="L412" s="5">
        <f t="shared" si="301"/>
        <v>0</v>
      </c>
      <c r="N412" s="5">
        <f t="shared" si="302"/>
        <v>0</v>
      </c>
      <c r="O412" s="5">
        <f t="shared" si="303"/>
        <v>0</v>
      </c>
      <c r="Q412" s="5">
        <f t="shared" si="304"/>
        <v>0</v>
      </c>
      <c r="R412" s="5">
        <f t="shared" si="305"/>
        <v>0</v>
      </c>
      <c r="T412" s="5">
        <f t="shared" si="306"/>
        <v>0</v>
      </c>
      <c r="U412" s="5">
        <f t="shared" si="307"/>
        <v>0</v>
      </c>
      <c r="W412" s="5">
        <f t="shared" si="308"/>
        <v>0</v>
      </c>
      <c r="X412" s="5">
        <f t="shared" si="309"/>
        <v>0</v>
      </c>
      <c r="Z412" s="5">
        <f t="shared" si="310"/>
        <v>0</v>
      </c>
      <c r="AA412" s="5">
        <f t="shared" si="311"/>
        <v>0</v>
      </c>
      <c r="AC412" s="5">
        <f t="shared" si="312"/>
        <v>0</v>
      </c>
      <c r="AD412" s="5">
        <f t="shared" si="313"/>
        <v>0</v>
      </c>
      <c r="AF412" s="5">
        <f t="shared" si="314"/>
        <v>0</v>
      </c>
      <c r="AG412" s="5">
        <f t="shared" si="315"/>
        <v>0</v>
      </c>
      <c r="AI412" s="5">
        <f t="shared" si="316"/>
        <v>0</v>
      </c>
      <c r="AJ412" s="5">
        <f t="shared" si="317"/>
        <v>0</v>
      </c>
      <c r="AL412" s="5">
        <f t="shared" si="318"/>
        <v>0</v>
      </c>
      <c r="AM412" s="5">
        <f t="shared" si="319"/>
        <v>0</v>
      </c>
      <c r="AO412" s="5">
        <f t="shared" si="320"/>
        <v>0</v>
      </c>
      <c r="AP412" s="5">
        <f t="shared" si="321"/>
        <v>0</v>
      </c>
      <c r="AR412" s="5">
        <f t="shared" si="322"/>
        <v>0</v>
      </c>
      <c r="AS412" s="5">
        <f t="shared" si="323"/>
        <v>0</v>
      </c>
      <c r="AU412" s="5">
        <f t="shared" si="324"/>
        <v>0</v>
      </c>
      <c r="AV412" s="5">
        <f t="shared" si="325"/>
        <v>0</v>
      </c>
      <c r="AX412" s="5">
        <f t="shared" si="326"/>
        <v>0</v>
      </c>
      <c r="AY412" s="5">
        <f t="shared" si="327"/>
        <v>0</v>
      </c>
      <c r="BA412" s="5">
        <f t="shared" si="328"/>
        <v>0</v>
      </c>
      <c r="BB412" s="5">
        <f t="shared" si="329"/>
        <v>0</v>
      </c>
      <c r="BD412" s="5">
        <f t="shared" si="330"/>
        <v>0</v>
      </c>
      <c r="BE412" s="5">
        <f t="shared" si="331"/>
        <v>0</v>
      </c>
      <c r="BG412" s="5">
        <f t="shared" si="332"/>
        <v>0</v>
      </c>
      <c r="BH412" s="5">
        <f t="shared" si="333"/>
        <v>0</v>
      </c>
      <c r="BJ412" s="5">
        <f t="shared" si="334"/>
        <v>0</v>
      </c>
      <c r="BK412" s="5">
        <f t="shared" si="335"/>
        <v>0</v>
      </c>
      <c r="BM412" s="5">
        <f t="shared" si="336"/>
        <v>0</v>
      </c>
      <c r="BN412" s="5">
        <f t="shared" si="337"/>
        <v>0</v>
      </c>
      <c r="BP412" s="5">
        <f t="shared" si="338"/>
        <v>0</v>
      </c>
      <c r="BQ412" s="5">
        <f t="shared" si="339"/>
        <v>0</v>
      </c>
      <c r="BS412" s="5">
        <f t="shared" si="340"/>
        <v>0</v>
      </c>
      <c r="BT412" s="5">
        <f t="shared" si="341"/>
        <v>0</v>
      </c>
      <c r="BV412" s="5">
        <f t="shared" si="342"/>
        <v>0</v>
      </c>
      <c r="BW412" s="5">
        <f t="shared" si="343"/>
        <v>0</v>
      </c>
      <c r="BY412" s="5">
        <f t="shared" si="344"/>
        <v>0</v>
      </c>
      <c r="BZ412" s="5">
        <f t="shared" si="345"/>
        <v>0</v>
      </c>
      <c r="CB412" s="5">
        <f t="shared" si="346"/>
        <v>0</v>
      </c>
      <c r="CC412" s="5">
        <f t="shared" si="347"/>
        <v>0</v>
      </c>
      <c r="CE412" s="5">
        <f t="shared" si="348"/>
        <v>0</v>
      </c>
      <c r="CF412" s="5">
        <f t="shared" si="349"/>
        <v>0</v>
      </c>
      <c r="CH412" s="5">
        <f t="shared" si="350"/>
        <v>0</v>
      </c>
      <c r="CI412" s="5">
        <f t="shared" si="351"/>
        <v>0</v>
      </c>
      <c r="CK412" s="5">
        <f t="shared" si="352"/>
        <v>0</v>
      </c>
      <c r="CL412" s="5">
        <f t="shared" si="353"/>
        <v>0</v>
      </c>
      <c r="CN412" s="5">
        <f t="shared" si="354"/>
        <v>0</v>
      </c>
      <c r="CO412" s="5">
        <f t="shared" si="355"/>
        <v>0</v>
      </c>
      <c r="CQ412" s="5">
        <f t="shared" si="356"/>
        <v>0</v>
      </c>
      <c r="CR412" s="5">
        <f t="shared" si="357"/>
        <v>0</v>
      </c>
      <c r="CT412" s="5">
        <f t="shared" si="358"/>
        <v>0</v>
      </c>
      <c r="CU412" s="5">
        <f t="shared" si="359"/>
        <v>0</v>
      </c>
      <c r="CW412" s="5">
        <f t="shared" si="360"/>
        <v>0</v>
      </c>
      <c r="CX412" s="5">
        <f t="shared" si="361"/>
        <v>0</v>
      </c>
      <c r="CZ412" s="5">
        <f>K412+N412+Q412+T412+W412+Z412+AC412+AF412+AI412+AL412+AO412+AR412+AU412+AX412+BA412+BD412+BG412+BJ412+BM412+BP412+BS412+BV412+BY412+CB412+CE412+CH412+CK412+CN412+CQ412</f>
        <v>0</v>
      </c>
      <c r="DA412" s="5">
        <f>L412+O412+R412+U412+X412+AA412+AD412+AG412+AJ412+AM412+AP412+AS412+AV412+AY412+BB412+BE412+BH412+BK412+BN412+BQ412+BT412+BW412+BZ412+CC412+CF412+CI412+CL412+CO412+CR412</f>
        <v>0</v>
      </c>
    </row>
    <row r="413" spans="2:105" x14ac:dyDescent="0.2">
      <c r="F413" s="31"/>
    </row>
    <row r="414" spans="2:105" x14ac:dyDescent="0.2">
      <c r="K414" s="9"/>
      <c r="M414" s="9"/>
      <c r="P414" s="9"/>
      <c r="S414" s="9"/>
      <c r="V414" s="9"/>
      <c r="Y414" s="9"/>
      <c r="AB414" s="9"/>
      <c r="AE414" s="9"/>
      <c r="AH414" s="9"/>
      <c r="AK414" s="9"/>
      <c r="AN414" s="9"/>
      <c r="AQ414" s="9"/>
      <c r="AT414" s="9"/>
      <c r="AW414" s="9"/>
      <c r="AZ414" s="9"/>
      <c r="BC414" s="9"/>
    </row>
    <row r="415" spans="2:105" x14ac:dyDescent="0.2">
      <c r="B415" s="23" t="s">
        <v>56</v>
      </c>
      <c r="D415" s="23" t="s">
        <v>250</v>
      </c>
      <c r="E415" s="23" t="s">
        <v>362</v>
      </c>
      <c r="F415" s="23" t="s">
        <v>264</v>
      </c>
      <c r="G415" s="37" t="s">
        <v>279</v>
      </c>
      <c r="H415" s="23" t="s">
        <v>235</v>
      </c>
      <c r="I415" s="23" t="s">
        <v>370</v>
      </c>
      <c r="K415" s="9">
        <v>469</v>
      </c>
      <c r="L415" s="5">
        <f t="shared" si="301"/>
        <v>469</v>
      </c>
      <c r="M415" s="9"/>
      <c r="N415" s="5">
        <f t="shared" si="302"/>
        <v>469</v>
      </c>
      <c r="O415" s="5">
        <f t="shared" si="303"/>
        <v>469</v>
      </c>
      <c r="P415" s="9"/>
      <c r="Q415" s="5">
        <f t="shared" si="304"/>
        <v>469</v>
      </c>
      <c r="R415" s="5">
        <f t="shared" si="305"/>
        <v>469</v>
      </c>
      <c r="S415" s="9"/>
      <c r="T415" s="5">
        <f t="shared" si="306"/>
        <v>469</v>
      </c>
      <c r="U415" s="5">
        <f t="shared" si="307"/>
        <v>469</v>
      </c>
      <c r="W415" s="5">
        <f t="shared" si="308"/>
        <v>469</v>
      </c>
      <c r="X415" s="5">
        <f t="shared" si="309"/>
        <v>469</v>
      </c>
      <c r="Z415" s="5">
        <f t="shared" si="310"/>
        <v>469</v>
      </c>
      <c r="AA415" s="5">
        <f t="shared" si="311"/>
        <v>469</v>
      </c>
      <c r="AC415" s="5">
        <f t="shared" si="312"/>
        <v>469</v>
      </c>
      <c r="AD415" s="5">
        <f t="shared" si="313"/>
        <v>469</v>
      </c>
      <c r="AF415" s="5">
        <f t="shared" si="314"/>
        <v>469</v>
      </c>
      <c r="AG415" s="5">
        <f t="shared" si="315"/>
        <v>469</v>
      </c>
      <c r="AI415" s="5">
        <f t="shared" si="316"/>
        <v>469</v>
      </c>
      <c r="AJ415" s="5">
        <f t="shared" si="317"/>
        <v>469</v>
      </c>
      <c r="AL415" s="5">
        <f t="shared" si="318"/>
        <v>469</v>
      </c>
      <c r="AM415" s="5">
        <f t="shared" si="319"/>
        <v>469</v>
      </c>
      <c r="AO415" s="5">
        <f t="shared" si="320"/>
        <v>469</v>
      </c>
      <c r="AP415" s="5">
        <f t="shared" si="321"/>
        <v>469</v>
      </c>
      <c r="AR415" s="5">
        <f t="shared" si="322"/>
        <v>469</v>
      </c>
      <c r="AS415" s="5">
        <f t="shared" si="323"/>
        <v>469</v>
      </c>
      <c r="AU415" s="5">
        <f t="shared" si="324"/>
        <v>469</v>
      </c>
      <c r="AV415" s="5">
        <f t="shared" si="325"/>
        <v>469</v>
      </c>
      <c r="AX415" s="5">
        <f t="shared" si="326"/>
        <v>469</v>
      </c>
      <c r="AY415" s="5">
        <f t="shared" si="327"/>
        <v>469</v>
      </c>
      <c r="BA415" s="5">
        <f t="shared" si="328"/>
        <v>469</v>
      </c>
      <c r="BB415" s="5">
        <f t="shared" si="329"/>
        <v>469</v>
      </c>
      <c r="BD415" s="5">
        <f t="shared" si="330"/>
        <v>469</v>
      </c>
      <c r="BE415" s="5">
        <f t="shared" si="331"/>
        <v>469</v>
      </c>
      <c r="BG415" s="5">
        <f t="shared" si="332"/>
        <v>469</v>
      </c>
      <c r="BH415" s="5">
        <f t="shared" si="333"/>
        <v>469</v>
      </c>
      <c r="BJ415" s="5">
        <f t="shared" si="334"/>
        <v>469</v>
      </c>
      <c r="BK415" s="5">
        <f t="shared" si="335"/>
        <v>469</v>
      </c>
      <c r="BM415" s="5">
        <f t="shared" si="336"/>
        <v>469</v>
      </c>
      <c r="BN415" s="5">
        <f t="shared" si="337"/>
        <v>469</v>
      </c>
      <c r="BP415" s="5">
        <f t="shared" si="338"/>
        <v>469</v>
      </c>
      <c r="BQ415" s="5">
        <f t="shared" si="339"/>
        <v>469</v>
      </c>
      <c r="BS415" s="5">
        <f t="shared" si="340"/>
        <v>469</v>
      </c>
      <c r="BT415" s="5">
        <f t="shared" si="341"/>
        <v>469</v>
      </c>
      <c r="BV415" s="5">
        <f t="shared" si="342"/>
        <v>469</v>
      </c>
      <c r="BW415" s="5">
        <f t="shared" si="343"/>
        <v>469</v>
      </c>
      <c r="BY415" s="5">
        <f t="shared" si="344"/>
        <v>469</v>
      </c>
      <c r="BZ415" s="5">
        <f t="shared" si="345"/>
        <v>469</v>
      </c>
      <c r="CB415" s="5">
        <f t="shared" si="346"/>
        <v>469</v>
      </c>
      <c r="CC415" s="5">
        <f t="shared" si="347"/>
        <v>469</v>
      </c>
      <c r="CE415" s="5">
        <f t="shared" si="348"/>
        <v>469</v>
      </c>
      <c r="CF415" s="5">
        <f t="shared" si="349"/>
        <v>469</v>
      </c>
      <c r="CH415" s="5">
        <f t="shared" si="350"/>
        <v>469</v>
      </c>
      <c r="CI415" s="5">
        <f t="shared" si="351"/>
        <v>469</v>
      </c>
      <c r="CK415" s="5">
        <f t="shared" si="352"/>
        <v>469</v>
      </c>
      <c r="CL415" s="5">
        <f t="shared" si="353"/>
        <v>469</v>
      </c>
      <c r="CN415" s="5">
        <f t="shared" si="354"/>
        <v>469</v>
      </c>
      <c r="CO415" s="5">
        <f t="shared" si="355"/>
        <v>469</v>
      </c>
      <c r="CQ415" s="5">
        <f t="shared" si="356"/>
        <v>469</v>
      </c>
      <c r="CR415" s="5">
        <f t="shared" si="357"/>
        <v>469</v>
      </c>
      <c r="CT415" s="5">
        <f t="shared" si="358"/>
        <v>469</v>
      </c>
      <c r="CU415" s="5">
        <f t="shared" si="359"/>
        <v>469</v>
      </c>
      <c r="CW415" s="5">
        <f t="shared" si="360"/>
        <v>469</v>
      </c>
      <c r="CX415" s="5">
        <f t="shared" si="361"/>
        <v>469</v>
      </c>
      <c r="CZ415" s="5">
        <f>K415+N415+Q415+T415+W415+Z415+AC415+AF415+AI415+AL415+AO415+AR415+AU415+AX415+BA415+BD415+BG415+BJ415+BM415+BP415+BS415+BV415+BY415+CB415+CE415+CH415+CK415+CN415+CQ415</f>
        <v>13601</v>
      </c>
      <c r="DA415" s="5">
        <f>L415+O415+R415+U415+X415+AA415+AD415+AG415+AJ415+AM415+AP415+AS415+AV415+AY415+BB415+BE415+BH415+BK415+BN415+BQ415+BT415+BW415+BZ415+CC415+CF415+CI415+CL415+CO415+CR415</f>
        <v>13601</v>
      </c>
    </row>
    <row r="416" spans="2:105" x14ac:dyDescent="0.2">
      <c r="B416" s="23" t="s">
        <v>56</v>
      </c>
      <c r="D416" s="23" t="s">
        <v>250</v>
      </c>
      <c r="E416" s="23" t="s">
        <v>362</v>
      </c>
      <c r="F416" s="23" t="s">
        <v>264</v>
      </c>
      <c r="G416" s="37" t="s">
        <v>279</v>
      </c>
      <c r="H416" s="23" t="s">
        <v>236</v>
      </c>
      <c r="I416" s="23" t="s">
        <v>370</v>
      </c>
      <c r="K416" s="9"/>
      <c r="L416" s="5">
        <f t="shared" si="301"/>
        <v>0</v>
      </c>
      <c r="M416" s="9"/>
      <c r="N416" s="5">
        <f t="shared" si="302"/>
        <v>0</v>
      </c>
      <c r="O416" s="5">
        <f t="shared" si="303"/>
        <v>0</v>
      </c>
      <c r="P416" s="9"/>
      <c r="Q416" s="5">
        <f t="shared" si="304"/>
        <v>0</v>
      </c>
      <c r="R416" s="5">
        <f t="shared" si="305"/>
        <v>0</v>
      </c>
      <c r="S416" s="9"/>
      <c r="T416" s="5">
        <f t="shared" si="306"/>
        <v>0</v>
      </c>
      <c r="U416" s="5">
        <f t="shared" si="307"/>
        <v>0</v>
      </c>
      <c r="V416" s="9"/>
      <c r="W416" s="5">
        <f t="shared" si="308"/>
        <v>0</v>
      </c>
      <c r="X416" s="5">
        <f t="shared" si="309"/>
        <v>0</v>
      </c>
      <c r="Y416" s="9"/>
      <c r="Z416" s="5">
        <f t="shared" si="310"/>
        <v>0</v>
      </c>
      <c r="AA416" s="5">
        <f t="shared" si="311"/>
        <v>0</v>
      </c>
      <c r="AB416" s="9"/>
      <c r="AC416" s="5">
        <f t="shared" si="312"/>
        <v>0</v>
      </c>
      <c r="AD416" s="5">
        <f t="shared" si="313"/>
        <v>0</v>
      </c>
      <c r="AE416" s="9"/>
      <c r="AF416" s="5">
        <f t="shared" si="314"/>
        <v>0</v>
      </c>
      <c r="AG416" s="5">
        <f t="shared" si="315"/>
        <v>0</v>
      </c>
      <c r="AH416" s="9"/>
      <c r="AI416" s="5">
        <f t="shared" si="316"/>
        <v>0</v>
      </c>
      <c r="AJ416" s="5">
        <f t="shared" si="317"/>
        <v>0</v>
      </c>
      <c r="AK416" s="9"/>
      <c r="AL416" s="5">
        <f t="shared" si="318"/>
        <v>0</v>
      </c>
      <c r="AM416" s="5">
        <f t="shared" si="319"/>
        <v>0</v>
      </c>
      <c r="AN416" s="9"/>
      <c r="AO416" s="5">
        <f t="shared" si="320"/>
        <v>0</v>
      </c>
      <c r="AP416" s="5">
        <f t="shared" si="321"/>
        <v>0</v>
      </c>
      <c r="AQ416" s="9"/>
      <c r="AR416" s="5">
        <f t="shared" si="322"/>
        <v>0</v>
      </c>
      <c r="AS416" s="5">
        <f t="shared" si="323"/>
        <v>0</v>
      </c>
      <c r="AT416" s="9"/>
      <c r="AU416" s="5">
        <f t="shared" si="324"/>
        <v>0</v>
      </c>
      <c r="AV416" s="5">
        <f t="shared" si="325"/>
        <v>0</v>
      </c>
      <c r="AW416" s="9"/>
      <c r="AX416" s="5">
        <f t="shared" si="326"/>
        <v>0</v>
      </c>
      <c r="AY416" s="5">
        <f t="shared" si="327"/>
        <v>0</v>
      </c>
      <c r="AZ416" s="9"/>
      <c r="BA416" s="5">
        <f t="shared" si="328"/>
        <v>0</v>
      </c>
      <c r="BB416" s="5">
        <f t="shared" si="329"/>
        <v>0</v>
      </c>
      <c r="BC416" s="9"/>
      <c r="BD416" s="5">
        <f t="shared" si="330"/>
        <v>0</v>
      </c>
      <c r="BE416" s="5">
        <f t="shared" si="331"/>
        <v>0</v>
      </c>
      <c r="BG416" s="5">
        <f t="shared" si="332"/>
        <v>0</v>
      </c>
      <c r="BH416" s="5">
        <f t="shared" si="333"/>
        <v>0</v>
      </c>
      <c r="BJ416" s="5">
        <f t="shared" si="334"/>
        <v>0</v>
      </c>
      <c r="BK416" s="5">
        <f t="shared" si="335"/>
        <v>0</v>
      </c>
      <c r="BM416" s="5">
        <f t="shared" si="336"/>
        <v>0</v>
      </c>
      <c r="BN416" s="5">
        <f t="shared" si="337"/>
        <v>0</v>
      </c>
      <c r="BP416" s="5">
        <f t="shared" si="338"/>
        <v>0</v>
      </c>
      <c r="BQ416" s="5">
        <f t="shared" si="339"/>
        <v>0</v>
      </c>
      <c r="BS416" s="5">
        <f t="shared" si="340"/>
        <v>0</v>
      </c>
      <c r="BT416" s="5">
        <f t="shared" si="341"/>
        <v>0</v>
      </c>
      <c r="BV416" s="5">
        <f t="shared" si="342"/>
        <v>0</v>
      </c>
      <c r="BW416" s="5">
        <f t="shared" si="343"/>
        <v>0</v>
      </c>
      <c r="BY416" s="5">
        <f t="shared" si="344"/>
        <v>0</v>
      </c>
      <c r="BZ416" s="5">
        <f t="shared" si="345"/>
        <v>0</v>
      </c>
      <c r="CB416" s="5">
        <f t="shared" si="346"/>
        <v>0</v>
      </c>
      <c r="CC416" s="5">
        <f t="shared" si="347"/>
        <v>0</v>
      </c>
      <c r="CE416" s="5">
        <f t="shared" si="348"/>
        <v>0</v>
      </c>
      <c r="CF416" s="5">
        <f t="shared" si="349"/>
        <v>0</v>
      </c>
      <c r="CH416" s="5">
        <f t="shared" si="350"/>
        <v>0</v>
      </c>
      <c r="CI416" s="5">
        <f t="shared" si="351"/>
        <v>0</v>
      </c>
      <c r="CK416" s="5">
        <f t="shared" si="352"/>
        <v>0</v>
      </c>
      <c r="CL416" s="5">
        <f t="shared" si="353"/>
        <v>0</v>
      </c>
      <c r="CN416" s="5">
        <f t="shared" si="354"/>
        <v>0</v>
      </c>
      <c r="CO416" s="5">
        <f t="shared" si="355"/>
        <v>0</v>
      </c>
      <c r="CQ416" s="5">
        <f t="shared" si="356"/>
        <v>0</v>
      </c>
      <c r="CR416" s="5">
        <f t="shared" si="357"/>
        <v>0</v>
      </c>
      <c r="CT416" s="5">
        <f t="shared" si="358"/>
        <v>0</v>
      </c>
      <c r="CU416" s="5">
        <f t="shared" si="359"/>
        <v>0</v>
      </c>
      <c r="CW416" s="5">
        <f t="shared" si="360"/>
        <v>0</v>
      </c>
      <c r="CX416" s="5">
        <f t="shared" si="361"/>
        <v>0</v>
      </c>
      <c r="CZ416" s="5">
        <f>K416+N416+Q416+T416+W416+Z416+AC416+AF416+AI416+AL416+AO416+AR416+AU416+AX416+BA416+BD416+BG416+BJ416+BM416+BP416+BS416+BV416+BY416+CB416+CE416+CH416+CK416+CN416+CQ416</f>
        <v>0</v>
      </c>
      <c r="DA416" s="5">
        <f>L416+O416+R416+U416+X416+AA416+AD416+AG416+AJ416+AM416+AP416+AS416+AV416+AY416+BB416+BE416+BH416+BK416+BN416+BQ416+BT416+BW416+BZ416+CC416+CF416+CI416+CL416+CO416+CR416</f>
        <v>0</v>
      </c>
    </row>
    <row r="419" spans="2:105" x14ac:dyDescent="0.2">
      <c r="B419" s="23" t="s">
        <v>56</v>
      </c>
      <c r="D419" s="23" t="s">
        <v>251</v>
      </c>
      <c r="E419" s="23" t="s">
        <v>362</v>
      </c>
      <c r="F419" s="23" t="s">
        <v>169</v>
      </c>
      <c r="G419" s="37">
        <v>6583</v>
      </c>
      <c r="H419" s="23" t="s">
        <v>235</v>
      </c>
      <c r="I419" s="23" t="s">
        <v>395</v>
      </c>
      <c r="K419" s="5">
        <v>102</v>
      </c>
      <c r="L419" s="5">
        <f t="shared" si="301"/>
        <v>102</v>
      </c>
      <c r="N419" s="5">
        <f t="shared" si="302"/>
        <v>102</v>
      </c>
      <c r="O419" s="5">
        <f t="shared" si="303"/>
        <v>102</v>
      </c>
      <c r="Q419" s="5">
        <f t="shared" si="304"/>
        <v>102</v>
      </c>
      <c r="R419" s="5">
        <f t="shared" si="305"/>
        <v>102</v>
      </c>
      <c r="T419" s="5">
        <f t="shared" si="306"/>
        <v>102</v>
      </c>
      <c r="U419" s="5">
        <f t="shared" si="307"/>
        <v>102</v>
      </c>
      <c r="W419" s="5">
        <f t="shared" si="308"/>
        <v>102</v>
      </c>
      <c r="X419" s="5">
        <f t="shared" si="309"/>
        <v>102</v>
      </c>
      <c r="Z419" s="5">
        <f t="shared" si="310"/>
        <v>102</v>
      </c>
      <c r="AA419" s="5">
        <f t="shared" si="311"/>
        <v>102</v>
      </c>
      <c r="AC419" s="5">
        <f t="shared" si="312"/>
        <v>102</v>
      </c>
      <c r="AD419" s="5">
        <f t="shared" si="313"/>
        <v>102</v>
      </c>
      <c r="AF419" s="5">
        <f t="shared" si="314"/>
        <v>102</v>
      </c>
      <c r="AG419" s="5">
        <f t="shared" si="315"/>
        <v>102</v>
      </c>
      <c r="AI419" s="5">
        <f t="shared" si="316"/>
        <v>102</v>
      </c>
      <c r="AJ419" s="5">
        <f t="shared" si="317"/>
        <v>102</v>
      </c>
      <c r="AL419" s="5">
        <f t="shared" si="318"/>
        <v>102</v>
      </c>
      <c r="AM419" s="5">
        <f t="shared" si="319"/>
        <v>102</v>
      </c>
      <c r="AO419" s="5">
        <f t="shared" si="320"/>
        <v>102</v>
      </c>
      <c r="AP419" s="5">
        <f t="shared" si="321"/>
        <v>102</v>
      </c>
      <c r="AR419" s="5">
        <f t="shared" si="322"/>
        <v>102</v>
      </c>
      <c r="AS419" s="5">
        <f t="shared" si="323"/>
        <v>102</v>
      </c>
      <c r="AU419" s="5">
        <f t="shared" si="324"/>
        <v>102</v>
      </c>
      <c r="AV419" s="5">
        <f t="shared" si="325"/>
        <v>102</v>
      </c>
      <c r="AX419" s="5">
        <f t="shared" si="326"/>
        <v>102</v>
      </c>
      <c r="AY419" s="5">
        <f t="shared" si="327"/>
        <v>102</v>
      </c>
      <c r="BA419" s="5">
        <f t="shared" si="328"/>
        <v>102</v>
      </c>
      <c r="BB419" s="5">
        <f t="shared" si="329"/>
        <v>102</v>
      </c>
      <c r="BD419" s="5">
        <f t="shared" si="330"/>
        <v>102</v>
      </c>
      <c r="BE419" s="5">
        <f t="shared" si="331"/>
        <v>102</v>
      </c>
      <c r="BG419" s="5">
        <f t="shared" si="332"/>
        <v>102</v>
      </c>
      <c r="BH419" s="5">
        <f t="shared" si="333"/>
        <v>102</v>
      </c>
      <c r="BJ419" s="5">
        <f t="shared" si="334"/>
        <v>102</v>
      </c>
      <c r="BK419" s="5">
        <f t="shared" si="335"/>
        <v>102</v>
      </c>
      <c r="BM419" s="5">
        <f t="shared" si="336"/>
        <v>102</v>
      </c>
      <c r="BN419" s="5">
        <f t="shared" si="337"/>
        <v>102</v>
      </c>
      <c r="BP419" s="5">
        <f t="shared" si="338"/>
        <v>102</v>
      </c>
      <c r="BQ419" s="5">
        <f t="shared" si="339"/>
        <v>102</v>
      </c>
      <c r="BS419" s="5">
        <f t="shared" si="340"/>
        <v>102</v>
      </c>
      <c r="BT419" s="5">
        <f t="shared" si="341"/>
        <v>102</v>
      </c>
      <c r="BV419" s="5">
        <f t="shared" si="342"/>
        <v>102</v>
      </c>
      <c r="BW419" s="5">
        <f t="shared" si="343"/>
        <v>102</v>
      </c>
      <c r="BY419" s="5">
        <f t="shared" si="344"/>
        <v>102</v>
      </c>
      <c r="BZ419" s="5">
        <f t="shared" si="345"/>
        <v>102</v>
      </c>
      <c r="CB419" s="5">
        <f t="shared" si="346"/>
        <v>102</v>
      </c>
      <c r="CC419" s="5">
        <f t="shared" si="347"/>
        <v>102</v>
      </c>
      <c r="CE419" s="5">
        <f t="shared" si="348"/>
        <v>102</v>
      </c>
      <c r="CF419" s="5">
        <f t="shared" si="349"/>
        <v>102</v>
      </c>
      <c r="CH419" s="5">
        <f t="shared" si="350"/>
        <v>102</v>
      </c>
      <c r="CI419" s="5">
        <f t="shared" si="351"/>
        <v>102</v>
      </c>
      <c r="CK419" s="5">
        <f t="shared" si="352"/>
        <v>102</v>
      </c>
      <c r="CL419" s="5">
        <f t="shared" si="353"/>
        <v>102</v>
      </c>
      <c r="CN419" s="5">
        <f t="shared" si="354"/>
        <v>102</v>
      </c>
      <c r="CO419" s="5">
        <f t="shared" si="355"/>
        <v>102</v>
      </c>
      <c r="CQ419" s="5">
        <f t="shared" si="356"/>
        <v>102</v>
      </c>
      <c r="CR419" s="5">
        <f t="shared" si="357"/>
        <v>102</v>
      </c>
      <c r="CT419" s="5">
        <f t="shared" si="358"/>
        <v>102</v>
      </c>
      <c r="CU419" s="5">
        <f t="shared" si="359"/>
        <v>102</v>
      </c>
      <c r="CW419" s="5">
        <f t="shared" si="360"/>
        <v>102</v>
      </c>
      <c r="CX419" s="5">
        <f t="shared" si="361"/>
        <v>102</v>
      </c>
      <c r="CZ419" s="5">
        <f>K419+N419+Q419+T419+W419+Z419+AC419+AF419+AI419+AL419+AO419+AR419+AU419+AX419+BA419+BD419+BG419+BJ419+BM419+BP419+BS419+BV419+BY419+CB419+CE419+CH419+CK419+CN419+CQ419+CT419+CW419</f>
        <v>3162</v>
      </c>
      <c r="DA419" s="5">
        <f>L419+O419+R419+U419+X419+AA419+AD419+AG419+AJ419+AM419+AP419+AS419+AV419+AY419+BB419+BE419+BH419+BK419+BN419+BQ419+BT419+BW419+BZ419+CC419+CF419+CI419+CL419+CO419+CR419+CU419+CX419</f>
        <v>3162</v>
      </c>
    </row>
    <row r="420" spans="2:105" x14ac:dyDescent="0.2">
      <c r="B420" s="23" t="s">
        <v>56</v>
      </c>
      <c r="D420" s="23" t="s">
        <v>251</v>
      </c>
      <c r="E420" s="23" t="s">
        <v>362</v>
      </c>
      <c r="F420" s="23" t="s">
        <v>169</v>
      </c>
      <c r="G420" s="37">
        <v>6583</v>
      </c>
      <c r="H420" s="23" t="s">
        <v>236</v>
      </c>
      <c r="I420" s="23" t="s">
        <v>395</v>
      </c>
      <c r="L420" s="5">
        <f t="shared" si="301"/>
        <v>0</v>
      </c>
      <c r="N420" s="5">
        <f t="shared" si="302"/>
        <v>0</v>
      </c>
      <c r="O420" s="5">
        <f t="shared" si="303"/>
        <v>0</v>
      </c>
      <c r="Q420" s="5">
        <f t="shared" si="304"/>
        <v>0</v>
      </c>
      <c r="R420" s="5">
        <f t="shared" si="305"/>
        <v>0</v>
      </c>
      <c r="T420" s="5">
        <f t="shared" si="306"/>
        <v>0</v>
      </c>
      <c r="U420" s="5">
        <f t="shared" si="307"/>
        <v>0</v>
      </c>
      <c r="W420" s="5">
        <f t="shared" si="308"/>
        <v>0</v>
      </c>
      <c r="X420" s="5">
        <f t="shared" si="309"/>
        <v>0</v>
      </c>
      <c r="Z420" s="5">
        <f t="shared" si="310"/>
        <v>0</v>
      </c>
      <c r="AA420" s="5">
        <f t="shared" si="311"/>
        <v>0</v>
      </c>
      <c r="AC420" s="5">
        <f t="shared" si="312"/>
        <v>0</v>
      </c>
      <c r="AD420" s="5">
        <f t="shared" si="313"/>
        <v>0</v>
      </c>
      <c r="AF420" s="5">
        <f t="shared" si="314"/>
        <v>0</v>
      </c>
      <c r="AG420" s="5">
        <f t="shared" si="315"/>
        <v>0</v>
      </c>
      <c r="AI420" s="5">
        <f t="shared" si="316"/>
        <v>0</v>
      </c>
      <c r="AJ420" s="5">
        <f t="shared" si="317"/>
        <v>0</v>
      </c>
      <c r="AL420" s="5">
        <f t="shared" si="318"/>
        <v>0</v>
      </c>
      <c r="AM420" s="5">
        <f t="shared" si="319"/>
        <v>0</v>
      </c>
      <c r="AO420" s="5">
        <f t="shared" si="320"/>
        <v>0</v>
      </c>
      <c r="AP420" s="5">
        <f t="shared" si="321"/>
        <v>0</v>
      </c>
      <c r="AR420" s="5">
        <f t="shared" si="322"/>
        <v>0</v>
      </c>
      <c r="AS420" s="5">
        <f t="shared" si="323"/>
        <v>0</v>
      </c>
      <c r="AU420" s="5">
        <f t="shared" si="324"/>
        <v>0</v>
      </c>
      <c r="AV420" s="5">
        <f t="shared" si="325"/>
        <v>0</v>
      </c>
      <c r="AX420" s="5">
        <f t="shared" si="326"/>
        <v>0</v>
      </c>
      <c r="AY420" s="5">
        <f t="shared" si="327"/>
        <v>0</v>
      </c>
      <c r="BA420" s="5">
        <f t="shared" si="328"/>
        <v>0</v>
      </c>
      <c r="BB420" s="5">
        <f t="shared" si="329"/>
        <v>0</v>
      </c>
      <c r="BD420" s="5">
        <f t="shared" si="330"/>
        <v>0</v>
      </c>
      <c r="BE420" s="5">
        <f t="shared" si="331"/>
        <v>0</v>
      </c>
      <c r="BG420" s="5">
        <f t="shared" si="332"/>
        <v>0</v>
      </c>
      <c r="BH420" s="5">
        <f t="shared" si="333"/>
        <v>0</v>
      </c>
      <c r="BJ420" s="5">
        <f t="shared" si="334"/>
        <v>0</v>
      </c>
      <c r="BK420" s="5">
        <f t="shared" si="335"/>
        <v>0</v>
      </c>
      <c r="BM420" s="5">
        <f t="shared" si="336"/>
        <v>0</v>
      </c>
      <c r="BN420" s="5">
        <f t="shared" si="337"/>
        <v>0</v>
      </c>
      <c r="BP420" s="5">
        <f t="shared" si="338"/>
        <v>0</v>
      </c>
      <c r="BQ420" s="5">
        <f t="shared" si="339"/>
        <v>0</v>
      </c>
      <c r="BS420" s="5">
        <f t="shared" si="340"/>
        <v>0</v>
      </c>
      <c r="BT420" s="5">
        <f t="shared" si="341"/>
        <v>0</v>
      </c>
      <c r="BV420" s="5">
        <f t="shared" si="342"/>
        <v>0</v>
      </c>
      <c r="BW420" s="5">
        <f t="shared" si="343"/>
        <v>0</v>
      </c>
      <c r="BY420" s="5">
        <f t="shared" si="344"/>
        <v>0</v>
      </c>
      <c r="BZ420" s="5">
        <f t="shared" si="345"/>
        <v>0</v>
      </c>
      <c r="CB420" s="5">
        <f t="shared" si="346"/>
        <v>0</v>
      </c>
      <c r="CC420" s="5">
        <f t="shared" si="347"/>
        <v>0</v>
      </c>
      <c r="CE420" s="5">
        <f t="shared" si="348"/>
        <v>0</v>
      </c>
      <c r="CF420" s="5">
        <f t="shared" si="349"/>
        <v>0</v>
      </c>
      <c r="CH420" s="5">
        <f t="shared" si="350"/>
        <v>0</v>
      </c>
      <c r="CI420" s="5">
        <f t="shared" si="351"/>
        <v>0</v>
      </c>
      <c r="CK420" s="5">
        <f t="shared" si="352"/>
        <v>0</v>
      </c>
      <c r="CL420" s="5">
        <f t="shared" si="353"/>
        <v>0</v>
      </c>
      <c r="CN420" s="5">
        <f t="shared" si="354"/>
        <v>0</v>
      </c>
      <c r="CO420" s="5">
        <f t="shared" si="355"/>
        <v>0</v>
      </c>
      <c r="CQ420" s="5">
        <f t="shared" si="356"/>
        <v>0</v>
      </c>
      <c r="CR420" s="5">
        <f t="shared" si="357"/>
        <v>0</v>
      </c>
      <c r="CT420" s="5">
        <f t="shared" si="358"/>
        <v>0</v>
      </c>
      <c r="CU420" s="5">
        <f t="shared" si="359"/>
        <v>0</v>
      </c>
      <c r="CW420" s="5">
        <f t="shared" si="360"/>
        <v>0</v>
      </c>
      <c r="CX420" s="5">
        <f t="shared" si="361"/>
        <v>0</v>
      </c>
      <c r="CZ420" s="5">
        <f>K420+N420+Q420+T420+W420+Z420+AC420+AF420+AI420+AL420+AO420+AR420+AU420+AX420+BA420+BD420+BG420+BJ420+BM420+BP420+BS420+BV420+BY420+CB420+CE420+CH420+CK420+CN420+CQ420+CT420+CW420</f>
        <v>0</v>
      </c>
      <c r="DA420" s="5">
        <f>L420+O420+R420+U420+X420+AA420+AD420+AG420+AJ420+AM420+AP420+AS420+AV420+AY420+BB420+BE420+BH420+BK420+BN420+BQ420+BT420+BW420+BZ420+CC420+CF420+CI420+CL420+CO420+CR420+CU420+CX420</f>
        <v>0</v>
      </c>
    </row>
    <row r="421" spans="2:105" x14ac:dyDescent="0.2">
      <c r="K421" s="23" t="s">
        <v>419</v>
      </c>
    </row>
    <row r="422" spans="2:105" x14ac:dyDescent="0.2">
      <c r="K422" s="23" t="s">
        <v>399</v>
      </c>
    </row>
    <row r="424" spans="2:105" x14ac:dyDescent="0.2">
      <c r="B424" s="23" t="s">
        <v>56</v>
      </c>
      <c r="D424" s="23" t="s">
        <v>251</v>
      </c>
      <c r="E424" s="23" t="s">
        <v>361</v>
      </c>
      <c r="F424" s="23" t="s">
        <v>230</v>
      </c>
      <c r="G424" s="37">
        <v>6743</v>
      </c>
      <c r="H424" s="23" t="s">
        <v>235</v>
      </c>
      <c r="I424" s="23" t="s">
        <v>383</v>
      </c>
      <c r="K424" s="18">
        <v>0</v>
      </c>
      <c r="L424" s="5">
        <f t="shared" si="301"/>
        <v>0</v>
      </c>
      <c r="M424" s="18"/>
      <c r="N424" s="5">
        <f t="shared" si="302"/>
        <v>0</v>
      </c>
      <c r="O424" s="5">
        <f t="shared" si="303"/>
        <v>0</v>
      </c>
      <c r="P424" s="18"/>
      <c r="Q424" s="5">
        <f t="shared" si="304"/>
        <v>0</v>
      </c>
      <c r="R424" s="5">
        <f t="shared" si="305"/>
        <v>0</v>
      </c>
      <c r="S424" s="18"/>
      <c r="T424" s="5">
        <f t="shared" si="306"/>
        <v>0</v>
      </c>
      <c r="U424" s="5">
        <f t="shared" si="307"/>
        <v>0</v>
      </c>
      <c r="V424" s="18"/>
      <c r="W424" s="5">
        <f t="shared" si="308"/>
        <v>0</v>
      </c>
      <c r="X424" s="5">
        <f t="shared" si="309"/>
        <v>0</v>
      </c>
      <c r="Y424" s="18"/>
      <c r="Z424" s="5">
        <f t="shared" si="310"/>
        <v>0</v>
      </c>
      <c r="AA424" s="5">
        <f t="shared" si="311"/>
        <v>0</v>
      </c>
      <c r="AB424" s="18"/>
      <c r="AC424" s="5">
        <f t="shared" si="312"/>
        <v>0</v>
      </c>
      <c r="AD424" s="5">
        <f t="shared" si="313"/>
        <v>0</v>
      </c>
      <c r="AE424" s="18"/>
      <c r="AF424" s="5">
        <f t="shared" si="314"/>
        <v>0</v>
      </c>
      <c r="AG424" s="5">
        <f t="shared" si="315"/>
        <v>0</v>
      </c>
      <c r="AH424" s="18"/>
      <c r="AI424" s="5">
        <f t="shared" si="316"/>
        <v>0</v>
      </c>
      <c r="AJ424" s="5">
        <f t="shared" si="317"/>
        <v>0</v>
      </c>
      <c r="AK424" s="18"/>
      <c r="AL424" s="5">
        <f t="shared" si="318"/>
        <v>0</v>
      </c>
      <c r="AM424" s="5">
        <f t="shared" si="319"/>
        <v>0</v>
      </c>
      <c r="AN424" s="18"/>
      <c r="AO424" s="5">
        <f t="shared" si="320"/>
        <v>0</v>
      </c>
      <c r="AP424" s="5">
        <f t="shared" si="321"/>
        <v>0</v>
      </c>
      <c r="AQ424" s="18"/>
      <c r="AR424" s="5">
        <f t="shared" si="322"/>
        <v>0</v>
      </c>
      <c r="AS424" s="5">
        <f t="shared" si="323"/>
        <v>0</v>
      </c>
      <c r="AT424" s="18"/>
      <c r="AU424" s="5">
        <f t="shared" si="324"/>
        <v>0</v>
      </c>
      <c r="AV424" s="5">
        <f t="shared" si="325"/>
        <v>0</v>
      </c>
      <c r="AW424" s="18"/>
      <c r="AX424" s="5">
        <f t="shared" si="326"/>
        <v>0</v>
      </c>
      <c r="AY424" s="5">
        <f t="shared" si="327"/>
        <v>0</v>
      </c>
      <c r="AZ424" s="18"/>
      <c r="BA424" s="5">
        <f t="shared" si="328"/>
        <v>0</v>
      </c>
      <c r="BB424" s="5">
        <f t="shared" si="329"/>
        <v>0</v>
      </c>
      <c r="BC424" s="18"/>
      <c r="BD424" s="5">
        <f t="shared" si="330"/>
        <v>0</v>
      </c>
      <c r="BE424" s="5">
        <f t="shared" si="331"/>
        <v>0</v>
      </c>
      <c r="BG424" s="5">
        <f t="shared" si="332"/>
        <v>0</v>
      </c>
      <c r="BH424" s="5">
        <f t="shared" si="333"/>
        <v>0</v>
      </c>
      <c r="BJ424" s="5">
        <f t="shared" si="334"/>
        <v>0</v>
      </c>
      <c r="BK424" s="5">
        <f t="shared" si="335"/>
        <v>0</v>
      </c>
      <c r="BM424" s="5">
        <f t="shared" si="336"/>
        <v>0</v>
      </c>
      <c r="BN424" s="5">
        <f t="shared" si="337"/>
        <v>0</v>
      </c>
      <c r="BP424" s="5">
        <f t="shared" si="338"/>
        <v>0</v>
      </c>
      <c r="BQ424" s="5">
        <f t="shared" si="339"/>
        <v>0</v>
      </c>
      <c r="BS424" s="5">
        <f t="shared" si="340"/>
        <v>0</v>
      </c>
      <c r="BT424" s="5">
        <f t="shared" si="341"/>
        <v>0</v>
      </c>
      <c r="BV424" s="5">
        <f t="shared" si="342"/>
        <v>0</v>
      </c>
      <c r="BW424" s="5">
        <f t="shared" si="343"/>
        <v>0</v>
      </c>
      <c r="BY424" s="5">
        <f t="shared" si="344"/>
        <v>0</v>
      </c>
      <c r="BZ424" s="5">
        <f t="shared" si="345"/>
        <v>0</v>
      </c>
      <c r="CB424" s="5">
        <f t="shared" si="346"/>
        <v>0</v>
      </c>
      <c r="CC424" s="5">
        <f t="shared" si="347"/>
        <v>0</v>
      </c>
      <c r="CE424" s="5">
        <f t="shared" si="348"/>
        <v>0</v>
      </c>
      <c r="CF424" s="5">
        <f t="shared" si="349"/>
        <v>0</v>
      </c>
      <c r="CH424" s="5">
        <f t="shared" si="350"/>
        <v>0</v>
      </c>
      <c r="CI424" s="5">
        <f t="shared" si="351"/>
        <v>0</v>
      </c>
      <c r="CK424" s="5">
        <f t="shared" si="352"/>
        <v>0</v>
      </c>
      <c r="CL424" s="5">
        <f t="shared" si="353"/>
        <v>0</v>
      </c>
      <c r="CN424" s="5">
        <f t="shared" si="354"/>
        <v>0</v>
      </c>
      <c r="CO424" s="5">
        <f t="shared" si="355"/>
        <v>0</v>
      </c>
      <c r="CQ424" s="5">
        <f t="shared" si="356"/>
        <v>0</v>
      </c>
      <c r="CR424" s="5">
        <f t="shared" si="357"/>
        <v>0</v>
      </c>
      <c r="CT424" s="5">
        <f t="shared" si="358"/>
        <v>0</v>
      </c>
      <c r="CU424" s="5">
        <f t="shared" si="359"/>
        <v>0</v>
      </c>
      <c r="CW424" s="5">
        <f t="shared" si="360"/>
        <v>0</v>
      </c>
      <c r="CX424" s="5">
        <f t="shared" si="361"/>
        <v>0</v>
      </c>
      <c r="CZ424" s="5">
        <f>K424+N424+Q424+T424+W424+Z424+AC424+AF424+AI424+AL424+AO424+AR424+AU424+AX424+BA424+BD424+BG424+BJ424+BM424+BP424+BS424+BV424+BY424+CB424+CE424+CH424+CK424+CN424+CQ424</f>
        <v>0</v>
      </c>
      <c r="DA424" s="5">
        <f>L424+O424+R424+U424+X424+AA424+AD424+AG424+AJ424+AM424+AP424+AS424+AV424+AY424+BB424+BE424+BH424+BK424+BN424+BQ424+BT424+BW424+BZ424+CC424+CF424+CI424+CL424+CO424+CR424</f>
        <v>0</v>
      </c>
    </row>
    <row r="425" spans="2:105" x14ac:dyDescent="0.2">
      <c r="B425" s="23" t="s">
        <v>56</v>
      </c>
      <c r="D425" s="23" t="s">
        <v>251</v>
      </c>
      <c r="E425" s="23" t="s">
        <v>361</v>
      </c>
      <c r="F425" s="23" t="s">
        <v>230</v>
      </c>
      <c r="G425" s="37">
        <v>6743</v>
      </c>
      <c r="H425" s="23" t="s">
        <v>236</v>
      </c>
      <c r="I425" s="23" t="s">
        <v>383</v>
      </c>
      <c r="K425" s="5">
        <v>0</v>
      </c>
      <c r="L425" s="5">
        <f t="shared" si="301"/>
        <v>0</v>
      </c>
      <c r="N425" s="5">
        <f t="shared" si="302"/>
        <v>0</v>
      </c>
      <c r="O425" s="5">
        <f t="shared" si="303"/>
        <v>0</v>
      </c>
      <c r="Q425" s="5">
        <f t="shared" si="304"/>
        <v>0</v>
      </c>
      <c r="R425" s="5">
        <f t="shared" si="305"/>
        <v>0</v>
      </c>
      <c r="T425" s="5">
        <f t="shared" si="306"/>
        <v>0</v>
      </c>
      <c r="U425" s="5">
        <f t="shared" si="307"/>
        <v>0</v>
      </c>
      <c r="W425" s="5">
        <f t="shared" si="308"/>
        <v>0</v>
      </c>
      <c r="X425" s="5">
        <f t="shared" si="309"/>
        <v>0</v>
      </c>
      <c r="Z425" s="5">
        <f t="shared" si="310"/>
        <v>0</v>
      </c>
      <c r="AA425" s="5">
        <f t="shared" si="311"/>
        <v>0</v>
      </c>
      <c r="AC425" s="5">
        <f t="shared" si="312"/>
        <v>0</v>
      </c>
      <c r="AD425" s="5">
        <f t="shared" si="313"/>
        <v>0</v>
      </c>
      <c r="AF425" s="5">
        <f t="shared" si="314"/>
        <v>0</v>
      </c>
      <c r="AG425" s="5">
        <f t="shared" si="315"/>
        <v>0</v>
      </c>
      <c r="AI425" s="5">
        <f t="shared" si="316"/>
        <v>0</v>
      </c>
      <c r="AJ425" s="5">
        <f t="shared" si="317"/>
        <v>0</v>
      </c>
      <c r="AL425" s="5">
        <f t="shared" si="318"/>
        <v>0</v>
      </c>
      <c r="AM425" s="5">
        <f t="shared" si="319"/>
        <v>0</v>
      </c>
      <c r="AO425" s="5">
        <f t="shared" si="320"/>
        <v>0</v>
      </c>
      <c r="AP425" s="5">
        <f t="shared" si="321"/>
        <v>0</v>
      </c>
      <c r="AR425" s="5">
        <f t="shared" si="322"/>
        <v>0</v>
      </c>
      <c r="AS425" s="5">
        <f t="shared" si="323"/>
        <v>0</v>
      </c>
      <c r="AU425" s="5">
        <f t="shared" si="324"/>
        <v>0</v>
      </c>
      <c r="AV425" s="5">
        <f t="shared" si="325"/>
        <v>0</v>
      </c>
      <c r="AX425" s="5">
        <f t="shared" si="326"/>
        <v>0</v>
      </c>
      <c r="AY425" s="5">
        <f t="shared" si="327"/>
        <v>0</v>
      </c>
      <c r="BA425" s="5">
        <f t="shared" si="328"/>
        <v>0</v>
      </c>
      <c r="BB425" s="5">
        <f t="shared" si="329"/>
        <v>0</v>
      </c>
      <c r="BD425" s="5">
        <f t="shared" si="330"/>
        <v>0</v>
      </c>
      <c r="BE425" s="5">
        <f t="shared" si="331"/>
        <v>0</v>
      </c>
      <c r="BG425" s="5">
        <f t="shared" si="332"/>
        <v>0</v>
      </c>
      <c r="BH425" s="5">
        <f t="shared" si="333"/>
        <v>0</v>
      </c>
      <c r="BJ425" s="5">
        <f t="shared" si="334"/>
        <v>0</v>
      </c>
      <c r="BK425" s="5">
        <f t="shared" si="335"/>
        <v>0</v>
      </c>
      <c r="BM425" s="5">
        <f t="shared" si="336"/>
        <v>0</v>
      </c>
      <c r="BN425" s="5">
        <f t="shared" si="337"/>
        <v>0</v>
      </c>
      <c r="BP425" s="5">
        <f t="shared" si="338"/>
        <v>0</v>
      </c>
      <c r="BQ425" s="5">
        <f t="shared" si="339"/>
        <v>0</v>
      </c>
      <c r="BS425" s="5">
        <f t="shared" si="340"/>
        <v>0</v>
      </c>
      <c r="BT425" s="5">
        <f t="shared" si="341"/>
        <v>0</v>
      </c>
      <c r="BV425" s="5">
        <f t="shared" si="342"/>
        <v>0</v>
      </c>
      <c r="BW425" s="5">
        <f t="shared" si="343"/>
        <v>0</v>
      </c>
      <c r="BY425" s="5">
        <f t="shared" si="344"/>
        <v>0</v>
      </c>
      <c r="BZ425" s="5">
        <f t="shared" si="345"/>
        <v>0</v>
      </c>
      <c r="CB425" s="5">
        <f t="shared" si="346"/>
        <v>0</v>
      </c>
      <c r="CC425" s="5">
        <f t="shared" si="347"/>
        <v>0</v>
      </c>
      <c r="CE425" s="5">
        <f t="shared" si="348"/>
        <v>0</v>
      </c>
      <c r="CF425" s="5">
        <f t="shared" si="349"/>
        <v>0</v>
      </c>
      <c r="CH425" s="5">
        <f t="shared" si="350"/>
        <v>0</v>
      </c>
      <c r="CI425" s="5">
        <f t="shared" si="351"/>
        <v>0</v>
      </c>
      <c r="CK425" s="5">
        <f t="shared" si="352"/>
        <v>0</v>
      </c>
      <c r="CL425" s="5">
        <f t="shared" si="353"/>
        <v>0</v>
      </c>
      <c r="CN425" s="5">
        <f t="shared" si="354"/>
        <v>0</v>
      </c>
      <c r="CO425" s="5">
        <f t="shared" si="355"/>
        <v>0</v>
      </c>
      <c r="CQ425" s="5">
        <f t="shared" si="356"/>
        <v>0</v>
      </c>
      <c r="CR425" s="5">
        <f t="shared" si="357"/>
        <v>0</v>
      </c>
      <c r="CT425" s="5">
        <f t="shared" si="358"/>
        <v>0</v>
      </c>
      <c r="CU425" s="5">
        <f t="shared" si="359"/>
        <v>0</v>
      </c>
      <c r="CW425" s="5">
        <f t="shared" si="360"/>
        <v>0</v>
      </c>
      <c r="CX425" s="5">
        <f t="shared" si="361"/>
        <v>0</v>
      </c>
      <c r="CZ425" s="5">
        <f>K425+N425+Q425+T425+W425+Z425+AC425+AF425+AI425+AL425+AO425+AR425+AU425+AX425+BA425+BD425+BG425+BJ425+BM425+BP425+BS425+BV425+BY425+CB425+CE425+CH425+CK425+CN425+CQ425</f>
        <v>0</v>
      </c>
      <c r="DA425" s="5">
        <f>L425+O425+R425+U425+X425+AA425+AD425+AG425+AJ425+AM425+AP425+AS425+AV425+AY425+BB425+BE425+BH425+BK425+BN425+BQ425+BT425+BW425+BZ425+CC425+CF425+CI425+CL425+CO425+CR425</f>
        <v>0</v>
      </c>
    </row>
    <row r="427" spans="2:105" x14ac:dyDescent="0.2">
      <c r="B427" s="23" t="s">
        <v>56</v>
      </c>
      <c r="D427" s="23" t="s">
        <v>251</v>
      </c>
      <c r="E427" s="23" t="s">
        <v>362</v>
      </c>
      <c r="F427" s="23" t="s">
        <v>230</v>
      </c>
      <c r="G427" s="37">
        <v>6743</v>
      </c>
      <c r="H427" s="23" t="s">
        <v>235</v>
      </c>
      <c r="I427" s="23" t="s">
        <v>383</v>
      </c>
      <c r="K427" s="18">
        <v>0</v>
      </c>
      <c r="L427" s="5">
        <f t="shared" si="301"/>
        <v>0</v>
      </c>
      <c r="M427" s="18"/>
      <c r="N427" s="5">
        <f t="shared" si="302"/>
        <v>0</v>
      </c>
      <c r="O427" s="5">
        <f t="shared" si="303"/>
        <v>0</v>
      </c>
      <c r="P427" s="18"/>
      <c r="Q427" s="5">
        <f t="shared" si="304"/>
        <v>0</v>
      </c>
      <c r="R427" s="5">
        <f t="shared" si="305"/>
        <v>0</v>
      </c>
      <c r="S427" s="18"/>
      <c r="T427" s="5">
        <f t="shared" si="306"/>
        <v>0</v>
      </c>
      <c r="U427" s="5">
        <f t="shared" si="307"/>
        <v>0</v>
      </c>
      <c r="V427" s="18"/>
      <c r="W427" s="5">
        <f t="shared" si="308"/>
        <v>0</v>
      </c>
      <c r="X427" s="5">
        <f t="shared" si="309"/>
        <v>0</v>
      </c>
      <c r="Y427" s="18"/>
      <c r="Z427" s="5">
        <f t="shared" si="310"/>
        <v>0</v>
      </c>
      <c r="AA427" s="5">
        <f t="shared" si="311"/>
        <v>0</v>
      </c>
      <c r="AB427" s="18"/>
      <c r="AC427" s="5">
        <f t="shared" si="312"/>
        <v>0</v>
      </c>
      <c r="AD427" s="5">
        <f t="shared" si="313"/>
        <v>0</v>
      </c>
      <c r="AE427" s="18"/>
      <c r="AF427" s="5">
        <f t="shared" si="314"/>
        <v>0</v>
      </c>
      <c r="AG427" s="5">
        <f t="shared" si="315"/>
        <v>0</v>
      </c>
      <c r="AH427" s="18"/>
      <c r="AI427" s="5">
        <f t="shared" si="316"/>
        <v>0</v>
      </c>
      <c r="AJ427" s="5">
        <f t="shared" si="317"/>
        <v>0</v>
      </c>
      <c r="AK427" s="18"/>
      <c r="AL427" s="5">
        <f t="shared" si="318"/>
        <v>0</v>
      </c>
      <c r="AM427" s="5">
        <f t="shared" si="319"/>
        <v>0</v>
      </c>
      <c r="AN427" s="18"/>
      <c r="AO427" s="5">
        <f t="shared" si="320"/>
        <v>0</v>
      </c>
      <c r="AP427" s="5">
        <f t="shared" si="321"/>
        <v>0</v>
      </c>
      <c r="AQ427" s="18"/>
      <c r="AR427" s="5">
        <f t="shared" si="322"/>
        <v>0</v>
      </c>
      <c r="AS427" s="5">
        <f t="shared" si="323"/>
        <v>0</v>
      </c>
      <c r="AT427" s="18"/>
      <c r="AU427" s="5">
        <f t="shared" si="324"/>
        <v>0</v>
      </c>
      <c r="AV427" s="5">
        <f t="shared" si="325"/>
        <v>0</v>
      </c>
      <c r="AW427" s="18"/>
      <c r="AX427" s="5">
        <f t="shared" si="326"/>
        <v>0</v>
      </c>
      <c r="AY427" s="5">
        <f t="shared" si="327"/>
        <v>0</v>
      </c>
      <c r="AZ427" s="18"/>
      <c r="BA427" s="5">
        <f t="shared" si="328"/>
        <v>0</v>
      </c>
      <c r="BB427" s="5">
        <f t="shared" si="329"/>
        <v>0</v>
      </c>
      <c r="BC427" s="18"/>
      <c r="BD427" s="5">
        <f t="shared" si="330"/>
        <v>0</v>
      </c>
      <c r="BE427" s="5">
        <f t="shared" si="331"/>
        <v>0</v>
      </c>
      <c r="BG427" s="5">
        <f t="shared" si="332"/>
        <v>0</v>
      </c>
      <c r="BH427" s="5">
        <f t="shared" si="333"/>
        <v>0</v>
      </c>
      <c r="BJ427" s="5">
        <f t="shared" si="334"/>
        <v>0</v>
      </c>
      <c r="BK427" s="5">
        <f t="shared" si="335"/>
        <v>0</v>
      </c>
      <c r="BM427" s="5">
        <f t="shared" si="336"/>
        <v>0</v>
      </c>
      <c r="BN427" s="5">
        <f t="shared" si="337"/>
        <v>0</v>
      </c>
      <c r="BP427" s="5">
        <f t="shared" si="338"/>
        <v>0</v>
      </c>
      <c r="BQ427" s="5">
        <f t="shared" si="339"/>
        <v>0</v>
      </c>
      <c r="BS427" s="5">
        <f t="shared" si="340"/>
        <v>0</v>
      </c>
      <c r="BT427" s="5">
        <f t="shared" si="341"/>
        <v>0</v>
      </c>
      <c r="BV427" s="5">
        <f t="shared" si="342"/>
        <v>0</v>
      </c>
      <c r="BW427" s="5">
        <f t="shared" si="343"/>
        <v>0</v>
      </c>
      <c r="BY427" s="5">
        <f t="shared" si="344"/>
        <v>0</v>
      </c>
      <c r="BZ427" s="5">
        <f t="shared" si="345"/>
        <v>0</v>
      </c>
      <c r="CB427" s="5">
        <f t="shared" si="346"/>
        <v>0</v>
      </c>
      <c r="CC427" s="5">
        <f t="shared" si="347"/>
        <v>0</v>
      </c>
      <c r="CE427" s="5">
        <f t="shared" si="348"/>
        <v>0</v>
      </c>
      <c r="CF427" s="5">
        <f t="shared" si="349"/>
        <v>0</v>
      </c>
      <c r="CH427" s="5">
        <f t="shared" si="350"/>
        <v>0</v>
      </c>
      <c r="CI427" s="5">
        <f t="shared" si="351"/>
        <v>0</v>
      </c>
      <c r="CK427" s="5">
        <f t="shared" si="352"/>
        <v>0</v>
      </c>
      <c r="CL427" s="5">
        <f t="shared" si="353"/>
        <v>0</v>
      </c>
      <c r="CN427" s="5">
        <f t="shared" si="354"/>
        <v>0</v>
      </c>
      <c r="CO427" s="5">
        <f t="shared" si="355"/>
        <v>0</v>
      </c>
      <c r="CQ427" s="5">
        <f t="shared" si="356"/>
        <v>0</v>
      </c>
      <c r="CR427" s="5">
        <f t="shared" si="357"/>
        <v>0</v>
      </c>
      <c r="CT427" s="5">
        <f t="shared" si="358"/>
        <v>0</v>
      </c>
      <c r="CU427" s="5">
        <f t="shared" si="359"/>
        <v>0</v>
      </c>
      <c r="CW427" s="5">
        <f t="shared" si="360"/>
        <v>0</v>
      </c>
      <c r="CX427" s="5">
        <f t="shared" si="361"/>
        <v>0</v>
      </c>
      <c r="CZ427" s="5">
        <f>K427+N427+Q427+T427+W427+Z427+AC427+AF427+AI427+AL427+AO427+AR427+AU427+AX427+BA427+BD427+BG427+BJ427+BM427+BP427+BS427+BV427+BY427+CB427+CE427+CH427+CK427+CN427+CQ427</f>
        <v>0</v>
      </c>
      <c r="DA427" s="5">
        <f>L427+O427+R427+U427+X427+AA427+AD427+AG427+AJ427+AM427+AP427+AS427+AV427+AY427+BB427+BE427+BH427+BK427+BN427+BQ427+BT427+BW427+BZ427+CC427+CF427+CI427+CL427+CO427+CR427</f>
        <v>0</v>
      </c>
    </row>
    <row r="428" spans="2:105" x14ac:dyDescent="0.2">
      <c r="B428" s="23" t="s">
        <v>56</v>
      </c>
      <c r="D428" s="23" t="s">
        <v>251</v>
      </c>
      <c r="E428" s="23" t="s">
        <v>362</v>
      </c>
      <c r="F428" s="23" t="s">
        <v>230</v>
      </c>
      <c r="G428" s="37">
        <v>6743</v>
      </c>
      <c r="H428" s="23" t="s">
        <v>236</v>
      </c>
      <c r="I428" s="23" t="s">
        <v>383</v>
      </c>
      <c r="K428" s="5">
        <v>0</v>
      </c>
      <c r="L428" s="5">
        <f t="shared" ref="L428:L493" si="362">+K428</f>
        <v>0</v>
      </c>
      <c r="N428" s="5">
        <f t="shared" ref="N428:N493" si="363">+K428</f>
        <v>0</v>
      </c>
      <c r="O428" s="5">
        <f t="shared" ref="O428:O493" si="364">+N428</f>
        <v>0</v>
      </c>
      <c r="Q428" s="5">
        <f t="shared" ref="Q428:Q493" si="365">+N428</f>
        <v>0</v>
      </c>
      <c r="R428" s="5">
        <f t="shared" ref="R428:R493" si="366">+Q428</f>
        <v>0</v>
      </c>
      <c r="T428" s="5">
        <f t="shared" ref="T428:T493" si="367">+Q428</f>
        <v>0</v>
      </c>
      <c r="U428" s="5">
        <f t="shared" ref="U428:U493" si="368">+T428</f>
        <v>0</v>
      </c>
      <c r="W428" s="5">
        <f t="shared" ref="W428:W493" si="369">+T428</f>
        <v>0</v>
      </c>
      <c r="X428" s="5">
        <f t="shared" ref="X428:X493" si="370">+W428</f>
        <v>0</v>
      </c>
      <c r="Z428" s="5">
        <f t="shared" ref="Z428:Z493" si="371">+W428</f>
        <v>0</v>
      </c>
      <c r="AA428" s="5">
        <f t="shared" ref="AA428:AA493" si="372">+Z428</f>
        <v>0</v>
      </c>
      <c r="AC428" s="5">
        <f t="shared" ref="AC428:AC493" si="373">+Z428</f>
        <v>0</v>
      </c>
      <c r="AD428" s="5">
        <f t="shared" ref="AD428:AD493" si="374">+AC428</f>
        <v>0</v>
      </c>
      <c r="AF428" s="5">
        <f t="shared" ref="AF428:AF493" si="375">+AC428</f>
        <v>0</v>
      </c>
      <c r="AG428" s="5">
        <f t="shared" ref="AG428:AG493" si="376">+AF428</f>
        <v>0</v>
      </c>
      <c r="AI428" s="5">
        <f t="shared" ref="AI428:AI493" si="377">+AF428</f>
        <v>0</v>
      </c>
      <c r="AJ428" s="5">
        <f t="shared" ref="AJ428:AJ493" si="378">+AI428</f>
        <v>0</v>
      </c>
      <c r="AL428" s="5">
        <f t="shared" ref="AL428:AL493" si="379">+AI428</f>
        <v>0</v>
      </c>
      <c r="AM428" s="5">
        <f t="shared" ref="AM428:AM493" si="380">+AL428</f>
        <v>0</v>
      </c>
      <c r="AO428" s="5">
        <f t="shared" ref="AO428:AO493" si="381">+AL428</f>
        <v>0</v>
      </c>
      <c r="AP428" s="5">
        <f t="shared" ref="AP428:AP493" si="382">+AO428</f>
        <v>0</v>
      </c>
      <c r="AR428" s="5">
        <f t="shared" ref="AR428:AR493" si="383">+AO428</f>
        <v>0</v>
      </c>
      <c r="AS428" s="5">
        <f t="shared" ref="AS428:AS493" si="384">+AR428</f>
        <v>0</v>
      </c>
      <c r="AU428" s="5">
        <f t="shared" ref="AU428:AU493" si="385">+AR428</f>
        <v>0</v>
      </c>
      <c r="AV428" s="5">
        <f t="shared" ref="AV428:AV493" si="386">+AU428</f>
        <v>0</v>
      </c>
      <c r="AX428" s="5">
        <f t="shared" ref="AX428:AX493" si="387">+AU428</f>
        <v>0</v>
      </c>
      <c r="AY428" s="5">
        <f t="shared" ref="AY428:AY493" si="388">+AX428</f>
        <v>0</v>
      </c>
      <c r="BA428" s="5">
        <f t="shared" ref="BA428:BA493" si="389">+AX428</f>
        <v>0</v>
      </c>
      <c r="BB428" s="5">
        <f t="shared" ref="BB428:BB493" si="390">+BA428</f>
        <v>0</v>
      </c>
      <c r="BD428" s="5">
        <f t="shared" ref="BD428:BD493" si="391">+BA428</f>
        <v>0</v>
      </c>
      <c r="BE428" s="5">
        <f t="shared" ref="BE428:BE493" si="392">+BD428</f>
        <v>0</v>
      </c>
      <c r="BG428" s="5">
        <f t="shared" ref="BG428:BG493" si="393">+BD428</f>
        <v>0</v>
      </c>
      <c r="BH428" s="5">
        <f t="shared" ref="BH428:BH493" si="394">+BG428</f>
        <v>0</v>
      </c>
      <c r="BJ428" s="5">
        <f t="shared" ref="BJ428:BJ493" si="395">+BG428</f>
        <v>0</v>
      </c>
      <c r="BK428" s="5">
        <f t="shared" ref="BK428:BK493" si="396">+BJ428</f>
        <v>0</v>
      </c>
      <c r="BM428" s="5">
        <f t="shared" ref="BM428:BM493" si="397">+BJ428</f>
        <v>0</v>
      </c>
      <c r="BN428" s="5">
        <f t="shared" ref="BN428:BN493" si="398">+BM428</f>
        <v>0</v>
      </c>
      <c r="BP428" s="5">
        <f t="shared" ref="BP428:BP493" si="399">+BM428</f>
        <v>0</v>
      </c>
      <c r="BQ428" s="5">
        <f t="shared" ref="BQ428:BQ493" si="400">+BP428</f>
        <v>0</v>
      </c>
      <c r="BS428" s="5">
        <f t="shared" ref="BS428:BS493" si="401">+BP428</f>
        <v>0</v>
      </c>
      <c r="BT428" s="5">
        <f t="shared" ref="BT428:BT493" si="402">+BS428</f>
        <v>0</v>
      </c>
      <c r="BV428" s="5">
        <f t="shared" ref="BV428:BV493" si="403">+BS428</f>
        <v>0</v>
      </c>
      <c r="BW428" s="5">
        <f t="shared" ref="BW428:BW493" si="404">+BV428</f>
        <v>0</v>
      </c>
      <c r="BY428" s="5">
        <f t="shared" ref="BY428:BY493" si="405">+BV428</f>
        <v>0</v>
      </c>
      <c r="BZ428" s="5">
        <f t="shared" ref="BZ428:BZ493" si="406">+BY428</f>
        <v>0</v>
      </c>
      <c r="CB428" s="5">
        <f t="shared" ref="CB428:CB493" si="407">+BY428</f>
        <v>0</v>
      </c>
      <c r="CC428" s="5">
        <f t="shared" ref="CC428:CC493" si="408">+CB428</f>
        <v>0</v>
      </c>
      <c r="CE428" s="5">
        <f t="shared" ref="CE428:CE493" si="409">+CB428</f>
        <v>0</v>
      </c>
      <c r="CF428" s="5">
        <f t="shared" ref="CF428:CF493" si="410">+CE428</f>
        <v>0</v>
      </c>
      <c r="CH428" s="5">
        <f t="shared" ref="CH428:CH493" si="411">+CE428</f>
        <v>0</v>
      </c>
      <c r="CI428" s="5">
        <f t="shared" ref="CI428:CI493" si="412">+CH428</f>
        <v>0</v>
      </c>
      <c r="CK428" s="5">
        <f t="shared" ref="CK428:CK493" si="413">+CH428</f>
        <v>0</v>
      </c>
      <c r="CL428" s="5">
        <f t="shared" ref="CL428:CL493" si="414">+CK428</f>
        <v>0</v>
      </c>
      <c r="CN428" s="5">
        <f t="shared" ref="CN428:CN493" si="415">+CK428</f>
        <v>0</v>
      </c>
      <c r="CO428" s="5">
        <f t="shared" ref="CO428:CO493" si="416">+CN428</f>
        <v>0</v>
      </c>
      <c r="CQ428" s="5">
        <f t="shared" ref="CQ428:CQ493" si="417">+CN428</f>
        <v>0</v>
      </c>
      <c r="CR428" s="5">
        <f t="shared" ref="CR428:CR493" si="418">+CQ428</f>
        <v>0</v>
      </c>
      <c r="CT428" s="5">
        <f t="shared" ref="CT428:CT493" si="419">+CQ428</f>
        <v>0</v>
      </c>
      <c r="CU428" s="5">
        <f t="shared" ref="CU428:CU493" si="420">+CT428</f>
        <v>0</v>
      </c>
      <c r="CW428" s="5">
        <f t="shared" ref="CW428:CW493" si="421">+CT428</f>
        <v>0</v>
      </c>
      <c r="CX428" s="5">
        <f t="shared" ref="CX428:CX493" si="422">+CW428</f>
        <v>0</v>
      </c>
      <c r="CZ428" s="5">
        <f>K428+N428+Q428+T428+W428+Z428+AC428+AF428+AI428+AL428+AO428+AR428+AU428+AX428+BA428+BD428+BG428+BJ428+BM428+BP428+BS428+BV428+BY428+CB428+CE428+CH428+CK428+CN428+CQ428</f>
        <v>0</v>
      </c>
      <c r="DA428" s="5">
        <f>L428+O428+R428+U428+X428+AA428+AD428+AG428+AJ428+AM428+AP428+AS428+AV428+AY428+BB428+BE428+BH428+BK428+BN428+BQ428+BT428+BW428+BZ428+CC428+CF428+CI428+CL428+CO428+CR428</f>
        <v>0</v>
      </c>
    </row>
    <row r="431" spans="2:105" x14ac:dyDescent="0.2">
      <c r="B431" s="23" t="s">
        <v>56</v>
      </c>
      <c r="D431" s="23" t="s">
        <v>252</v>
      </c>
      <c r="E431" s="23" t="s">
        <v>362</v>
      </c>
      <c r="F431" s="23" t="s">
        <v>170</v>
      </c>
      <c r="G431" s="37">
        <v>6382</v>
      </c>
      <c r="H431" s="23" t="s">
        <v>235</v>
      </c>
      <c r="I431" s="23" t="s">
        <v>395</v>
      </c>
      <c r="K431" s="5">
        <v>324</v>
      </c>
      <c r="L431" s="5">
        <f t="shared" si="362"/>
        <v>324</v>
      </c>
      <c r="N431" s="5">
        <f t="shared" si="363"/>
        <v>324</v>
      </c>
      <c r="O431" s="5">
        <f t="shared" si="364"/>
        <v>324</v>
      </c>
      <c r="Q431" s="5">
        <f t="shared" si="365"/>
        <v>324</v>
      </c>
      <c r="R431" s="5">
        <f t="shared" si="366"/>
        <v>324</v>
      </c>
      <c r="T431" s="5">
        <f t="shared" si="367"/>
        <v>324</v>
      </c>
      <c r="U431" s="5">
        <f t="shared" si="368"/>
        <v>324</v>
      </c>
      <c r="W431" s="5">
        <f t="shared" si="369"/>
        <v>324</v>
      </c>
      <c r="X431" s="5">
        <f t="shared" si="370"/>
        <v>324</v>
      </c>
      <c r="Z431" s="5">
        <f t="shared" si="371"/>
        <v>324</v>
      </c>
      <c r="AA431" s="5">
        <f t="shared" si="372"/>
        <v>324</v>
      </c>
      <c r="AC431" s="5">
        <f t="shared" si="373"/>
        <v>324</v>
      </c>
      <c r="AD431" s="5">
        <f t="shared" si="374"/>
        <v>324</v>
      </c>
      <c r="AF431" s="5">
        <f t="shared" si="375"/>
        <v>324</v>
      </c>
      <c r="AG431" s="5">
        <f t="shared" si="376"/>
        <v>324</v>
      </c>
      <c r="AI431" s="5">
        <f t="shared" si="377"/>
        <v>324</v>
      </c>
      <c r="AJ431" s="5">
        <f t="shared" si="378"/>
        <v>324</v>
      </c>
      <c r="AL431" s="5">
        <f t="shared" si="379"/>
        <v>324</v>
      </c>
      <c r="AM431" s="5">
        <f t="shared" si="380"/>
        <v>324</v>
      </c>
      <c r="AO431" s="5">
        <f t="shared" si="381"/>
        <v>324</v>
      </c>
      <c r="AP431" s="5">
        <f t="shared" si="382"/>
        <v>324</v>
      </c>
      <c r="AR431" s="5">
        <f t="shared" si="383"/>
        <v>324</v>
      </c>
      <c r="AS431" s="5">
        <f t="shared" si="384"/>
        <v>324</v>
      </c>
      <c r="AU431" s="5">
        <f t="shared" si="385"/>
        <v>324</v>
      </c>
      <c r="AV431" s="5">
        <f t="shared" si="386"/>
        <v>324</v>
      </c>
      <c r="AX431" s="5">
        <f t="shared" si="387"/>
        <v>324</v>
      </c>
      <c r="AY431" s="5">
        <f t="shared" si="388"/>
        <v>324</v>
      </c>
      <c r="BA431" s="5">
        <f t="shared" si="389"/>
        <v>324</v>
      </c>
      <c r="BB431" s="5">
        <f t="shared" si="390"/>
        <v>324</v>
      </c>
      <c r="BD431" s="5">
        <f t="shared" si="391"/>
        <v>324</v>
      </c>
      <c r="BE431" s="5">
        <f t="shared" si="392"/>
        <v>324</v>
      </c>
      <c r="BG431" s="5">
        <f t="shared" si="393"/>
        <v>324</v>
      </c>
      <c r="BH431" s="5">
        <f t="shared" si="394"/>
        <v>324</v>
      </c>
      <c r="BJ431" s="5">
        <f t="shared" si="395"/>
        <v>324</v>
      </c>
      <c r="BK431" s="5">
        <f t="shared" si="396"/>
        <v>324</v>
      </c>
      <c r="BM431" s="5">
        <f t="shared" si="397"/>
        <v>324</v>
      </c>
      <c r="BN431" s="5">
        <f t="shared" si="398"/>
        <v>324</v>
      </c>
      <c r="BP431" s="5">
        <f t="shared" si="399"/>
        <v>324</v>
      </c>
      <c r="BQ431" s="5">
        <f t="shared" si="400"/>
        <v>324</v>
      </c>
      <c r="BS431" s="5">
        <f t="shared" si="401"/>
        <v>324</v>
      </c>
      <c r="BT431" s="5">
        <f t="shared" si="402"/>
        <v>324</v>
      </c>
      <c r="BV431" s="5">
        <f t="shared" si="403"/>
        <v>324</v>
      </c>
      <c r="BW431" s="5">
        <f t="shared" si="404"/>
        <v>324</v>
      </c>
      <c r="BY431" s="5">
        <f t="shared" si="405"/>
        <v>324</v>
      </c>
      <c r="BZ431" s="5">
        <f t="shared" si="406"/>
        <v>324</v>
      </c>
      <c r="CB431" s="5">
        <f t="shared" si="407"/>
        <v>324</v>
      </c>
      <c r="CC431" s="5">
        <f t="shared" si="408"/>
        <v>324</v>
      </c>
      <c r="CE431" s="5">
        <f t="shared" si="409"/>
        <v>324</v>
      </c>
      <c r="CF431" s="5">
        <f t="shared" si="410"/>
        <v>324</v>
      </c>
      <c r="CH431" s="5">
        <f t="shared" si="411"/>
        <v>324</v>
      </c>
      <c r="CI431" s="5">
        <f t="shared" si="412"/>
        <v>324</v>
      </c>
      <c r="CK431" s="5">
        <f t="shared" si="413"/>
        <v>324</v>
      </c>
      <c r="CL431" s="5">
        <f t="shared" si="414"/>
        <v>324</v>
      </c>
      <c r="CN431" s="5">
        <f t="shared" si="415"/>
        <v>324</v>
      </c>
      <c r="CO431" s="5">
        <f t="shared" si="416"/>
        <v>324</v>
      </c>
      <c r="CQ431" s="5">
        <f t="shared" si="417"/>
        <v>324</v>
      </c>
      <c r="CR431" s="5">
        <f t="shared" si="418"/>
        <v>324</v>
      </c>
      <c r="CT431" s="5">
        <f t="shared" si="419"/>
        <v>324</v>
      </c>
      <c r="CU431" s="5">
        <f t="shared" si="420"/>
        <v>324</v>
      </c>
      <c r="CW431" s="5">
        <f t="shared" si="421"/>
        <v>324</v>
      </c>
      <c r="CX431" s="5">
        <f t="shared" si="422"/>
        <v>324</v>
      </c>
      <c r="CZ431" s="5">
        <f>K431+N431+Q431+T431+W431+Z431+AC431+AF431+AI431+AL431+AO431+AR431+AU431+AX431+BA431+BD431+BG431+BJ431+BM431+BP431+BS431+BV431+BY431+CB431+CE431+CH431+CK431+CN431+CQ431+CT431+CW431</f>
        <v>10044</v>
      </c>
      <c r="DA431" s="5">
        <f>L431+O431+R431+U431+X431+AA431+AD431+AG431+AJ431+AM431+AP431+AS431+AV431+AY431+BB431+BE431+BH431+BK431+BN431+BQ431+BT431+BW431+BZ431+CC431+CF431+CI431+CL431+CO431+CR431+CU431+CX431</f>
        <v>10044</v>
      </c>
    </row>
    <row r="432" spans="2:105" x14ac:dyDescent="0.2">
      <c r="B432" s="23" t="s">
        <v>56</v>
      </c>
      <c r="D432" s="23" t="s">
        <v>252</v>
      </c>
      <c r="E432" s="23" t="s">
        <v>362</v>
      </c>
      <c r="F432" s="23" t="s">
        <v>170</v>
      </c>
      <c r="G432" s="37">
        <v>6382</v>
      </c>
      <c r="H432" s="23" t="s">
        <v>236</v>
      </c>
      <c r="I432" s="23" t="s">
        <v>395</v>
      </c>
      <c r="L432" s="5">
        <f t="shared" si="362"/>
        <v>0</v>
      </c>
      <c r="N432" s="5">
        <f t="shared" si="363"/>
        <v>0</v>
      </c>
      <c r="O432" s="5">
        <f t="shared" si="364"/>
        <v>0</v>
      </c>
      <c r="Q432" s="5">
        <f t="shared" si="365"/>
        <v>0</v>
      </c>
      <c r="R432" s="5">
        <f t="shared" si="366"/>
        <v>0</v>
      </c>
      <c r="T432" s="5">
        <f t="shared" si="367"/>
        <v>0</v>
      </c>
      <c r="U432" s="5">
        <f t="shared" si="368"/>
        <v>0</v>
      </c>
      <c r="W432" s="5">
        <f t="shared" si="369"/>
        <v>0</v>
      </c>
      <c r="X432" s="5">
        <f t="shared" si="370"/>
        <v>0</v>
      </c>
      <c r="Z432" s="5">
        <f t="shared" si="371"/>
        <v>0</v>
      </c>
      <c r="AA432" s="5">
        <f t="shared" si="372"/>
        <v>0</v>
      </c>
      <c r="AC432" s="5">
        <f t="shared" si="373"/>
        <v>0</v>
      </c>
      <c r="AD432" s="5">
        <f t="shared" si="374"/>
        <v>0</v>
      </c>
      <c r="AF432" s="5">
        <f t="shared" si="375"/>
        <v>0</v>
      </c>
      <c r="AG432" s="5">
        <f t="shared" si="376"/>
        <v>0</v>
      </c>
      <c r="AI432" s="5">
        <f t="shared" si="377"/>
        <v>0</v>
      </c>
      <c r="AJ432" s="5">
        <f t="shared" si="378"/>
        <v>0</v>
      </c>
      <c r="AL432" s="5">
        <f t="shared" si="379"/>
        <v>0</v>
      </c>
      <c r="AM432" s="5">
        <f t="shared" si="380"/>
        <v>0</v>
      </c>
      <c r="AO432" s="5">
        <f t="shared" si="381"/>
        <v>0</v>
      </c>
      <c r="AP432" s="5">
        <f t="shared" si="382"/>
        <v>0</v>
      </c>
      <c r="AR432" s="5">
        <f t="shared" si="383"/>
        <v>0</v>
      </c>
      <c r="AS432" s="5">
        <f t="shared" si="384"/>
        <v>0</v>
      </c>
      <c r="AU432" s="5">
        <f t="shared" si="385"/>
        <v>0</v>
      </c>
      <c r="AV432" s="5">
        <f t="shared" si="386"/>
        <v>0</v>
      </c>
      <c r="AX432" s="5">
        <f t="shared" si="387"/>
        <v>0</v>
      </c>
      <c r="AY432" s="5">
        <f t="shared" si="388"/>
        <v>0</v>
      </c>
      <c r="BA432" s="5">
        <f t="shared" si="389"/>
        <v>0</v>
      </c>
      <c r="BB432" s="5">
        <f t="shared" si="390"/>
        <v>0</v>
      </c>
      <c r="BD432" s="5">
        <f t="shared" si="391"/>
        <v>0</v>
      </c>
      <c r="BE432" s="5">
        <f t="shared" si="392"/>
        <v>0</v>
      </c>
      <c r="BG432" s="5">
        <f t="shared" si="393"/>
        <v>0</v>
      </c>
      <c r="BH432" s="5">
        <f t="shared" si="394"/>
        <v>0</v>
      </c>
      <c r="BJ432" s="5">
        <f t="shared" si="395"/>
        <v>0</v>
      </c>
      <c r="BK432" s="5">
        <f t="shared" si="396"/>
        <v>0</v>
      </c>
      <c r="BM432" s="5">
        <f t="shared" si="397"/>
        <v>0</v>
      </c>
      <c r="BN432" s="5">
        <f t="shared" si="398"/>
        <v>0</v>
      </c>
      <c r="BP432" s="5">
        <f t="shared" si="399"/>
        <v>0</v>
      </c>
      <c r="BQ432" s="5">
        <f t="shared" si="400"/>
        <v>0</v>
      </c>
      <c r="BS432" s="5">
        <f t="shared" si="401"/>
        <v>0</v>
      </c>
      <c r="BT432" s="5">
        <f t="shared" si="402"/>
        <v>0</v>
      </c>
      <c r="BV432" s="5">
        <f t="shared" si="403"/>
        <v>0</v>
      </c>
      <c r="BW432" s="5">
        <f t="shared" si="404"/>
        <v>0</v>
      </c>
      <c r="BY432" s="5">
        <f t="shared" si="405"/>
        <v>0</v>
      </c>
      <c r="BZ432" s="5">
        <f t="shared" si="406"/>
        <v>0</v>
      </c>
      <c r="CB432" s="5">
        <f t="shared" si="407"/>
        <v>0</v>
      </c>
      <c r="CC432" s="5">
        <f t="shared" si="408"/>
        <v>0</v>
      </c>
      <c r="CE432" s="5">
        <f t="shared" si="409"/>
        <v>0</v>
      </c>
      <c r="CF432" s="5">
        <f t="shared" si="410"/>
        <v>0</v>
      </c>
      <c r="CH432" s="5">
        <f t="shared" si="411"/>
        <v>0</v>
      </c>
      <c r="CI432" s="5">
        <f t="shared" si="412"/>
        <v>0</v>
      </c>
      <c r="CK432" s="5">
        <f t="shared" si="413"/>
        <v>0</v>
      </c>
      <c r="CL432" s="5">
        <f t="shared" si="414"/>
        <v>0</v>
      </c>
      <c r="CN432" s="5">
        <f t="shared" si="415"/>
        <v>0</v>
      </c>
      <c r="CO432" s="5">
        <f t="shared" si="416"/>
        <v>0</v>
      </c>
      <c r="CQ432" s="5">
        <f t="shared" si="417"/>
        <v>0</v>
      </c>
      <c r="CR432" s="5">
        <f t="shared" si="418"/>
        <v>0</v>
      </c>
      <c r="CT432" s="5">
        <f t="shared" si="419"/>
        <v>0</v>
      </c>
      <c r="CU432" s="5">
        <f t="shared" si="420"/>
        <v>0</v>
      </c>
      <c r="CW432" s="5">
        <f t="shared" si="421"/>
        <v>0</v>
      </c>
      <c r="CX432" s="5">
        <f t="shared" si="422"/>
        <v>0</v>
      </c>
      <c r="CZ432" s="5">
        <f>K432+N432+Q432+T432+W432+Z432+AC432+AF432+AI432+AL432+AO432+AR432+AU432+AX432+BA432+BD432+BG432+BJ432+BM432+BP432+BS432+BV432+BY432+CB432+CE432+CH432+CK432+CN432+CQ432+CT432+CW432</f>
        <v>0</v>
      </c>
      <c r="DA432" s="5">
        <f>L432+O432+R432+U432+X432+AA432+AD432+AG432+AJ432+AM432+AP432+AS432+AV432+AY432+BB432+BE432+BH432+BK432+BN432+BQ432+BT432+BW432+BZ432+CC432+CF432+CI432+CL432+CO432+CR432+CU432+CX432</f>
        <v>0</v>
      </c>
    </row>
    <row r="433" spans="2:105" x14ac:dyDescent="0.2">
      <c r="K433" s="23" t="s">
        <v>416</v>
      </c>
    </row>
    <row r="434" spans="2:105" x14ac:dyDescent="0.2">
      <c r="K434" s="23"/>
    </row>
    <row r="436" spans="2:105" x14ac:dyDescent="0.2">
      <c r="B436" s="23" t="s">
        <v>56</v>
      </c>
      <c r="D436" s="23" t="s">
        <v>252</v>
      </c>
      <c r="E436" s="23" t="s">
        <v>362</v>
      </c>
      <c r="F436" s="31" t="s">
        <v>163</v>
      </c>
      <c r="G436" s="37">
        <v>6386</v>
      </c>
      <c r="H436" s="23" t="s">
        <v>235</v>
      </c>
      <c r="I436" s="23" t="s">
        <v>395</v>
      </c>
      <c r="K436" s="18">
        <v>136</v>
      </c>
      <c r="L436" s="5">
        <f t="shared" si="362"/>
        <v>136</v>
      </c>
      <c r="M436" s="18"/>
      <c r="N436" s="5">
        <f t="shared" si="363"/>
        <v>136</v>
      </c>
      <c r="O436" s="5">
        <f t="shared" si="364"/>
        <v>136</v>
      </c>
      <c r="P436" s="18"/>
      <c r="Q436" s="5">
        <f t="shared" si="365"/>
        <v>136</v>
      </c>
      <c r="R436" s="5">
        <f t="shared" si="366"/>
        <v>136</v>
      </c>
      <c r="S436" s="18"/>
      <c r="T436" s="5">
        <f t="shared" si="367"/>
        <v>136</v>
      </c>
      <c r="U436" s="5">
        <f t="shared" si="368"/>
        <v>136</v>
      </c>
      <c r="V436" s="18"/>
      <c r="W436" s="5">
        <f t="shared" si="369"/>
        <v>136</v>
      </c>
      <c r="X436" s="5">
        <f t="shared" si="370"/>
        <v>136</v>
      </c>
      <c r="Y436" s="18"/>
      <c r="Z436" s="5">
        <f t="shared" si="371"/>
        <v>136</v>
      </c>
      <c r="AA436" s="5">
        <f t="shared" si="372"/>
        <v>136</v>
      </c>
      <c r="AB436" s="18"/>
      <c r="AC436" s="5">
        <f t="shared" si="373"/>
        <v>136</v>
      </c>
      <c r="AD436" s="5">
        <f t="shared" si="374"/>
        <v>136</v>
      </c>
      <c r="AE436" s="18"/>
      <c r="AF436" s="5">
        <f t="shared" si="375"/>
        <v>136</v>
      </c>
      <c r="AG436" s="5">
        <f t="shared" si="376"/>
        <v>136</v>
      </c>
      <c r="AH436" s="18"/>
      <c r="AI436" s="5">
        <f t="shared" si="377"/>
        <v>136</v>
      </c>
      <c r="AJ436" s="5">
        <f t="shared" si="378"/>
        <v>136</v>
      </c>
      <c r="AK436" s="18"/>
      <c r="AL436" s="5">
        <f t="shared" si="379"/>
        <v>136</v>
      </c>
      <c r="AM436" s="5">
        <f t="shared" si="380"/>
        <v>136</v>
      </c>
      <c r="AN436" s="18"/>
      <c r="AO436" s="5">
        <f t="shared" si="381"/>
        <v>136</v>
      </c>
      <c r="AP436" s="5">
        <f t="shared" si="382"/>
        <v>136</v>
      </c>
      <c r="AQ436" s="18"/>
      <c r="AR436" s="5">
        <f t="shared" si="383"/>
        <v>136</v>
      </c>
      <c r="AS436" s="5">
        <f t="shared" si="384"/>
        <v>136</v>
      </c>
      <c r="AT436" s="18"/>
      <c r="AU436" s="5">
        <f t="shared" si="385"/>
        <v>136</v>
      </c>
      <c r="AV436" s="5">
        <f t="shared" si="386"/>
        <v>136</v>
      </c>
      <c r="AW436" s="18"/>
      <c r="AX436" s="5">
        <f t="shared" si="387"/>
        <v>136</v>
      </c>
      <c r="AY436" s="5">
        <f t="shared" si="388"/>
        <v>136</v>
      </c>
      <c r="AZ436" s="18"/>
      <c r="BA436" s="5">
        <f t="shared" si="389"/>
        <v>136</v>
      </c>
      <c r="BB436" s="5">
        <f t="shared" si="390"/>
        <v>136</v>
      </c>
      <c r="BC436" s="18"/>
      <c r="BD436" s="5">
        <f t="shared" si="391"/>
        <v>136</v>
      </c>
      <c r="BE436" s="5">
        <f t="shared" si="392"/>
        <v>136</v>
      </c>
      <c r="BG436" s="5">
        <f t="shared" si="393"/>
        <v>136</v>
      </c>
      <c r="BH436" s="5">
        <f t="shared" si="394"/>
        <v>136</v>
      </c>
      <c r="BJ436" s="5">
        <f t="shared" si="395"/>
        <v>136</v>
      </c>
      <c r="BK436" s="5">
        <f t="shared" si="396"/>
        <v>136</v>
      </c>
      <c r="BM436" s="5">
        <f t="shared" si="397"/>
        <v>136</v>
      </c>
      <c r="BN436" s="5">
        <f t="shared" si="398"/>
        <v>136</v>
      </c>
      <c r="BP436" s="5">
        <f t="shared" si="399"/>
        <v>136</v>
      </c>
      <c r="BQ436" s="5">
        <f t="shared" si="400"/>
        <v>136</v>
      </c>
      <c r="BS436" s="5">
        <f t="shared" si="401"/>
        <v>136</v>
      </c>
      <c r="BT436" s="5">
        <f t="shared" si="402"/>
        <v>136</v>
      </c>
      <c r="BV436" s="5">
        <f t="shared" si="403"/>
        <v>136</v>
      </c>
      <c r="BW436" s="5">
        <f t="shared" si="404"/>
        <v>136</v>
      </c>
      <c r="BY436" s="5">
        <f t="shared" si="405"/>
        <v>136</v>
      </c>
      <c r="BZ436" s="5">
        <f t="shared" si="406"/>
        <v>136</v>
      </c>
      <c r="CB436" s="5">
        <f t="shared" si="407"/>
        <v>136</v>
      </c>
      <c r="CC436" s="5">
        <f t="shared" si="408"/>
        <v>136</v>
      </c>
      <c r="CE436" s="5">
        <f t="shared" si="409"/>
        <v>136</v>
      </c>
      <c r="CF436" s="5">
        <f t="shared" si="410"/>
        <v>136</v>
      </c>
      <c r="CH436" s="5">
        <f t="shared" si="411"/>
        <v>136</v>
      </c>
      <c r="CI436" s="5">
        <f t="shared" si="412"/>
        <v>136</v>
      </c>
      <c r="CK436" s="5">
        <f t="shared" si="413"/>
        <v>136</v>
      </c>
      <c r="CL436" s="5">
        <f t="shared" si="414"/>
        <v>136</v>
      </c>
      <c r="CN436" s="5">
        <f t="shared" si="415"/>
        <v>136</v>
      </c>
      <c r="CO436" s="5">
        <f t="shared" si="416"/>
        <v>136</v>
      </c>
      <c r="CQ436" s="5">
        <f t="shared" si="417"/>
        <v>136</v>
      </c>
      <c r="CR436" s="5">
        <f t="shared" si="418"/>
        <v>136</v>
      </c>
      <c r="CT436" s="5">
        <f t="shared" si="419"/>
        <v>136</v>
      </c>
      <c r="CU436" s="5">
        <f t="shared" si="420"/>
        <v>136</v>
      </c>
      <c r="CW436" s="5">
        <f t="shared" si="421"/>
        <v>136</v>
      </c>
      <c r="CX436" s="5">
        <f t="shared" si="422"/>
        <v>136</v>
      </c>
      <c r="CZ436" s="5">
        <f>K436+N436+Q436+T436+W436+Z436+AC436+AF436+AI436+AL436+AO436+AR436+AU436+AX436+BA436+BD436+BG436+BJ436+BM436+BP436+BS436+BV436+BY436+CB436+CE436+CH436+CK436+CN436+CQ436+CT436+CW436</f>
        <v>4216</v>
      </c>
      <c r="DA436" s="5">
        <f>L436+O436+R436+U436+X436+AA436+AD436+AG436+AJ436+AM436+AP436+AS436+AV436+AY436+BB436+BE436+BH436+BK436+BN436+BQ436+BT436+BW436+BZ436+CC436+CF436+CI436+CL436+CO436+CR436+CU436+CX436</f>
        <v>4216</v>
      </c>
    </row>
    <row r="437" spans="2:105" x14ac:dyDescent="0.2">
      <c r="B437" s="23" t="s">
        <v>56</v>
      </c>
      <c r="D437" s="23" t="s">
        <v>252</v>
      </c>
      <c r="E437" s="23" t="s">
        <v>362</v>
      </c>
      <c r="F437" s="31" t="s">
        <v>163</v>
      </c>
      <c r="G437" s="37">
        <v>6386</v>
      </c>
      <c r="H437" s="23" t="s">
        <v>236</v>
      </c>
      <c r="I437" s="23" t="s">
        <v>395</v>
      </c>
      <c r="L437" s="5">
        <f t="shared" si="362"/>
        <v>0</v>
      </c>
      <c r="N437" s="5">
        <f t="shared" si="363"/>
        <v>0</v>
      </c>
      <c r="O437" s="5">
        <f t="shared" si="364"/>
        <v>0</v>
      </c>
      <c r="Q437" s="5">
        <f t="shared" si="365"/>
        <v>0</v>
      </c>
      <c r="R437" s="5">
        <f t="shared" si="366"/>
        <v>0</v>
      </c>
      <c r="T437" s="5">
        <f t="shared" si="367"/>
        <v>0</v>
      </c>
      <c r="U437" s="5">
        <f t="shared" si="368"/>
        <v>0</v>
      </c>
      <c r="W437" s="5">
        <f t="shared" si="369"/>
        <v>0</v>
      </c>
      <c r="X437" s="5">
        <f t="shared" si="370"/>
        <v>0</v>
      </c>
      <c r="Z437" s="5">
        <f t="shared" si="371"/>
        <v>0</v>
      </c>
      <c r="AA437" s="5">
        <f t="shared" si="372"/>
        <v>0</v>
      </c>
      <c r="AC437" s="5">
        <f t="shared" si="373"/>
        <v>0</v>
      </c>
      <c r="AD437" s="5">
        <f t="shared" si="374"/>
        <v>0</v>
      </c>
      <c r="AF437" s="5">
        <f t="shared" si="375"/>
        <v>0</v>
      </c>
      <c r="AG437" s="5">
        <f t="shared" si="376"/>
        <v>0</v>
      </c>
      <c r="AI437" s="5">
        <f t="shared" si="377"/>
        <v>0</v>
      </c>
      <c r="AJ437" s="5">
        <f t="shared" si="378"/>
        <v>0</v>
      </c>
      <c r="AL437" s="5">
        <f t="shared" si="379"/>
        <v>0</v>
      </c>
      <c r="AM437" s="5">
        <f t="shared" si="380"/>
        <v>0</v>
      </c>
      <c r="AO437" s="5">
        <f t="shared" si="381"/>
        <v>0</v>
      </c>
      <c r="AP437" s="5">
        <f t="shared" si="382"/>
        <v>0</v>
      </c>
      <c r="AR437" s="5">
        <f t="shared" si="383"/>
        <v>0</v>
      </c>
      <c r="AS437" s="5">
        <f t="shared" si="384"/>
        <v>0</v>
      </c>
      <c r="AU437" s="5">
        <f t="shared" si="385"/>
        <v>0</v>
      </c>
      <c r="AV437" s="5">
        <f t="shared" si="386"/>
        <v>0</v>
      </c>
      <c r="AX437" s="5">
        <f t="shared" si="387"/>
        <v>0</v>
      </c>
      <c r="AY437" s="5">
        <f t="shared" si="388"/>
        <v>0</v>
      </c>
      <c r="BA437" s="5">
        <f t="shared" si="389"/>
        <v>0</v>
      </c>
      <c r="BB437" s="5">
        <f t="shared" si="390"/>
        <v>0</v>
      </c>
      <c r="BD437" s="5">
        <f t="shared" si="391"/>
        <v>0</v>
      </c>
      <c r="BE437" s="5">
        <f t="shared" si="392"/>
        <v>0</v>
      </c>
      <c r="BG437" s="5">
        <f t="shared" si="393"/>
        <v>0</v>
      </c>
      <c r="BH437" s="5">
        <f t="shared" si="394"/>
        <v>0</v>
      </c>
      <c r="BJ437" s="5">
        <f t="shared" si="395"/>
        <v>0</v>
      </c>
      <c r="BK437" s="5">
        <f t="shared" si="396"/>
        <v>0</v>
      </c>
      <c r="BM437" s="5">
        <f t="shared" si="397"/>
        <v>0</v>
      </c>
      <c r="BN437" s="5">
        <f t="shared" si="398"/>
        <v>0</v>
      </c>
      <c r="BP437" s="5">
        <f t="shared" si="399"/>
        <v>0</v>
      </c>
      <c r="BQ437" s="5">
        <f t="shared" si="400"/>
        <v>0</v>
      </c>
      <c r="BS437" s="5">
        <f t="shared" si="401"/>
        <v>0</v>
      </c>
      <c r="BT437" s="5">
        <f t="shared" si="402"/>
        <v>0</v>
      </c>
      <c r="BV437" s="5">
        <f t="shared" si="403"/>
        <v>0</v>
      </c>
      <c r="BW437" s="5">
        <f t="shared" si="404"/>
        <v>0</v>
      </c>
      <c r="BY437" s="5">
        <f t="shared" si="405"/>
        <v>0</v>
      </c>
      <c r="BZ437" s="5">
        <f t="shared" si="406"/>
        <v>0</v>
      </c>
      <c r="CB437" s="5">
        <f t="shared" si="407"/>
        <v>0</v>
      </c>
      <c r="CC437" s="5">
        <f t="shared" si="408"/>
        <v>0</v>
      </c>
      <c r="CE437" s="5">
        <f t="shared" si="409"/>
        <v>0</v>
      </c>
      <c r="CF437" s="5">
        <f t="shared" si="410"/>
        <v>0</v>
      </c>
      <c r="CH437" s="5">
        <f t="shared" si="411"/>
        <v>0</v>
      </c>
      <c r="CI437" s="5">
        <f t="shared" si="412"/>
        <v>0</v>
      </c>
      <c r="CK437" s="5">
        <f t="shared" si="413"/>
        <v>0</v>
      </c>
      <c r="CL437" s="5">
        <f t="shared" si="414"/>
        <v>0</v>
      </c>
      <c r="CN437" s="5">
        <f t="shared" si="415"/>
        <v>0</v>
      </c>
      <c r="CO437" s="5">
        <f t="shared" si="416"/>
        <v>0</v>
      </c>
      <c r="CQ437" s="5">
        <f t="shared" si="417"/>
        <v>0</v>
      </c>
      <c r="CR437" s="5">
        <f t="shared" si="418"/>
        <v>0</v>
      </c>
      <c r="CT437" s="5">
        <f t="shared" si="419"/>
        <v>0</v>
      </c>
      <c r="CU437" s="5">
        <f t="shared" si="420"/>
        <v>0</v>
      </c>
      <c r="CW437" s="5">
        <f t="shared" si="421"/>
        <v>0</v>
      </c>
      <c r="CX437" s="5">
        <f t="shared" si="422"/>
        <v>0</v>
      </c>
      <c r="CZ437" s="5">
        <f>K437+N437+Q437+T437+W437+Z437+AC437+AF437+AI437+AL437+AO437+AR437+AU437+AX437+BA437+BD437+BG437+BJ437+BM437+BP437+BS437+BV437+BY437+CB437+CE437+CH437+CK437+CN437+CQ437+CT437+CW437</f>
        <v>0</v>
      </c>
      <c r="DA437" s="5">
        <f>L437+O437+R437+U437+X437+AA437+AD437+AG437+AJ437+AM437+AP437+AS437+AV437+AY437+BB437+BE437+BH437+BK437+BN437+BQ437+BT437+BW437+BZ437+CC437+CF437+CI437+CL437+CO437+CR437+CU437+CX437</f>
        <v>0</v>
      </c>
    </row>
    <row r="438" spans="2:105" x14ac:dyDescent="0.2">
      <c r="F438" s="31"/>
      <c r="K438" s="23"/>
    </row>
    <row r="441" spans="2:105" x14ac:dyDescent="0.2">
      <c r="B441" s="23" t="s">
        <v>253</v>
      </c>
      <c r="D441" s="23" t="s">
        <v>254</v>
      </c>
      <c r="E441" s="23" t="s">
        <v>362</v>
      </c>
      <c r="F441" s="23" t="s">
        <v>198</v>
      </c>
      <c r="G441" s="38" t="s">
        <v>199</v>
      </c>
      <c r="H441" s="23" t="s">
        <v>235</v>
      </c>
      <c r="I441" s="23" t="s">
        <v>368</v>
      </c>
      <c r="K441" s="9">
        <v>100</v>
      </c>
      <c r="L441" s="5">
        <f t="shared" si="362"/>
        <v>100</v>
      </c>
      <c r="M441" s="9"/>
      <c r="N441" s="5">
        <f t="shared" si="363"/>
        <v>100</v>
      </c>
      <c r="O441" s="5">
        <f t="shared" si="364"/>
        <v>100</v>
      </c>
      <c r="P441" s="9"/>
      <c r="Q441" s="5">
        <f t="shared" si="365"/>
        <v>100</v>
      </c>
      <c r="R441" s="5">
        <f t="shared" si="366"/>
        <v>100</v>
      </c>
      <c r="S441" s="9"/>
      <c r="T441" s="5">
        <f t="shared" si="367"/>
        <v>100</v>
      </c>
      <c r="U441" s="5">
        <f t="shared" si="368"/>
        <v>100</v>
      </c>
      <c r="V441" s="9"/>
      <c r="W441" s="5">
        <f t="shared" si="369"/>
        <v>100</v>
      </c>
      <c r="X441" s="5">
        <f t="shared" si="370"/>
        <v>100</v>
      </c>
      <c r="Y441" s="9"/>
      <c r="Z441" s="5">
        <f t="shared" si="371"/>
        <v>100</v>
      </c>
      <c r="AA441" s="5">
        <f t="shared" si="372"/>
        <v>100</v>
      </c>
      <c r="AB441" s="9"/>
      <c r="AC441" s="5">
        <f t="shared" si="373"/>
        <v>100</v>
      </c>
      <c r="AD441" s="5">
        <f t="shared" si="374"/>
        <v>100</v>
      </c>
      <c r="AE441" s="9"/>
      <c r="AF441" s="5">
        <f t="shared" si="375"/>
        <v>100</v>
      </c>
      <c r="AG441" s="5">
        <f t="shared" si="376"/>
        <v>100</v>
      </c>
      <c r="AH441" s="9"/>
      <c r="AI441" s="5">
        <f t="shared" si="377"/>
        <v>100</v>
      </c>
      <c r="AJ441" s="5">
        <f t="shared" si="378"/>
        <v>100</v>
      </c>
      <c r="AK441" s="9"/>
      <c r="AL441" s="5">
        <f t="shared" si="379"/>
        <v>100</v>
      </c>
      <c r="AM441" s="5">
        <f t="shared" si="380"/>
        <v>100</v>
      </c>
      <c r="AN441" s="9"/>
      <c r="AO441" s="5">
        <f t="shared" si="381"/>
        <v>100</v>
      </c>
      <c r="AP441" s="5">
        <f t="shared" si="382"/>
        <v>100</v>
      </c>
      <c r="AQ441" s="9"/>
      <c r="AR441" s="5">
        <f t="shared" si="383"/>
        <v>100</v>
      </c>
      <c r="AS441" s="5">
        <f t="shared" si="384"/>
        <v>100</v>
      </c>
      <c r="AT441" s="9"/>
      <c r="AU441" s="5">
        <f t="shared" si="385"/>
        <v>100</v>
      </c>
      <c r="AV441" s="5">
        <f t="shared" si="386"/>
        <v>100</v>
      </c>
      <c r="AW441" s="9"/>
      <c r="AX441" s="5">
        <f t="shared" si="387"/>
        <v>100</v>
      </c>
      <c r="AY441" s="5">
        <f t="shared" si="388"/>
        <v>100</v>
      </c>
      <c r="AZ441" s="9"/>
      <c r="BA441" s="5">
        <f t="shared" si="389"/>
        <v>100</v>
      </c>
      <c r="BB441" s="5">
        <f t="shared" si="390"/>
        <v>100</v>
      </c>
      <c r="BC441" s="9"/>
      <c r="BD441" s="5">
        <f t="shared" si="391"/>
        <v>100</v>
      </c>
      <c r="BE441" s="5">
        <f t="shared" si="392"/>
        <v>100</v>
      </c>
      <c r="BG441" s="5">
        <f t="shared" si="393"/>
        <v>100</v>
      </c>
      <c r="BH441" s="5">
        <f t="shared" si="394"/>
        <v>100</v>
      </c>
      <c r="BJ441" s="5">
        <f t="shared" si="395"/>
        <v>100</v>
      </c>
      <c r="BK441" s="5">
        <f t="shared" si="396"/>
        <v>100</v>
      </c>
      <c r="BM441" s="5">
        <f t="shared" si="397"/>
        <v>100</v>
      </c>
      <c r="BN441" s="5">
        <f t="shared" si="398"/>
        <v>100</v>
      </c>
      <c r="BP441" s="5">
        <f t="shared" si="399"/>
        <v>100</v>
      </c>
      <c r="BQ441" s="5">
        <f t="shared" si="400"/>
        <v>100</v>
      </c>
      <c r="BS441" s="5">
        <f t="shared" si="401"/>
        <v>100</v>
      </c>
      <c r="BT441" s="5">
        <f t="shared" si="402"/>
        <v>100</v>
      </c>
      <c r="BV441" s="5">
        <f t="shared" si="403"/>
        <v>100</v>
      </c>
      <c r="BW441" s="5">
        <f t="shared" si="404"/>
        <v>100</v>
      </c>
      <c r="BY441" s="5">
        <f t="shared" si="405"/>
        <v>100</v>
      </c>
      <c r="BZ441" s="5">
        <f t="shared" si="406"/>
        <v>100</v>
      </c>
      <c r="CB441" s="5">
        <f t="shared" si="407"/>
        <v>100</v>
      </c>
      <c r="CC441" s="5">
        <f t="shared" si="408"/>
        <v>100</v>
      </c>
      <c r="CE441" s="5">
        <f t="shared" si="409"/>
        <v>100</v>
      </c>
      <c r="CF441" s="5">
        <f t="shared" si="410"/>
        <v>100</v>
      </c>
      <c r="CH441" s="5">
        <f t="shared" si="411"/>
        <v>100</v>
      </c>
      <c r="CI441" s="5">
        <f t="shared" si="412"/>
        <v>100</v>
      </c>
      <c r="CK441" s="5">
        <f t="shared" si="413"/>
        <v>100</v>
      </c>
      <c r="CL441" s="5">
        <f t="shared" si="414"/>
        <v>100</v>
      </c>
      <c r="CN441" s="5">
        <f t="shared" si="415"/>
        <v>100</v>
      </c>
      <c r="CO441" s="5">
        <f t="shared" si="416"/>
        <v>100</v>
      </c>
      <c r="CQ441" s="5">
        <f t="shared" si="417"/>
        <v>100</v>
      </c>
      <c r="CR441" s="5">
        <f t="shared" si="418"/>
        <v>100</v>
      </c>
      <c r="CT441" s="5">
        <f t="shared" si="419"/>
        <v>100</v>
      </c>
      <c r="CU441" s="5">
        <f t="shared" si="420"/>
        <v>100</v>
      </c>
      <c r="CW441" s="5">
        <f t="shared" si="421"/>
        <v>100</v>
      </c>
      <c r="CX441" s="5">
        <f t="shared" si="422"/>
        <v>100</v>
      </c>
      <c r="CZ441" s="5">
        <f t="shared" ref="CZ441:CZ535" si="423">K441+N441+Q441+T441+W441+Z441+AC441+AF441+AI441+AL441+AO441+AR441+AU441+AX441+BA441+BD441+BG441+BJ441+BM441+BP441+BS441+BV441+BY441+CB441+CE441+CH441+CK441+CN441+CQ441</f>
        <v>2900</v>
      </c>
      <c r="DA441" s="5">
        <f t="shared" ref="DA441:DA535" si="424">L441+O441+R441+U441+X441+AA441+AD441+AG441+AJ441+AM441+AP441+AS441+AV441+AY441+BB441+BE441+BH441+BK441+BN441+BQ441+BT441+BW441+BZ441+CC441+CF441+CI441+CL441+CO441+CR441</f>
        <v>2900</v>
      </c>
    </row>
    <row r="442" spans="2:105" x14ac:dyDescent="0.2">
      <c r="B442" s="23" t="s">
        <v>253</v>
      </c>
      <c r="D442" s="23" t="s">
        <v>254</v>
      </c>
      <c r="E442" s="23" t="s">
        <v>362</v>
      </c>
      <c r="F442" s="23" t="s">
        <v>198</v>
      </c>
      <c r="G442" s="38" t="s">
        <v>199</v>
      </c>
      <c r="H442" s="23" t="s">
        <v>236</v>
      </c>
      <c r="K442" s="9"/>
      <c r="L442" s="5">
        <f t="shared" si="362"/>
        <v>0</v>
      </c>
      <c r="M442" s="9"/>
      <c r="N442" s="5">
        <f t="shared" si="363"/>
        <v>0</v>
      </c>
      <c r="O442" s="5">
        <f t="shared" si="364"/>
        <v>0</v>
      </c>
      <c r="P442" s="9"/>
      <c r="Q442" s="5">
        <f t="shared" si="365"/>
        <v>0</v>
      </c>
      <c r="R442" s="5">
        <f t="shared" si="366"/>
        <v>0</v>
      </c>
      <c r="S442" s="9"/>
      <c r="T442" s="5">
        <f t="shared" si="367"/>
        <v>0</v>
      </c>
      <c r="U442" s="5">
        <f t="shared" si="368"/>
        <v>0</v>
      </c>
      <c r="V442" s="9"/>
      <c r="W442" s="5">
        <f t="shared" si="369"/>
        <v>0</v>
      </c>
      <c r="X442" s="5">
        <f t="shared" si="370"/>
        <v>0</v>
      </c>
      <c r="Y442" s="9"/>
      <c r="Z442" s="5">
        <f t="shared" si="371"/>
        <v>0</v>
      </c>
      <c r="AA442" s="5">
        <f t="shared" si="372"/>
        <v>0</v>
      </c>
      <c r="AB442" s="9"/>
      <c r="AC442" s="5">
        <f t="shared" si="373"/>
        <v>0</v>
      </c>
      <c r="AD442" s="5">
        <f t="shared" si="374"/>
        <v>0</v>
      </c>
      <c r="AE442" s="9"/>
      <c r="AF442" s="5">
        <f t="shared" si="375"/>
        <v>0</v>
      </c>
      <c r="AG442" s="5">
        <f t="shared" si="376"/>
        <v>0</v>
      </c>
      <c r="AH442" s="9"/>
      <c r="AI442" s="5">
        <f t="shared" si="377"/>
        <v>0</v>
      </c>
      <c r="AJ442" s="5">
        <f t="shared" si="378"/>
        <v>0</v>
      </c>
      <c r="AK442" s="9"/>
      <c r="AL442" s="5">
        <f t="shared" si="379"/>
        <v>0</v>
      </c>
      <c r="AM442" s="5">
        <f t="shared" si="380"/>
        <v>0</v>
      </c>
      <c r="AN442" s="9"/>
      <c r="AO442" s="5">
        <f t="shared" si="381"/>
        <v>0</v>
      </c>
      <c r="AP442" s="5">
        <f t="shared" si="382"/>
        <v>0</v>
      </c>
      <c r="AQ442" s="9"/>
      <c r="AR442" s="5">
        <f t="shared" si="383"/>
        <v>0</v>
      </c>
      <c r="AS442" s="5">
        <f t="shared" si="384"/>
        <v>0</v>
      </c>
      <c r="AT442" s="9"/>
      <c r="AU442" s="5">
        <f t="shared" si="385"/>
        <v>0</v>
      </c>
      <c r="AV442" s="5">
        <f t="shared" si="386"/>
        <v>0</v>
      </c>
      <c r="AW442" s="9"/>
      <c r="AX442" s="5">
        <f t="shared" si="387"/>
        <v>0</v>
      </c>
      <c r="AY442" s="5">
        <f t="shared" si="388"/>
        <v>0</v>
      </c>
      <c r="AZ442" s="9"/>
      <c r="BA442" s="5">
        <f t="shared" si="389"/>
        <v>0</v>
      </c>
      <c r="BB442" s="5">
        <f t="shared" si="390"/>
        <v>0</v>
      </c>
      <c r="BC442" s="9"/>
      <c r="BD442" s="5">
        <f t="shared" si="391"/>
        <v>0</v>
      </c>
      <c r="BE442" s="5">
        <f t="shared" si="392"/>
        <v>0</v>
      </c>
      <c r="BG442" s="5">
        <f t="shared" si="393"/>
        <v>0</v>
      </c>
      <c r="BH442" s="5">
        <f t="shared" si="394"/>
        <v>0</v>
      </c>
      <c r="BJ442" s="5">
        <f t="shared" si="395"/>
        <v>0</v>
      </c>
      <c r="BK442" s="5">
        <f t="shared" si="396"/>
        <v>0</v>
      </c>
      <c r="BM442" s="5">
        <f t="shared" si="397"/>
        <v>0</v>
      </c>
      <c r="BN442" s="5">
        <f t="shared" si="398"/>
        <v>0</v>
      </c>
      <c r="BP442" s="5">
        <f t="shared" si="399"/>
        <v>0</v>
      </c>
      <c r="BQ442" s="5">
        <f t="shared" si="400"/>
        <v>0</v>
      </c>
      <c r="BS442" s="5">
        <f t="shared" si="401"/>
        <v>0</v>
      </c>
      <c r="BT442" s="5">
        <f t="shared" si="402"/>
        <v>0</v>
      </c>
      <c r="BV442" s="5">
        <f t="shared" si="403"/>
        <v>0</v>
      </c>
      <c r="BW442" s="5">
        <f t="shared" si="404"/>
        <v>0</v>
      </c>
      <c r="BY442" s="5">
        <f t="shared" si="405"/>
        <v>0</v>
      </c>
      <c r="BZ442" s="5">
        <f t="shared" si="406"/>
        <v>0</v>
      </c>
      <c r="CB442" s="5">
        <f t="shared" si="407"/>
        <v>0</v>
      </c>
      <c r="CC442" s="5">
        <f t="shared" si="408"/>
        <v>0</v>
      </c>
      <c r="CE442" s="5">
        <f t="shared" si="409"/>
        <v>0</v>
      </c>
      <c r="CF442" s="5">
        <f t="shared" si="410"/>
        <v>0</v>
      </c>
      <c r="CH442" s="5">
        <f t="shared" si="411"/>
        <v>0</v>
      </c>
      <c r="CI442" s="5">
        <f t="shared" si="412"/>
        <v>0</v>
      </c>
      <c r="CK442" s="5">
        <f t="shared" si="413"/>
        <v>0</v>
      </c>
      <c r="CL442" s="5">
        <f t="shared" si="414"/>
        <v>0</v>
      </c>
      <c r="CN442" s="5">
        <f t="shared" si="415"/>
        <v>0</v>
      </c>
      <c r="CO442" s="5">
        <f t="shared" si="416"/>
        <v>0</v>
      </c>
      <c r="CQ442" s="5">
        <f t="shared" si="417"/>
        <v>0</v>
      </c>
      <c r="CR442" s="5">
        <f t="shared" si="418"/>
        <v>0</v>
      </c>
      <c r="CT442" s="5">
        <f t="shared" si="419"/>
        <v>0</v>
      </c>
      <c r="CU442" s="5">
        <f t="shared" si="420"/>
        <v>0</v>
      </c>
      <c r="CW442" s="5">
        <f t="shared" si="421"/>
        <v>0</v>
      </c>
      <c r="CX442" s="5">
        <f t="shared" si="422"/>
        <v>0</v>
      </c>
      <c r="CZ442" s="5">
        <f t="shared" si="423"/>
        <v>0</v>
      </c>
      <c r="DA442" s="5">
        <f t="shared" si="424"/>
        <v>0</v>
      </c>
    </row>
    <row r="443" spans="2:105" x14ac:dyDescent="0.2">
      <c r="G443" s="38"/>
      <c r="K443" s="43"/>
      <c r="M443" s="9"/>
      <c r="P443" s="9"/>
      <c r="S443" s="9"/>
      <c r="V443" s="9"/>
      <c r="Y443" s="9"/>
      <c r="AB443" s="9"/>
      <c r="AE443" s="9"/>
      <c r="AH443" s="9"/>
      <c r="AK443" s="9"/>
      <c r="AN443" s="9"/>
      <c r="AQ443" s="9"/>
      <c r="AT443" s="9"/>
      <c r="AW443" s="9"/>
      <c r="AZ443" s="9"/>
      <c r="BC443" s="9"/>
    </row>
    <row r="444" spans="2:105" x14ac:dyDescent="0.2">
      <c r="B444" s="23" t="s">
        <v>253</v>
      </c>
      <c r="D444" s="23" t="s">
        <v>254</v>
      </c>
      <c r="E444" s="23" t="s">
        <v>362</v>
      </c>
      <c r="F444" s="23" t="s">
        <v>198</v>
      </c>
      <c r="G444" s="38" t="s">
        <v>200</v>
      </c>
      <c r="H444" s="23" t="s">
        <v>235</v>
      </c>
      <c r="I444" s="23" t="s">
        <v>368</v>
      </c>
      <c r="K444" s="5">
        <v>500</v>
      </c>
      <c r="L444" s="5">
        <f t="shared" si="362"/>
        <v>500</v>
      </c>
      <c r="N444" s="5">
        <f t="shared" si="363"/>
        <v>500</v>
      </c>
      <c r="O444" s="5">
        <f t="shared" si="364"/>
        <v>500</v>
      </c>
      <c r="Q444" s="5">
        <f t="shared" si="365"/>
        <v>500</v>
      </c>
      <c r="R444" s="5">
        <f t="shared" si="366"/>
        <v>500</v>
      </c>
      <c r="T444" s="5">
        <f t="shared" si="367"/>
        <v>500</v>
      </c>
      <c r="U444" s="5">
        <f t="shared" si="368"/>
        <v>500</v>
      </c>
      <c r="W444" s="5">
        <f t="shared" si="369"/>
        <v>500</v>
      </c>
      <c r="X444" s="5">
        <f t="shared" si="370"/>
        <v>500</v>
      </c>
      <c r="Z444" s="5">
        <f t="shared" si="371"/>
        <v>500</v>
      </c>
      <c r="AA444" s="5">
        <f t="shared" si="372"/>
        <v>500</v>
      </c>
      <c r="AC444" s="5">
        <f t="shared" si="373"/>
        <v>500</v>
      </c>
      <c r="AD444" s="5">
        <f t="shared" si="374"/>
        <v>500</v>
      </c>
      <c r="AF444" s="5">
        <f t="shared" si="375"/>
        <v>500</v>
      </c>
      <c r="AG444" s="5">
        <f t="shared" si="376"/>
        <v>500</v>
      </c>
      <c r="AI444" s="5">
        <f t="shared" si="377"/>
        <v>500</v>
      </c>
      <c r="AJ444" s="5">
        <f t="shared" si="378"/>
        <v>500</v>
      </c>
      <c r="AL444" s="5">
        <f t="shared" si="379"/>
        <v>500</v>
      </c>
      <c r="AM444" s="5">
        <f t="shared" si="380"/>
        <v>500</v>
      </c>
      <c r="AO444" s="5">
        <f t="shared" si="381"/>
        <v>500</v>
      </c>
      <c r="AP444" s="5">
        <f t="shared" si="382"/>
        <v>500</v>
      </c>
      <c r="AR444" s="5">
        <f t="shared" si="383"/>
        <v>500</v>
      </c>
      <c r="AS444" s="5">
        <f t="shared" si="384"/>
        <v>500</v>
      </c>
      <c r="AU444" s="5">
        <f t="shared" si="385"/>
        <v>500</v>
      </c>
      <c r="AV444" s="5">
        <f t="shared" si="386"/>
        <v>500</v>
      </c>
      <c r="AX444" s="5">
        <f t="shared" si="387"/>
        <v>500</v>
      </c>
      <c r="AY444" s="5">
        <f t="shared" si="388"/>
        <v>500</v>
      </c>
      <c r="BA444" s="5">
        <f t="shared" si="389"/>
        <v>500</v>
      </c>
      <c r="BB444" s="5">
        <f t="shared" si="390"/>
        <v>500</v>
      </c>
      <c r="BD444" s="5">
        <f t="shared" si="391"/>
        <v>500</v>
      </c>
      <c r="BE444" s="5">
        <f t="shared" si="392"/>
        <v>500</v>
      </c>
      <c r="BG444" s="5">
        <f t="shared" si="393"/>
        <v>500</v>
      </c>
      <c r="BH444" s="5">
        <f t="shared" si="394"/>
        <v>500</v>
      </c>
      <c r="BJ444" s="5">
        <f t="shared" si="395"/>
        <v>500</v>
      </c>
      <c r="BK444" s="5">
        <f t="shared" si="396"/>
        <v>500</v>
      </c>
      <c r="BM444" s="5">
        <f t="shared" si="397"/>
        <v>500</v>
      </c>
      <c r="BN444" s="5">
        <f t="shared" si="398"/>
        <v>500</v>
      </c>
      <c r="BP444" s="5">
        <f t="shared" si="399"/>
        <v>500</v>
      </c>
      <c r="BQ444" s="5">
        <f t="shared" si="400"/>
        <v>500</v>
      </c>
      <c r="BS444" s="5">
        <f t="shared" si="401"/>
        <v>500</v>
      </c>
      <c r="BT444" s="5">
        <f t="shared" si="402"/>
        <v>500</v>
      </c>
      <c r="BV444" s="5">
        <f t="shared" si="403"/>
        <v>500</v>
      </c>
      <c r="BW444" s="5">
        <f t="shared" si="404"/>
        <v>500</v>
      </c>
      <c r="BY444" s="5">
        <f t="shared" si="405"/>
        <v>500</v>
      </c>
      <c r="BZ444" s="5">
        <f t="shared" si="406"/>
        <v>500</v>
      </c>
      <c r="CB444" s="5">
        <f t="shared" si="407"/>
        <v>500</v>
      </c>
      <c r="CC444" s="5">
        <f t="shared" si="408"/>
        <v>500</v>
      </c>
      <c r="CE444" s="5">
        <f t="shared" si="409"/>
        <v>500</v>
      </c>
      <c r="CF444" s="5">
        <f t="shared" si="410"/>
        <v>500</v>
      </c>
      <c r="CH444" s="5">
        <f t="shared" si="411"/>
        <v>500</v>
      </c>
      <c r="CI444" s="5">
        <f t="shared" si="412"/>
        <v>500</v>
      </c>
      <c r="CK444" s="5">
        <f t="shared" si="413"/>
        <v>500</v>
      </c>
      <c r="CL444" s="5">
        <f t="shared" si="414"/>
        <v>500</v>
      </c>
      <c r="CN444" s="5">
        <f t="shared" si="415"/>
        <v>500</v>
      </c>
      <c r="CO444" s="5">
        <f t="shared" si="416"/>
        <v>500</v>
      </c>
      <c r="CQ444" s="5">
        <f t="shared" si="417"/>
        <v>500</v>
      </c>
      <c r="CR444" s="5">
        <f t="shared" si="418"/>
        <v>500</v>
      </c>
      <c r="CT444" s="5">
        <f t="shared" si="419"/>
        <v>500</v>
      </c>
      <c r="CU444" s="5">
        <f t="shared" si="420"/>
        <v>500</v>
      </c>
      <c r="CW444" s="5">
        <f t="shared" si="421"/>
        <v>500</v>
      </c>
      <c r="CX444" s="5">
        <f t="shared" si="422"/>
        <v>500</v>
      </c>
      <c r="CZ444" s="5">
        <f t="shared" si="423"/>
        <v>14500</v>
      </c>
      <c r="DA444" s="5">
        <f t="shared" si="424"/>
        <v>14500</v>
      </c>
    </row>
    <row r="445" spans="2:105" x14ac:dyDescent="0.2">
      <c r="B445" s="23" t="s">
        <v>253</v>
      </c>
      <c r="D445" s="23" t="s">
        <v>254</v>
      </c>
      <c r="E445" s="23" t="s">
        <v>362</v>
      </c>
      <c r="F445" s="23" t="s">
        <v>198</v>
      </c>
      <c r="G445" s="38" t="s">
        <v>200</v>
      </c>
      <c r="H445" s="23" t="s">
        <v>236</v>
      </c>
      <c r="L445" s="5">
        <f t="shared" si="362"/>
        <v>0</v>
      </c>
      <c r="N445" s="5">
        <f t="shared" si="363"/>
        <v>0</v>
      </c>
      <c r="O445" s="5">
        <f t="shared" si="364"/>
        <v>0</v>
      </c>
      <c r="Q445" s="5">
        <f t="shared" si="365"/>
        <v>0</v>
      </c>
      <c r="R445" s="5">
        <f t="shared" si="366"/>
        <v>0</v>
      </c>
      <c r="T445" s="5">
        <f t="shared" si="367"/>
        <v>0</v>
      </c>
      <c r="U445" s="5">
        <f t="shared" si="368"/>
        <v>0</v>
      </c>
      <c r="W445" s="5">
        <f t="shared" si="369"/>
        <v>0</v>
      </c>
      <c r="X445" s="5">
        <f t="shared" si="370"/>
        <v>0</v>
      </c>
      <c r="Z445" s="5">
        <f t="shared" si="371"/>
        <v>0</v>
      </c>
      <c r="AA445" s="5">
        <f t="shared" si="372"/>
        <v>0</v>
      </c>
      <c r="AC445" s="5">
        <f t="shared" si="373"/>
        <v>0</v>
      </c>
      <c r="AD445" s="5">
        <f t="shared" si="374"/>
        <v>0</v>
      </c>
      <c r="AF445" s="5">
        <f t="shared" si="375"/>
        <v>0</v>
      </c>
      <c r="AG445" s="5">
        <f t="shared" si="376"/>
        <v>0</v>
      </c>
      <c r="AI445" s="5">
        <f t="shared" si="377"/>
        <v>0</v>
      </c>
      <c r="AJ445" s="5">
        <f t="shared" si="378"/>
        <v>0</v>
      </c>
      <c r="AL445" s="5">
        <f t="shared" si="379"/>
        <v>0</v>
      </c>
      <c r="AM445" s="5">
        <f t="shared" si="380"/>
        <v>0</v>
      </c>
      <c r="AO445" s="5">
        <f t="shared" si="381"/>
        <v>0</v>
      </c>
      <c r="AP445" s="5">
        <f t="shared" si="382"/>
        <v>0</v>
      </c>
      <c r="AR445" s="5">
        <f t="shared" si="383"/>
        <v>0</v>
      </c>
      <c r="AS445" s="5">
        <f t="shared" si="384"/>
        <v>0</v>
      </c>
      <c r="AU445" s="5">
        <f t="shared" si="385"/>
        <v>0</v>
      </c>
      <c r="AV445" s="5">
        <f t="shared" si="386"/>
        <v>0</v>
      </c>
      <c r="AX445" s="5">
        <f t="shared" si="387"/>
        <v>0</v>
      </c>
      <c r="AY445" s="5">
        <f t="shared" si="388"/>
        <v>0</v>
      </c>
      <c r="BA445" s="5">
        <f t="shared" si="389"/>
        <v>0</v>
      </c>
      <c r="BB445" s="5">
        <f t="shared" si="390"/>
        <v>0</v>
      </c>
      <c r="BD445" s="5">
        <f t="shared" si="391"/>
        <v>0</v>
      </c>
      <c r="BE445" s="5">
        <f t="shared" si="392"/>
        <v>0</v>
      </c>
      <c r="BG445" s="5">
        <f t="shared" si="393"/>
        <v>0</v>
      </c>
      <c r="BH445" s="5">
        <f t="shared" si="394"/>
        <v>0</v>
      </c>
      <c r="BJ445" s="5">
        <f t="shared" si="395"/>
        <v>0</v>
      </c>
      <c r="BK445" s="5">
        <f t="shared" si="396"/>
        <v>0</v>
      </c>
      <c r="BM445" s="5">
        <f t="shared" si="397"/>
        <v>0</v>
      </c>
      <c r="BN445" s="5">
        <f t="shared" si="398"/>
        <v>0</v>
      </c>
      <c r="BP445" s="5">
        <f t="shared" si="399"/>
        <v>0</v>
      </c>
      <c r="BQ445" s="5">
        <f t="shared" si="400"/>
        <v>0</v>
      </c>
      <c r="BS445" s="5">
        <f t="shared" si="401"/>
        <v>0</v>
      </c>
      <c r="BT445" s="5">
        <f t="shared" si="402"/>
        <v>0</v>
      </c>
      <c r="BV445" s="5">
        <f t="shared" si="403"/>
        <v>0</v>
      </c>
      <c r="BW445" s="5">
        <f t="shared" si="404"/>
        <v>0</v>
      </c>
      <c r="BY445" s="5">
        <f t="shared" si="405"/>
        <v>0</v>
      </c>
      <c r="BZ445" s="5">
        <f t="shared" si="406"/>
        <v>0</v>
      </c>
      <c r="CB445" s="5">
        <f t="shared" si="407"/>
        <v>0</v>
      </c>
      <c r="CC445" s="5">
        <f t="shared" si="408"/>
        <v>0</v>
      </c>
      <c r="CE445" s="5">
        <f t="shared" si="409"/>
        <v>0</v>
      </c>
      <c r="CF445" s="5">
        <f t="shared" si="410"/>
        <v>0</v>
      </c>
      <c r="CH445" s="5">
        <f t="shared" si="411"/>
        <v>0</v>
      </c>
      <c r="CI445" s="5">
        <f t="shared" si="412"/>
        <v>0</v>
      </c>
      <c r="CK445" s="5">
        <f t="shared" si="413"/>
        <v>0</v>
      </c>
      <c r="CL445" s="5">
        <f t="shared" si="414"/>
        <v>0</v>
      </c>
      <c r="CN445" s="5">
        <f t="shared" si="415"/>
        <v>0</v>
      </c>
      <c r="CO445" s="5">
        <f t="shared" si="416"/>
        <v>0</v>
      </c>
      <c r="CQ445" s="5">
        <f t="shared" si="417"/>
        <v>0</v>
      </c>
      <c r="CR445" s="5">
        <f t="shared" si="418"/>
        <v>0</v>
      </c>
      <c r="CT445" s="5">
        <f t="shared" si="419"/>
        <v>0</v>
      </c>
      <c r="CU445" s="5">
        <f t="shared" si="420"/>
        <v>0</v>
      </c>
      <c r="CW445" s="5">
        <f t="shared" si="421"/>
        <v>0</v>
      </c>
      <c r="CX445" s="5">
        <f t="shared" si="422"/>
        <v>0</v>
      </c>
      <c r="CZ445" s="5">
        <f t="shared" si="423"/>
        <v>0</v>
      </c>
      <c r="DA445" s="5">
        <f t="shared" si="424"/>
        <v>0</v>
      </c>
    </row>
    <row r="446" spans="2:105" x14ac:dyDescent="0.2">
      <c r="K446" s="43"/>
    </row>
    <row r="448" spans="2:105" x14ac:dyDescent="0.2">
      <c r="B448" s="23" t="s">
        <v>253</v>
      </c>
      <c r="D448" s="23" t="s">
        <v>250</v>
      </c>
      <c r="F448" s="23" t="s">
        <v>266</v>
      </c>
      <c r="G448" s="37" t="s">
        <v>280</v>
      </c>
      <c r="H448" s="23" t="s">
        <v>235</v>
      </c>
      <c r="I448" s="23" t="s">
        <v>370</v>
      </c>
      <c r="K448" s="5">
        <v>12</v>
      </c>
      <c r="L448" s="5">
        <f t="shared" si="362"/>
        <v>12</v>
      </c>
      <c r="N448" s="5">
        <f t="shared" si="363"/>
        <v>12</v>
      </c>
      <c r="O448" s="5">
        <f t="shared" si="364"/>
        <v>12</v>
      </c>
      <c r="Q448" s="5">
        <f t="shared" si="365"/>
        <v>12</v>
      </c>
      <c r="R448" s="5">
        <f t="shared" si="366"/>
        <v>12</v>
      </c>
      <c r="T448" s="5">
        <f t="shared" si="367"/>
        <v>12</v>
      </c>
      <c r="U448" s="5">
        <f t="shared" si="368"/>
        <v>12</v>
      </c>
      <c r="W448" s="5">
        <f t="shared" si="369"/>
        <v>12</v>
      </c>
      <c r="X448" s="5">
        <f t="shared" si="370"/>
        <v>12</v>
      </c>
      <c r="Z448" s="5">
        <f t="shared" si="371"/>
        <v>12</v>
      </c>
      <c r="AA448" s="5">
        <f t="shared" si="372"/>
        <v>12</v>
      </c>
      <c r="AC448" s="5">
        <f t="shared" si="373"/>
        <v>12</v>
      </c>
      <c r="AD448" s="5">
        <f t="shared" si="374"/>
        <v>12</v>
      </c>
      <c r="AF448" s="5">
        <f t="shared" si="375"/>
        <v>12</v>
      </c>
      <c r="AG448" s="5">
        <f t="shared" si="376"/>
        <v>12</v>
      </c>
      <c r="AI448" s="5">
        <f t="shared" si="377"/>
        <v>12</v>
      </c>
      <c r="AJ448" s="5">
        <f t="shared" si="378"/>
        <v>12</v>
      </c>
      <c r="AL448" s="5">
        <f t="shared" si="379"/>
        <v>12</v>
      </c>
      <c r="AM448" s="5">
        <f t="shared" si="380"/>
        <v>12</v>
      </c>
      <c r="AO448" s="5">
        <f t="shared" si="381"/>
        <v>12</v>
      </c>
      <c r="AP448" s="5">
        <f t="shared" si="382"/>
        <v>12</v>
      </c>
      <c r="AR448" s="5">
        <f t="shared" si="383"/>
        <v>12</v>
      </c>
      <c r="AS448" s="5">
        <f t="shared" si="384"/>
        <v>12</v>
      </c>
      <c r="AU448" s="5">
        <f t="shared" si="385"/>
        <v>12</v>
      </c>
      <c r="AV448" s="5">
        <f t="shared" si="386"/>
        <v>12</v>
      </c>
      <c r="AX448" s="5">
        <f t="shared" si="387"/>
        <v>12</v>
      </c>
      <c r="AY448" s="5">
        <f t="shared" si="388"/>
        <v>12</v>
      </c>
      <c r="BA448" s="5">
        <f t="shared" si="389"/>
        <v>12</v>
      </c>
      <c r="BB448" s="5">
        <f t="shared" si="390"/>
        <v>12</v>
      </c>
      <c r="BD448" s="5">
        <f t="shared" si="391"/>
        <v>12</v>
      </c>
      <c r="BE448" s="5">
        <f t="shared" si="392"/>
        <v>12</v>
      </c>
      <c r="BG448" s="5">
        <f t="shared" si="393"/>
        <v>12</v>
      </c>
      <c r="BH448" s="5">
        <f t="shared" si="394"/>
        <v>12</v>
      </c>
      <c r="BJ448" s="5">
        <f t="shared" si="395"/>
        <v>12</v>
      </c>
      <c r="BK448" s="5">
        <f t="shared" si="396"/>
        <v>12</v>
      </c>
      <c r="BM448" s="5">
        <f t="shared" si="397"/>
        <v>12</v>
      </c>
      <c r="BN448" s="5">
        <f t="shared" si="398"/>
        <v>12</v>
      </c>
      <c r="BP448" s="5">
        <f t="shared" si="399"/>
        <v>12</v>
      </c>
      <c r="BQ448" s="5">
        <f t="shared" si="400"/>
        <v>12</v>
      </c>
      <c r="BS448" s="5">
        <f t="shared" si="401"/>
        <v>12</v>
      </c>
      <c r="BT448" s="5">
        <f t="shared" si="402"/>
        <v>12</v>
      </c>
      <c r="BV448" s="5">
        <f t="shared" si="403"/>
        <v>12</v>
      </c>
      <c r="BW448" s="5">
        <f t="shared" si="404"/>
        <v>12</v>
      </c>
      <c r="BY448" s="5">
        <f t="shared" si="405"/>
        <v>12</v>
      </c>
      <c r="BZ448" s="5">
        <f t="shared" si="406"/>
        <v>12</v>
      </c>
      <c r="CB448" s="5">
        <f t="shared" si="407"/>
        <v>12</v>
      </c>
      <c r="CC448" s="5">
        <f t="shared" si="408"/>
        <v>12</v>
      </c>
      <c r="CE448" s="5">
        <f t="shared" si="409"/>
        <v>12</v>
      </c>
      <c r="CF448" s="5">
        <f t="shared" si="410"/>
        <v>12</v>
      </c>
      <c r="CH448" s="5">
        <f t="shared" si="411"/>
        <v>12</v>
      </c>
      <c r="CI448" s="5">
        <f t="shared" si="412"/>
        <v>12</v>
      </c>
      <c r="CK448" s="5">
        <f t="shared" si="413"/>
        <v>12</v>
      </c>
      <c r="CL448" s="5">
        <f t="shared" si="414"/>
        <v>12</v>
      </c>
      <c r="CN448" s="5">
        <f t="shared" si="415"/>
        <v>12</v>
      </c>
      <c r="CO448" s="5">
        <f t="shared" si="416"/>
        <v>12</v>
      </c>
      <c r="CQ448" s="5">
        <f t="shared" si="417"/>
        <v>12</v>
      </c>
      <c r="CR448" s="5">
        <f t="shared" si="418"/>
        <v>12</v>
      </c>
      <c r="CT448" s="5">
        <f t="shared" si="419"/>
        <v>12</v>
      </c>
      <c r="CU448" s="5">
        <f t="shared" si="420"/>
        <v>12</v>
      </c>
      <c r="CW448" s="5">
        <f t="shared" si="421"/>
        <v>12</v>
      </c>
      <c r="CX448" s="5">
        <f t="shared" si="422"/>
        <v>12</v>
      </c>
      <c r="CZ448" s="5">
        <f t="shared" si="423"/>
        <v>348</v>
      </c>
      <c r="DA448" s="5">
        <f t="shared" si="424"/>
        <v>348</v>
      </c>
    </row>
    <row r="449" spans="2:105" x14ac:dyDescent="0.2">
      <c r="B449" s="23" t="s">
        <v>253</v>
      </c>
      <c r="D449" s="23" t="s">
        <v>250</v>
      </c>
      <c r="F449" s="23" t="s">
        <v>266</v>
      </c>
      <c r="G449" s="37" t="s">
        <v>280</v>
      </c>
      <c r="H449" s="23" t="s">
        <v>236</v>
      </c>
      <c r="L449" s="5">
        <f t="shared" si="362"/>
        <v>0</v>
      </c>
      <c r="N449" s="5">
        <f t="shared" si="363"/>
        <v>0</v>
      </c>
      <c r="O449" s="5">
        <f t="shared" si="364"/>
        <v>0</v>
      </c>
      <c r="Q449" s="5">
        <f t="shared" si="365"/>
        <v>0</v>
      </c>
      <c r="R449" s="5">
        <f t="shared" si="366"/>
        <v>0</v>
      </c>
      <c r="T449" s="5">
        <f t="shared" si="367"/>
        <v>0</v>
      </c>
      <c r="U449" s="5">
        <f t="shared" si="368"/>
        <v>0</v>
      </c>
      <c r="W449" s="5">
        <f t="shared" si="369"/>
        <v>0</v>
      </c>
      <c r="X449" s="5">
        <f t="shared" si="370"/>
        <v>0</v>
      </c>
      <c r="Z449" s="5">
        <f t="shared" si="371"/>
        <v>0</v>
      </c>
      <c r="AA449" s="5">
        <f t="shared" si="372"/>
        <v>0</v>
      </c>
      <c r="AC449" s="5">
        <f t="shared" si="373"/>
        <v>0</v>
      </c>
      <c r="AD449" s="5">
        <f t="shared" si="374"/>
        <v>0</v>
      </c>
      <c r="AF449" s="5">
        <f t="shared" si="375"/>
        <v>0</v>
      </c>
      <c r="AG449" s="5">
        <f t="shared" si="376"/>
        <v>0</v>
      </c>
      <c r="AI449" s="5">
        <f t="shared" si="377"/>
        <v>0</v>
      </c>
      <c r="AJ449" s="5">
        <f t="shared" si="378"/>
        <v>0</v>
      </c>
      <c r="AL449" s="5">
        <f t="shared" si="379"/>
        <v>0</v>
      </c>
      <c r="AM449" s="5">
        <f t="shared" si="380"/>
        <v>0</v>
      </c>
      <c r="AO449" s="5">
        <f t="shared" si="381"/>
        <v>0</v>
      </c>
      <c r="AP449" s="5">
        <f t="shared" si="382"/>
        <v>0</v>
      </c>
      <c r="AR449" s="5">
        <f t="shared" si="383"/>
        <v>0</v>
      </c>
      <c r="AS449" s="5">
        <f t="shared" si="384"/>
        <v>0</v>
      </c>
      <c r="AU449" s="5">
        <f t="shared" si="385"/>
        <v>0</v>
      </c>
      <c r="AV449" s="5">
        <f t="shared" si="386"/>
        <v>0</v>
      </c>
      <c r="AX449" s="5">
        <f t="shared" si="387"/>
        <v>0</v>
      </c>
      <c r="AY449" s="5">
        <f t="shared" si="388"/>
        <v>0</v>
      </c>
      <c r="BA449" s="5">
        <f t="shared" si="389"/>
        <v>0</v>
      </c>
      <c r="BB449" s="5">
        <f t="shared" si="390"/>
        <v>0</v>
      </c>
      <c r="BD449" s="5">
        <f t="shared" si="391"/>
        <v>0</v>
      </c>
      <c r="BE449" s="5">
        <f t="shared" si="392"/>
        <v>0</v>
      </c>
      <c r="BG449" s="5">
        <f t="shared" si="393"/>
        <v>0</v>
      </c>
      <c r="BH449" s="5">
        <f t="shared" si="394"/>
        <v>0</v>
      </c>
      <c r="BJ449" s="5">
        <f t="shared" si="395"/>
        <v>0</v>
      </c>
      <c r="BK449" s="5">
        <f t="shared" si="396"/>
        <v>0</v>
      </c>
      <c r="BM449" s="5">
        <f t="shared" si="397"/>
        <v>0</v>
      </c>
      <c r="BN449" s="5">
        <f t="shared" si="398"/>
        <v>0</v>
      </c>
      <c r="BP449" s="5">
        <f t="shared" si="399"/>
        <v>0</v>
      </c>
      <c r="BQ449" s="5">
        <f t="shared" si="400"/>
        <v>0</v>
      </c>
      <c r="BS449" s="5">
        <f t="shared" si="401"/>
        <v>0</v>
      </c>
      <c r="BT449" s="5">
        <f t="shared" si="402"/>
        <v>0</v>
      </c>
      <c r="BV449" s="5">
        <f t="shared" si="403"/>
        <v>0</v>
      </c>
      <c r="BW449" s="5">
        <f t="shared" si="404"/>
        <v>0</v>
      </c>
      <c r="BY449" s="5">
        <f t="shared" si="405"/>
        <v>0</v>
      </c>
      <c r="BZ449" s="5">
        <f t="shared" si="406"/>
        <v>0</v>
      </c>
      <c r="CB449" s="5">
        <f t="shared" si="407"/>
        <v>0</v>
      </c>
      <c r="CC449" s="5">
        <f t="shared" si="408"/>
        <v>0</v>
      </c>
      <c r="CE449" s="5">
        <f t="shared" si="409"/>
        <v>0</v>
      </c>
      <c r="CF449" s="5">
        <f t="shared" si="410"/>
        <v>0</v>
      </c>
      <c r="CH449" s="5">
        <f t="shared" si="411"/>
        <v>0</v>
      </c>
      <c r="CI449" s="5">
        <f t="shared" si="412"/>
        <v>0</v>
      </c>
      <c r="CK449" s="5">
        <f t="shared" si="413"/>
        <v>0</v>
      </c>
      <c r="CL449" s="5">
        <f t="shared" si="414"/>
        <v>0</v>
      </c>
      <c r="CN449" s="5">
        <f t="shared" si="415"/>
        <v>0</v>
      </c>
      <c r="CO449" s="5">
        <f t="shared" si="416"/>
        <v>0</v>
      </c>
      <c r="CQ449" s="5">
        <f t="shared" si="417"/>
        <v>0</v>
      </c>
      <c r="CR449" s="5">
        <f t="shared" si="418"/>
        <v>0</v>
      </c>
      <c r="CT449" s="5">
        <f t="shared" si="419"/>
        <v>0</v>
      </c>
      <c r="CU449" s="5">
        <f t="shared" si="420"/>
        <v>0</v>
      </c>
      <c r="CW449" s="5">
        <f t="shared" si="421"/>
        <v>0</v>
      </c>
      <c r="CX449" s="5">
        <f t="shared" si="422"/>
        <v>0</v>
      </c>
      <c r="CZ449" s="5">
        <f t="shared" si="423"/>
        <v>0</v>
      </c>
      <c r="DA449" s="5">
        <f t="shared" si="424"/>
        <v>0</v>
      </c>
    </row>
    <row r="450" spans="2:105" x14ac:dyDescent="0.2">
      <c r="F450" s="5"/>
    </row>
    <row r="451" spans="2:105" x14ac:dyDescent="0.2">
      <c r="B451" s="23" t="s">
        <v>253</v>
      </c>
      <c r="D451" s="23" t="s">
        <v>250</v>
      </c>
      <c r="F451" s="23" t="s">
        <v>266</v>
      </c>
      <c r="G451" s="37" t="s">
        <v>281</v>
      </c>
      <c r="H451" s="23" t="s">
        <v>235</v>
      </c>
      <c r="I451" s="23" t="s">
        <v>370</v>
      </c>
      <c r="L451" s="5">
        <f t="shared" si="362"/>
        <v>0</v>
      </c>
      <c r="N451" s="5">
        <f t="shared" si="363"/>
        <v>0</v>
      </c>
      <c r="O451" s="5">
        <f t="shared" si="364"/>
        <v>0</v>
      </c>
      <c r="Q451" s="5">
        <f t="shared" si="365"/>
        <v>0</v>
      </c>
      <c r="R451" s="5">
        <f t="shared" si="366"/>
        <v>0</v>
      </c>
      <c r="T451" s="5">
        <f t="shared" si="367"/>
        <v>0</v>
      </c>
      <c r="U451" s="5">
        <f t="shared" si="368"/>
        <v>0</v>
      </c>
      <c r="W451" s="5">
        <f t="shared" si="369"/>
        <v>0</v>
      </c>
      <c r="X451" s="5">
        <f t="shared" si="370"/>
        <v>0</v>
      </c>
      <c r="Z451" s="5">
        <f t="shared" si="371"/>
        <v>0</v>
      </c>
      <c r="AA451" s="5">
        <f t="shared" si="372"/>
        <v>0</v>
      </c>
      <c r="AC451" s="5">
        <f t="shared" si="373"/>
        <v>0</v>
      </c>
      <c r="AD451" s="5">
        <f t="shared" si="374"/>
        <v>0</v>
      </c>
      <c r="AF451" s="5">
        <f t="shared" si="375"/>
        <v>0</v>
      </c>
      <c r="AG451" s="5">
        <f t="shared" si="376"/>
        <v>0</v>
      </c>
      <c r="AI451" s="5">
        <f t="shared" si="377"/>
        <v>0</v>
      </c>
      <c r="AJ451" s="5">
        <f t="shared" si="378"/>
        <v>0</v>
      </c>
      <c r="AL451" s="5">
        <f t="shared" si="379"/>
        <v>0</v>
      </c>
      <c r="AM451" s="5">
        <f t="shared" si="380"/>
        <v>0</v>
      </c>
      <c r="AO451" s="5">
        <f t="shared" si="381"/>
        <v>0</v>
      </c>
      <c r="AP451" s="5">
        <f t="shared" si="382"/>
        <v>0</v>
      </c>
      <c r="AR451" s="5">
        <f t="shared" si="383"/>
        <v>0</v>
      </c>
      <c r="AS451" s="5">
        <f t="shared" si="384"/>
        <v>0</v>
      </c>
      <c r="AU451" s="5">
        <f t="shared" si="385"/>
        <v>0</v>
      </c>
      <c r="AV451" s="5">
        <f t="shared" si="386"/>
        <v>0</v>
      </c>
      <c r="AX451" s="5">
        <f t="shared" si="387"/>
        <v>0</v>
      </c>
      <c r="AY451" s="5">
        <f t="shared" si="388"/>
        <v>0</v>
      </c>
      <c r="BA451" s="5">
        <f t="shared" si="389"/>
        <v>0</v>
      </c>
      <c r="BB451" s="5">
        <f t="shared" si="390"/>
        <v>0</v>
      </c>
      <c r="BD451" s="5">
        <f t="shared" si="391"/>
        <v>0</v>
      </c>
      <c r="BE451" s="5">
        <f t="shared" si="392"/>
        <v>0</v>
      </c>
      <c r="BG451" s="5">
        <f t="shared" si="393"/>
        <v>0</v>
      </c>
      <c r="BH451" s="5">
        <f t="shared" si="394"/>
        <v>0</v>
      </c>
      <c r="BJ451" s="5">
        <f t="shared" si="395"/>
        <v>0</v>
      </c>
      <c r="BK451" s="5">
        <f t="shared" si="396"/>
        <v>0</v>
      </c>
      <c r="BM451" s="5">
        <f t="shared" si="397"/>
        <v>0</v>
      </c>
      <c r="BN451" s="5">
        <f t="shared" si="398"/>
        <v>0</v>
      </c>
      <c r="BP451" s="5">
        <f t="shared" si="399"/>
        <v>0</v>
      </c>
      <c r="BQ451" s="5">
        <f t="shared" si="400"/>
        <v>0</v>
      </c>
      <c r="BS451" s="5">
        <f t="shared" si="401"/>
        <v>0</v>
      </c>
      <c r="BT451" s="5">
        <f t="shared" si="402"/>
        <v>0</v>
      </c>
      <c r="BV451" s="5">
        <f t="shared" si="403"/>
        <v>0</v>
      </c>
      <c r="BW451" s="5">
        <f t="shared" si="404"/>
        <v>0</v>
      </c>
      <c r="BY451" s="5">
        <f t="shared" si="405"/>
        <v>0</v>
      </c>
      <c r="BZ451" s="5">
        <f t="shared" si="406"/>
        <v>0</v>
      </c>
      <c r="CB451" s="5">
        <f t="shared" si="407"/>
        <v>0</v>
      </c>
      <c r="CC451" s="5">
        <f t="shared" si="408"/>
        <v>0</v>
      </c>
      <c r="CE451" s="5">
        <f t="shared" si="409"/>
        <v>0</v>
      </c>
      <c r="CF451" s="5">
        <f t="shared" si="410"/>
        <v>0</v>
      </c>
      <c r="CH451" s="5">
        <f t="shared" si="411"/>
        <v>0</v>
      </c>
      <c r="CI451" s="5">
        <f t="shared" si="412"/>
        <v>0</v>
      </c>
      <c r="CK451" s="5">
        <f t="shared" si="413"/>
        <v>0</v>
      </c>
      <c r="CL451" s="5">
        <f t="shared" si="414"/>
        <v>0</v>
      </c>
      <c r="CN451" s="5">
        <f t="shared" si="415"/>
        <v>0</v>
      </c>
      <c r="CO451" s="5">
        <f t="shared" si="416"/>
        <v>0</v>
      </c>
      <c r="CQ451" s="5">
        <f t="shared" si="417"/>
        <v>0</v>
      </c>
      <c r="CR451" s="5">
        <f t="shared" si="418"/>
        <v>0</v>
      </c>
      <c r="CT451" s="5">
        <f t="shared" si="419"/>
        <v>0</v>
      </c>
      <c r="CU451" s="5">
        <f t="shared" si="420"/>
        <v>0</v>
      </c>
      <c r="CW451" s="5">
        <f t="shared" si="421"/>
        <v>0</v>
      </c>
      <c r="CX451" s="5">
        <f t="shared" si="422"/>
        <v>0</v>
      </c>
      <c r="CZ451" s="5">
        <f t="shared" si="423"/>
        <v>0</v>
      </c>
      <c r="DA451" s="5">
        <f t="shared" si="424"/>
        <v>0</v>
      </c>
    </row>
    <row r="452" spans="2:105" x14ac:dyDescent="0.2">
      <c r="B452" s="23" t="s">
        <v>253</v>
      </c>
      <c r="D452" s="23" t="s">
        <v>250</v>
      </c>
      <c r="F452" s="23" t="s">
        <v>266</v>
      </c>
      <c r="G452" s="37" t="s">
        <v>281</v>
      </c>
      <c r="H452" s="23" t="s">
        <v>236</v>
      </c>
      <c r="L452" s="5">
        <f t="shared" si="362"/>
        <v>0</v>
      </c>
      <c r="N452" s="5">
        <f t="shared" si="363"/>
        <v>0</v>
      </c>
      <c r="O452" s="5">
        <f t="shared" si="364"/>
        <v>0</v>
      </c>
      <c r="Q452" s="5">
        <f t="shared" si="365"/>
        <v>0</v>
      </c>
      <c r="R452" s="5">
        <f t="shared" si="366"/>
        <v>0</v>
      </c>
      <c r="T452" s="5">
        <f t="shared" si="367"/>
        <v>0</v>
      </c>
      <c r="U452" s="5">
        <f t="shared" si="368"/>
        <v>0</v>
      </c>
      <c r="W452" s="5">
        <f t="shared" si="369"/>
        <v>0</v>
      </c>
      <c r="X452" s="5">
        <f t="shared" si="370"/>
        <v>0</v>
      </c>
      <c r="Z452" s="5">
        <f t="shared" si="371"/>
        <v>0</v>
      </c>
      <c r="AA452" s="5">
        <f t="shared" si="372"/>
        <v>0</v>
      </c>
      <c r="AC452" s="5">
        <f t="shared" si="373"/>
        <v>0</v>
      </c>
      <c r="AD452" s="5">
        <f t="shared" si="374"/>
        <v>0</v>
      </c>
      <c r="AF452" s="5">
        <f t="shared" si="375"/>
        <v>0</v>
      </c>
      <c r="AG452" s="5">
        <f t="shared" si="376"/>
        <v>0</v>
      </c>
      <c r="AI452" s="5">
        <f t="shared" si="377"/>
        <v>0</v>
      </c>
      <c r="AJ452" s="5">
        <f t="shared" si="378"/>
        <v>0</v>
      </c>
      <c r="AL452" s="5">
        <f t="shared" si="379"/>
        <v>0</v>
      </c>
      <c r="AM452" s="5">
        <f t="shared" si="380"/>
        <v>0</v>
      </c>
      <c r="AO452" s="5">
        <f t="shared" si="381"/>
        <v>0</v>
      </c>
      <c r="AP452" s="5">
        <f t="shared" si="382"/>
        <v>0</v>
      </c>
      <c r="AR452" s="5">
        <f t="shared" si="383"/>
        <v>0</v>
      </c>
      <c r="AS452" s="5">
        <f t="shared" si="384"/>
        <v>0</v>
      </c>
      <c r="AU452" s="5">
        <f t="shared" si="385"/>
        <v>0</v>
      </c>
      <c r="AV452" s="5">
        <f t="shared" si="386"/>
        <v>0</v>
      </c>
      <c r="AX452" s="5">
        <f t="shared" si="387"/>
        <v>0</v>
      </c>
      <c r="AY452" s="5">
        <f t="shared" si="388"/>
        <v>0</v>
      </c>
      <c r="BA452" s="5">
        <f t="shared" si="389"/>
        <v>0</v>
      </c>
      <c r="BB452" s="5">
        <f t="shared" si="390"/>
        <v>0</v>
      </c>
      <c r="BD452" s="5">
        <f t="shared" si="391"/>
        <v>0</v>
      </c>
      <c r="BE452" s="5">
        <f t="shared" si="392"/>
        <v>0</v>
      </c>
      <c r="BG452" s="5">
        <f t="shared" si="393"/>
        <v>0</v>
      </c>
      <c r="BH452" s="5">
        <f t="shared" si="394"/>
        <v>0</v>
      </c>
      <c r="BJ452" s="5">
        <f t="shared" si="395"/>
        <v>0</v>
      </c>
      <c r="BK452" s="5">
        <f t="shared" si="396"/>
        <v>0</v>
      </c>
      <c r="BM452" s="5">
        <f t="shared" si="397"/>
        <v>0</v>
      </c>
      <c r="BN452" s="5">
        <f t="shared" si="398"/>
        <v>0</v>
      </c>
      <c r="BP452" s="5">
        <f t="shared" si="399"/>
        <v>0</v>
      </c>
      <c r="BQ452" s="5">
        <f t="shared" si="400"/>
        <v>0</v>
      </c>
      <c r="BS452" s="5">
        <f t="shared" si="401"/>
        <v>0</v>
      </c>
      <c r="BT452" s="5">
        <f t="shared" si="402"/>
        <v>0</v>
      </c>
      <c r="BV452" s="5">
        <f t="shared" si="403"/>
        <v>0</v>
      </c>
      <c r="BW452" s="5">
        <f t="shared" si="404"/>
        <v>0</v>
      </c>
      <c r="BY452" s="5">
        <f t="shared" si="405"/>
        <v>0</v>
      </c>
      <c r="BZ452" s="5">
        <f t="shared" si="406"/>
        <v>0</v>
      </c>
      <c r="CB452" s="5">
        <f t="shared" si="407"/>
        <v>0</v>
      </c>
      <c r="CC452" s="5">
        <f t="shared" si="408"/>
        <v>0</v>
      </c>
      <c r="CE452" s="5">
        <f t="shared" si="409"/>
        <v>0</v>
      </c>
      <c r="CF452" s="5">
        <f t="shared" si="410"/>
        <v>0</v>
      </c>
      <c r="CH452" s="5">
        <f t="shared" si="411"/>
        <v>0</v>
      </c>
      <c r="CI452" s="5">
        <f t="shared" si="412"/>
        <v>0</v>
      </c>
      <c r="CK452" s="5">
        <f t="shared" si="413"/>
        <v>0</v>
      </c>
      <c r="CL452" s="5">
        <f t="shared" si="414"/>
        <v>0</v>
      </c>
      <c r="CN452" s="5">
        <f t="shared" si="415"/>
        <v>0</v>
      </c>
      <c r="CO452" s="5">
        <f t="shared" si="416"/>
        <v>0</v>
      </c>
      <c r="CQ452" s="5">
        <f t="shared" si="417"/>
        <v>0</v>
      </c>
      <c r="CR452" s="5">
        <f t="shared" si="418"/>
        <v>0</v>
      </c>
      <c r="CT452" s="5">
        <f t="shared" si="419"/>
        <v>0</v>
      </c>
      <c r="CU452" s="5">
        <f t="shared" si="420"/>
        <v>0</v>
      </c>
      <c r="CW452" s="5">
        <f t="shared" si="421"/>
        <v>0</v>
      </c>
      <c r="CX452" s="5">
        <f t="shared" si="422"/>
        <v>0</v>
      </c>
      <c r="CZ452" s="5">
        <f t="shared" si="423"/>
        <v>0</v>
      </c>
      <c r="DA452" s="5">
        <f t="shared" si="424"/>
        <v>0</v>
      </c>
    </row>
    <row r="455" spans="2:105" x14ac:dyDescent="0.2">
      <c r="B455" s="23" t="s">
        <v>253</v>
      </c>
      <c r="D455" s="23" t="s">
        <v>252</v>
      </c>
      <c r="E455" s="23" t="s">
        <v>362</v>
      </c>
      <c r="F455" s="23" t="s">
        <v>192</v>
      </c>
      <c r="G455" s="38" t="s">
        <v>193</v>
      </c>
      <c r="H455" s="23" t="s">
        <v>235</v>
      </c>
      <c r="I455" s="23" t="s">
        <v>368</v>
      </c>
      <c r="K455" s="5">
        <f>75+253</f>
        <v>328</v>
      </c>
      <c r="L455" s="5">
        <f t="shared" si="362"/>
        <v>328</v>
      </c>
      <c r="N455" s="5">
        <f t="shared" si="363"/>
        <v>328</v>
      </c>
      <c r="O455" s="5">
        <f t="shared" si="364"/>
        <v>328</v>
      </c>
      <c r="Q455" s="5">
        <f t="shared" si="365"/>
        <v>328</v>
      </c>
      <c r="R455" s="5">
        <f t="shared" si="366"/>
        <v>328</v>
      </c>
      <c r="T455" s="5">
        <f t="shared" si="367"/>
        <v>328</v>
      </c>
      <c r="U455" s="5">
        <f t="shared" si="368"/>
        <v>328</v>
      </c>
      <c r="W455" s="5">
        <f t="shared" si="369"/>
        <v>328</v>
      </c>
      <c r="X455" s="5">
        <f t="shared" si="370"/>
        <v>328</v>
      </c>
      <c r="Z455" s="5">
        <f t="shared" si="371"/>
        <v>328</v>
      </c>
      <c r="AA455" s="5">
        <f t="shared" si="372"/>
        <v>328</v>
      </c>
      <c r="AC455" s="5">
        <f t="shared" si="373"/>
        <v>328</v>
      </c>
      <c r="AD455" s="5">
        <f t="shared" si="374"/>
        <v>328</v>
      </c>
      <c r="AF455" s="5">
        <f t="shared" si="375"/>
        <v>328</v>
      </c>
      <c r="AG455" s="5">
        <f t="shared" si="376"/>
        <v>328</v>
      </c>
      <c r="AI455" s="5">
        <f t="shared" si="377"/>
        <v>328</v>
      </c>
      <c r="AJ455" s="5">
        <f t="shared" si="378"/>
        <v>328</v>
      </c>
      <c r="AL455" s="5">
        <f t="shared" si="379"/>
        <v>328</v>
      </c>
      <c r="AM455" s="5">
        <f t="shared" si="380"/>
        <v>328</v>
      </c>
      <c r="AO455" s="5">
        <f t="shared" si="381"/>
        <v>328</v>
      </c>
      <c r="AP455" s="5">
        <f t="shared" si="382"/>
        <v>328</v>
      </c>
      <c r="AR455" s="5">
        <f t="shared" si="383"/>
        <v>328</v>
      </c>
      <c r="AS455" s="5">
        <f t="shared" si="384"/>
        <v>328</v>
      </c>
      <c r="AU455" s="5">
        <f t="shared" si="385"/>
        <v>328</v>
      </c>
      <c r="AV455" s="5">
        <f t="shared" si="386"/>
        <v>328</v>
      </c>
      <c r="AX455" s="5">
        <f t="shared" si="387"/>
        <v>328</v>
      </c>
      <c r="AY455" s="5">
        <f t="shared" si="388"/>
        <v>328</v>
      </c>
      <c r="BA455" s="5">
        <f t="shared" si="389"/>
        <v>328</v>
      </c>
      <c r="BB455" s="5">
        <f t="shared" si="390"/>
        <v>328</v>
      </c>
      <c r="BD455" s="5">
        <f t="shared" si="391"/>
        <v>328</v>
      </c>
      <c r="BE455" s="5">
        <f t="shared" si="392"/>
        <v>328</v>
      </c>
      <c r="BG455" s="5">
        <f t="shared" si="393"/>
        <v>328</v>
      </c>
      <c r="BH455" s="5">
        <f t="shared" si="394"/>
        <v>328</v>
      </c>
      <c r="BJ455" s="5">
        <f t="shared" si="395"/>
        <v>328</v>
      </c>
      <c r="BK455" s="5">
        <f t="shared" si="396"/>
        <v>328</v>
      </c>
      <c r="BM455" s="5">
        <f t="shared" si="397"/>
        <v>328</v>
      </c>
      <c r="BN455" s="5">
        <f t="shared" si="398"/>
        <v>328</v>
      </c>
      <c r="BP455" s="5">
        <f t="shared" si="399"/>
        <v>328</v>
      </c>
      <c r="BQ455" s="5">
        <f t="shared" si="400"/>
        <v>328</v>
      </c>
      <c r="BS455" s="5">
        <f t="shared" si="401"/>
        <v>328</v>
      </c>
      <c r="BT455" s="5">
        <f t="shared" si="402"/>
        <v>328</v>
      </c>
      <c r="BV455" s="5">
        <f t="shared" si="403"/>
        <v>328</v>
      </c>
      <c r="BW455" s="5">
        <f t="shared" si="404"/>
        <v>328</v>
      </c>
      <c r="BY455" s="5">
        <f t="shared" si="405"/>
        <v>328</v>
      </c>
      <c r="BZ455" s="5">
        <f t="shared" si="406"/>
        <v>328</v>
      </c>
      <c r="CB455" s="5">
        <f t="shared" si="407"/>
        <v>328</v>
      </c>
      <c r="CC455" s="5">
        <f t="shared" si="408"/>
        <v>328</v>
      </c>
      <c r="CE455" s="5">
        <f t="shared" si="409"/>
        <v>328</v>
      </c>
      <c r="CF455" s="5">
        <f t="shared" si="410"/>
        <v>328</v>
      </c>
      <c r="CH455" s="5">
        <f t="shared" si="411"/>
        <v>328</v>
      </c>
      <c r="CI455" s="5">
        <f t="shared" si="412"/>
        <v>328</v>
      </c>
      <c r="CK455" s="5">
        <f t="shared" si="413"/>
        <v>328</v>
      </c>
      <c r="CL455" s="5">
        <f t="shared" si="414"/>
        <v>328</v>
      </c>
      <c r="CN455" s="5">
        <f t="shared" si="415"/>
        <v>328</v>
      </c>
      <c r="CO455" s="5">
        <f t="shared" si="416"/>
        <v>328</v>
      </c>
      <c r="CQ455" s="5">
        <f t="shared" si="417"/>
        <v>328</v>
      </c>
      <c r="CR455" s="5">
        <f t="shared" si="418"/>
        <v>328</v>
      </c>
      <c r="CT455" s="5">
        <f t="shared" si="419"/>
        <v>328</v>
      </c>
      <c r="CU455" s="5">
        <f t="shared" si="420"/>
        <v>328</v>
      </c>
      <c r="CW455" s="5">
        <f t="shared" si="421"/>
        <v>328</v>
      </c>
      <c r="CX455" s="5">
        <f t="shared" si="422"/>
        <v>328</v>
      </c>
      <c r="CZ455" s="5">
        <f t="shared" si="423"/>
        <v>9512</v>
      </c>
      <c r="DA455" s="5">
        <f t="shared" si="424"/>
        <v>9512</v>
      </c>
    </row>
    <row r="456" spans="2:105" x14ac:dyDescent="0.2">
      <c r="B456" s="23" t="s">
        <v>253</v>
      </c>
      <c r="D456" s="23" t="s">
        <v>252</v>
      </c>
      <c r="E456" s="23" t="s">
        <v>362</v>
      </c>
      <c r="F456" s="23" t="s">
        <v>192</v>
      </c>
      <c r="G456" s="38" t="s">
        <v>193</v>
      </c>
      <c r="H456" s="23" t="s">
        <v>236</v>
      </c>
      <c r="L456" s="5">
        <f t="shared" si="362"/>
        <v>0</v>
      </c>
      <c r="N456" s="5">
        <f t="shared" si="363"/>
        <v>0</v>
      </c>
      <c r="O456" s="5">
        <f t="shared" si="364"/>
        <v>0</v>
      </c>
      <c r="Q456" s="5">
        <f t="shared" si="365"/>
        <v>0</v>
      </c>
      <c r="R456" s="5">
        <f t="shared" si="366"/>
        <v>0</v>
      </c>
      <c r="T456" s="5">
        <f t="shared" si="367"/>
        <v>0</v>
      </c>
      <c r="U456" s="5">
        <f t="shared" si="368"/>
        <v>0</v>
      </c>
      <c r="W456" s="5">
        <f t="shared" si="369"/>
        <v>0</v>
      </c>
      <c r="X456" s="5">
        <f t="shared" si="370"/>
        <v>0</v>
      </c>
      <c r="Z456" s="5">
        <f t="shared" si="371"/>
        <v>0</v>
      </c>
      <c r="AA456" s="5">
        <f t="shared" si="372"/>
        <v>0</v>
      </c>
      <c r="AC456" s="5">
        <f t="shared" si="373"/>
        <v>0</v>
      </c>
      <c r="AD456" s="5">
        <f t="shared" si="374"/>
        <v>0</v>
      </c>
      <c r="AF456" s="5">
        <f t="shared" si="375"/>
        <v>0</v>
      </c>
      <c r="AG456" s="5">
        <f t="shared" si="376"/>
        <v>0</v>
      </c>
      <c r="AI456" s="5">
        <f t="shared" si="377"/>
        <v>0</v>
      </c>
      <c r="AJ456" s="5">
        <f t="shared" si="378"/>
        <v>0</v>
      </c>
      <c r="AL456" s="5">
        <f t="shared" si="379"/>
        <v>0</v>
      </c>
      <c r="AM456" s="5">
        <f t="shared" si="380"/>
        <v>0</v>
      </c>
      <c r="AO456" s="5">
        <f t="shared" si="381"/>
        <v>0</v>
      </c>
      <c r="AP456" s="5">
        <f t="shared" si="382"/>
        <v>0</v>
      </c>
      <c r="AR456" s="5">
        <f t="shared" si="383"/>
        <v>0</v>
      </c>
      <c r="AS456" s="5">
        <f t="shared" si="384"/>
        <v>0</v>
      </c>
      <c r="AU456" s="5">
        <f t="shared" si="385"/>
        <v>0</v>
      </c>
      <c r="AV456" s="5">
        <f t="shared" si="386"/>
        <v>0</v>
      </c>
      <c r="AX456" s="5">
        <f t="shared" si="387"/>
        <v>0</v>
      </c>
      <c r="AY456" s="5">
        <f t="shared" si="388"/>
        <v>0</v>
      </c>
      <c r="BA456" s="5">
        <f t="shared" si="389"/>
        <v>0</v>
      </c>
      <c r="BB456" s="5">
        <f t="shared" si="390"/>
        <v>0</v>
      </c>
      <c r="BD456" s="5">
        <f t="shared" si="391"/>
        <v>0</v>
      </c>
      <c r="BE456" s="5">
        <f t="shared" si="392"/>
        <v>0</v>
      </c>
      <c r="BG456" s="5">
        <f t="shared" si="393"/>
        <v>0</v>
      </c>
      <c r="BH456" s="5">
        <f t="shared" si="394"/>
        <v>0</v>
      </c>
      <c r="BJ456" s="5">
        <f t="shared" si="395"/>
        <v>0</v>
      </c>
      <c r="BK456" s="5">
        <f t="shared" si="396"/>
        <v>0</v>
      </c>
      <c r="BM456" s="5">
        <f t="shared" si="397"/>
        <v>0</v>
      </c>
      <c r="BN456" s="5">
        <f t="shared" si="398"/>
        <v>0</v>
      </c>
      <c r="BP456" s="5">
        <f t="shared" si="399"/>
        <v>0</v>
      </c>
      <c r="BQ456" s="5">
        <f t="shared" si="400"/>
        <v>0</v>
      </c>
      <c r="BS456" s="5">
        <f t="shared" si="401"/>
        <v>0</v>
      </c>
      <c r="BT456" s="5">
        <f t="shared" si="402"/>
        <v>0</v>
      </c>
      <c r="BV456" s="5">
        <f t="shared" si="403"/>
        <v>0</v>
      </c>
      <c r="BW456" s="5">
        <f t="shared" si="404"/>
        <v>0</v>
      </c>
      <c r="BY456" s="5">
        <f t="shared" si="405"/>
        <v>0</v>
      </c>
      <c r="BZ456" s="5">
        <f t="shared" si="406"/>
        <v>0</v>
      </c>
      <c r="CB456" s="5">
        <f t="shared" si="407"/>
        <v>0</v>
      </c>
      <c r="CC456" s="5">
        <f t="shared" si="408"/>
        <v>0</v>
      </c>
      <c r="CE456" s="5">
        <f t="shared" si="409"/>
        <v>0</v>
      </c>
      <c r="CF456" s="5">
        <f t="shared" si="410"/>
        <v>0</v>
      </c>
      <c r="CH456" s="5">
        <f t="shared" si="411"/>
        <v>0</v>
      </c>
      <c r="CI456" s="5">
        <f t="shared" si="412"/>
        <v>0</v>
      </c>
      <c r="CK456" s="5">
        <f t="shared" si="413"/>
        <v>0</v>
      </c>
      <c r="CL456" s="5">
        <f t="shared" si="414"/>
        <v>0</v>
      </c>
      <c r="CN456" s="5">
        <f t="shared" si="415"/>
        <v>0</v>
      </c>
      <c r="CO456" s="5">
        <f t="shared" si="416"/>
        <v>0</v>
      </c>
      <c r="CQ456" s="5">
        <f t="shared" si="417"/>
        <v>0</v>
      </c>
      <c r="CR456" s="5">
        <f t="shared" si="418"/>
        <v>0</v>
      </c>
      <c r="CT456" s="5">
        <f t="shared" si="419"/>
        <v>0</v>
      </c>
      <c r="CU456" s="5">
        <f t="shared" si="420"/>
        <v>0</v>
      </c>
      <c r="CW456" s="5">
        <f t="shared" si="421"/>
        <v>0</v>
      </c>
      <c r="CX456" s="5">
        <f t="shared" si="422"/>
        <v>0</v>
      </c>
      <c r="CZ456" s="5">
        <f t="shared" si="423"/>
        <v>0</v>
      </c>
      <c r="DA456" s="5">
        <f t="shared" si="424"/>
        <v>0</v>
      </c>
    </row>
    <row r="457" spans="2:105" x14ac:dyDescent="0.2">
      <c r="G457" s="38"/>
    </row>
    <row r="458" spans="2:105" x14ac:dyDescent="0.2">
      <c r="B458" s="23" t="s">
        <v>253</v>
      </c>
      <c r="D458" s="23" t="s">
        <v>252</v>
      </c>
      <c r="E458" s="23" t="s">
        <v>362</v>
      </c>
      <c r="F458" s="23" t="s">
        <v>194</v>
      </c>
      <c r="G458" s="38" t="s">
        <v>195</v>
      </c>
      <c r="H458" s="23" t="s">
        <v>235</v>
      </c>
      <c r="I458" s="23" t="s">
        <v>368</v>
      </c>
      <c r="K458" s="5">
        <v>90</v>
      </c>
      <c r="L458" s="5">
        <f t="shared" si="362"/>
        <v>90</v>
      </c>
      <c r="N458" s="5">
        <f t="shared" si="363"/>
        <v>90</v>
      </c>
      <c r="O458" s="5">
        <f t="shared" si="364"/>
        <v>90</v>
      </c>
      <c r="Q458" s="5">
        <f t="shared" si="365"/>
        <v>90</v>
      </c>
      <c r="R458" s="5">
        <f t="shared" si="366"/>
        <v>90</v>
      </c>
      <c r="T458" s="5">
        <f t="shared" si="367"/>
        <v>90</v>
      </c>
      <c r="U458" s="5">
        <f t="shared" si="368"/>
        <v>90</v>
      </c>
      <c r="W458" s="5">
        <f t="shared" si="369"/>
        <v>90</v>
      </c>
      <c r="X458" s="5">
        <f t="shared" si="370"/>
        <v>90</v>
      </c>
      <c r="Z458" s="5">
        <f t="shared" si="371"/>
        <v>90</v>
      </c>
      <c r="AA458" s="5">
        <f t="shared" si="372"/>
        <v>90</v>
      </c>
      <c r="AC458" s="5">
        <f t="shared" si="373"/>
        <v>90</v>
      </c>
      <c r="AD458" s="5">
        <f t="shared" si="374"/>
        <v>90</v>
      </c>
      <c r="AF458" s="5">
        <f t="shared" si="375"/>
        <v>90</v>
      </c>
      <c r="AG458" s="5">
        <f t="shared" si="376"/>
        <v>90</v>
      </c>
      <c r="AI458" s="5">
        <f t="shared" si="377"/>
        <v>90</v>
      </c>
      <c r="AJ458" s="5">
        <f t="shared" si="378"/>
        <v>90</v>
      </c>
      <c r="AL458" s="5">
        <f t="shared" si="379"/>
        <v>90</v>
      </c>
      <c r="AM458" s="5">
        <f t="shared" si="380"/>
        <v>90</v>
      </c>
      <c r="AO458" s="5">
        <f t="shared" si="381"/>
        <v>90</v>
      </c>
      <c r="AP458" s="5">
        <f t="shared" si="382"/>
        <v>90</v>
      </c>
      <c r="AR458" s="5">
        <f t="shared" si="383"/>
        <v>90</v>
      </c>
      <c r="AS458" s="5">
        <f t="shared" si="384"/>
        <v>90</v>
      </c>
      <c r="AU458" s="5">
        <f t="shared" si="385"/>
        <v>90</v>
      </c>
      <c r="AV458" s="5">
        <f t="shared" si="386"/>
        <v>90</v>
      </c>
      <c r="AX458" s="5">
        <f t="shared" si="387"/>
        <v>90</v>
      </c>
      <c r="AY458" s="5">
        <f t="shared" si="388"/>
        <v>90</v>
      </c>
      <c r="BA458" s="5">
        <f t="shared" si="389"/>
        <v>90</v>
      </c>
      <c r="BB458" s="5">
        <f t="shared" si="390"/>
        <v>90</v>
      </c>
      <c r="BD458" s="5">
        <f t="shared" si="391"/>
        <v>90</v>
      </c>
      <c r="BE458" s="5">
        <f t="shared" si="392"/>
        <v>90</v>
      </c>
      <c r="BG458" s="5">
        <f t="shared" si="393"/>
        <v>90</v>
      </c>
      <c r="BH458" s="5">
        <f t="shared" si="394"/>
        <v>90</v>
      </c>
      <c r="BJ458" s="5">
        <f t="shared" si="395"/>
        <v>90</v>
      </c>
      <c r="BK458" s="5">
        <f t="shared" si="396"/>
        <v>90</v>
      </c>
      <c r="BM458" s="5">
        <f t="shared" si="397"/>
        <v>90</v>
      </c>
      <c r="BN458" s="5">
        <f t="shared" si="398"/>
        <v>90</v>
      </c>
      <c r="BP458" s="5">
        <f t="shared" si="399"/>
        <v>90</v>
      </c>
      <c r="BQ458" s="5">
        <f t="shared" si="400"/>
        <v>90</v>
      </c>
      <c r="BS458" s="5">
        <f t="shared" si="401"/>
        <v>90</v>
      </c>
      <c r="BT458" s="5">
        <f t="shared" si="402"/>
        <v>90</v>
      </c>
      <c r="BV458" s="5">
        <f t="shared" si="403"/>
        <v>90</v>
      </c>
      <c r="BW458" s="5">
        <f t="shared" si="404"/>
        <v>90</v>
      </c>
      <c r="BY458" s="5">
        <f t="shared" si="405"/>
        <v>90</v>
      </c>
      <c r="BZ458" s="5">
        <f t="shared" si="406"/>
        <v>90</v>
      </c>
      <c r="CB458" s="5">
        <f t="shared" si="407"/>
        <v>90</v>
      </c>
      <c r="CC458" s="5">
        <f t="shared" si="408"/>
        <v>90</v>
      </c>
      <c r="CE458" s="5">
        <f t="shared" si="409"/>
        <v>90</v>
      </c>
      <c r="CF458" s="5">
        <f t="shared" si="410"/>
        <v>90</v>
      </c>
      <c r="CH458" s="5">
        <f t="shared" si="411"/>
        <v>90</v>
      </c>
      <c r="CI458" s="5">
        <f t="shared" si="412"/>
        <v>90</v>
      </c>
      <c r="CK458" s="5">
        <f t="shared" si="413"/>
        <v>90</v>
      </c>
      <c r="CL458" s="5">
        <f t="shared" si="414"/>
        <v>90</v>
      </c>
      <c r="CN458" s="5">
        <f t="shared" si="415"/>
        <v>90</v>
      </c>
      <c r="CO458" s="5">
        <f t="shared" si="416"/>
        <v>90</v>
      </c>
      <c r="CQ458" s="5">
        <f t="shared" si="417"/>
        <v>90</v>
      </c>
      <c r="CR458" s="5">
        <f t="shared" si="418"/>
        <v>90</v>
      </c>
      <c r="CT458" s="5">
        <f t="shared" si="419"/>
        <v>90</v>
      </c>
      <c r="CU458" s="5">
        <f t="shared" si="420"/>
        <v>90</v>
      </c>
      <c r="CW458" s="5">
        <f t="shared" si="421"/>
        <v>90</v>
      </c>
      <c r="CX458" s="5">
        <f t="shared" si="422"/>
        <v>90</v>
      </c>
      <c r="CZ458" s="5">
        <f t="shared" si="423"/>
        <v>2610</v>
      </c>
      <c r="DA458" s="5">
        <f t="shared" si="424"/>
        <v>2610</v>
      </c>
    </row>
    <row r="459" spans="2:105" x14ac:dyDescent="0.2">
      <c r="B459" s="23" t="s">
        <v>253</v>
      </c>
      <c r="D459" s="23" t="s">
        <v>252</v>
      </c>
      <c r="E459" s="23" t="s">
        <v>362</v>
      </c>
      <c r="F459" s="23" t="s">
        <v>194</v>
      </c>
      <c r="G459" s="38" t="s">
        <v>195</v>
      </c>
      <c r="H459" s="23" t="s">
        <v>236</v>
      </c>
      <c r="L459" s="5">
        <f t="shared" si="362"/>
        <v>0</v>
      </c>
      <c r="N459" s="5">
        <f t="shared" si="363"/>
        <v>0</v>
      </c>
      <c r="O459" s="5">
        <f t="shared" si="364"/>
        <v>0</v>
      </c>
      <c r="Q459" s="5">
        <f t="shared" si="365"/>
        <v>0</v>
      </c>
      <c r="R459" s="5">
        <f t="shared" si="366"/>
        <v>0</v>
      </c>
      <c r="T459" s="5">
        <f t="shared" si="367"/>
        <v>0</v>
      </c>
      <c r="U459" s="5">
        <f t="shared" si="368"/>
        <v>0</v>
      </c>
      <c r="W459" s="5">
        <f t="shared" si="369"/>
        <v>0</v>
      </c>
      <c r="X459" s="5">
        <f t="shared" si="370"/>
        <v>0</v>
      </c>
      <c r="Z459" s="5">
        <f t="shared" si="371"/>
        <v>0</v>
      </c>
      <c r="AA459" s="5">
        <f t="shared" si="372"/>
        <v>0</v>
      </c>
      <c r="AC459" s="5">
        <f t="shared" si="373"/>
        <v>0</v>
      </c>
      <c r="AD459" s="5">
        <f t="shared" si="374"/>
        <v>0</v>
      </c>
      <c r="AF459" s="5">
        <f t="shared" si="375"/>
        <v>0</v>
      </c>
      <c r="AG459" s="5">
        <f t="shared" si="376"/>
        <v>0</v>
      </c>
      <c r="AI459" s="5">
        <f t="shared" si="377"/>
        <v>0</v>
      </c>
      <c r="AJ459" s="5">
        <f t="shared" si="378"/>
        <v>0</v>
      </c>
      <c r="AL459" s="5">
        <f t="shared" si="379"/>
        <v>0</v>
      </c>
      <c r="AM459" s="5">
        <f t="shared" si="380"/>
        <v>0</v>
      </c>
      <c r="AO459" s="5">
        <f t="shared" si="381"/>
        <v>0</v>
      </c>
      <c r="AP459" s="5">
        <f t="shared" si="382"/>
        <v>0</v>
      </c>
      <c r="AR459" s="5">
        <f t="shared" si="383"/>
        <v>0</v>
      </c>
      <c r="AS459" s="5">
        <f t="shared" si="384"/>
        <v>0</v>
      </c>
      <c r="AU459" s="5">
        <f t="shared" si="385"/>
        <v>0</v>
      </c>
      <c r="AV459" s="5">
        <f t="shared" si="386"/>
        <v>0</v>
      </c>
      <c r="AX459" s="5">
        <f t="shared" si="387"/>
        <v>0</v>
      </c>
      <c r="AY459" s="5">
        <f t="shared" si="388"/>
        <v>0</v>
      </c>
      <c r="BA459" s="5">
        <f t="shared" si="389"/>
        <v>0</v>
      </c>
      <c r="BB459" s="5">
        <f t="shared" si="390"/>
        <v>0</v>
      </c>
      <c r="BD459" s="5">
        <f t="shared" si="391"/>
        <v>0</v>
      </c>
      <c r="BE459" s="5">
        <f t="shared" si="392"/>
        <v>0</v>
      </c>
      <c r="BG459" s="5">
        <f t="shared" si="393"/>
        <v>0</v>
      </c>
      <c r="BH459" s="5">
        <f t="shared" si="394"/>
        <v>0</v>
      </c>
      <c r="BJ459" s="5">
        <f t="shared" si="395"/>
        <v>0</v>
      </c>
      <c r="BK459" s="5">
        <f t="shared" si="396"/>
        <v>0</v>
      </c>
      <c r="BM459" s="5">
        <f t="shared" si="397"/>
        <v>0</v>
      </c>
      <c r="BN459" s="5">
        <f t="shared" si="398"/>
        <v>0</v>
      </c>
      <c r="BP459" s="5">
        <f t="shared" si="399"/>
        <v>0</v>
      </c>
      <c r="BQ459" s="5">
        <f t="shared" si="400"/>
        <v>0</v>
      </c>
      <c r="BS459" s="5">
        <f t="shared" si="401"/>
        <v>0</v>
      </c>
      <c r="BT459" s="5">
        <f t="shared" si="402"/>
        <v>0</v>
      </c>
      <c r="BV459" s="5">
        <f t="shared" si="403"/>
        <v>0</v>
      </c>
      <c r="BW459" s="5">
        <f t="shared" si="404"/>
        <v>0</v>
      </c>
      <c r="BY459" s="5">
        <f t="shared" si="405"/>
        <v>0</v>
      </c>
      <c r="BZ459" s="5">
        <f t="shared" si="406"/>
        <v>0</v>
      </c>
      <c r="CB459" s="5">
        <f t="shared" si="407"/>
        <v>0</v>
      </c>
      <c r="CC459" s="5">
        <f t="shared" si="408"/>
        <v>0</v>
      </c>
      <c r="CE459" s="5">
        <f t="shared" si="409"/>
        <v>0</v>
      </c>
      <c r="CF459" s="5">
        <f t="shared" si="410"/>
        <v>0</v>
      </c>
      <c r="CH459" s="5">
        <f t="shared" si="411"/>
        <v>0</v>
      </c>
      <c r="CI459" s="5">
        <f t="shared" si="412"/>
        <v>0</v>
      </c>
      <c r="CK459" s="5">
        <f t="shared" si="413"/>
        <v>0</v>
      </c>
      <c r="CL459" s="5">
        <f t="shared" si="414"/>
        <v>0</v>
      </c>
      <c r="CN459" s="5">
        <f t="shared" si="415"/>
        <v>0</v>
      </c>
      <c r="CO459" s="5">
        <f t="shared" si="416"/>
        <v>0</v>
      </c>
      <c r="CQ459" s="5">
        <f t="shared" si="417"/>
        <v>0</v>
      </c>
      <c r="CR459" s="5">
        <f t="shared" si="418"/>
        <v>0</v>
      </c>
      <c r="CT459" s="5">
        <f t="shared" si="419"/>
        <v>0</v>
      </c>
      <c r="CU459" s="5">
        <f t="shared" si="420"/>
        <v>0</v>
      </c>
      <c r="CW459" s="5">
        <f t="shared" si="421"/>
        <v>0</v>
      </c>
      <c r="CX459" s="5">
        <f t="shared" si="422"/>
        <v>0</v>
      </c>
      <c r="CZ459" s="5">
        <f t="shared" si="423"/>
        <v>0</v>
      </c>
      <c r="DA459" s="5">
        <f t="shared" si="424"/>
        <v>0</v>
      </c>
    </row>
    <row r="460" spans="2:105" x14ac:dyDescent="0.2">
      <c r="G460" s="38"/>
    </row>
    <row r="461" spans="2:105" x14ac:dyDescent="0.2">
      <c r="B461" s="23" t="s">
        <v>253</v>
      </c>
      <c r="D461" s="23" t="s">
        <v>252</v>
      </c>
      <c r="E461" s="23" t="s">
        <v>362</v>
      </c>
      <c r="F461" s="23" t="s">
        <v>194</v>
      </c>
      <c r="G461" s="38" t="s">
        <v>369</v>
      </c>
      <c r="H461" s="23" t="s">
        <v>235</v>
      </c>
      <c r="I461" s="23" t="s">
        <v>368</v>
      </c>
      <c r="K461" s="5">
        <v>900</v>
      </c>
      <c r="L461" s="5">
        <f t="shared" si="362"/>
        <v>900</v>
      </c>
      <c r="N461" s="5">
        <f t="shared" si="363"/>
        <v>900</v>
      </c>
      <c r="O461" s="5">
        <f t="shared" si="364"/>
        <v>900</v>
      </c>
      <c r="Q461" s="5">
        <f t="shared" si="365"/>
        <v>900</v>
      </c>
      <c r="R461" s="5">
        <f t="shared" si="366"/>
        <v>900</v>
      </c>
      <c r="T461" s="5">
        <f t="shared" si="367"/>
        <v>900</v>
      </c>
      <c r="U461" s="5">
        <f t="shared" si="368"/>
        <v>900</v>
      </c>
      <c r="W461" s="5">
        <f t="shared" si="369"/>
        <v>900</v>
      </c>
      <c r="X461" s="5">
        <f t="shared" si="370"/>
        <v>900</v>
      </c>
      <c r="Z461" s="5">
        <f t="shared" si="371"/>
        <v>900</v>
      </c>
      <c r="AA461" s="5">
        <f t="shared" si="372"/>
        <v>900</v>
      </c>
      <c r="AC461" s="5">
        <f t="shared" si="373"/>
        <v>900</v>
      </c>
      <c r="AD461" s="5">
        <f t="shared" si="374"/>
        <v>900</v>
      </c>
      <c r="AF461" s="5">
        <f t="shared" si="375"/>
        <v>900</v>
      </c>
      <c r="AG461" s="5">
        <f t="shared" si="376"/>
        <v>900</v>
      </c>
      <c r="AI461" s="5">
        <f t="shared" si="377"/>
        <v>900</v>
      </c>
      <c r="AJ461" s="5">
        <f t="shared" si="378"/>
        <v>900</v>
      </c>
      <c r="AL461" s="5">
        <f t="shared" si="379"/>
        <v>900</v>
      </c>
      <c r="AM461" s="5">
        <f t="shared" si="380"/>
        <v>900</v>
      </c>
      <c r="AO461" s="5">
        <f t="shared" si="381"/>
        <v>900</v>
      </c>
      <c r="AP461" s="5">
        <f t="shared" si="382"/>
        <v>900</v>
      </c>
      <c r="AR461" s="5">
        <f t="shared" si="383"/>
        <v>900</v>
      </c>
      <c r="AS461" s="5">
        <f t="shared" si="384"/>
        <v>900</v>
      </c>
      <c r="AU461" s="5">
        <f t="shared" si="385"/>
        <v>900</v>
      </c>
      <c r="AV461" s="5">
        <f t="shared" si="386"/>
        <v>900</v>
      </c>
      <c r="AX461" s="5">
        <f t="shared" si="387"/>
        <v>900</v>
      </c>
      <c r="AY461" s="5">
        <f t="shared" si="388"/>
        <v>900</v>
      </c>
      <c r="BA461" s="5">
        <f t="shared" si="389"/>
        <v>900</v>
      </c>
      <c r="BB461" s="5">
        <f t="shared" si="390"/>
        <v>900</v>
      </c>
      <c r="BD461" s="5">
        <f t="shared" si="391"/>
        <v>900</v>
      </c>
      <c r="BE461" s="5">
        <f t="shared" si="392"/>
        <v>900</v>
      </c>
      <c r="BG461" s="5">
        <f t="shared" si="393"/>
        <v>900</v>
      </c>
      <c r="BH461" s="5">
        <f t="shared" si="394"/>
        <v>900</v>
      </c>
      <c r="BJ461" s="5">
        <f t="shared" si="395"/>
        <v>900</v>
      </c>
      <c r="BK461" s="5">
        <f t="shared" si="396"/>
        <v>900</v>
      </c>
      <c r="BM461" s="5">
        <f t="shared" si="397"/>
        <v>900</v>
      </c>
      <c r="BN461" s="5">
        <f t="shared" si="398"/>
        <v>900</v>
      </c>
      <c r="BP461" s="5">
        <f t="shared" si="399"/>
        <v>900</v>
      </c>
      <c r="BQ461" s="5">
        <f t="shared" si="400"/>
        <v>900</v>
      </c>
      <c r="BS461" s="5">
        <f t="shared" si="401"/>
        <v>900</v>
      </c>
      <c r="BT461" s="5">
        <f t="shared" si="402"/>
        <v>900</v>
      </c>
      <c r="BV461" s="5">
        <f t="shared" si="403"/>
        <v>900</v>
      </c>
      <c r="BW461" s="5">
        <f t="shared" si="404"/>
        <v>900</v>
      </c>
      <c r="BY461" s="5">
        <f t="shared" si="405"/>
        <v>900</v>
      </c>
      <c r="BZ461" s="5">
        <f t="shared" si="406"/>
        <v>900</v>
      </c>
      <c r="CB461" s="5">
        <f t="shared" si="407"/>
        <v>900</v>
      </c>
      <c r="CC461" s="5">
        <f t="shared" si="408"/>
        <v>900</v>
      </c>
      <c r="CE461" s="5">
        <f t="shared" si="409"/>
        <v>900</v>
      </c>
      <c r="CF461" s="5">
        <f t="shared" si="410"/>
        <v>900</v>
      </c>
      <c r="CH461" s="5">
        <f t="shared" si="411"/>
        <v>900</v>
      </c>
      <c r="CI461" s="5">
        <f t="shared" si="412"/>
        <v>900</v>
      </c>
      <c r="CK461" s="5">
        <f t="shared" si="413"/>
        <v>900</v>
      </c>
      <c r="CL461" s="5">
        <f t="shared" si="414"/>
        <v>900</v>
      </c>
      <c r="CN461" s="5">
        <f t="shared" si="415"/>
        <v>900</v>
      </c>
      <c r="CO461" s="5">
        <f t="shared" si="416"/>
        <v>900</v>
      </c>
      <c r="CQ461" s="5">
        <f t="shared" si="417"/>
        <v>900</v>
      </c>
      <c r="CR461" s="5">
        <f t="shared" si="418"/>
        <v>900</v>
      </c>
      <c r="CT461" s="5">
        <f t="shared" si="419"/>
        <v>900</v>
      </c>
      <c r="CU461" s="5">
        <f t="shared" si="420"/>
        <v>900</v>
      </c>
      <c r="CW461" s="5">
        <f t="shared" si="421"/>
        <v>900</v>
      </c>
      <c r="CX461" s="5">
        <f t="shared" si="422"/>
        <v>900</v>
      </c>
      <c r="CZ461" s="5">
        <f t="shared" si="423"/>
        <v>26100</v>
      </c>
      <c r="DA461" s="5">
        <f t="shared" si="424"/>
        <v>26100</v>
      </c>
    </row>
    <row r="462" spans="2:105" x14ac:dyDescent="0.2">
      <c r="B462" s="23" t="s">
        <v>253</v>
      </c>
      <c r="D462" s="23" t="s">
        <v>252</v>
      </c>
      <c r="E462" s="23" t="s">
        <v>362</v>
      </c>
      <c r="F462" s="23" t="s">
        <v>194</v>
      </c>
      <c r="G462" s="38" t="s">
        <v>369</v>
      </c>
      <c r="H462" s="23" t="s">
        <v>236</v>
      </c>
      <c r="L462" s="5">
        <f t="shared" si="362"/>
        <v>0</v>
      </c>
      <c r="N462" s="5">
        <f t="shared" si="363"/>
        <v>0</v>
      </c>
      <c r="O462" s="5">
        <f t="shared" si="364"/>
        <v>0</v>
      </c>
      <c r="Q462" s="5">
        <f t="shared" si="365"/>
        <v>0</v>
      </c>
      <c r="R462" s="5">
        <f t="shared" si="366"/>
        <v>0</v>
      </c>
      <c r="T462" s="5">
        <f t="shared" si="367"/>
        <v>0</v>
      </c>
      <c r="U462" s="5">
        <f t="shared" si="368"/>
        <v>0</v>
      </c>
      <c r="W462" s="5">
        <f t="shared" si="369"/>
        <v>0</v>
      </c>
      <c r="X462" s="5">
        <f t="shared" si="370"/>
        <v>0</v>
      </c>
      <c r="Z462" s="5">
        <f t="shared" si="371"/>
        <v>0</v>
      </c>
      <c r="AA462" s="5">
        <f t="shared" si="372"/>
        <v>0</v>
      </c>
      <c r="AC462" s="5">
        <f t="shared" si="373"/>
        <v>0</v>
      </c>
      <c r="AD462" s="5">
        <f t="shared" si="374"/>
        <v>0</v>
      </c>
      <c r="AF462" s="5">
        <f t="shared" si="375"/>
        <v>0</v>
      </c>
      <c r="AG462" s="5">
        <f t="shared" si="376"/>
        <v>0</v>
      </c>
      <c r="AI462" s="5">
        <f t="shared" si="377"/>
        <v>0</v>
      </c>
      <c r="AJ462" s="5">
        <f t="shared" si="378"/>
        <v>0</v>
      </c>
      <c r="AL462" s="5">
        <f t="shared" si="379"/>
        <v>0</v>
      </c>
      <c r="AM462" s="5">
        <f t="shared" si="380"/>
        <v>0</v>
      </c>
      <c r="AO462" s="5">
        <f t="shared" si="381"/>
        <v>0</v>
      </c>
      <c r="AP462" s="5">
        <f t="shared" si="382"/>
        <v>0</v>
      </c>
      <c r="AR462" s="5">
        <f t="shared" si="383"/>
        <v>0</v>
      </c>
      <c r="AS462" s="5">
        <f t="shared" si="384"/>
        <v>0</v>
      </c>
      <c r="AU462" s="5">
        <f t="shared" si="385"/>
        <v>0</v>
      </c>
      <c r="AV462" s="5">
        <f t="shared" si="386"/>
        <v>0</v>
      </c>
      <c r="AX462" s="5">
        <f t="shared" si="387"/>
        <v>0</v>
      </c>
      <c r="AY462" s="5">
        <f t="shared" si="388"/>
        <v>0</v>
      </c>
      <c r="BA462" s="5">
        <f t="shared" si="389"/>
        <v>0</v>
      </c>
      <c r="BB462" s="5">
        <f t="shared" si="390"/>
        <v>0</v>
      </c>
      <c r="BD462" s="5">
        <f t="shared" si="391"/>
        <v>0</v>
      </c>
      <c r="BE462" s="5">
        <f t="shared" si="392"/>
        <v>0</v>
      </c>
      <c r="BG462" s="5">
        <f t="shared" si="393"/>
        <v>0</v>
      </c>
      <c r="BH462" s="5">
        <f t="shared" si="394"/>
        <v>0</v>
      </c>
      <c r="BJ462" s="5">
        <f t="shared" si="395"/>
        <v>0</v>
      </c>
      <c r="BK462" s="5">
        <f t="shared" si="396"/>
        <v>0</v>
      </c>
      <c r="BM462" s="5">
        <f t="shared" si="397"/>
        <v>0</v>
      </c>
      <c r="BN462" s="5">
        <f t="shared" si="398"/>
        <v>0</v>
      </c>
      <c r="BP462" s="5">
        <f t="shared" si="399"/>
        <v>0</v>
      </c>
      <c r="BQ462" s="5">
        <f t="shared" si="400"/>
        <v>0</v>
      </c>
      <c r="BS462" s="5">
        <f t="shared" si="401"/>
        <v>0</v>
      </c>
      <c r="BT462" s="5">
        <f t="shared" si="402"/>
        <v>0</v>
      </c>
      <c r="BV462" s="5">
        <f t="shared" si="403"/>
        <v>0</v>
      </c>
      <c r="BW462" s="5">
        <f t="shared" si="404"/>
        <v>0</v>
      </c>
      <c r="BY462" s="5">
        <f t="shared" si="405"/>
        <v>0</v>
      </c>
      <c r="BZ462" s="5">
        <f t="shared" si="406"/>
        <v>0</v>
      </c>
      <c r="CB462" s="5">
        <f t="shared" si="407"/>
        <v>0</v>
      </c>
      <c r="CC462" s="5">
        <f t="shared" si="408"/>
        <v>0</v>
      </c>
      <c r="CE462" s="5">
        <f t="shared" si="409"/>
        <v>0</v>
      </c>
      <c r="CF462" s="5">
        <f t="shared" si="410"/>
        <v>0</v>
      </c>
      <c r="CH462" s="5">
        <f t="shared" si="411"/>
        <v>0</v>
      </c>
      <c r="CI462" s="5">
        <f t="shared" si="412"/>
        <v>0</v>
      </c>
      <c r="CK462" s="5">
        <f t="shared" si="413"/>
        <v>0</v>
      </c>
      <c r="CL462" s="5">
        <f t="shared" si="414"/>
        <v>0</v>
      </c>
      <c r="CN462" s="5">
        <f t="shared" si="415"/>
        <v>0</v>
      </c>
      <c r="CO462" s="5">
        <f t="shared" si="416"/>
        <v>0</v>
      </c>
      <c r="CQ462" s="5">
        <f t="shared" si="417"/>
        <v>0</v>
      </c>
      <c r="CR462" s="5">
        <f t="shared" si="418"/>
        <v>0</v>
      </c>
      <c r="CT462" s="5">
        <f t="shared" si="419"/>
        <v>0</v>
      </c>
      <c r="CU462" s="5">
        <f t="shared" si="420"/>
        <v>0</v>
      </c>
      <c r="CW462" s="5">
        <f t="shared" si="421"/>
        <v>0</v>
      </c>
      <c r="CX462" s="5">
        <f t="shared" si="422"/>
        <v>0</v>
      </c>
      <c r="CZ462" s="5">
        <f t="shared" si="423"/>
        <v>0</v>
      </c>
      <c r="DA462" s="5">
        <f t="shared" si="424"/>
        <v>0</v>
      </c>
    </row>
    <row r="463" spans="2:105" x14ac:dyDescent="0.2">
      <c r="G463" s="38"/>
    </row>
    <row r="464" spans="2:105" x14ac:dyDescent="0.2">
      <c r="B464" s="23" t="s">
        <v>253</v>
      </c>
      <c r="D464" s="23" t="s">
        <v>252</v>
      </c>
      <c r="E464" s="23" t="s">
        <v>362</v>
      </c>
      <c r="F464" s="23" t="s">
        <v>196</v>
      </c>
      <c r="G464" s="38" t="s">
        <v>197</v>
      </c>
      <c r="H464" s="23" t="s">
        <v>235</v>
      </c>
      <c r="I464" s="23" t="s">
        <v>368</v>
      </c>
      <c r="K464" s="5">
        <v>50</v>
      </c>
      <c r="L464" s="5">
        <f t="shared" si="362"/>
        <v>50</v>
      </c>
      <c r="N464" s="5">
        <f t="shared" si="363"/>
        <v>50</v>
      </c>
      <c r="O464" s="5">
        <f t="shared" si="364"/>
        <v>50</v>
      </c>
      <c r="Q464" s="5">
        <f t="shared" si="365"/>
        <v>50</v>
      </c>
      <c r="R464" s="5">
        <f t="shared" si="366"/>
        <v>50</v>
      </c>
      <c r="T464" s="5">
        <f t="shared" si="367"/>
        <v>50</v>
      </c>
      <c r="U464" s="5">
        <f t="shared" si="368"/>
        <v>50</v>
      </c>
      <c r="W464" s="5">
        <f t="shared" si="369"/>
        <v>50</v>
      </c>
      <c r="X464" s="5">
        <f t="shared" si="370"/>
        <v>50</v>
      </c>
      <c r="Z464" s="5">
        <f t="shared" si="371"/>
        <v>50</v>
      </c>
      <c r="AA464" s="5">
        <f t="shared" si="372"/>
        <v>50</v>
      </c>
      <c r="AC464" s="5">
        <f t="shared" si="373"/>
        <v>50</v>
      </c>
      <c r="AD464" s="5">
        <f t="shared" si="374"/>
        <v>50</v>
      </c>
      <c r="AF464" s="5">
        <f t="shared" si="375"/>
        <v>50</v>
      </c>
      <c r="AG464" s="5">
        <f t="shared" si="376"/>
        <v>50</v>
      </c>
      <c r="AI464" s="5">
        <f t="shared" si="377"/>
        <v>50</v>
      </c>
      <c r="AJ464" s="5">
        <f t="shared" si="378"/>
        <v>50</v>
      </c>
      <c r="AL464" s="5">
        <f t="shared" si="379"/>
        <v>50</v>
      </c>
      <c r="AM464" s="5">
        <f t="shared" si="380"/>
        <v>50</v>
      </c>
      <c r="AO464" s="5">
        <f t="shared" si="381"/>
        <v>50</v>
      </c>
      <c r="AP464" s="5">
        <f t="shared" si="382"/>
        <v>50</v>
      </c>
      <c r="AR464" s="5">
        <f t="shared" si="383"/>
        <v>50</v>
      </c>
      <c r="AS464" s="5">
        <f t="shared" si="384"/>
        <v>50</v>
      </c>
      <c r="AU464" s="5">
        <f t="shared" si="385"/>
        <v>50</v>
      </c>
      <c r="AV464" s="5">
        <f t="shared" si="386"/>
        <v>50</v>
      </c>
      <c r="AX464" s="5">
        <f t="shared" si="387"/>
        <v>50</v>
      </c>
      <c r="AY464" s="5">
        <f t="shared" si="388"/>
        <v>50</v>
      </c>
      <c r="BA464" s="5">
        <f t="shared" si="389"/>
        <v>50</v>
      </c>
      <c r="BB464" s="5">
        <f t="shared" si="390"/>
        <v>50</v>
      </c>
      <c r="BD464" s="5">
        <f t="shared" si="391"/>
        <v>50</v>
      </c>
      <c r="BE464" s="5">
        <f t="shared" si="392"/>
        <v>50</v>
      </c>
      <c r="BG464" s="5">
        <f t="shared" si="393"/>
        <v>50</v>
      </c>
      <c r="BH464" s="5">
        <f t="shared" si="394"/>
        <v>50</v>
      </c>
      <c r="BJ464" s="5">
        <f t="shared" si="395"/>
        <v>50</v>
      </c>
      <c r="BK464" s="5">
        <f t="shared" si="396"/>
        <v>50</v>
      </c>
      <c r="BM464" s="5">
        <f t="shared" si="397"/>
        <v>50</v>
      </c>
      <c r="BN464" s="5">
        <f t="shared" si="398"/>
        <v>50</v>
      </c>
      <c r="BP464" s="5">
        <f t="shared" si="399"/>
        <v>50</v>
      </c>
      <c r="BQ464" s="5">
        <f t="shared" si="400"/>
        <v>50</v>
      </c>
      <c r="BS464" s="5">
        <f t="shared" si="401"/>
        <v>50</v>
      </c>
      <c r="BT464" s="5">
        <f t="shared" si="402"/>
        <v>50</v>
      </c>
      <c r="BV464" s="5">
        <f t="shared" si="403"/>
        <v>50</v>
      </c>
      <c r="BW464" s="5">
        <f t="shared" si="404"/>
        <v>50</v>
      </c>
      <c r="BY464" s="5">
        <f t="shared" si="405"/>
        <v>50</v>
      </c>
      <c r="BZ464" s="5">
        <f t="shared" si="406"/>
        <v>50</v>
      </c>
      <c r="CB464" s="5">
        <f t="shared" si="407"/>
        <v>50</v>
      </c>
      <c r="CC464" s="5">
        <f t="shared" si="408"/>
        <v>50</v>
      </c>
      <c r="CE464" s="5">
        <f t="shared" si="409"/>
        <v>50</v>
      </c>
      <c r="CF464" s="5">
        <f t="shared" si="410"/>
        <v>50</v>
      </c>
      <c r="CH464" s="5">
        <f t="shared" si="411"/>
        <v>50</v>
      </c>
      <c r="CI464" s="5">
        <f t="shared" si="412"/>
        <v>50</v>
      </c>
      <c r="CK464" s="5">
        <f t="shared" si="413"/>
        <v>50</v>
      </c>
      <c r="CL464" s="5">
        <f t="shared" si="414"/>
        <v>50</v>
      </c>
      <c r="CN464" s="5">
        <f t="shared" si="415"/>
        <v>50</v>
      </c>
      <c r="CO464" s="5">
        <f t="shared" si="416"/>
        <v>50</v>
      </c>
      <c r="CQ464" s="5">
        <f t="shared" si="417"/>
        <v>50</v>
      </c>
      <c r="CR464" s="5">
        <f t="shared" si="418"/>
        <v>50</v>
      </c>
      <c r="CT464" s="5">
        <f t="shared" si="419"/>
        <v>50</v>
      </c>
      <c r="CU464" s="5">
        <f t="shared" si="420"/>
        <v>50</v>
      </c>
      <c r="CW464" s="5">
        <f t="shared" si="421"/>
        <v>50</v>
      </c>
      <c r="CX464" s="5">
        <f t="shared" si="422"/>
        <v>50</v>
      </c>
      <c r="CZ464" s="5">
        <f t="shared" si="423"/>
        <v>1450</v>
      </c>
      <c r="DA464" s="5">
        <f t="shared" si="424"/>
        <v>1450</v>
      </c>
    </row>
    <row r="465" spans="2:105" x14ac:dyDescent="0.2">
      <c r="B465" s="23" t="s">
        <v>253</v>
      </c>
      <c r="D465" s="23" t="s">
        <v>252</v>
      </c>
      <c r="E465" s="23" t="s">
        <v>362</v>
      </c>
      <c r="F465" s="23" t="s">
        <v>196</v>
      </c>
      <c r="G465" s="38" t="s">
        <v>197</v>
      </c>
      <c r="H465" s="23" t="s">
        <v>236</v>
      </c>
      <c r="L465" s="5">
        <f t="shared" si="362"/>
        <v>0</v>
      </c>
      <c r="N465" s="5">
        <f t="shared" si="363"/>
        <v>0</v>
      </c>
      <c r="O465" s="5">
        <f t="shared" si="364"/>
        <v>0</v>
      </c>
      <c r="Q465" s="5">
        <f t="shared" si="365"/>
        <v>0</v>
      </c>
      <c r="R465" s="5">
        <f t="shared" si="366"/>
        <v>0</v>
      </c>
      <c r="T465" s="5">
        <f t="shared" si="367"/>
        <v>0</v>
      </c>
      <c r="U465" s="5">
        <f t="shared" si="368"/>
        <v>0</v>
      </c>
      <c r="W465" s="5">
        <f t="shared" si="369"/>
        <v>0</v>
      </c>
      <c r="X465" s="5">
        <f t="shared" si="370"/>
        <v>0</v>
      </c>
      <c r="Z465" s="5">
        <f t="shared" si="371"/>
        <v>0</v>
      </c>
      <c r="AA465" s="5">
        <f t="shared" si="372"/>
        <v>0</v>
      </c>
      <c r="AC465" s="5">
        <f t="shared" si="373"/>
        <v>0</v>
      </c>
      <c r="AD465" s="5">
        <f t="shared" si="374"/>
        <v>0</v>
      </c>
      <c r="AF465" s="5">
        <f t="shared" si="375"/>
        <v>0</v>
      </c>
      <c r="AG465" s="5">
        <f t="shared" si="376"/>
        <v>0</v>
      </c>
      <c r="AI465" s="5">
        <f t="shared" si="377"/>
        <v>0</v>
      </c>
      <c r="AJ465" s="5">
        <f t="shared" si="378"/>
        <v>0</v>
      </c>
      <c r="AL465" s="5">
        <f t="shared" si="379"/>
        <v>0</v>
      </c>
      <c r="AM465" s="5">
        <f t="shared" si="380"/>
        <v>0</v>
      </c>
      <c r="AO465" s="5">
        <f t="shared" si="381"/>
        <v>0</v>
      </c>
      <c r="AP465" s="5">
        <f t="shared" si="382"/>
        <v>0</v>
      </c>
      <c r="AR465" s="5">
        <f t="shared" si="383"/>
        <v>0</v>
      </c>
      <c r="AS465" s="5">
        <f t="shared" si="384"/>
        <v>0</v>
      </c>
      <c r="AU465" s="5">
        <f t="shared" si="385"/>
        <v>0</v>
      </c>
      <c r="AV465" s="5">
        <f t="shared" si="386"/>
        <v>0</v>
      </c>
      <c r="AX465" s="5">
        <f t="shared" si="387"/>
        <v>0</v>
      </c>
      <c r="AY465" s="5">
        <f t="shared" si="388"/>
        <v>0</v>
      </c>
      <c r="BA465" s="5">
        <f t="shared" si="389"/>
        <v>0</v>
      </c>
      <c r="BB465" s="5">
        <f t="shared" si="390"/>
        <v>0</v>
      </c>
      <c r="BD465" s="5">
        <f t="shared" si="391"/>
        <v>0</v>
      </c>
      <c r="BE465" s="5">
        <f t="shared" si="392"/>
        <v>0</v>
      </c>
      <c r="BG465" s="5">
        <f t="shared" si="393"/>
        <v>0</v>
      </c>
      <c r="BH465" s="5">
        <f t="shared" si="394"/>
        <v>0</v>
      </c>
      <c r="BJ465" s="5">
        <f t="shared" si="395"/>
        <v>0</v>
      </c>
      <c r="BK465" s="5">
        <f t="shared" si="396"/>
        <v>0</v>
      </c>
      <c r="BM465" s="5">
        <f t="shared" si="397"/>
        <v>0</v>
      </c>
      <c r="BN465" s="5">
        <f t="shared" si="398"/>
        <v>0</v>
      </c>
      <c r="BP465" s="5">
        <f t="shared" si="399"/>
        <v>0</v>
      </c>
      <c r="BQ465" s="5">
        <f t="shared" si="400"/>
        <v>0</v>
      </c>
      <c r="BS465" s="5">
        <f t="shared" si="401"/>
        <v>0</v>
      </c>
      <c r="BT465" s="5">
        <f t="shared" si="402"/>
        <v>0</v>
      </c>
      <c r="BV465" s="5">
        <f t="shared" si="403"/>
        <v>0</v>
      </c>
      <c r="BW465" s="5">
        <f t="shared" si="404"/>
        <v>0</v>
      </c>
      <c r="BY465" s="5">
        <f t="shared" si="405"/>
        <v>0</v>
      </c>
      <c r="BZ465" s="5">
        <f t="shared" si="406"/>
        <v>0</v>
      </c>
      <c r="CB465" s="5">
        <f t="shared" si="407"/>
        <v>0</v>
      </c>
      <c r="CC465" s="5">
        <f t="shared" si="408"/>
        <v>0</v>
      </c>
      <c r="CE465" s="5">
        <f t="shared" si="409"/>
        <v>0</v>
      </c>
      <c r="CF465" s="5">
        <f t="shared" si="410"/>
        <v>0</v>
      </c>
      <c r="CH465" s="5">
        <f t="shared" si="411"/>
        <v>0</v>
      </c>
      <c r="CI465" s="5">
        <f t="shared" si="412"/>
        <v>0</v>
      </c>
      <c r="CK465" s="5">
        <f t="shared" si="413"/>
        <v>0</v>
      </c>
      <c r="CL465" s="5">
        <f t="shared" si="414"/>
        <v>0</v>
      </c>
      <c r="CN465" s="5">
        <f t="shared" si="415"/>
        <v>0</v>
      </c>
      <c r="CO465" s="5">
        <f t="shared" si="416"/>
        <v>0</v>
      </c>
      <c r="CQ465" s="5">
        <f t="shared" si="417"/>
        <v>0</v>
      </c>
      <c r="CR465" s="5">
        <f t="shared" si="418"/>
        <v>0</v>
      </c>
      <c r="CT465" s="5">
        <f t="shared" si="419"/>
        <v>0</v>
      </c>
      <c r="CU465" s="5">
        <f t="shared" si="420"/>
        <v>0</v>
      </c>
      <c r="CW465" s="5">
        <f t="shared" si="421"/>
        <v>0</v>
      </c>
      <c r="CX465" s="5">
        <f t="shared" si="422"/>
        <v>0</v>
      </c>
      <c r="CZ465" s="5">
        <f t="shared" si="423"/>
        <v>0</v>
      </c>
      <c r="DA465" s="5">
        <f t="shared" si="424"/>
        <v>0</v>
      </c>
    </row>
    <row r="466" spans="2:105" x14ac:dyDescent="0.2">
      <c r="G466" s="38"/>
    </row>
    <row r="467" spans="2:105" x14ac:dyDescent="0.2">
      <c r="B467" s="23" t="s">
        <v>253</v>
      </c>
      <c r="D467" s="23" t="s">
        <v>252</v>
      </c>
      <c r="E467" s="23" t="s">
        <v>362</v>
      </c>
      <c r="F467" s="23" t="s">
        <v>201</v>
      </c>
      <c r="G467" s="38" t="s">
        <v>202</v>
      </c>
      <c r="H467" s="23" t="s">
        <v>235</v>
      </c>
      <c r="I467" s="23" t="s">
        <v>358</v>
      </c>
      <c r="K467" s="5">
        <v>26</v>
      </c>
      <c r="L467" s="5">
        <f t="shared" si="362"/>
        <v>26</v>
      </c>
      <c r="N467" s="5">
        <f t="shared" si="363"/>
        <v>26</v>
      </c>
      <c r="O467" s="5">
        <f t="shared" si="364"/>
        <v>26</v>
      </c>
      <c r="Q467" s="5">
        <f t="shared" si="365"/>
        <v>26</v>
      </c>
      <c r="R467" s="5">
        <f t="shared" si="366"/>
        <v>26</v>
      </c>
      <c r="T467" s="5">
        <f t="shared" si="367"/>
        <v>26</v>
      </c>
      <c r="U467" s="5">
        <f t="shared" si="368"/>
        <v>26</v>
      </c>
      <c r="W467" s="5">
        <f t="shared" si="369"/>
        <v>26</v>
      </c>
      <c r="X467" s="5">
        <f t="shared" si="370"/>
        <v>26</v>
      </c>
      <c r="Z467" s="5">
        <f t="shared" si="371"/>
        <v>26</v>
      </c>
      <c r="AA467" s="5">
        <f t="shared" si="372"/>
        <v>26</v>
      </c>
      <c r="AC467" s="5">
        <f t="shared" si="373"/>
        <v>26</v>
      </c>
      <c r="AD467" s="5">
        <f t="shared" si="374"/>
        <v>26</v>
      </c>
      <c r="AF467" s="5">
        <f t="shared" si="375"/>
        <v>26</v>
      </c>
      <c r="AG467" s="5">
        <f t="shared" si="376"/>
        <v>26</v>
      </c>
      <c r="AI467" s="5">
        <f t="shared" si="377"/>
        <v>26</v>
      </c>
      <c r="AJ467" s="5">
        <f t="shared" si="378"/>
        <v>26</v>
      </c>
      <c r="AL467" s="5">
        <f t="shared" si="379"/>
        <v>26</v>
      </c>
      <c r="AM467" s="5">
        <f t="shared" si="380"/>
        <v>26</v>
      </c>
      <c r="AO467" s="5">
        <f t="shared" si="381"/>
        <v>26</v>
      </c>
      <c r="AP467" s="5">
        <f t="shared" si="382"/>
        <v>26</v>
      </c>
      <c r="AR467" s="5">
        <f t="shared" si="383"/>
        <v>26</v>
      </c>
      <c r="AS467" s="5">
        <f t="shared" si="384"/>
        <v>26</v>
      </c>
      <c r="AU467" s="5">
        <f t="shared" si="385"/>
        <v>26</v>
      </c>
      <c r="AV467" s="5">
        <f t="shared" si="386"/>
        <v>26</v>
      </c>
      <c r="AX467" s="5">
        <f t="shared" si="387"/>
        <v>26</v>
      </c>
      <c r="AY467" s="5">
        <f t="shared" si="388"/>
        <v>26</v>
      </c>
      <c r="BA467" s="5">
        <f t="shared" si="389"/>
        <v>26</v>
      </c>
      <c r="BB467" s="5">
        <f t="shared" si="390"/>
        <v>26</v>
      </c>
      <c r="BD467" s="5">
        <f t="shared" si="391"/>
        <v>26</v>
      </c>
      <c r="BE467" s="5">
        <f t="shared" si="392"/>
        <v>26</v>
      </c>
      <c r="BG467" s="5">
        <f t="shared" si="393"/>
        <v>26</v>
      </c>
      <c r="BH467" s="5">
        <f t="shared" si="394"/>
        <v>26</v>
      </c>
      <c r="BJ467" s="5">
        <f t="shared" si="395"/>
        <v>26</v>
      </c>
      <c r="BK467" s="5">
        <f t="shared" si="396"/>
        <v>26</v>
      </c>
      <c r="BM467" s="5">
        <f t="shared" si="397"/>
        <v>26</v>
      </c>
      <c r="BN467" s="5">
        <f t="shared" si="398"/>
        <v>26</v>
      </c>
      <c r="BP467" s="5">
        <f t="shared" si="399"/>
        <v>26</v>
      </c>
      <c r="BQ467" s="5">
        <f t="shared" si="400"/>
        <v>26</v>
      </c>
      <c r="BS467" s="5">
        <f t="shared" si="401"/>
        <v>26</v>
      </c>
      <c r="BT467" s="5">
        <f t="shared" si="402"/>
        <v>26</v>
      </c>
      <c r="BV467" s="5">
        <f t="shared" si="403"/>
        <v>26</v>
      </c>
      <c r="BW467" s="5">
        <f t="shared" si="404"/>
        <v>26</v>
      </c>
      <c r="BY467" s="5">
        <f t="shared" si="405"/>
        <v>26</v>
      </c>
      <c r="BZ467" s="5">
        <f t="shared" si="406"/>
        <v>26</v>
      </c>
      <c r="CB467" s="5">
        <f t="shared" si="407"/>
        <v>26</v>
      </c>
      <c r="CC467" s="5">
        <f t="shared" si="408"/>
        <v>26</v>
      </c>
      <c r="CE467" s="5">
        <f t="shared" si="409"/>
        <v>26</v>
      </c>
      <c r="CF467" s="5">
        <f t="shared" si="410"/>
        <v>26</v>
      </c>
      <c r="CH467" s="5">
        <f t="shared" si="411"/>
        <v>26</v>
      </c>
      <c r="CI467" s="5">
        <f t="shared" si="412"/>
        <v>26</v>
      </c>
      <c r="CK467" s="5">
        <f t="shared" si="413"/>
        <v>26</v>
      </c>
      <c r="CL467" s="5">
        <f t="shared" si="414"/>
        <v>26</v>
      </c>
      <c r="CN467" s="5">
        <f t="shared" si="415"/>
        <v>26</v>
      </c>
      <c r="CO467" s="5">
        <f t="shared" si="416"/>
        <v>26</v>
      </c>
      <c r="CQ467" s="5">
        <f t="shared" si="417"/>
        <v>26</v>
      </c>
      <c r="CR467" s="5">
        <f t="shared" si="418"/>
        <v>26</v>
      </c>
      <c r="CT467" s="5">
        <f t="shared" si="419"/>
        <v>26</v>
      </c>
      <c r="CU467" s="5">
        <f t="shared" si="420"/>
        <v>26</v>
      </c>
      <c r="CW467" s="5">
        <f t="shared" si="421"/>
        <v>26</v>
      </c>
      <c r="CX467" s="5">
        <f t="shared" si="422"/>
        <v>26</v>
      </c>
      <c r="CZ467" s="5">
        <f t="shared" si="423"/>
        <v>754</v>
      </c>
      <c r="DA467" s="5">
        <f t="shared" si="424"/>
        <v>754</v>
      </c>
    </row>
    <row r="468" spans="2:105" x14ac:dyDescent="0.2">
      <c r="B468" s="23" t="s">
        <v>253</v>
      </c>
      <c r="D468" s="23" t="s">
        <v>252</v>
      </c>
      <c r="E468" s="23" t="s">
        <v>362</v>
      </c>
      <c r="F468" s="23" t="s">
        <v>201</v>
      </c>
      <c r="G468" s="38" t="s">
        <v>202</v>
      </c>
      <c r="H468" s="23" t="s">
        <v>236</v>
      </c>
      <c r="I468" s="23" t="s">
        <v>358</v>
      </c>
      <c r="L468" s="5">
        <f t="shared" si="362"/>
        <v>0</v>
      </c>
      <c r="N468" s="5">
        <f t="shared" si="363"/>
        <v>0</v>
      </c>
      <c r="O468" s="5">
        <f t="shared" si="364"/>
        <v>0</v>
      </c>
      <c r="Q468" s="5">
        <f t="shared" si="365"/>
        <v>0</v>
      </c>
      <c r="R468" s="5">
        <f t="shared" si="366"/>
        <v>0</v>
      </c>
      <c r="T468" s="5">
        <f t="shared" si="367"/>
        <v>0</v>
      </c>
      <c r="U468" s="5">
        <f t="shared" si="368"/>
        <v>0</v>
      </c>
      <c r="W468" s="5">
        <f t="shared" si="369"/>
        <v>0</v>
      </c>
      <c r="X468" s="5">
        <f t="shared" si="370"/>
        <v>0</v>
      </c>
      <c r="Z468" s="5">
        <f t="shared" si="371"/>
        <v>0</v>
      </c>
      <c r="AA468" s="5">
        <f t="shared" si="372"/>
        <v>0</v>
      </c>
      <c r="AC468" s="5">
        <f t="shared" si="373"/>
        <v>0</v>
      </c>
      <c r="AD468" s="5">
        <f t="shared" si="374"/>
        <v>0</v>
      </c>
      <c r="AF468" s="5">
        <f t="shared" si="375"/>
        <v>0</v>
      </c>
      <c r="AG468" s="5">
        <f t="shared" si="376"/>
        <v>0</v>
      </c>
      <c r="AI468" s="5">
        <f t="shared" si="377"/>
        <v>0</v>
      </c>
      <c r="AJ468" s="5">
        <f t="shared" si="378"/>
        <v>0</v>
      </c>
      <c r="AL468" s="5">
        <f t="shared" si="379"/>
        <v>0</v>
      </c>
      <c r="AM468" s="5">
        <f t="shared" si="380"/>
        <v>0</v>
      </c>
      <c r="AO468" s="5">
        <f t="shared" si="381"/>
        <v>0</v>
      </c>
      <c r="AP468" s="5">
        <f t="shared" si="382"/>
        <v>0</v>
      </c>
      <c r="AR468" s="5">
        <f t="shared" si="383"/>
        <v>0</v>
      </c>
      <c r="AS468" s="5">
        <f t="shared" si="384"/>
        <v>0</v>
      </c>
      <c r="AU468" s="5">
        <f t="shared" si="385"/>
        <v>0</v>
      </c>
      <c r="AV468" s="5">
        <f t="shared" si="386"/>
        <v>0</v>
      </c>
      <c r="AX468" s="5">
        <f t="shared" si="387"/>
        <v>0</v>
      </c>
      <c r="AY468" s="5">
        <f t="shared" si="388"/>
        <v>0</v>
      </c>
      <c r="BA468" s="5">
        <f t="shared" si="389"/>
        <v>0</v>
      </c>
      <c r="BB468" s="5">
        <f t="shared" si="390"/>
        <v>0</v>
      </c>
      <c r="BD468" s="5">
        <f t="shared" si="391"/>
        <v>0</v>
      </c>
      <c r="BE468" s="5">
        <f t="shared" si="392"/>
        <v>0</v>
      </c>
      <c r="BG468" s="5">
        <f t="shared" si="393"/>
        <v>0</v>
      </c>
      <c r="BH468" s="5">
        <f t="shared" si="394"/>
        <v>0</v>
      </c>
      <c r="BJ468" s="5">
        <f t="shared" si="395"/>
        <v>0</v>
      </c>
      <c r="BK468" s="5">
        <f t="shared" si="396"/>
        <v>0</v>
      </c>
      <c r="BM468" s="5">
        <f t="shared" si="397"/>
        <v>0</v>
      </c>
      <c r="BN468" s="5">
        <f t="shared" si="398"/>
        <v>0</v>
      </c>
      <c r="BP468" s="5">
        <f t="shared" si="399"/>
        <v>0</v>
      </c>
      <c r="BQ468" s="5">
        <f t="shared" si="400"/>
        <v>0</v>
      </c>
      <c r="BS468" s="5">
        <f t="shared" si="401"/>
        <v>0</v>
      </c>
      <c r="BT468" s="5">
        <f t="shared" si="402"/>
        <v>0</v>
      </c>
      <c r="BV468" s="5">
        <f t="shared" si="403"/>
        <v>0</v>
      </c>
      <c r="BW468" s="5">
        <f t="shared" si="404"/>
        <v>0</v>
      </c>
      <c r="BY468" s="5">
        <f t="shared" si="405"/>
        <v>0</v>
      </c>
      <c r="BZ468" s="5">
        <f t="shared" si="406"/>
        <v>0</v>
      </c>
      <c r="CB468" s="5">
        <f t="shared" si="407"/>
        <v>0</v>
      </c>
      <c r="CC468" s="5">
        <f t="shared" si="408"/>
        <v>0</v>
      </c>
      <c r="CE468" s="5">
        <f t="shared" si="409"/>
        <v>0</v>
      </c>
      <c r="CF468" s="5">
        <f t="shared" si="410"/>
        <v>0</v>
      </c>
      <c r="CH468" s="5">
        <f t="shared" si="411"/>
        <v>0</v>
      </c>
      <c r="CI468" s="5">
        <f t="shared" si="412"/>
        <v>0</v>
      </c>
      <c r="CK468" s="5">
        <f t="shared" si="413"/>
        <v>0</v>
      </c>
      <c r="CL468" s="5">
        <f t="shared" si="414"/>
        <v>0</v>
      </c>
      <c r="CN468" s="5">
        <f t="shared" si="415"/>
        <v>0</v>
      </c>
      <c r="CO468" s="5">
        <f t="shared" si="416"/>
        <v>0</v>
      </c>
      <c r="CQ468" s="5">
        <f t="shared" si="417"/>
        <v>0</v>
      </c>
      <c r="CR468" s="5">
        <f t="shared" si="418"/>
        <v>0</v>
      </c>
      <c r="CT468" s="5">
        <f t="shared" si="419"/>
        <v>0</v>
      </c>
      <c r="CU468" s="5">
        <f t="shared" si="420"/>
        <v>0</v>
      </c>
      <c r="CW468" s="5">
        <f t="shared" si="421"/>
        <v>0</v>
      </c>
      <c r="CX468" s="5">
        <f t="shared" si="422"/>
        <v>0</v>
      </c>
      <c r="CZ468" s="5">
        <f t="shared" si="423"/>
        <v>0</v>
      </c>
      <c r="DA468" s="5">
        <f t="shared" si="424"/>
        <v>0</v>
      </c>
    </row>
    <row r="469" spans="2:105" x14ac:dyDescent="0.2">
      <c r="G469" s="38"/>
    </row>
    <row r="470" spans="2:105" x14ac:dyDescent="0.2">
      <c r="B470" s="23" t="s">
        <v>253</v>
      </c>
      <c r="D470" s="23" t="s">
        <v>252</v>
      </c>
      <c r="E470" s="23" t="s">
        <v>362</v>
      </c>
      <c r="F470" s="23" t="s">
        <v>203</v>
      </c>
      <c r="G470" s="38" t="s">
        <v>204</v>
      </c>
      <c r="H470" s="23" t="s">
        <v>235</v>
      </c>
      <c r="I470" s="23" t="s">
        <v>358</v>
      </c>
      <c r="L470" s="5">
        <f t="shared" si="362"/>
        <v>0</v>
      </c>
      <c r="N470" s="5">
        <f t="shared" si="363"/>
        <v>0</v>
      </c>
      <c r="O470" s="5">
        <f t="shared" si="364"/>
        <v>0</v>
      </c>
      <c r="Q470" s="5">
        <f t="shared" si="365"/>
        <v>0</v>
      </c>
      <c r="R470" s="5">
        <f t="shared" si="366"/>
        <v>0</v>
      </c>
      <c r="T470" s="5">
        <f t="shared" si="367"/>
        <v>0</v>
      </c>
      <c r="U470" s="5">
        <f t="shared" si="368"/>
        <v>0</v>
      </c>
      <c r="W470" s="5">
        <f t="shared" si="369"/>
        <v>0</v>
      </c>
      <c r="X470" s="5">
        <f t="shared" si="370"/>
        <v>0</v>
      </c>
      <c r="Z470" s="5">
        <f t="shared" si="371"/>
        <v>0</v>
      </c>
      <c r="AA470" s="5">
        <f t="shared" si="372"/>
        <v>0</v>
      </c>
      <c r="AC470" s="5">
        <f t="shared" si="373"/>
        <v>0</v>
      </c>
      <c r="AD470" s="5">
        <f t="shared" si="374"/>
        <v>0</v>
      </c>
      <c r="AF470" s="5">
        <f t="shared" si="375"/>
        <v>0</v>
      </c>
      <c r="AG470" s="5">
        <f t="shared" si="376"/>
        <v>0</v>
      </c>
      <c r="AI470" s="5">
        <f t="shared" si="377"/>
        <v>0</v>
      </c>
      <c r="AJ470" s="5">
        <f t="shared" si="378"/>
        <v>0</v>
      </c>
      <c r="AL470" s="5">
        <f t="shared" si="379"/>
        <v>0</v>
      </c>
      <c r="AM470" s="5">
        <f t="shared" si="380"/>
        <v>0</v>
      </c>
      <c r="AO470" s="5">
        <f t="shared" si="381"/>
        <v>0</v>
      </c>
      <c r="AP470" s="5">
        <f t="shared" si="382"/>
        <v>0</v>
      </c>
      <c r="AR470" s="5">
        <f t="shared" si="383"/>
        <v>0</v>
      </c>
      <c r="AS470" s="5">
        <f t="shared" si="384"/>
        <v>0</v>
      </c>
      <c r="AU470" s="5">
        <f t="shared" si="385"/>
        <v>0</v>
      </c>
      <c r="AV470" s="5">
        <f t="shared" si="386"/>
        <v>0</v>
      </c>
      <c r="AX470" s="5">
        <f t="shared" si="387"/>
        <v>0</v>
      </c>
      <c r="AY470" s="5">
        <f t="shared" si="388"/>
        <v>0</v>
      </c>
      <c r="BA470" s="5">
        <f t="shared" si="389"/>
        <v>0</v>
      </c>
      <c r="BB470" s="5">
        <f t="shared" si="390"/>
        <v>0</v>
      </c>
      <c r="BD470" s="5">
        <f t="shared" si="391"/>
        <v>0</v>
      </c>
      <c r="BE470" s="5">
        <f t="shared" si="392"/>
        <v>0</v>
      </c>
      <c r="BG470" s="5">
        <f t="shared" si="393"/>
        <v>0</v>
      </c>
      <c r="BH470" s="5">
        <f t="shared" si="394"/>
        <v>0</v>
      </c>
      <c r="BJ470" s="5">
        <f t="shared" si="395"/>
        <v>0</v>
      </c>
      <c r="BK470" s="5">
        <f t="shared" si="396"/>
        <v>0</v>
      </c>
      <c r="BM470" s="5">
        <f t="shared" si="397"/>
        <v>0</v>
      </c>
      <c r="BN470" s="5">
        <f t="shared" si="398"/>
        <v>0</v>
      </c>
      <c r="BP470" s="5">
        <f t="shared" si="399"/>
        <v>0</v>
      </c>
      <c r="BQ470" s="5">
        <f t="shared" si="400"/>
        <v>0</v>
      </c>
      <c r="BS470" s="5">
        <f t="shared" si="401"/>
        <v>0</v>
      </c>
      <c r="BT470" s="5">
        <f t="shared" si="402"/>
        <v>0</v>
      </c>
      <c r="BV470" s="5">
        <f t="shared" si="403"/>
        <v>0</v>
      </c>
      <c r="BW470" s="5">
        <f t="shared" si="404"/>
        <v>0</v>
      </c>
      <c r="BY470" s="5">
        <f t="shared" si="405"/>
        <v>0</v>
      </c>
      <c r="BZ470" s="5">
        <f t="shared" si="406"/>
        <v>0</v>
      </c>
      <c r="CB470" s="5">
        <f t="shared" si="407"/>
        <v>0</v>
      </c>
      <c r="CC470" s="5">
        <f t="shared" si="408"/>
        <v>0</v>
      </c>
      <c r="CE470" s="5">
        <f t="shared" si="409"/>
        <v>0</v>
      </c>
      <c r="CF470" s="5">
        <f t="shared" si="410"/>
        <v>0</v>
      </c>
      <c r="CH470" s="5">
        <f t="shared" si="411"/>
        <v>0</v>
      </c>
      <c r="CI470" s="5">
        <f t="shared" si="412"/>
        <v>0</v>
      </c>
      <c r="CK470" s="5">
        <f t="shared" si="413"/>
        <v>0</v>
      </c>
      <c r="CL470" s="5">
        <f t="shared" si="414"/>
        <v>0</v>
      </c>
      <c r="CN470" s="5">
        <f t="shared" si="415"/>
        <v>0</v>
      </c>
      <c r="CO470" s="5">
        <f t="shared" si="416"/>
        <v>0</v>
      </c>
      <c r="CQ470" s="5">
        <f t="shared" si="417"/>
        <v>0</v>
      </c>
      <c r="CR470" s="5">
        <f t="shared" si="418"/>
        <v>0</v>
      </c>
      <c r="CT470" s="5">
        <f t="shared" si="419"/>
        <v>0</v>
      </c>
      <c r="CU470" s="5">
        <f t="shared" si="420"/>
        <v>0</v>
      </c>
      <c r="CW470" s="5">
        <f t="shared" si="421"/>
        <v>0</v>
      </c>
      <c r="CX470" s="5">
        <f t="shared" si="422"/>
        <v>0</v>
      </c>
      <c r="CZ470" s="5">
        <f t="shared" si="423"/>
        <v>0</v>
      </c>
      <c r="DA470" s="5">
        <f t="shared" si="424"/>
        <v>0</v>
      </c>
    </row>
    <row r="471" spans="2:105" x14ac:dyDescent="0.2">
      <c r="B471" s="23" t="s">
        <v>253</v>
      </c>
      <c r="D471" s="23" t="s">
        <v>252</v>
      </c>
      <c r="E471" s="23" t="s">
        <v>362</v>
      </c>
      <c r="F471" s="23" t="s">
        <v>203</v>
      </c>
      <c r="G471" s="38" t="s">
        <v>204</v>
      </c>
      <c r="H471" s="23" t="s">
        <v>236</v>
      </c>
      <c r="I471" s="23" t="s">
        <v>358</v>
      </c>
      <c r="K471" s="5">
        <v>42</v>
      </c>
      <c r="L471" s="5">
        <f t="shared" si="362"/>
        <v>42</v>
      </c>
      <c r="N471" s="5">
        <f t="shared" si="363"/>
        <v>42</v>
      </c>
      <c r="O471" s="5">
        <f t="shared" si="364"/>
        <v>42</v>
      </c>
      <c r="Q471" s="5">
        <f t="shared" si="365"/>
        <v>42</v>
      </c>
      <c r="R471" s="5">
        <f t="shared" si="366"/>
        <v>42</v>
      </c>
      <c r="T471" s="5">
        <f t="shared" si="367"/>
        <v>42</v>
      </c>
      <c r="U471" s="5">
        <f t="shared" si="368"/>
        <v>42</v>
      </c>
      <c r="W471" s="5">
        <f t="shared" si="369"/>
        <v>42</v>
      </c>
      <c r="X471" s="5">
        <f t="shared" si="370"/>
        <v>42</v>
      </c>
      <c r="Z471" s="5">
        <f t="shared" si="371"/>
        <v>42</v>
      </c>
      <c r="AA471" s="5">
        <f t="shared" si="372"/>
        <v>42</v>
      </c>
      <c r="AC471" s="5">
        <f t="shared" si="373"/>
        <v>42</v>
      </c>
      <c r="AD471" s="5">
        <f t="shared" si="374"/>
        <v>42</v>
      </c>
      <c r="AF471" s="5">
        <f t="shared" si="375"/>
        <v>42</v>
      </c>
      <c r="AG471" s="5">
        <f t="shared" si="376"/>
        <v>42</v>
      </c>
      <c r="AI471" s="5">
        <f t="shared" si="377"/>
        <v>42</v>
      </c>
      <c r="AJ471" s="5">
        <f t="shared" si="378"/>
        <v>42</v>
      </c>
      <c r="AL471" s="5">
        <f t="shared" si="379"/>
        <v>42</v>
      </c>
      <c r="AM471" s="5">
        <f t="shared" si="380"/>
        <v>42</v>
      </c>
      <c r="AO471" s="5">
        <f t="shared" si="381"/>
        <v>42</v>
      </c>
      <c r="AP471" s="5">
        <f t="shared" si="382"/>
        <v>42</v>
      </c>
      <c r="AR471" s="5">
        <f t="shared" si="383"/>
        <v>42</v>
      </c>
      <c r="AS471" s="5">
        <f t="shared" si="384"/>
        <v>42</v>
      </c>
      <c r="AU471" s="5">
        <f t="shared" si="385"/>
        <v>42</v>
      </c>
      <c r="AV471" s="5">
        <f t="shared" si="386"/>
        <v>42</v>
      </c>
      <c r="AX471" s="5">
        <f t="shared" si="387"/>
        <v>42</v>
      </c>
      <c r="AY471" s="5">
        <f t="shared" si="388"/>
        <v>42</v>
      </c>
      <c r="BA471" s="5">
        <f t="shared" si="389"/>
        <v>42</v>
      </c>
      <c r="BB471" s="5">
        <f t="shared" si="390"/>
        <v>42</v>
      </c>
      <c r="BD471" s="5">
        <f t="shared" si="391"/>
        <v>42</v>
      </c>
      <c r="BE471" s="5">
        <f t="shared" si="392"/>
        <v>42</v>
      </c>
      <c r="BG471" s="5">
        <f t="shared" si="393"/>
        <v>42</v>
      </c>
      <c r="BH471" s="5">
        <f t="shared" si="394"/>
        <v>42</v>
      </c>
      <c r="BJ471" s="5">
        <f t="shared" si="395"/>
        <v>42</v>
      </c>
      <c r="BK471" s="5">
        <f t="shared" si="396"/>
        <v>42</v>
      </c>
      <c r="BM471" s="5">
        <f t="shared" si="397"/>
        <v>42</v>
      </c>
      <c r="BN471" s="5">
        <f t="shared" si="398"/>
        <v>42</v>
      </c>
      <c r="BP471" s="5">
        <f t="shared" si="399"/>
        <v>42</v>
      </c>
      <c r="BQ471" s="5">
        <f t="shared" si="400"/>
        <v>42</v>
      </c>
      <c r="BS471" s="5">
        <f t="shared" si="401"/>
        <v>42</v>
      </c>
      <c r="BT471" s="5">
        <f t="shared" si="402"/>
        <v>42</v>
      </c>
      <c r="BV471" s="5">
        <f t="shared" si="403"/>
        <v>42</v>
      </c>
      <c r="BW471" s="5">
        <f t="shared" si="404"/>
        <v>42</v>
      </c>
      <c r="BY471" s="5">
        <f t="shared" si="405"/>
        <v>42</v>
      </c>
      <c r="BZ471" s="5">
        <f t="shared" si="406"/>
        <v>42</v>
      </c>
      <c r="CB471" s="5">
        <f t="shared" si="407"/>
        <v>42</v>
      </c>
      <c r="CC471" s="5">
        <f t="shared" si="408"/>
        <v>42</v>
      </c>
      <c r="CE471" s="5">
        <f t="shared" si="409"/>
        <v>42</v>
      </c>
      <c r="CF471" s="5">
        <f t="shared" si="410"/>
        <v>42</v>
      </c>
      <c r="CH471" s="5">
        <f t="shared" si="411"/>
        <v>42</v>
      </c>
      <c r="CI471" s="5">
        <f t="shared" si="412"/>
        <v>42</v>
      </c>
      <c r="CK471" s="5">
        <f t="shared" si="413"/>
        <v>42</v>
      </c>
      <c r="CL471" s="5">
        <f t="shared" si="414"/>
        <v>42</v>
      </c>
      <c r="CN471" s="5">
        <f t="shared" si="415"/>
        <v>42</v>
      </c>
      <c r="CO471" s="5">
        <f t="shared" si="416"/>
        <v>42</v>
      </c>
      <c r="CQ471" s="5">
        <f t="shared" si="417"/>
        <v>42</v>
      </c>
      <c r="CR471" s="5">
        <f t="shared" si="418"/>
        <v>42</v>
      </c>
      <c r="CT471" s="5">
        <f t="shared" si="419"/>
        <v>42</v>
      </c>
      <c r="CU471" s="5">
        <f t="shared" si="420"/>
        <v>42</v>
      </c>
      <c r="CW471" s="5">
        <f t="shared" si="421"/>
        <v>42</v>
      </c>
      <c r="CX471" s="5">
        <f t="shared" si="422"/>
        <v>42</v>
      </c>
      <c r="CZ471" s="5">
        <f t="shared" si="423"/>
        <v>1218</v>
      </c>
      <c r="DA471" s="5">
        <f t="shared" si="424"/>
        <v>1218</v>
      </c>
    </row>
    <row r="472" spans="2:105" x14ac:dyDescent="0.2">
      <c r="G472" s="38"/>
    </row>
    <row r="473" spans="2:105" x14ac:dyDescent="0.2">
      <c r="B473" s="23" t="s">
        <v>253</v>
      </c>
      <c r="D473" s="23" t="s">
        <v>252</v>
      </c>
      <c r="E473" s="23" t="s">
        <v>362</v>
      </c>
      <c r="F473" s="23" t="s">
        <v>205</v>
      </c>
      <c r="G473" s="38" t="s">
        <v>206</v>
      </c>
      <c r="H473" s="23" t="s">
        <v>235</v>
      </c>
      <c r="I473" s="23" t="s">
        <v>358</v>
      </c>
      <c r="L473" s="5">
        <f t="shared" si="362"/>
        <v>0</v>
      </c>
      <c r="N473" s="5">
        <f t="shared" si="363"/>
        <v>0</v>
      </c>
      <c r="O473" s="5">
        <f t="shared" si="364"/>
        <v>0</v>
      </c>
      <c r="Q473" s="5">
        <f t="shared" si="365"/>
        <v>0</v>
      </c>
      <c r="R473" s="5">
        <f t="shared" si="366"/>
        <v>0</v>
      </c>
      <c r="T473" s="5">
        <f t="shared" si="367"/>
        <v>0</v>
      </c>
      <c r="U473" s="5">
        <f t="shared" si="368"/>
        <v>0</v>
      </c>
      <c r="W473" s="5">
        <f t="shared" si="369"/>
        <v>0</v>
      </c>
      <c r="X473" s="5">
        <f t="shared" si="370"/>
        <v>0</v>
      </c>
      <c r="Z473" s="5">
        <f t="shared" si="371"/>
        <v>0</v>
      </c>
      <c r="AA473" s="5">
        <f t="shared" si="372"/>
        <v>0</v>
      </c>
      <c r="AC473" s="5">
        <f t="shared" si="373"/>
        <v>0</v>
      </c>
      <c r="AD473" s="5">
        <f t="shared" si="374"/>
        <v>0</v>
      </c>
      <c r="AF473" s="5">
        <f t="shared" si="375"/>
        <v>0</v>
      </c>
      <c r="AG473" s="5">
        <f t="shared" si="376"/>
        <v>0</v>
      </c>
      <c r="AI473" s="5">
        <f t="shared" si="377"/>
        <v>0</v>
      </c>
      <c r="AJ473" s="5">
        <f t="shared" si="378"/>
        <v>0</v>
      </c>
      <c r="AL473" s="5">
        <f t="shared" si="379"/>
        <v>0</v>
      </c>
      <c r="AM473" s="5">
        <f t="shared" si="380"/>
        <v>0</v>
      </c>
      <c r="AO473" s="5">
        <f t="shared" si="381"/>
        <v>0</v>
      </c>
      <c r="AP473" s="5">
        <f t="shared" si="382"/>
        <v>0</v>
      </c>
      <c r="AR473" s="5">
        <f t="shared" si="383"/>
        <v>0</v>
      </c>
      <c r="AS473" s="5">
        <f t="shared" si="384"/>
        <v>0</v>
      </c>
      <c r="AU473" s="5">
        <f t="shared" si="385"/>
        <v>0</v>
      </c>
      <c r="AV473" s="5">
        <f t="shared" si="386"/>
        <v>0</v>
      </c>
      <c r="AX473" s="5">
        <f t="shared" si="387"/>
        <v>0</v>
      </c>
      <c r="AY473" s="5">
        <f t="shared" si="388"/>
        <v>0</v>
      </c>
      <c r="BA473" s="5">
        <f t="shared" si="389"/>
        <v>0</v>
      </c>
      <c r="BB473" s="5">
        <f t="shared" si="390"/>
        <v>0</v>
      </c>
      <c r="BD473" s="5">
        <f t="shared" si="391"/>
        <v>0</v>
      </c>
      <c r="BE473" s="5">
        <f t="shared" si="392"/>
        <v>0</v>
      </c>
      <c r="BG473" s="5">
        <f t="shared" si="393"/>
        <v>0</v>
      </c>
      <c r="BH473" s="5">
        <f t="shared" si="394"/>
        <v>0</v>
      </c>
      <c r="BJ473" s="5">
        <f t="shared" si="395"/>
        <v>0</v>
      </c>
      <c r="BK473" s="5">
        <f t="shared" si="396"/>
        <v>0</v>
      </c>
      <c r="BM473" s="5">
        <f t="shared" si="397"/>
        <v>0</v>
      </c>
      <c r="BN473" s="5">
        <f t="shared" si="398"/>
        <v>0</v>
      </c>
      <c r="BP473" s="5">
        <f t="shared" si="399"/>
        <v>0</v>
      </c>
      <c r="BQ473" s="5">
        <f t="shared" si="400"/>
        <v>0</v>
      </c>
      <c r="BS473" s="5">
        <f t="shared" si="401"/>
        <v>0</v>
      </c>
      <c r="BT473" s="5">
        <f t="shared" si="402"/>
        <v>0</v>
      </c>
      <c r="BV473" s="5">
        <f t="shared" si="403"/>
        <v>0</v>
      </c>
      <c r="BW473" s="5">
        <f t="shared" si="404"/>
        <v>0</v>
      </c>
      <c r="BY473" s="5">
        <f t="shared" si="405"/>
        <v>0</v>
      </c>
      <c r="BZ473" s="5">
        <f t="shared" si="406"/>
        <v>0</v>
      </c>
      <c r="CB473" s="5">
        <f t="shared" si="407"/>
        <v>0</v>
      </c>
      <c r="CC473" s="5">
        <f t="shared" si="408"/>
        <v>0</v>
      </c>
      <c r="CE473" s="5">
        <f t="shared" si="409"/>
        <v>0</v>
      </c>
      <c r="CF473" s="5">
        <f t="shared" si="410"/>
        <v>0</v>
      </c>
      <c r="CH473" s="5">
        <f t="shared" si="411"/>
        <v>0</v>
      </c>
      <c r="CI473" s="5">
        <f t="shared" si="412"/>
        <v>0</v>
      </c>
      <c r="CK473" s="5">
        <f t="shared" si="413"/>
        <v>0</v>
      </c>
      <c r="CL473" s="5">
        <f t="shared" si="414"/>
        <v>0</v>
      </c>
      <c r="CN473" s="5">
        <f t="shared" si="415"/>
        <v>0</v>
      </c>
      <c r="CO473" s="5">
        <f t="shared" si="416"/>
        <v>0</v>
      </c>
      <c r="CQ473" s="5">
        <f t="shared" si="417"/>
        <v>0</v>
      </c>
      <c r="CR473" s="5">
        <f t="shared" si="418"/>
        <v>0</v>
      </c>
      <c r="CT473" s="5">
        <f t="shared" si="419"/>
        <v>0</v>
      </c>
      <c r="CU473" s="5">
        <f t="shared" si="420"/>
        <v>0</v>
      </c>
      <c r="CW473" s="5">
        <f t="shared" si="421"/>
        <v>0</v>
      </c>
      <c r="CX473" s="5">
        <f t="shared" si="422"/>
        <v>0</v>
      </c>
      <c r="CZ473" s="5">
        <f t="shared" si="423"/>
        <v>0</v>
      </c>
      <c r="DA473" s="5">
        <f t="shared" si="424"/>
        <v>0</v>
      </c>
    </row>
    <row r="474" spans="2:105" x14ac:dyDescent="0.2">
      <c r="B474" s="23" t="s">
        <v>253</v>
      </c>
      <c r="D474" s="23" t="s">
        <v>252</v>
      </c>
      <c r="E474" s="23" t="s">
        <v>362</v>
      </c>
      <c r="F474" s="23" t="s">
        <v>205</v>
      </c>
      <c r="G474" s="38" t="s">
        <v>206</v>
      </c>
      <c r="H474" s="23" t="s">
        <v>236</v>
      </c>
      <c r="I474" s="23" t="s">
        <v>358</v>
      </c>
      <c r="K474" s="5">
        <v>80</v>
      </c>
      <c r="L474" s="5">
        <f t="shared" si="362"/>
        <v>80</v>
      </c>
      <c r="N474" s="5">
        <f t="shared" si="363"/>
        <v>80</v>
      </c>
      <c r="O474" s="5">
        <f t="shared" si="364"/>
        <v>80</v>
      </c>
      <c r="Q474" s="5">
        <f t="shared" si="365"/>
        <v>80</v>
      </c>
      <c r="R474" s="5">
        <f t="shared" si="366"/>
        <v>80</v>
      </c>
      <c r="T474" s="5">
        <f t="shared" si="367"/>
        <v>80</v>
      </c>
      <c r="U474" s="5">
        <f t="shared" si="368"/>
        <v>80</v>
      </c>
      <c r="W474" s="5">
        <f t="shared" si="369"/>
        <v>80</v>
      </c>
      <c r="X474" s="5">
        <f t="shared" si="370"/>
        <v>80</v>
      </c>
      <c r="Z474" s="5">
        <f t="shared" si="371"/>
        <v>80</v>
      </c>
      <c r="AA474" s="5">
        <f t="shared" si="372"/>
        <v>80</v>
      </c>
      <c r="AC474" s="5">
        <f t="shared" si="373"/>
        <v>80</v>
      </c>
      <c r="AD474" s="5">
        <f t="shared" si="374"/>
        <v>80</v>
      </c>
      <c r="AF474" s="5">
        <f t="shared" si="375"/>
        <v>80</v>
      </c>
      <c r="AG474" s="5">
        <f t="shared" si="376"/>
        <v>80</v>
      </c>
      <c r="AI474" s="5">
        <f t="shared" si="377"/>
        <v>80</v>
      </c>
      <c r="AJ474" s="5">
        <f t="shared" si="378"/>
        <v>80</v>
      </c>
      <c r="AL474" s="5">
        <f t="shared" si="379"/>
        <v>80</v>
      </c>
      <c r="AM474" s="5">
        <f t="shared" si="380"/>
        <v>80</v>
      </c>
      <c r="AO474" s="5">
        <f t="shared" si="381"/>
        <v>80</v>
      </c>
      <c r="AP474" s="5">
        <f t="shared" si="382"/>
        <v>80</v>
      </c>
      <c r="AR474" s="5">
        <f t="shared" si="383"/>
        <v>80</v>
      </c>
      <c r="AS474" s="5">
        <f t="shared" si="384"/>
        <v>80</v>
      </c>
      <c r="AU474" s="5">
        <f t="shared" si="385"/>
        <v>80</v>
      </c>
      <c r="AV474" s="5">
        <f t="shared" si="386"/>
        <v>80</v>
      </c>
      <c r="AX474" s="5">
        <f t="shared" si="387"/>
        <v>80</v>
      </c>
      <c r="AY474" s="5">
        <f t="shared" si="388"/>
        <v>80</v>
      </c>
      <c r="BA474" s="5">
        <f t="shared" si="389"/>
        <v>80</v>
      </c>
      <c r="BB474" s="5">
        <f t="shared" si="390"/>
        <v>80</v>
      </c>
      <c r="BD474" s="5">
        <f t="shared" si="391"/>
        <v>80</v>
      </c>
      <c r="BE474" s="5">
        <f t="shared" si="392"/>
        <v>80</v>
      </c>
      <c r="BG474" s="5">
        <f t="shared" si="393"/>
        <v>80</v>
      </c>
      <c r="BH474" s="5">
        <f t="shared" si="394"/>
        <v>80</v>
      </c>
      <c r="BJ474" s="5">
        <f t="shared" si="395"/>
        <v>80</v>
      </c>
      <c r="BK474" s="5">
        <f t="shared" si="396"/>
        <v>80</v>
      </c>
      <c r="BM474" s="5">
        <f t="shared" si="397"/>
        <v>80</v>
      </c>
      <c r="BN474" s="5">
        <f t="shared" si="398"/>
        <v>80</v>
      </c>
      <c r="BP474" s="5">
        <f t="shared" si="399"/>
        <v>80</v>
      </c>
      <c r="BQ474" s="5">
        <f t="shared" si="400"/>
        <v>80</v>
      </c>
      <c r="BS474" s="5">
        <f t="shared" si="401"/>
        <v>80</v>
      </c>
      <c r="BT474" s="5">
        <f t="shared" si="402"/>
        <v>80</v>
      </c>
      <c r="BV474" s="5">
        <f t="shared" si="403"/>
        <v>80</v>
      </c>
      <c r="BW474" s="5">
        <f t="shared" si="404"/>
        <v>80</v>
      </c>
      <c r="BY474" s="5">
        <f t="shared" si="405"/>
        <v>80</v>
      </c>
      <c r="BZ474" s="5">
        <f t="shared" si="406"/>
        <v>80</v>
      </c>
      <c r="CB474" s="5">
        <f t="shared" si="407"/>
        <v>80</v>
      </c>
      <c r="CC474" s="5">
        <f t="shared" si="408"/>
        <v>80</v>
      </c>
      <c r="CE474" s="5">
        <f t="shared" si="409"/>
        <v>80</v>
      </c>
      <c r="CF474" s="5">
        <f t="shared" si="410"/>
        <v>80</v>
      </c>
      <c r="CH474" s="5">
        <f t="shared" si="411"/>
        <v>80</v>
      </c>
      <c r="CI474" s="5">
        <f t="shared" si="412"/>
        <v>80</v>
      </c>
      <c r="CK474" s="5">
        <f t="shared" si="413"/>
        <v>80</v>
      </c>
      <c r="CL474" s="5">
        <f t="shared" si="414"/>
        <v>80</v>
      </c>
      <c r="CN474" s="5">
        <f t="shared" si="415"/>
        <v>80</v>
      </c>
      <c r="CO474" s="5">
        <f t="shared" si="416"/>
        <v>80</v>
      </c>
      <c r="CQ474" s="5">
        <f t="shared" si="417"/>
        <v>80</v>
      </c>
      <c r="CR474" s="5">
        <f t="shared" si="418"/>
        <v>80</v>
      </c>
      <c r="CT474" s="5">
        <f t="shared" si="419"/>
        <v>80</v>
      </c>
      <c r="CU474" s="5">
        <f t="shared" si="420"/>
        <v>80</v>
      </c>
      <c r="CW474" s="5">
        <f t="shared" si="421"/>
        <v>80</v>
      </c>
      <c r="CX474" s="5">
        <f t="shared" si="422"/>
        <v>80</v>
      </c>
      <c r="CZ474" s="5">
        <f t="shared" si="423"/>
        <v>2320</v>
      </c>
      <c r="DA474" s="5">
        <f t="shared" si="424"/>
        <v>2320</v>
      </c>
    </row>
    <row r="475" spans="2:105" x14ac:dyDescent="0.2">
      <c r="G475" s="38"/>
    </row>
    <row r="476" spans="2:105" x14ac:dyDescent="0.2">
      <c r="B476" s="23" t="s">
        <v>253</v>
      </c>
      <c r="D476" s="23" t="s">
        <v>252</v>
      </c>
      <c r="E476" s="23" t="s">
        <v>362</v>
      </c>
      <c r="F476" s="23" t="s">
        <v>207</v>
      </c>
      <c r="G476" s="38" t="s">
        <v>208</v>
      </c>
      <c r="H476" s="23" t="s">
        <v>235</v>
      </c>
      <c r="I476" s="23" t="s">
        <v>358</v>
      </c>
      <c r="K476" s="23"/>
      <c r="L476" s="5">
        <f t="shared" si="362"/>
        <v>0</v>
      </c>
      <c r="M476" s="23"/>
      <c r="N476" s="5">
        <f t="shared" si="363"/>
        <v>0</v>
      </c>
      <c r="O476" s="5">
        <f t="shared" si="364"/>
        <v>0</v>
      </c>
      <c r="Q476" s="5">
        <f t="shared" si="365"/>
        <v>0</v>
      </c>
      <c r="R476" s="5">
        <f t="shared" si="366"/>
        <v>0</v>
      </c>
      <c r="T476" s="5">
        <f t="shared" si="367"/>
        <v>0</v>
      </c>
      <c r="U476" s="5">
        <f t="shared" si="368"/>
        <v>0</v>
      </c>
      <c r="W476" s="5">
        <f t="shared" si="369"/>
        <v>0</v>
      </c>
      <c r="X476" s="5">
        <f t="shared" si="370"/>
        <v>0</v>
      </c>
      <c r="Z476" s="5">
        <f t="shared" si="371"/>
        <v>0</v>
      </c>
      <c r="AA476" s="5">
        <f t="shared" si="372"/>
        <v>0</v>
      </c>
      <c r="AC476" s="5">
        <f t="shared" si="373"/>
        <v>0</v>
      </c>
      <c r="AD476" s="5">
        <f t="shared" si="374"/>
        <v>0</v>
      </c>
      <c r="AF476" s="5">
        <f t="shared" si="375"/>
        <v>0</v>
      </c>
      <c r="AG476" s="5">
        <f t="shared" si="376"/>
        <v>0</v>
      </c>
      <c r="AI476" s="5">
        <f t="shared" si="377"/>
        <v>0</v>
      </c>
      <c r="AJ476" s="5">
        <f t="shared" si="378"/>
        <v>0</v>
      </c>
      <c r="AL476" s="5">
        <f t="shared" si="379"/>
        <v>0</v>
      </c>
      <c r="AM476" s="5">
        <f t="shared" si="380"/>
        <v>0</v>
      </c>
      <c r="AO476" s="5">
        <f t="shared" si="381"/>
        <v>0</v>
      </c>
      <c r="AP476" s="5">
        <f t="shared" si="382"/>
        <v>0</v>
      </c>
      <c r="AR476" s="5">
        <f t="shared" si="383"/>
        <v>0</v>
      </c>
      <c r="AS476" s="5">
        <f t="shared" si="384"/>
        <v>0</v>
      </c>
      <c r="AU476" s="5">
        <f t="shared" si="385"/>
        <v>0</v>
      </c>
      <c r="AV476" s="5">
        <f t="shared" si="386"/>
        <v>0</v>
      </c>
      <c r="AX476" s="5">
        <f t="shared" si="387"/>
        <v>0</v>
      </c>
      <c r="AY476" s="5">
        <f t="shared" si="388"/>
        <v>0</v>
      </c>
      <c r="BA476" s="5">
        <f t="shared" si="389"/>
        <v>0</v>
      </c>
      <c r="BB476" s="5">
        <f t="shared" si="390"/>
        <v>0</v>
      </c>
      <c r="BD476" s="5">
        <f t="shared" si="391"/>
        <v>0</v>
      </c>
      <c r="BE476" s="5">
        <f t="shared" si="392"/>
        <v>0</v>
      </c>
      <c r="BG476" s="5">
        <f t="shared" si="393"/>
        <v>0</v>
      </c>
      <c r="BH476" s="5">
        <f t="shared" si="394"/>
        <v>0</v>
      </c>
      <c r="BJ476" s="5">
        <f t="shared" si="395"/>
        <v>0</v>
      </c>
      <c r="BK476" s="5">
        <f t="shared" si="396"/>
        <v>0</v>
      </c>
      <c r="BM476" s="5">
        <f t="shared" si="397"/>
        <v>0</v>
      </c>
      <c r="BN476" s="5">
        <f t="shared" si="398"/>
        <v>0</v>
      </c>
      <c r="BP476" s="5">
        <f t="shared" si="399"/>
        <v>0</v>
      </c>
      <c r="BQ476" s="5">
        <f t="shared" si="400"/>
        <v>0</v>
      </c>
      <c r="BS476" s="5">
        <f t="shared" si="401"/>
        <v>0</v>
      </c>
      <c r="BT476" s="5">
        <f t="shared" si="402"/>
        <v>0</v>
      </c>
      <c r="BV476" s="5">
        <f t="shared" si="403"/>
        <v>0</v>
      </c>
      <c r="BW476" s="5">
        <f t="shared" si="404"/>
        <v>0</v>
      </c>
      <c r="BY476" s="5">
        <f t="shared" si="405"/>
        <v>0</v>
      </c>
      <c r="BZ476" s="5">
        <f t="shared" si="406"/>
        <v>0</v>
      </c>
      <c r="CB476" s="5">
        <f t="shared" si="407"/>
        <v>0</v>
      </c>
      <c r="CC476" s="5">
        <f t="shared" si="408"/>
        <v>0</v>
      </c>
      <c r="CE476" s="5">
        <f t="shared" si="409"/>
        <v>0</v>
      </c>
      <c r="CF476" s="5">
        <f t="shared" si="410"/>
        <v>0</v>
      </c>
      <c r="CH476" s="5">
        <f t="shared" si="411"/>
        <v>0</v>
      </c>
      <c r="CI476" s="5">
        <f t="shared" si="412"/>
        <v>0</v>
      </c>
      <c r="CK476" s="5">
        <f t="shared" si="413"/>
        <v>0</v>
      </c>
      <c r="CL476" s="5">
        <f t="shared" si="414"/>
        <v>0</v>
      </c>
      <c r="CN476" s="5">
        <f t="shared" si="415"/>
        <v>0</v>
      </c>
      <c r="CO476" s="5">
        <f t="shared" si="416"/>
        <v>0</v>
      </c>
      <c r="CQ476" s="5">
        <f t="shared" si="417"/>
        <v>0</v>
      </c>
      <c r="CR476" s="5">
        <f t="shared" si="418"/>
        <v>0</v>
      </c>
      <c r="CT476" s="5">
        <f t="shared" si="419"/>
        <v>0</v>
      </c>
      <c r="CU476" s="5">
        <f t="shared" si="420"/>
        <v>0</v>
      </c>
      <c r="CW476" s="5">
        <f t="shared" si="421"/>
        <v>0</v>
      </c>
      <c r="CX476" s="5">
        <f t="shared" si="422"/>
        <v>0</v>
      </c>
      <c r="CZ476" s="5">
        <f>K476+N476+Q476+T476+W476+Z476+AC476+AF476+AI476+AL476+AO476+AR476+AU476+AX476+BA476+BD476+BG476+BJ476+BM476+BP476+BS476+BV476+BY476+CB476+CE476+CH476+CK476+CN476+CQ476</f>
        <v>0</v>
      </c>
      <c r="DA476" s="5">
        <f>L476+O476+R476+U476+X476+AA476+AD476+AG476+AJ476+AM476+AP476+AS476+AV476+AY476+BB476+BE476+BH476+BK476+BN476+BQ476+BT476+BW476+BZ476+CC476+CF476+CI476+CL476+CO476+CR476</f>
        <v>0</v>
      </c>
    </row>
    <row r="477" spans="2:105" x14ac:dyDescent="0.2">
      <c r="B477" s="23" t="s">
        <v>253</v>
      </c>
      <c r="D477" s="23" t="s">
        <v>252</v>
      </c>
      <c r="E477" s="23" t="s">
        <v>362</v>
      </c>
      <c r="F477" s="23" t="s">
        <v>207</v>
      </c>
      <c r="G477" s="38" t="s">
        <v>208</v>
      </c>
      <c r="H477" s="23" t="s">
        <v>236</v>
      </c>
      <c r="I477" s="23" t="s">
        <v>358</v>
      </c>
      <c r="K477" s="26">
        <v>0</v>
      </c>
      <c r="L477" s="5">
        <f t="shared" si="362"/>
        <v>0</v>
      </c>
      <c r="M477" s="23"/>
      <c r="N477" s="5">
        <f t="shared" si="363"/>
        <v>0</v>
      </c>
      <c r="O477" s="5">
        <f t="shared" si="364"/>
        <v>0</v>
      </c>
      <c r="Q477" s="5">
        <f t="shared" si="365"/>
        <v>0</v>
      </c>
      <c r="R477" s="5">
        <f t="shared" si="366"/>
        <v>0</v>
      </c>
      <c r="T477" s="5">
        <f t="shared" si="367"/>
        <v>0</v>
      </c>
      <c r="U477" s="5">
        <f t="shared" si="368"/>
        <v>0</v>
      </c>
      <c r="W477" s="5">
        <f t="shared" si="369"/>
        <v>0</v>
      </c>
      <c r="X477" s="5">
        <f t="shared" si="370"/>
        <v>0</v>
      </c>
      <c r="Z477" s="5">
        <f t="shared" si="371"/>
        <v>0</v>
      </c>
      <c r="AA477" s="5">
        <f t="shared" si="372"/>
        <v>0</v>
      </c>
      <c r="AC477" s="5">
        <f t="shared" si="373"/>
        <v>0</v>
      </c>
      <c r="AD477" s="5">
        <f t="shared" si="374"/>
        <v>0</v>
      </c>
      <c r="AF477" s="5">
        <f t="shared" si="375"/>
        <v>0</v>
      </c>
      <c r="AG477" s="5">
        <f t="shared" si="376"/>
        <v>0</v>
      </c>
      <c r="AI477" s="5">
        <f t="shared" si="377"/>
        <v>0</v>
      </c>
      <c r="AJ477" s="5">
        <f t="shared" si="378"/>
        <v>0</v>
      </c>
      <c r="AL477" s="5">
        <f t="shared" si="379"/>
        <v>0</v>
      </c>
      <c r="AM477" s="5">
        <f t="shared" si="380"/>
        <v>0</v>
      </c>
      <c r="AO477" s="5">
        <f t="shared" si="381"/>
        <v>0</v>
      </c>
      <c r="AP477" s="5">
        <f t="shared" si="382"/>
        <v>0</v>
      </c>
      <c r="AR477" s="5">
        <f t="shared" si="383"/>
        <v>0</v>
      </c>
      <c r="AS477" s="5">
        <f t="shared" si="384"/>
        <v>0</v>
      </c>
      <c r="AU477" s="5">
        <f t="shared" si="385"/>
        <v>0</v>
      </c>
      <c r="AV477" s="5">
        <f t="shared" si="386"/>
        <v>0</v>
      </c>
      <c r="AX477" s="5">
        <f t="shared" si="387"/>
        <v>0</v>
      </c>
      <c r="AY477" s="5">
        <f t="shared" si="388"/>
        <v>0</v>
      </c>
      <c r="BA477" s="5">
        <f t="shared" si="389"/>
        <v>0</v>
      </c>
      <c r="BB477" s="5">
        <f t="shared" si="390"/>
        <v>0</v>
      </c>
      <c r="BD477" s="5">
        <f t="shared" si="391"/>
        <v>0</v>
      </c>
      <c r="BE477" s="5">
        <f t="shared" si="392"/>
        <v>0</v>
      </c>
      <c r="BG477" s="5">
        <f t="shared" si="393"/>
        <v>0</v>
      </c>
      <c r="BH477" s="5">
        <f t="shared" si="394"/>
        <v>0</v>
      </c>
      <c r="BJ477" s="5">
        <f t="shared" si="395"/>
        <v>0</v>
      </c>
      <c r="BK477" s="5">
        <f t="shared" si="396"/>
        <v>0</v>
      </c>
      <c r="BM477" s="5">
        <f t="shared" si="397"/>
        <v>0</v>
      </c>
      <c r="BN477" s="5">
        <f t="shared" si="398"/>
        <v>0</v>
      </c>
      <c r="BP477" s="5">
        <f t="shared" si="399"/>
        <v>0</v>
      </c>
      <c r="BQ477" s="5">
        <f t="shared" si="400"/>
        <v>0</v>
      </c>
      <c r="BS477" s="5">
        <f t="shared" si="401"/>
        <v>0</v>
      </c>
      <c r="BT477" s="5">
        <f t="shared" si="402"/>
        <v>0</v>
      </c>
      <c r="BV477" s="5">
        <f t="shared" si="403"/>
        <v>0</v>
      </c>
      <c r="BW477" s="5">
        <f t="shared" si="404"/>
        <v>0</v>
      </c>
      <c r="BY477" s="5">
        <f t="shared" si="405"/>
        <v>0</v>
      </c>
      <c r="BZ477" s="5">
        <f t="shared" si="406"/>
        <v>0</v>
      </c>
      <c r="CB477" s="5">
        <f t="shared" si="407"/>
        <v>0</v>
      </c>
      <c r="CC477" s="5">
        <f t="shared" si="408"/>
        <v>0</v>
      </c>
      <c r="CE477" s="5">
        <f t="shared" si="409"/>
        <v>0</v>
      </c>
      <c r="CF477" s="5">
        <f t="shared" si="410"/>
        <v>0</v>
      </c>
      <c r="CH477" s="5">
        <f t="shared" si="411"/>
        <v>0</v>
      </c>
      <c r="CI477" s="5">
        <f t="shared" si="412"/>
        <v>0</v>
      </c>
      <c r="CK477" s="5">
        <f t="shared" si="413"/>
        <v>0</v>
      </c>
      <c r="CL477" s="5">
        <f t="shared" si="414"/>
        <v>0</v>
      </c>
      <c r="CN477" s="5">
        <f t="shared" si="415"/>
        <v>0</v>
      </c>
      <c r="CO477" s="5">
        <f t="shared" si="416"/>
        <v>0</v>
      </c>
      <c r="CQ477" s="5">
        <f t="shared" si="417"/>
        <v>0</v>
      </c>
      <c r="CR477" s="5">
        <f t="shared" si="418"/>
        <v>0</v>
      </c>
      <c r="CT477" s="5">
        <f t="shared" si="419"/>
        <v>0</v>
      </c>
      <c r="CU477" s="5">
        <f t="shared" si="420"/>
        <v>0</v>
      </c>
      <c r="CW477" s="5">
        <f t="shared" si="421"/>
        <v>0</v>
      </c>
      <c r="CX477" s="5">
        <f t="shared" si="422"/>
        <v>0</v>
      </c>
      <c r="CZ477" s="5">
        <f t="shared" si="423"/>
        <v>0</v>
      </c>
      <c r="DA477" s="5">
        <f t="shared" si="424"/>
        <v>0</v>
      </c>
    </row>
    <row r="478" spans="2:105" x14ac:dyDescent="0.2">
      <c r="F478" s="26"/>
      <c r="G478" s="38"/>
      <c r="K478" s="23"/>
      <c r="M478" s="23"/>
    </row>
    <row r="479" spans="2:105" x14ac:dyDescent="0.2">
      <c r="B479" s="23" t="s">
        <v>253</v>
      </c>
      <c r="D479" s="23" t="s">
        <v>252</v>
      </c>
      <c r="E479" s="23" t="s">
        <v>362</v>
      </c>
      <c r="F479" s="23" t="s">
        <v>209</v>
      </c>
      <c r="G479" s="38" t="s">
        <v>210</v>
      </c>
      <c r="H479" s="23" t="s">
        <v>235</v>
      </c>
      <c r="I479" s="23" t="s">
        <v>358</v>
      </c>
      <c r="L479" s="5">
        <f t="shared" si="362"/>
        <v>0</v>
      </c>
      <c r="N479" s="5">
        <f t="shared" si="363"/>
        <v>0</v>
      </c>
      <c r="O479" s="5">
        <f t="shared" si="364"/>
        <v>0</v>
      </c>
      <c r="Q479" s="5">
        <f t="shared" si="365"/>
        <v>0</v>
      </c>
      <c r="R479" s="5">
        <f t="shared" si="366"/>
        <v>0</v>
      </c>
      <c r="T479" s="5">
        <f t="shared" si="367"/>
        <v>0</v>
      </c>
      <c r="U479" s="5">
        <f t="shared" si="368"/>
        <v>0</v>
      </c>
      <c r="W479" s="5">
        <f t="shared" si="369"/>
        <v>0</v>
      </c>
      <c r="X479" s="5">
        <f t="shared" si="370"/>
        <v>0</v>
      </c>
      <c r="Z479" s="5">
        <f t="shared" si="371"/>
        <v>0</v>
      </c>
      <c r="AA479" s="5">
        <f t="shared" si="372"/>
        <v>0</v>
      </c>
      <c r="AC479" s="5">
        <f t="shared" si="373"/>
        <v>0</v>
      </c>
      <c r="AD479" s="5">
        <f t="shared" si="374"/>
        <v>0</v>
      </c>
      <c r="AF479" s="5">
        <f t="shared" si="375"/>
        <v>0</v>
      </c>
      <c r="AG479" s="5">
        <f t="shared" si="376"/>
        <v>0</v>
      </c>
      <c r="AI479" s="5">
        <f t="shared" si="377"/>
        <v>0</v>
      </c>
      <c r="AJ479" s="5">
        <f t="shared" si="378"/>
        <v>0</v>
      </c>
      <c r="AL479" s="5">
        <f t="shared" si="379"/>
        <v>0</v>
      </c>
      <c r="AM479" s="5">
        <f t="shared" si="380"/>
        <v>0</v>
      </c>
      <c r="AO479" s="5">
        <f t="shared" si="381"/>
        <v>0</v>
      </c>
      <c r="AP479" s="5">
        <f t="shared" si="382"/>
        <v>0</v>
      </c>
      <c r="AR479" s="5">
        <f t="shared" si="383"/>
        <v>0</v>
      </c>
      <c r="AS479" s="5">
        <f t="shared" si="384"/>
        <v>0</v>
      </c>
      <c r="AU479" s="5">
        <f t="shared" si="385"/>
        <v>0</v>
      </c>
      <c r="AV479" s="5">
        <f t="shared" si="386"/>
        <v>0</v>
      </c>
      <c r="AX479" s="5">
        <f t="shared" si="387"/>
        <v>0</v>
      </c>
      <c r="AY479" s="5">
        <f t="shared" si="388"/>
        <v>0</v>
      </c>
      <c r="BA479" s="5">
        <f t="shared" si="389"/>
        <v>0</v>
      </c>
      <c r="BB479" s="5">
        <f t="shared" si="390"/>
        <v>0</v>
      </c>
      <c r="BD479" s="5">
        <f t="shared" si="391"/>
        <v>0</v>
      </c>
      <c r="BE479" s="5">
        <f t="shared" si="392"/>
        <v>0</v>
      </c>
      <c r="BG479" s="5">
        <f t="shared" si="393"/>
        <v>0</v>
      </c>
      <c r="BH479" s="5">
        <f t="shared" si="394"/>
        <v>0</v>
      </c>
      <c r="BJ479" s="5">
        <f t="shared" si="395"/>
        <v>0</v>
      </c>
      <c r="BK479" s="5">
        <f t="shared" si="396"/>
        <v>0</v>
      </c>
      <c r="BM479" s="5">
        <f t="shared" si="397"/>
        <v>0</v>
      </c>
      <c r="BN479" s="5">
        <f t="shared" si="398"/>
        <v>0</v>
      </c>
      <c r="BP479" s="5">
        <f t="shared" si="399"/>
        <v>0</v>
      </c>
      <c r="BQ479" s="5">
        <f t="shared" si="400"/>
        <v>0</v>
      </c>
      <c r="BS479" s="5">
        <f t="shared" si="401"/>
        <v>0</v>
      </c>
      <c r="BT479" s="5">
        <f t="shared" si="402"/>
        <v>0</v>
      </c>
      <c r="BV479" s="5">
        <f t="shared" si="403"/>
        <v>0</v>
      </c>
      <c r="BW479" s="5">
        <f t="shared" si="404"/>
        <v>0</v>
      </c>
      <c r="BY479" s="5">
        <f t="shared" si="405"/>
        <v>0</v>
      </c>
      <c r="BZ479" s="5">
        <f t="shared" si="406"/>
        <v>0</v>
      </c>
      <c r="CB479" s="5">
        <f t="shared" si="407"/>
        <v>0</v>
      </c>
      <c r="CC479" s="5">
        <f t="shared" si="408"/>
        <v>0</v>
      </c>
      <c r="CE479" s="5">
        <f t="shared" si="409"/>
        <v>0</v>
      </c>
      <c r="CF479" s="5">
        <f t="shared" si="410"/>
        <v>0</v>
      </c>
      <c r="CH479" s="5">
        <f t="shared" si="411"/>
        <v>0</v>
      </c>
      <c r="CI479" s="5">
        <f t="shared" si="412"/>
        <v>0</v>
      </c>
      <c r="CK479" s="5">
        <f t="shared" si="413"/>
        <v>0</v>
      </c>
      <c r="CL479" s="5">
        <f t="shared" si="414"/>
        <v>0</v>
      </c>
      <c r="CN479" s="5">
        <f t="shared" si="415"/>
        <v>0</v>
      </c>
      <c r="CO479" s="5">
        <f t="shared" si="416"/>
        <v>0</v>
      </c>
      <c r="CQ479" s="5">
        <f t="shared" si="417"/>
        <v>0</v>
      </c>
      <c r="CR479" s="5">
        <f t="shared" si="418"/>
        <v>0</v>
      </c>
      <c r="CT479" s="5">
        <f t="shared" si="419"/>
        <v>0</v>
      </c>
      <c r="CU479" s="5">
        <f t="shared" si="420"/>
        <v>0</v>
      </c>
      <c r="CW479" s="5">
        <f t="shared" si="421"/>
        <v>0</v>
      </c>
      <c r="CX479" s="5">
        <f t="shared" si="422"/>
        <v>0</v>
      </c>
      <c r="CZ479" s="5">
        <f t="shared" si="423"/>
        <v>0</v>
      </c>
      <c r="DA479" s="5">
        <f t="shared" si="424"/>
        <v>0</v>
      </c>
    </row>
    <row r="480" spans="2:105" x14ac:dyDescent="0.2">
      <c r="B480" s="23" t="s">
        <v>253</v>
      </c>
      <c r="D480" s="23" t="s">
        <v>252</v>
      </c>
      <c r="E480" s="23" t="s">
        <v>362</v>
      </c>
      <c r="F480" s="23" t="s">
        <v>209</v>
      </c>
      <c r="G480" s="38" t="s">
        <v>210</v>
      </c>
      <c r="H480" s="23" t="s">
        <v>236</v>
      </c>
      <c r="I480" s="23" t="s">
        <v>358</v>
      </c>
      <c r="K480" s="5">
        <v>353</v>
      </c>
      <c r="L480" s="5">
        <f t="shared" si="362"/>
        <v>353</v>
      </c>
      <c r="N480" s="5">
        <f t="shared" si="363"/>
        <v>353</v>
      </c>
      <c r="O480" s="5">
        <f t="shared" si="364"/>
        <v>353</v>
      </c>
      <c r="Q480" s="5">
        <f t="shared" si="365"/>
        <v>353</v>
      </c>
      <c r="R480" s="5">
        <f t="shared" si="366"/>
        <v>353</v>
      </c>
      <c r="T480" s="5">
        <f t="shared" si="367"/>
        <v>353</v>
      </c>
      <c r="U480" s="5">
        <f t="shared" si="368"/>
        <v>353</v>
      </c>
      <c r="W480" s="5">
        <f t="shared" si="369"/>
        <v>353</v>
      </c>
      <c r="X480" s="5">
        <f t="shared" si="370"/>
        <v>353</v>
      </c>
      <c r="Z480" s="5">
        <f t="shared" si="371"/>
        <v>353</v>
      </c>
      <c r="AA480" s="5">
        <f t="shared" si="372"/>
        <v>353</v>
      </c>
      <c r="AC480" s="5">
        <f t="shared" si="373"/>
        <v>353</v>
      </c>
      <c r="AD480" s="5">
        <f t="shared" si="374"/>
        <v>353</v>
      </c>
      <c r="AF480" s="5">
        <f t="shared" si="375"/>
        <v>353</v>
      </c>
      <c r="AG480" s="5">
        <f t="shared" si="376"/>
        <v>353</v>
      </c>
      <c r="AI480" s="5">
        <f t="shared" si="377"/>
        <v>353</v>
      </c>
      <c r="AJ480" s="5">
        <f t="shared" si="378"/>
        <v>353</v>
      </c>
      <c r="AL480" s="5">
        <f t="shared" si="379"/>
        <v>353</v>
      </c>
      <c r="AM480" s="5">
        <f t="shared" si="380"/>
        <v>353</v>
      </c>
      <c r="AO480" s="5">
        <f t="shared" si="381"/>
        <v>353</v>
      </c>
      <c r="AP480" s="5">
        <f t="shared" si="382"/>
        <v>353</v>
      </c>
      <c r="AR480" s="5">
        <f t="shared" si="383"/>
        <v>353</v>
      </c>
      <c r="AS480" s="5">
        <f t="shared" si="384"/>
        <v>353</v>
      </c>
      <c r="AU480" s="5">
        <f t="shared" si="385"/>
        <v>353</v>
      </c>
      <c r="AV480" s="5">
        <f t="shared" si="386"/>
        <v>353</v>
      </c>
      <c r="AX480" s="5">
        <f t="shared" si="387"/>
        <v>353</v>
      </c>
      <c r="AY480" s="5">
        <f t="shared" si="388"/>
        <v>353</v>
      </c>
      <c r="BA480" s="5">
        <f t="shared" si="389"/>
        <v>353</v>
      </c>
      <c r="BB480" s="5">
        <f t="shared" si="390"/>
        <v>353</v>
      </c>
      <c r="BD480" s="5">
        <f t="shared" si="391"/>
        <v>353</v>
      </c>
      <c r="BE480" s="5">
        <f t="shared" si="392"/>
        <v>353</v>
      </c>
      <c r="BG480" s="5">
        <f t="shared" si="393"/>
        <v>353</v>
      </c>
      <c r="BH480" s="5">
        <f t="shared" si="394"/>
        <v>353</v>
      </c>
      <c r="BJ480" s="5">
        <f t="shared" si="395"/>
        <v>353</v>
      </c>
      <c r="BK480" s="5">
        <f t="shared" si="396"/>
        <v>353</v>
      </c>
      <c r="BM480" s="5">
        <f t="shared" si="397"/>
        <v>353</v>
      </c>
      <c r="BN480" s="5">
        <f t="shared" si="398"/>
        <v>353</v>
      </c>
      <c r="BP480" s="5">
        <f t="shared" si="399"/>
        <v>353</v>
      </c>
      <c r="BQ480" s="5">
        <f t="shared" si="400"/>
        <v>353</v>
      </c>
      <c r="BS480" s="5">
        <f t="shared" si="401"/>
        <v>353</v>
      </c>
      <c r="BT480" s="5">
        <f t="shared" si="402"/>
        <v>353</v>
      </c>
      <c r="BV480" s="5">
        <f t="shared" si="403"/>
        <v>353</v>
      </c>
      <c r="BW480" s="5">
        <f t="shared" si="404"/>
        <v>353</v>
      </c>
      <c r="BY480" s="5">
        <f t="shared" si="405"/>
        <v>353</v>
      </c>
      <c r="BZ480" s="5">
        <f t="shared" si="406"/>
        <v>353</v>
      </c>
      <c r="CB480" s="5">
        <f t="shared" si="407"/>
        <v>353</v>
      </c>
      <c r="CC480" s="5">
        <f t="shared" si="408"/>
        <v>353</v>
      </c>
      <c r="CE480" s="5">
        <f t="shared" si="409"/>
        <v>353</v>
      </c>
      <c r="CF480" s="5">
        <f t="shared" si="410"/>
        <v>353</v>
      </c>
      <c r="CH480" s="5">
        <f t="shared" si="411"/>
        <v>353</v>
      </c>
      <c r="CI480" s="5">
        <f t="shared" si="412"/>
        <v>353</v>
      </c>
      <c r="CK480" s="5">
        <f t="shared" si="413"/>
        <v>353</v>
      </c>
      <c r="CL480" s="5">
        <f t="shared" si="414"/>
        <v>353</v>
      </c>
      <c r="CN480" s="5">
        <f t="shared" si="415"/>
        <v>353</v>
      </c>
      <c r="CO480" s="5">
        <f t="shared" si="416"/>
        <v>353</v>
      </c>
      <c r="CQ480" s="5">
        <f t="shared" si="417"/>
        <v>353</v>
      </c>
      <c r="CR480" s="5">
        <f t="shared" si="418"/>
        <v>353</v>
      </c>
      <c r="CT480" s="5">
        <f t="shared" si="419"/>
        <v>353</v>
      </c>
      <c r="CU480" s="5">
        <f t="shared" si="420"/>
        <v>353</v>
      </c>
      <c r="CW480" s="5">
        <f t="shared" si="421"/>
        <v>353</v>
      </c>
      <c r="CX480" s="5">
        <f t="shared" si="422"/>
        <v>353</v>
      </c>
      <c r="CZ480" s="5">
        <f t="shared" si="423"/>
        <v>10237</v>
      </c>
      <c r="DA480" s="5">
        <f t="shared" si="424"/>
        <v>10237</v>
      </c>
    </row>
    <row r="481" spans="2:105" x14ac:dyDescent="0.2">
      <c r="G481" s="38"/>
    </row>
    <row r="482" spans="2:105" ht="13.5" customHeight="1" x14ac:dyDescent="0.2">
      <c r="F482" s="32" t="s">
        <v>380</v>
      </c>
      <c r="G482" s="38"/>
    </row>
    <row r="483" spans="2:105" x14ac:dyDescent="0.2">
      <c r="B483" s="23" t="s">
        <v>253</v>
      </c>
      <c r="D483" s="23" t="s">
        <v>252</v>
      </c>
      <c r="E483" s="23" t="s">
        <v>361</v>
      </c>
      <c r="F483" s="23" t="s">
        <v>80</v>
      </c>
      <c r="G483" s="38"/>
      <c r="H483" s="23" t="s">
        <v>235</v>
      </c>
      <c r="I483" s="23" t="s">
        <v>370</v>
      </c>
      <c r="K483" s="32">
        <v>54</v>
      </c>
      <c r="L483" s="5">
        <f t="shared" si="362"/>
        <v>54</v>
      </c>
      <c r="N483" s="5">
        <f t="shared" si="363"/>
        <v>54</v>
      </c>
      <c r="O483" s="5">
        <f t="shared" si="364"/>
        <v>54</v>
      </c>
      <c r="Q483" s="5">
        <f t="shared" si="365"/>
        <v>54</v>
      </c>
      <c r="R483" s="5">
        <f t="shared" si="366"/>
        <v>54</v>
      </c>
      <c r="T483" s="5">
        <f t="shared" si="367"/>
        <v>54</v>
      </c>
      <c r="U483" s="5">
        <f t="shared" si="368"/>
        <v>54</v>
      </c>
      <c r="W483" s="5">
        <f t="shared" si="369"/>
        <v>54</v>
      </c>
      <c r="X483" s="5">
        <f t="shared" si="370"/>
        <v>54</v>
      </c>
      <c r="Z483" s="5">
        <f t="shared" si="371"/>
        <v>54</v>
      </c>
      <c r="AA483" s="5">
        <f t="shared" si="372"/>
        <v>54</v>
      </c>
      <c r="AC483" s="5">
        <f t="shared" si="373"/>
        <v>54</v>
      </c>
      <c r="AD483" s="5">
        <f t="shared" si="374"/>
        <v>54</v>
      </c>
      <c r="AF483" s="5">
        <f t="shared" si="375"/>
        <v>54</v>
      </c>
      <c r="AG483" s="5">
        <f t="shared" si="376"/>
        <v>54</v>
      </c>
      <c r="AI483" s="5">
        <f t="shared" si="377"/>
        <v>54</v>
      </c>
      <c r="AJ483" s="5">
        <f t="shared" si="378"/>
        <v>54</v>
      </c>
      <c r="AL483" s="5">
        <f t="shared" si="379"/>
        <v>54</v>
      </c>
      <c r="AM483" s="5">
        <f t="shared" si="380"/>
        <v>54</v>
      </c>
      <c r="AO483" s="5">
        <f t="shared" si="381"/>
        <v>54</v>
      </c>
      <c r="AP483" s="5">
        <f t="shared" si="382"/>
        <v>54</v>
      </c>
      <c r="AR483" s="5">
        <f t="shared" si="383"/>
        <v>54</v>
      </c>
      <c r="AS483" s="5">
        <f t="shared" si="384"/>
        <v>54</v>
      </c>
      <c r="AU483" s="5">
        <f t="shared" si="385"/>
        <v>54</v>
      </c>
      <c r="AV483" s="5">
        <f t="shared" si="386"/>
        <v>54</v>
      </c>
      <c r="AX483" s="5">
        <f t="shared" si="387"/>
        <v>54</v>
      </c>
      <c r="AY483" s="5">
        <f t="shared" si="388"/>
        <v>54</v>
      </c>
      <c r="BA483" s="5">
        <f t="shared" si="389"/>
        <v>54</v>
      </c>
      <c r="BB483" s="5">
        <f t="shared" si="390"/>
        <v>54</v>
      </c>
      <c r="BD483" s="5">
        <f t="shared" si="391"/>
        <v>54</v>
      </c>
      <c r="BE483" s="5">
        <f t="shared" si="392"/>
        <v>54</v>
      </c>
      <c r="BG483" s="5">
        <f t="shared" si="393"/>
        <v>54</v>
      </c>
      <c r="BH483" s="5">
        <f t="shared" si="394"/>
        <v>54</v>
      </c>
      <c r="BJ483" s="5">
        <f t="shared" si="395"/>
        <v>54</v>
      </c>
      <c r="BK483" s="5">
        <f t="shared" si="396"/>
        <v>54</v>
      </c>
      <c r="BM483" s="5">
        <f t="shared" si="397"/>
        <v>54</v>
      </c>
      <c r="BN483" s="5">
        <f t="shared" si="398"/>
        <v>54</v>
      </c>
      <c r="BP483" s="5">
        <f t="shared" si="399"/>
        <v>54</v>
      </c>
      <c r="BQ483" s="5">
        <f t="shared" si="400"/>
        <v>54</v>
      </c>
      <c r="BS483" s="5">
        <f t="shared" si="401"/>
        <v>54</v>
      </c>
      <c r="BT483" s="5">
        <f t="shared" si="402"/>
        <v>54</v>
      </c>
      <c r="BV483" s="5">
        <f t="shared" si="403"/>
        <v>54</v>
      </c>
      <c r="BW483" s="5">
        <f t="shared" si="404"/>
        <v>54</v>
      </c>
      <c r="BY483" s="5">
        <f t="shared" si="405"/>
        <v>54</v>
      </c>
      <c r="BZ483" s="5">
        <f t="shared" si="406"/>
        <v>54</v>
      </c>
      <c r="CB483" s="5">
        <f t="shared" si="407"/>
        <v>54</v>
      </c>
      <c r="CC483" s="5">
        <f t="shared" si="408"/>
        <v>54</v>
      </c>
      <c r="CE483" s="5">
        <f t="shared" si="409"/>
        <v>54</v>
      </c>
      <c r="CF483" s="5">
        <f t="shared" si="410"/>
        <v>54</v>
      </c>
      <c r="CH483" s="5">
        <f t="shared" si="411"/>
        <v>54</v>
      </c>
      <c r="CI483" s="5">
        <f t="shared" si="412"/>
        <v>54</v>
      </c>
      <c r="CK483" s="5">
        <f t="shared" si="413"/>
        <v>54</v>
      </c>
      <c r="CL483" s="5">
        <f t="shared" si="414"/>
        <v>54</v>
      </c>
      <c r="CN483" s="5">
        <f t="shared" si="415"/>
        <v>54</v>
      </c>
      <c r="CO483" s="5">
        <f t="shared" si="416"/>
        <v>54</v>
      </c>
      <c r="CQ483" s="5">
        <f t="shared" si="417"/>
        <v>54</v>
      </c>
      <c r="CR483" s="5">
        <f t="shared" si="418"/>
        <v>54</v>
      </c>
      <c r="CT483" s="5">
        <f t="shared" si="419"/>
        <v>54</v>
      </c>
      <c r="CU483" s="5">
        <f t="shared" si="420"/>
        <v>54</v>
      </c>
      <c r="CW483" s="5">
        <f t="shared" si="421"/>
        <v>54</v>
      </c>
      <c r="CX483" s="5">
        <f t="shared" si="422"/>
        <v>54</v>
      </c>
      <c r="CZ483" s="5">
        <f>K483+N483+Q483+T483+W483+Z483+AC483+AF483+AI483+AL483+AO483+AR483+AU483+AX483+BA483+BD483+BG483+BJ483+BM483+BP483+BS483+BV483+BY483+CB483+CE483+CH483+CK483+CN483+CQ483</f>
        <v>1566</v>
      </c>
      <c r="DA483" s="5">
        <f>L483+O483+R483+U483+X483+AA483+AD483+AG483+AJ483+AM483+AP483+AS483+AV483+AY483+BB483+BE483+BH483+BK483+BN483+BQ483+BT483+BW483+BZ483+CC483+CF483+CI483+CL483+CO483+CR483</f>
        <v>1566</v>
      </c>
    </row>
    <row r="484" spans="2:105" x14ac:dyDescent="0.2">
      <c r="B484" s="23" t="s">
        <v>253</v>
      </c>
      <c r="D484" s="23" t="s">
        <v>252</v>
      </c>
      <c r="E484" s="23" t="s">
        <v>361</v>
      </c>
      <c r="F484" s="23" t="s">
        <v>80</v>
      </c>
      <c r="G484" s="38"/>
      <c r="H484" s="23" t="s">
        <v>236</v>
      </c>
      <c r="L484" s="5">
        <f t="shared" si="362"/>
        <v>0</v>
      </c>
      <c r="N484" s="5">
        <f t="shared" si="363"/>
        <v>0</v>
      </c>
      <c r="O484" s="5">
        <f t="shared" si="364"/>
        <v>0</v>
      </c>
      <c r="Q484" s="5">
        <f t="shared" si="365"/>
        <v>0</v>
      </c>
      <c r="R484" s="5">
        <f t="shared" si="366"/>
        <v>0</v>
      </c>
      <c r="T484" s="5">
        <f t="shared" si="367"/>
        <v>0</v>
      </c>
      <c r="U484" s="5">
        <f t="shared" si="368"/>
        <v>0</v>
      </c>
      <c r="W484" s="5">
        <f t="shared" si="369"/>
        <v>0</v>
      </c>
      <c r="X484" s="5">
        <f t="shared" si="370"/>
        <v>0</v>
      </c>
      <c r="Z484" s="5">
        <f t="shared" si="371"/>
        <v>0</v>
      </c>
      <c r="AA484" s="5">
        <f t="shared" si="372"/>
        <v>0</v>
      </c>
      <c r="AC484" s="5">
        <f t="shared" si="373"/>
        <v>0</v>
      </c>
      <c r="AD484" s="5">
        <f t="shared" si="374"/>
        <v>0</v>
      </c>
      <c r="AF484" s="5">
        <f t="shared" si="375"/>
        <v>0</v>
      </c>
      <c r="AG484" s="5">
        <f t="shared" si="376"/>
        <v>0</v>
      </c>
      <c r="AI484" s="5">
        <f t="shared" si="377"/>
        <v>0</v>
      </c>
      <c r="AJ484" s="5">
        <f t="shared" si="378"/>
        <v>0</v>
      </c>
      <c r="AL484" s="5">
        <f t="shared" si="379"/>
        <v>0</v>
      </c>
      <c r="AM484" s="5">
        <f t="shared" si="380"/>
        <v>0</v>
      </c>
      <c r="AO484" s="5">
        <f t="shared" si="381"/>
        <v>0</v>
      </c>
      <c r="AP484" s="5">
        <f t="shared" si="382"/>
        <v>0</v>
      </c>
      <c r="AR484" s="5">
        <f t="shared" si="383"/>
        <v>0</v>
      </c>
      <c r="AS484" s="5">
        <f t="shared" si="384"/>
        <v>0</v>
      </c>
      <c r="AU484" s="5">
        <f t="shared" si="385"/>
        <v>0</v>
      </c>
      <c r="AV484" s="5">
        <f t="shared" si="386"/>
        <v>0</v>
      </c>
      <c r="AX484" s="5">
        <f t="shared" si="387"/>
        <v>0</v>
      </c>
      <c r="AY484" s="5">
        <f t="shared" si="388"/>
        <v>0</v>
      </c>
      <c r="BA484" s="5">
        <f t="shared" si="389"/>
        <v>0</v>
      </c>
      <c r="BB484" s="5">
        <f t="shared" si="390"/>
        <v>0</v>
      </c>
      <c r="BD484" s="5">
        <f t="shared" si="391"/>
        <v>0</v>
      </c>
      <c r="BE484" s="5">
        <f t="shared" si="392"/>
        <v>0</v>
      </c>
      <c r="BG484" s="5">
        <f t="shared" si="393"/>
        <v>0</v>
      </c>
      <c r="BH484" s="5">
        <f t="shared" si="394"/>
        <v>0</v>
      </c>
      <c r="BJ484" s="5">
        <f t="shared" si="395"/>
        <v>0</v>
      </c>
      <c r="BK484" s="5">
        <f t="shared" si="396"/>
        <v>0</v>
      </c>
      <c r="BM484" s="5">
        <f t="shared" si="397"/>
        <v>0</v>
      </c>
      <c r="BN484" s="5">
        <f t="shared" si="398"/>
        <v>0</v>
      </c>
      <c r="BP484" s="5">
        <f t="shared" si="399"/>
        <v>0</v>
      </c>
      <c r="BQ484" s="5">
        <f t="shared" si="400"/>
        <v>0</v>
      </c>
      <c r="BS484" s="5">
        <f t="shared" si="401"/>
        <v>0</v>
      </c>
      <c r="BT484" s="5">
        <f t="shared" si="402"/>
        <v>0</v>
      </c>
      <c r="BV484" s="5">
        <f t="shared" si="403"/>
        <v>0</v>
      </c>
      <c r="BW484" s="5">
        <f t="shared" si="404"/>
        <v>0</v>
      </c>
      <c r="BY484" s="5">
        <f t="shared" si="405"/>
        <v>0</v>
      </c>
      <c r="BZ484" s="5">
        <f t="shared" si="406"/>
        <v>0</v>
      </c>
      <c r="CB484" s="5">
        <f t="shared" si="407"/>
        <v>0</v>
      </c>
      <c r="CC484" s="5">
        <f t="shared" si="408"/>
        <v>0</v>
      </c>
      <c r="CE484" s="5">
        <f t="shared" si="409"/>
        <v>0</v>
      </c>
      <c r="CF484" s="5">
        <f t="shared" si="410"/>
        <v>0</v>
      </c>
      <c r="CH484" s="5">
        <f t="shared" si="411"/>
        <v>0</v>
      </c>
      <c r="CI484" s="5">
        <f t="shared" si="412"/>
        <v>0</v>
      </c>
      <c r="CK484" s="5">
        <f t="shared" si="413"/>
        <v>0</v>
      </c>
      <c r="CL484" s="5">
        <f t="shared" si="414"/>
        <v>0</v>
      </c>
      <c r="CN484" s="5">
        <f t="shared" si="415"/>
        <v>0</v>
      </c>
      <c r="CO484" s="5">
        <f t="shared" si="416"/>
        <v>0</v>
      </c>
      <c r="CQ484" s="5">
        <f t="shared" si="417"/>
        <v>0</v>
      </c>
      <c r="CR484" s="5">
        <f t="shared" si="418"/>
        <v>0</v>
      </c>
      <c r="CT484" s="5">
        <f t="shared" si="419"/>
        <v>0</v>
      </c>
      <c r="CU484" s="5">
        <f t="shared" si="420"/>
        <v>0</v>
      </c>
      <c r="CW484" s="5">
        <f t="shared" si="421"/>
        <v>0</v>
      </c>
      <c r="CX484" s="5">
        <f t="shared" si="422"/>
        <v>0</v>
      </c>
      <c r="CZ484" s="5">
        <f>K484+N484+Q484+T484+W484+Z484+AC484+AF484+AI484+AL484+AO484+AR484+AU484+AX484+BA484+BD484+BG484+BJ484+BM484+BP484+BS484+BV484+BY484+CB484+CE484+CH484+CK484+CN484+CQ484</f>
        <v>0</v>
      </c>
      <c r="DA484" s="5">
        <f>L484+O484+R484+U484+X484+AA484+AD484+AG484+AJ484+AM484+AP484+AS484+AV484+AY484+BB484+BE484+BH484+BK484+BN484+BQ484+BT484+BW484+BZ484+CC484+CF484+CI484+CL484+CO484+CR484</f>
        <v>0</v>
      </c>
    </row>
    <row r="485" spans="2:105" x14ac:dyDescent="0.2">
      <c r="G485" s="38"/>
    </row>
    <row r="486" spans="2:105" x14ac:dyDescent="0.2">
      <c r="B486" s="23" t="s">
        <v>253</v>
      </c>
      <c r="D486" s="23" t="s">
        <v>252</v>
      </c>
      <c r="E486" s="23" t="s">
        <v>362</v>
      </c>
      <c r="F486" s="23" t="s">
        <v>211</v>
      </c>
      <c r="G486" s="38" t="s">
        <v>212</v>
      </c>
      <c r="H486" s="23" t="s">
        <v>235</v>
      </c>
      <c r="I486" s="23" t="s">
        <v>358</v>
      </c>
      <c r="K486" s="5">
        <v>0</v>
      </c>
      <c r="L486" s="5">
        <f t="shared" si="362"/>
        <v>0</v>
      </c>
      <c r="N486" s="5">
        <f t="shared" si="363"/>
        <v>0</v>
      </c>
      <c r="O486" s="5">
        <f t="shared" si="364"/>
        <v>0</v>
      </c>
      <c r="Q486" s="5">
        <f t="shared" si="365"/>
        <v>0</v>
      </c>
      <c r="R486" s="5">
        <f t="shared" si="366"/>
        <v>0</v>
      </c>
      <c r="T486" s="5">
        <f t="shared" si="367"/>
        <v>0</v>
      </c>
      <c r="U486" s="5">
        <f t="shared" si="368"/>
        <v>0</v>
      </c>
      <c r="W486" s="5">
        <f t="shared" si="369"/>
        <v>0</v>
      </c>
      <c r="X486" s="5">
        <f t="shared" si="370"/>
        <v>0</v>
      </c>
      <c r="Z486" s="5">
        <f t="shared" si="371"/>
        <v>0</v>
      </c>
      <c r="AA486" s="5">
        <f t="shared" si="372"/>
        <v>0</v>
      </c>
      <c r="AC486" s="5">
        <f t="shared" si="373"/>
        <v>0</v>
      </c>
      <c r="AD486" s="5">
        <f t="shared" si="374"/>
        <v>0</v>
      </c>
      <c r="AF486" s="5">
        <f t="shared" si="375"/>
        <v>0</v>
      </c>
      <c r="AG486" s="5">
        <f t="shared" si="376"/>
        <v>0</v>
      </c>
      <c r="AI486" s="5">
        <f t="shared" si="377"/>
        <v>0</v>
      </c>
      <c r="AJ486" s="5">
        <f t="shared" si="378"/>
        <v>0</v>
      </c>
      <c r="AL486" s="5">
        <f t="shared" si="379"/>
        <v>0</v>
      </c>
      <c r="AM486" s="5">
        <f t="shared" si="380"/>
        <v>0</v>
      </c>
      <c r="AO486" s="5">
        <f t="shared" si="381"/>
        <v>0</v>
      </c>
      <c r="AP486" s="5">
        <f t="shared" si="382"/>
        <v>0</v>
      </c>
      <c r="AR486" s="5">
        <f t="shared" si="383"/>
        <v>0</v>
      </c>
      <c r="AS486" s="5">
        <f t="shared" si="384"/>
        <v>0</v>
      </c>
      <c r="AU486" s="5">
        <f t="shared" si="385"/>
        <v>0</v>
      </c>
      <c r="AV486" s="5">
        <f t="shared" si="386"/>
        <v>0</v>
      </c>
      <c r="AX486" s="5">
        <f t="shared" si="387"/>
        <v>0</v>
      </c>
      <c r="AY486" s="5">
        <f t="shared" si="388"/>
        <v>0</v>
      </c>
      <c r="BA486" s="5">
        <f t="shared" si="389"/>
        <v>0</v>
      </c>
      <c r="BB486" s="5">
        <f t="shared" si="390"/>
        <v>0</v>
      </c>
      <c r="BD486" s="5">
        <f t="shared" si="391"/>
        <v>0</v>
      </c>
      <c r="BE486" s="5">
        <f t="shared" si="392"/>
        <v>0</v>
      </c>
      <c r="BG486" s="5">
        <f t="shared" si="393"/>
        <v>0</v>
      </c>
      <c r="BH486" s="5">
        <f t="shared" si="394"/>
        <v>0</v>
      </c>
      <c r="BJ486" s="5">
        <f t="shared" si="395"/>
        <v>0</v>
      </c>
      <c r="BK486" s="5">
        <f t="shared" si="396"/>
        <v>0</v>
      </c>
      <c r="BM486" s="5">
        <f t="shared" si="397"/>
        <v>0</v>
      </c>
      <c r="BN486" s="5">
        <f t="shared" si="398"/>
        <v>0</v>
      </c>
      <c r="BP486" s="5">
        <f t="shared" si="399"/>
        <v>0</v>
      </c>
      <c r="BQ486" s="5">
        <f t="shared" si="400"/>
        <v>0</v>
      </c>
      <c r="BS486" s="5">
        <f t="shared" si="401"/>
        <v>0</v>
      </c>
      <c r="BT486" s="5">
        <f t="shared" si="402"/>
        <v>0</v>
      </c>
      <c r="BV486" s="5">
        <f t="shared" si="403"/>
        <v>0</v>
      </c>
      <c r="BW486" s="5">
        <f t="shared" si="404"/>
        <v>0</v>
      </c>
      <c r="BY486" s="5">
        <f t="shared" si="405"/>
        <v>0</v>
      </c>
      <c r="BZ486" s="5">
        <f t="shared" si="406"/>
        <v>0</v>
      </c>
      <c r="CB486" s="5">
        <f t="shared" si="407"/>
        <v>0</v>
      </c>
      <c r="CC486" s="5">
        <f t="shared" si="408"/>
        <v>0</v>
      </c>
      <c r="CE486" s="5">
        <f t="shared" si="409"/>
        <v>0</v>
      </c>
      <c r="CF486" s="5">
        <f t="shared" si="410"/>
        <v>0</v>
      </c>
      <c r="CH486" s="5">
        <f t="shared" si="411"/>
        <v>0</v>
      </c>
      <c r="CI486" s="5">
        <f t="shared" si="412"/>
        <v>0</v>
      </c>
      <c r="CK486" s="5">
        <f t="shared" si="413"/>
        <v>0</v>
      </c>
      <c r="CL486" s="5">
        <f t="shared" si="414"/>
        <v>0</v>
      </c>
      <c r="CN486" s="5">
        <f t="shared" si="415"/>
        <v>0</v>
      </c>
      <c r="CO486" s="5">
        <f t="shared" si="416"/>
        <v>0</v>
      </c>
      <c r="CQ486" s="5">
        <f t="shared" si="417"/>
        <v>0</v>
      </c>
      <c r="CR486" s="5">
        <f t="shared" si="418"/>
        <v>0</v>
      </c>
      <c r="CT486" s="5">
        <f t="shared" si="419"/>
        <v>0</v>
      </c>
      <c r="CU486" s="5">
        <f t="shared" si="420"/>
        <v>0</v>
      </c>
      <c r="CW486" s="5">
        <f t="shared" si="421"/>
        <v>0</v>
      </c>
      <c r="CX486" s="5">
        <f t="shared" si="422"/>
        <v>0</v>
      </c>
      <c r="CZ486" s="5">
        <f t="shared" si="423"/>
        <v>0</v>
      </c>
      <c r="DA486" s="5">
        <f t="shared" si="424"/>
        <v>0</v>
      </c>
    </row>
    <row r="487" spans="2:105" x14ac:dyDescent="0.2">
      <c r="B487" s="23" t="s">
        <v>253</v>
      </c>
      <c r="D487" s="23" t="s">
        <v>252</v>
      </c>
      <c r="E487" s="23" t="s">
        <v>362</v>
      </c>
      <c r="F487" s="23" t="s">
        <v>211</v>
      </c>
      <c r="G487" s="38" t="s">
        <v>212</v>
      </c>
      <c r="H487" s="23" t="s">
        <v>236</v>
      </c>
      <c r="I487" s="23" t="s">
        <v>358</v>
      </c>
      <c r="K487" s="5">
        <v>0</v>
      </c>
      <c r="L487" s="5">
        <f t="shared" si="362"/>
        <v>0</v>
      </c>
      <c r="N487" s="5">
        <f t="shared" si="363"/>
        <v>0</v>
      </c>
      <c r="O487" s="5">
        <f t="shared" si="364"/>
        <v>0</v>
      </c>
      <c r="Q487" s="5">
        <f t="shared" si="365"/>
        <v>0</v>
      </c>
      <c r="R487" s="5">
        <f t="shared" si="366"/>
        <v>0</v>
      </c>
      <c r="T487" s="5">
        <f t="shared" si="367"/>
        <v>0</v>
      </c>
      <c r="U487" s="5">
        <f t="shared" si="368"/>
        <v>0</v>
      </c>
      <c r="W487" s="5">
        <f t="shared" si="369"/>
        <v>0</v>
      </c>
      <c r="X487" s="5">
        <f t="shared" si="370"/>
        <v>0</v>
      </c>
      <c r="Z487" s="5">
        <f t="shared" si="371"/>
        <v>0</v>
      </c>
      <c r="AA487" s="5">
        <f t="shared" si="372"/>
        <v>0</v>
      </c>
      <c r="AC487" s="5">
        <f t="shared" si="373"/>
        <v>0</v>
      </c>
      <c r="AD487" s="5">
        <f t="shared" si="374"/>
        <v>0</v>
      </c>
      <c r="AF487" s="5">
        <f t="shared" si="375"/>
        <v>0</v>
      </c>
      <c r="AG487" s="5">
        <f t="shared" si="376"/>
        <v>0</v>
      </c>
      <c r="AI487" s="5">
        <f t="shared" si="377"/>
        <v>0</v>
      </c>
      <c r="AJ487" s="5">
        <f t="shared" si="378"/>
        <v>0</v>
      </c>
      <c r="AL487" s="5">
        <f t="shared" si="379"/>
        <v>0</v>
      </c>
      <c r="AM487" s="5">
        <f t="shared" si="380"/>
        <v>0</v>
      </c>
      <c r="AO487" s="5">
        <f t="shared" si="381"/>
        <v>0</v>
      </c>
      <c r="AP487" s="5">
        <f t="shared" si="382"/>
        <v>0</v>
      </c>
      <c r="AR487" s="5">
        <f t="shared" si="383"/>
        <v>0</v>
      </c>
      <c r="AS487" s="5">
        <f t="shared" si="384"/>
        <v>0</v>
      </c>
      <c r="AU487" s="5">
        <f t="shared" si="385"/>
        <v>0</v>
      </c>
      <c r="AV487" s="5">
        <f t="shared" si="386"/>
        <v>0</v>
      </c>
      <c r="AX487" s="5">
        <f t="shared" si="387"/>
        <v>0</v>
      </c>
      <c r="AY487" s="5">
        <f t="shared" si="388"/>
        <v>0</v>
      </c>
      <c r="BA487" s="5">
        <f t="shared" si="389"/>
        <v>0</v>
      </c>
      <c r="BB487" s="5">
        <f t="shared" si="390"/>
        <v>0</v>
      </c>
      <c r="BD487" s="5">
        <f t="shared" si="391"/>
        <v>0</v>
      </c>
      <c r="BE487" s="5">
        <f t="shared" si="392"/>
        <v>0</v>
      </c>
      <c r="BG487" s="5">
        <f t="shared" si="393"/>
        <v>0</v>
      </c>
      <c r="BH487" s="5">
        <f t="shared" si="394"/>
        <v>0</v>
      </c>
      <c r="BJ487" s="5">
        <f t="shared" si="395"/>
        <v>0</v>
      </c>
      <c r="BK487" s="5">
        <f t="shared" si="396"/>
        <v>0</v>
      </c>
      <c r="BM487" s="5">
        <f t="shared" si="397"/>
        <v>0</v>
      </c>
      <c r="BN487" s="5">
        <f t="shared" si="398"/>
        <v>0</v>
      </c>
      <c r="BP487" s="5">
        <f t="shared" si="399"/>
        <v>0</v>
      </c>
      <c r="BQ487" s="5">
        <f t="shared" si="400"/>
        <v>0</v>
      </c>
      <c r="BS487" s="5">
        <f t="shared" si="401"/>
        <v>0</v>
      </c>
      <c r="BT487" s="5">
        <f t="shared" si="402"/>
        <v>0</v>
      </c>
      <c r="BV487" s="5">
        <f t="shared" si="403"/>
        <v>0</v>
      </c>
      <c r="BW487" s="5">
        <f t="shared" si="404"/>
        <v>0</v>
      </c>
      <c r="BY487" s="5">
        <f t="shared" si="405"/>
        <v>0</v>
      </c>
      <c r="BZ487" s="5">
        <f t="shared" si="406"/>
        <v>0</v>
      </c>
      <c r="CB487" s="5">
        <f t="shared" si="407"/>
        <v>0</v>
      </c>
      <c r="CC487" s="5">
        <f t="shared" si="408"/>
        <v>0</v>
      </c>
      <c r="CE487" s="5">
        <f t="shared" si="409"/>
        <v>0</v>
      </c>
      <c r="CF487" s="5">
        <f t="shared" si="410"/>
        <v>0</v>
      </c>
      <c r="CH487" s="5">
        <f t="shared" si="411"/>
        <v>0</v>
      </c>
      <c r="CI487" s="5">
        <f t="shared" si="412"/>
        <v>0</v>
      </c>
      <c r="CK487" s="5">
        <f t="shared" si="413"/>
        <v>0</v>
      </c>
      <c r="CL487" s="5">
        <f t="shared" si="414"/>
        <v>0</v>
      </c>
      <c r="CN487" s="5">
        <f t="shared" si="415"/>
        <v>0</v>
      </c>
      <c r="CO487" s="5">
        <f t="shared" si="416"/>
        <v>0</v>
      </c>
      <c r="CQ487" s="5">
        <f t="shared" si="417"/>
        <v>0</v>
      </c>
      <c r="CR487" s="5">
        <f t="shared" si="418"/>
        <v>0</v>
      </c>
      <c r="CT487" s="5">
        <f t="shared" si="419"/>
        <v>0</v>
      </c>
      <c r="CU487" s="5">
        <f t="shared" si="420"/>
        <v>0</v>
      </c>
      <c r="CW487" s="5">
        <f t="shared" si="421"/>
        <v>0</v>
      </c>
      <c r="CX487" s="5">
        <f t="shared" si="422"/>
        <v>0</v>
      </c>
      <c r="CZ487" s="5">
        <f t="shared" si="423"/>
        <v>0</v>
      </c>
      <c r="DA487" s="5">
        <f t="shared" si="424"/>
        <v>0</v>
      </c>
    </row>
    <row r="488" spans="2:105" x14ac:dyDescent="0.2">
      <c r="G488" s="38"/>
    </row>
    <row r="489" spans="2:105" x14ac:dyDescent="0.2">
      <c r="B489" s="23" t="s">
        <v>253</v>
      </c>
      <c r="D489" s="23" t="s">
        <v>252</v>
      </c>
      <c r="E489" s="23" t="s">
        <v>362</v>
      </c>
      <c r="F489" s="23" t="s">
        <v>213</v>
      </c>
      <c r="G489" s="38" t="s">
        <v>214</v>
      </c>
      <c r="H489" s="23" t="s">
        <v>235</v>
      </c>
      <c r="I489" s="23" t="s">
        <v>358</v>
      </c>
      <c r="K489" s="5">
        <v>0</v>
      </c>
      <c r="L489" s="5">
        <f t="shared" si="362"/>
        <v>0</v>
      </c>
      <c r="N489" s="5">
        <f t="shared" si="363"/>
        <v>0</v>
      </c>
      <c r="O489" s="5">
        <f t="shared" si="364"/>
        <v>0</v>
      </c>
      <c r="Q489" s="5">
        <f t="shared" si="365"/>
        <v>0</v>
      </c>
      <c r="R489" s="5">
        <f t="shared" si="366"/>
        <v>0</v>
      </c>
      <c r="T489" s="5">
        <f t="shared" si="367"/>
        <v>0</v>
      </c>
      <c r="U489" s="5">
        <f t="shared" si="368"/>
        <v>0</v>
      </c>
      <c r="W489" s="5">
        <f t="shared" si="369"/>
        <v>0</v>
      </c>
      <c r="X489" s="5">
        <f t="shared" si="370"/>
        <v>0</v>
      </c>
      <c r="Z489" s="5">
        <f t="shared" si="371"/>
        <v>0</v>
      </c>
      <c r="AA489" s="5">
        <f t="shared" si="372"/>
        <v>0</v>
      </c>
      <c r="AC489" s="5">
        <f t="shared" si="373"/>
        <v>0</v>
      </c>
      <c r="AD489" s="5">
        <f t="shared" si="374"/>
        <v>0</v>
      </c>
      <c r="AF489" s="5">
        <f t="shared" si="375"/>
        <v>0</v>
      </c>
      <c r="AG489" s="5">
        <f t="shared" si="376"/>
        <v>0</v>
      </c>
      <c r="AI489" s="5">
        <f t="shared" si="377"/>
        <v>0</v>
      </c>
      <c r="AJ489" s="5">
        <f t="shared" si="378"/>
        <v>0</v>
      </c>
      <c r="AL489" s="5">
        <f t="shared" si="379"/>
        <v>0</v>
      </c>
      <c r="AM489" s="5">
        <f t="shared" si="380"/>
        <v>0</v>
      </c>
      <c r="AO489" s="5">
        <f t="shared" si="381"/>
        <v>0</v>
      </c>
      <c r="AP489" s="5">
        <f t="shared" si="382"/>
        <v>0</v>
      </c>
      <c r="AR489" s="5">
        <f t="shared" si="383"/>
        <v>0</v>
      </c>
      <c r="AS489" s="5">
        <f t="shared" si="384"/>
        <v>0</v>
      </c>
      <c r="AU489" s="5">
        <f t="shared" si="385"/>
        <v>0</v>
      </c>
      <c r="AV489" s="5">
        <f t="shared" si="386"/>
        <v>0</v>
      </c>
      <c r="AX489" s="5">
        <f t="shared" si="387"/>
        <v>0</v>
      </c>
      <c r="AY489" s="5">
        <f t="shared" si="388"/>
        <v>0</v>
      </c>
      <c r="BA489" s="5">
        <f t="shared" si="389"/>
        <v>0</v>
      </c>
      <c r="BB489" s="5">
        <f t="shared" si="390"/>
        <v>0</v>
      </c>
      <c r="BD489" s="5">
        <f t="shared" si="391"/>
        <v>0</v>
      </c>
      <c r="BE489" s="5">
        <f t="shared" si="392"/>
        <v>0</v>
      </c>
      <c r="BG489" s="5">
        <f t="shared" si="393"/>
        <v>0</v>
      </c>
      <c r="BH489" s="5">
        <f t="shared" si="394"/>
        <v>0</v>
      </c>
      <c r="BJ489" s="5">
        <f t="shared" si="395"/>
        <v>0</v>
      </c>
      <c r="BK489" s="5">
        <f t="shared" si="396"/>
        <v>0</v>
      </c>
      <c r="BM489" s="5">
        <f t="shared" si="397"/>
        <v>0</v>
      </c>
      <c r="BN489" s="5">
        <f t="shared" si="398"/>
        <v>0</v>
      </c>
      <c r="BP489" s="5">
        <f t="shared" si="399"/>
        <v>0</v>
      </c>
      <c r="BQ489" s="5">
        <f t="shared" si="400"/>
        <v>0</v>
      </c>
      <c r="BS489" s="5">
        <f t="shared" si="401"/>
        <v>0</v>
      </c>
      <c r="BT489" s="5">
        <f t="shared" si="402"/>
        <v>0</v>
      </c>
      <c r="BV489" s="5">
        <f t="shared" si="403"/>
        <v>0</v>
      </c>
      <c r="BW489" s="5">
        <f t="shared" si="404"/>
        <v>0</v>
      </c>
      <c r="BY489" s="5">
        <f t="shared" si="405"/>
        <v>0</v>
      </c>
      <c r="BZ489" s="5">
        <f t="shared" si="406"/>
        <v>0</v>
      </c>
      <c r="CB489" s="5">
        <f t="shared" si="407"/>
        <v>0</v>
      </c>
      <c r="CC489" s="5">
        <f t="shared" si="408"/>
        <v>0</v>
      </c>
      <c r="CE489" s="5">
        <f t="shared" si="409"/>
        <v>0</v>
      </c>
      <c r="CF489" s="5">
        <f t="shared" si="410"/>
        <v>0</v>
      </c>
      <c r="CH489" s="5">
        <f t="shared" si="411"/>
        <v>0</v>
      </c>
      <c r="CI489" s="5">
        <f t="shared" si="412"/>
        <v>0</v>
      </c>
      <c r="CK489" s="5">
        <f t="shared" si="413"/>
        <v>0</v>
      </c>
      <c r="CL489" s="5">
        <f t="shared" si="414"/>
        <v>0</v>
      </c>
      <c r="CN489" s="5">
        <f t="shared" si="415"/>
        <v>0</v>
      </c>
      <c r="CO489" s="5">
        <f t="shared" si="416"/>
        <v>0</v>
      </c>
      <c r="CQ489" s="5">
        <f t="shared" si="417"/>
        <v>0</v>
      </c>
      <c r="CR489" s="5">
        <f t="shared" si="418"/>
        <v>0</v>
      </c>
      <c r="CT489" s="5">
        <f t="shared" si="419"/>
        <v>0</v>
      </c>
      <c r="CU489" s="5">
        <f t="shared" si="420"/>
        <v>0</v>
      </c>
      <c r="CW489" s="5">
        <f t="shared" si="421"/>
        <v>0</v>
      </c>
      <c r="CX489" s="5">
        <f t="shared" si="422"/>
        <v>0</v>
      </c>
      <c r="CZ489" s="5">
        <f t="shared" si="423"/>
        <v>0</v>
      </c>
      <c r="DA489" s="5">
        <f t="shared" si="424"/>
        <v>0</v>
      </c>
    </row>
    <row r="490" spans="2:105" x14ac:dyDescent="0.2">
      <c r="B490" s="23" t="s">
        <v>253</v>
      </c>
      <c r="D490" s="23" t="s">
        <v>252</v>
      </c>
      <c r="E490" s="23" t="s">
        <v>362</v>
      </c>
      <c r="F490" s="23" t="s">
        <v>213</v>
      </c>
      <c r="G490" s="38" t="s">
        <v>214</v>
      </c>
      <c r="H490" s="23" t="s">
        <v>236</v>
      </c>
      <c r="I490" s="23" t="s">
        <v>358</v>
      </c>
      <c r="K490" s="5">
        <v>0</v>
      </c>
      <c r="L490" s="5">
        <f t="shared" si="362"/>
        <v>0</v>
      </c>
      <c r="N490" s="5">
        <f t="shared" si="363"/>
        <v>0</v>
      </c>
      <c r="O490" s="5">
        <f t="shared" si="364"/>
        <v>0</v>
      </c>
      <c r="Q490" s="5">
        <f t="shared" si="365"/>
        <v>0</v>
      </c>
      <c r="R490" s="5">
        <f t="shared" si="366"/>
        <v>0</v>
      </c>
      <c r="T490" s="5">
        <f t="shared" si="367"/>
        <v>0</v>
      </c>
      <c r="U490" s="5">
        <f t="shared" si="368"/>
        <v>0</v>
      </c>
      <c r="W490" s="5">
        <f t="shared" si="369"/>
        <v>0</v>
      </c>
      <c r="X490" s="5">
        <f t="shared" si="370"/>
        <v>0</v>
      </c>
      <c r="Z490" s="5">
        <f t="shared" si="371"/>
        <v>0</v>
      </c>
      <c r="AA490" s="5">
        <f t="shared" si="372"/>
        <v>0</v>
      </c>
      <c r="AC490" s="5">
        <f t="shared" si="373"/>
        <v>0</v>
      </c>
      <c r="AD490" s="5">
        <f t="shared" si="374"/>
        <v>0</v>
      </c>
      <c r="AF490" s="5">
        <f t="shared" si="375"/>
        <v>0</v>
      </c>
      <c r="AG490" s="5">
        <f t="shared" si="376"/>
        <v>0</v>
      </c>
      <c r="AI490" s="5">
        <f t="shared" si="377"/>
        <v>0</v>
      </c>
      <c r="AJ490" s="5">
        <f t="shared" si="378"/>
        <v>0</v>
      </c>
      <c r="AL490" s="5">
        <f t="shared" si="379"/>
        <v>0</v>
      </c>
      <c r="AM490" s="5">
        <f t="shared" si="380"/>
        <v>0</v>
      </c>
      <c r="AO490" s="5">
        <f t="shared" si="381"/>
        <v>0</v>
      </c>
      <c r="AP490" s="5">
        <f t="shared" si="382"/>
        <v>0</v>
      </c>
      <c r="AR490" s="5">
        <f t="shared" si="383"/>
        <v>0</v>
      </c>
      <c r="AS490" s="5">
        <f t="shared" si="384"/>
        <v>0</v>
      </c>
      <c r="AU490" s="5">
        <f t="shared" si="385"/>
        <v>0</v>
      </c>
      <c r="AV490" s="5">
        <f t="shared" si="386"/>
        <v>0</v>
      </c>
      <c r="AX490" s="5">
        <f t="shared" si="387"/>
        <v>0</v>
      </c>
      <c r="AY490" s="5">
        <f t="shared" si="388"/>
        <v>0</v>
      </c>
      <c r="BA490" s="5">
        <f t="shared" si="389"/>
        <v>0</v>
      </c>
      <c r="BB490" s="5">
        <f t="shared" si="390"/>
        <v>0</v>
      </c>
      <c r="BD490" s="5">
        <f t="shared" si="391"/>
        <v>0</v>
      </c>
      <c r="BE490" s="5">
        <f t="shared" si="392"/>
        <v>0</v>
      </c>
      <c r="BG490" s="5">
        <f t="shared" si="393"/>
        <v>0</v>
      </c>
      <c r="BH490" s="5">
        <f t="shared" si="394"/>
        <v>0</v>
      </c>
      <c r="BJ490" s="5">
        <f t="shared" si="395"/>
        <v>0</v>
      </c>
      <c r="BK490" s="5">
        <f t="shared" si="396"/>
        <v>0</v>
      </c>
      <c r="BM490" s="5">
        <f t="shared" si="397"/>
        <v>0</v>
      </c>
      <c r="BN490" s="5">
        <f t="shared" si="398"/>
        <v>0</v>
      </c>
      <c r="BP490" s="5">
        <f t="shared" si="399"/>
        <v>0</v>
      </c>
      <c r="BQ490" s="5">
        <f t="shared" si="400"/>
        <v>0</v>
      </c>
      <c r="BS490" s="5">
        <f t="shared" si="401"/>
        <v>0</v>
      </c>
      <c r="BT490" s="5">
        <f t="shared" si="402"/>
        <v>0</v>
      </c>
      <c r="BV490" s="5">
        <f t="shared" si="403"/>
        <v>0</v>
      </c>
      <c r="BW490" s="5">
        <f t="shared" si="404"/>
        <v>0</v>
      </c>
      <c r="BY490" s="5">
        <f t="shared" si="405"/>
        <v>0</v>
      </c>
      <c r="BZ490" s="5">
        <f t="shared" si="406"/>
        <v>0</v>
      </c>
      <c r="CB490" s="5">
        <f t="shared" si="407"/>
        <v>0</v>
      </c>
      <c r="CC490" s="5">
        <f t="shared" si="408"/>
        <v>0</v>
      </c>
      <c r="CE490" s="5">
        <f t="shared" si="409"/>
        <v>0</v>
      </c>
      <c r="CF490" s="5">
        <f t="shared" si="410"/>
        <v>0</v>
      </c>
      <c r="CH490" s="5">
        <f t="shared" si="411"/>
        <v>0</v>
      </c>
      <c r="CI490" s="5">
        <f t="shared" si="412"/>
        <v>0</v>
      </c>
      <c r="CK490" s="5">
        <f t="shared" si="413"/>
        <v>0</v>
      </c>
      <c r="CL490" s="5">
        <f t="shared" si="414"/>
        <v>0</v>
      </c>
      <c r="CN490" s="5">
        <f t="shared" si="415"/>
        <v>0</v>
      </c>
      <c r="CO490" s="5">
        <f t="shared" si="416"/>
        <v>0</v>
      </c>
      <c r="CQ490" s="5">
        <f t="shared" si="417"/>
        <v>0</v>
      </c>
      <c r="CR490" s="5">
        <f t="shared" si="418"/>
        <v>0</v>
      </c>
      <c r="CT490" s="5">
        <f t="shared" si="419"/>
        <v>0</v>
      </c>
      <c r="CU490" s="5">
        <f t="shared" si="420"/>
        <v>0</v>
      </c>
      <c r="CW490" s="5">
        <f t="shared" si="421"/>
        <v>0</v>
      </c>
      <c r="CX490" s="5">
        <f t="shared" si="422"/>
        <v>0</v>
      </c>
      <c r="CZ490" s="5">
        <f t="shared" si="423"/>
        <v>0</v>
      </c>
      <c r="DA490" s="5">
        <f t="shared" si="424"/>
        <v>0</v>
      </c>
    </row>
    <row r="491" spans="2:105" x14ac:dyDescent="0.2">
      <c r="G491" s="38"/>
    </row>
    <row r="492" spans="2:105" x14ac:dyDescent="0.2">
      <c r="B492" s="23" t="s">
        <v>253</v>
      </c>
      <c r="D492" s="23" t="s">
        <v>252</v>
      </c>
      <c r="E492" s="23" t="s">
        <v>362</v>
      </c>
      <c r="F492" s="23" t="s">
        <v>213</v>
      </c>
      <c r="G492" s="38" t="s">
        <v>215</v>
      </c>
      <c r="H492" s="23" t="s">
        <v>235</v>
      </c>
      <c r="I492" s="23" t="s">
        <v>358</v>
      </c>
      <c r="K492" s="5">
        <v>0</v>
      </c>
      <c r="L492" s="5">
        <f t="shared" si="362"/>
        <v>0</v>
      </c>
      <c r="N492" s="5">
        <f t="shared" si="363"/>
        <v>0</v>
      </c>
      <c r="O492" s="5">
        <f t="shared" si="364"/>
        <v>0</v>
      </c>
      <c r="Q492" s="5">
        <f t="shared" si="365"/>
        <v>0</v>
      </c>
      <c r="R492" s="5">
        <f t="shared" si="366"/>
        <v>0</v>
      </c>
      <c r="T492" s="5">
        <f t="shared" si="367"/>
        <v>0</v>
      </c>
      <c r="U492" s="5">
        <f t="shared" si="368"/>
        <v>0</v>
      </c>
      <c r="W492" s="5">
        <f t="shared" si="369"/>
        <v>0</v>
      </c>
      <c r="X492" s="5">
        <f t="shared" si="370"/>
        <v>0</v>
      </c>
      <c r="Z492" s="5">
        <f t="shared" si="371"/>
        <v>0</v>
      </c>
      <c r="AA492" s="5">
        <f t="shared" si="372"/>
        <v>0</v>
      </c>
      <c r="AC492" s="5">
        <f t="shared" si="373"/>
        <v>0</v>
      </c>
      <c r="AD492" s="5">
        <f t="shared" si="374"/>
        <v>0</v>
      </c>
      <c r="AF492" s="5">
        <f t="shared" si="375"/>
        <v>0</v>
      </c>
      <c r="AG492" s="5">
        <f t="shared" si="376"/>
        <v>0</v>
      </c>
      <c r="AI492" s="5">
        <f t="shared" si="377"/>
        <v>0</v>
      </c>
      <c r="AJ492" s="5">
        <f t="shared" si="378"/>
        <v>0</v>
      </c>
      <c r="AL492" s="5">
        <f t="shared" si="379"/>
        <v>0</v>
      </c>
      <c r="AM492" s="5">
        <f t="shared" si="380"/>
        <v>0</v>
      </c>
      <c r="AO492" s="5">
        <f t="shared" si="381"/>
        <v>0</v>
      </c>
      <c r="AP492" s="5">
        <f t="shared" si="382"/>
        <v>0</v>
      </c>
      <c r="AR492" s="5">
        <f t="shared" si="383"/>
        <v>0</v>
      </c>
      <c r="AS492" s="5">
        <f t="shared" si="384"/>
        <v>0</v>
      </c>
      <c r="AU492" s="5">
        <f t="shared" si="385"/>
        <v>0</v>
      </c>
      <c r="AV492" s="5">
        <f t="shared" si="386"/>
        <v>0</v>
      </c>
      <c r="AX492" s="5">
        <f t="shared" si="387"/>
        <v>0</v>
      </c>
      <c r="AY492" s="5">
        <f t="shared" si="388"/>
        <v>0</v>
      </c>
      <c r="BA492" s="5">
        <f t="shared" si="389"/>
        <v>0</v>
      </c>
      <c r="BB492" s="5">
        <f t="shared" si="390"/>
        <v>0</v>
      </c>
      <c r="BD492" s="5">
        <f t="shared" si="391"/>
        <v>0</v>
      </c>
      <c r="BE492" s="5">
        <f t="shared" si="392"/>
        <v>0</v>
      </c>
      <c r="BG492" s="5">
        <f t="shared" si="393"/>
        <v>0</v>
      </c>
      <c r="BH492" s="5">
        <f t="shared" si="394"/>
        <v>0</v>
      </c>
      <c r="BJ492" s="5">
        <f t="shared" si="395"/>
        <v>0</v>
      </c>
      <c r="BK492" s="5">
        <f t="shared" si="396"/>
        <v>0</v>
      </c>
      <c r="BM492" s="5">
        <f t="shared" si="397"/>
        <v>0</v>
      </c>
      <c r="BN492" s="5">
        <f t="shared" si="398"/>
        <v>0</v>
      </c>
      <c r="BP492" s="5">
        <f t="shared" si="399"/>
        <v>0</v>
      </c>
      <c r="BQ492" s="5">
        <f t="shared" si="400"/>
        <v>0</v>
      </c>
      <c r="BS492" s="5">
        <f t="shared" si="401"/>
        <v>0</v>
      </c>
      <c r="BT492" s="5">
        <f t="shared" si="402"/>
        <v>0</v>
      </c>
      <c r="BV492" s="5">
        <f t="shared" si="403"/>
        <v>0</v>
      </c>
      <c r="BW492" s="5">
        <f t="shared" si="404"/>
        <v>0</v>
      </c>
      <c r="BY492" s="5">
        <f t="shared" si="405"/>
        <v>0</v>
      </c>
      <c r="BZ492" s="5">
        <f t="shared" si="406"/>
        <v>0</v>
      </c>
      <c r="CB492" s="5">
        <f t="shared" si="407"/>
        <v>0</v>
      </c>
      <c r="CC492" s="5">
        <f t="shared" si="408"/>
        <v>0</v>
      </c>
      <c r="CE492" s="5">
        <f t="shared" si="409"/>
        <v>0</v>
      </c>
      <c r="CF492" s="5">
        <f t="shared" si="410"/>
        <v>0</v>
      </c>
      <c r="CH492" s="5">
        <f t="shared" si="411"/>
        <v>0</v>
      </c>
      <c r="CI492" s="5">
        <f t="shared" si="412"/>
        <v>0</v>
      </c>
      <c r="CK492" s="5">
        <f t="shared" si="413"/>
        <v>0</v>
      </c>
      <c r="CL492" s="5">
        <f t="shared" si="414"/>
        <v>0</v>
      </c>
      <c r="CN492" s="5">
        <f t="shared" si="415"/>
        <v>0</v>
      </c>
      <c r="CO492" s="5">
        <f t="shared" si="416"/>
        <v>0</v>
      </c>
      <c r="CQ492" s="5">
        <f t="shared" si="417"/>
        <v>0</v>
      </c>
      <c r="CR492" s="5">
        <f t="shared" si="418"/>
        <v>0</v>
      </c>
      <c r="CT492" s="5">
        <f t="shared" si="419"/>
        <v>0</v>
      </c>
      <c r="CU492" s="5">
        <f t="shared" si="420"/>
        <v>0</v>
      </c>
      <c r="CW492" s="5">
        <f t="shared" si="421"/>
        <v>0</v>
      </c>
      <c r="CX492" s="5">
        <f t="shared" si="422"/>
        <v>0</v>
      </c>
      <c r="CZ492" s="5">
        <f t="shared" si="423"/>
        <v>0</v>
      </c>
      <c r="DA492" s="5">
        <f t="shared" si="424"/>
        <v>0</v>
      </c>
    </row>
    <row r="493" spans="2:105" x14ac:dyDescent="0.2">
      <c r="B493" s="23" t="s">
        <v>253</v>
      </c>
      <c r="D493" s="23" t="s">
        <v>252</v>
      </c>
      <c r="E493" s="23" t="s">
        <v>362</v>
      </c>
      <c r="F493" s="23" t="s">
        <v>213</v>
      </c>
      <c r="G493" s="38" t="s">
        <v>215</v>
      </c>
      <c r="H493" s="23" t="s">
        <v>236</v>
      </c>
      <c r="I493" s="23" t="s">
        <v>358</v>
      </c>
      <c r="K493" s="5">
        <v>0</v>
      </c>
      <c r="L493" s="5">
        <f t="shared" si="362"/>
        <v>0</v>
      </c>
      <c r="N493" s="5">
        <f t="shared" si="363"/>
        <v>0</v>
      </c>
      <c r="O493" s="5">
        <f t="shared" si="364"/>
        <v>0</v>
      </c>
      <c r="Q493" s="5">
        <f t="shared" si="365"/>
        <v>0</v>
      </c>
      <c r="R493" s="5">
        <f t="shared" si="366"/>
        <v>0</v>
      </c>
      <c r="T493" s="5">
        <f t="shared" si="367"/>
        <v>0</v>
      </c>
      <c r="U493" s="5">
        <f t="shared" si="368"/>
        <v>0</v>
      </c>
      <c r="W493" s="5">
        <f t="shared" si="369"/>
        <v>0</v>
      </c>
      <c r="X493" s="5">
        <f t="shared" si="370"/>
        <v>0</v>
      </c>
      <c r="Z493" s="5">
        <f t="shared" si="371"/>
        <v>0</v>
      </c>
      <c r="AA493" s="5">
        <f t="shared" si="372"/>
        <v>0</v>
      </c>
      <c r="AC493" s="5">
        <f t="shared" si="373"/>
        <v>0</v>
      </c>
      <c r="AD493" s="5">
        <f t="shared" si="374"/>
        <v>0</v>
      </c>
      <c r="AF493" s="5">
        <f t="shared" si="375"/>
        <v>0</v>
      </c>
      <c r="AG493" s="5">
        <f t="shared" si="376"/>
        <v>0</v>
      </c>
      <c r="AI493" s="5">
        <f t="shared" si="377"/>
        <v>0</v>
      </c>
      <c r="AJ493" s="5">
        <f t="shared" si="378"/>
        <v>0</v>
      </c>
      <c r="AL493" s="5">
        <f t="shared" si="379"/>
        <v>0</v>
      </c>
      <c r="AM493" s="5">
        <f t="shared" si="380"/>
        <v>0</v>
      </c>
      <c r="AO493" s="5">
        <f t="shared" si="381"/>
        <v>0</v>
      </c>
      <c r="AP493" s="5">
        <f t="shared" si="382"/>
        <v>0</v>
      </c>
      <c r="AR493" s="5">
        <f t="shared" si="383"/>
        <v>0</v>
      </c>
      <c r="AS493" s="5">
        <f t="shared" si="384"/>
        <v>0</v>
      </c>
      <c r="AU493" s="5">
        <f t="shared" si="385"/>
        <v>0</v>
      </c>
      <c r="AV493" s="5">
        <f t="shared" si="386"/>
        <v>0</v>
      </c>
      <c r="AX493" s="5">
        <f t="shared" si="387"/>
        <v>0</v>
      </c>
      <c r="AY493" s="5">
        <f t="shared" si="388"/>
        <v>0</v>
      </c>
      <c r="BA493" s="5">
        <f t="shared" si="389"/>
        <v>0</v>
      </c>
      <c r="BB493" s="5">
        <f t="shared" si="390"/>
        <v>0</v>
      </c>
      <c r="BD493" s="5">
        <f t="shared" si="391"/>
        <v>0</v>
      </c>
      <c r="BE493" s="5">
        <f t="shared" si="392"/>
        <v>0</v>
      </c>
      <c r="BG493" s="5">
        <f t="shared" si="393"/>
        <v>0</v>
      </c>
      <c r="BH493" s="5">
        <f t="shared" si="394"/>
        <v>0</v>
      </c>
      <c r="BJ493" s="5">
        <f t="shared" si="395"/>
        <v>0</v>
      </c>
      <c r="BK493" s="5">
        <f t="shared" si="396"/>
        <v>0</v>
      </c>
      <c r="BM493" s="5">
        <f t="shared" si="397"/>
        <v>0</v>
      </c>
      <c r="BN493" s="5">
        <f t="shared" si="398"/>
        <v>0</v>
      </c>
      <c r="BP493" s="5">
        <f t="shared" si="399"/>
        <v>0</v>
      </c>
      <c r="BQ493" s="5">
        <f t="shared" si="400"/>
        <v>0</v>
      </c>
      <c r="BS493" s="5">
        <f t="shared" si="401"/>
        <v>0</v>
      </c>
      <c r="BT493" s="5">
        <f t="shared" si="402"/>
        <v>0</v>
      </c>
      <c r="BV493" s="5">
        <f t="shared" si="403"/>
        <v>0</v>
      </c>
      <c r="BW493" s="5">
        <f t="shared" si="404"/>
        <v>0</v>
      </c>
      <c r="BY493" s="5">
        <f t="shared" si="405"/>
        <v>0</v>
      </c>
      <c r="BZ493" s="5">
        <f t="shared" si="406"/>
        <v>0</v>
      </c>
      <c r="CB493" s="5">
        <f t="shared" si="407"/>
        <v>0</v>
      </c>
      <c r="CC493" s="5">
        <f t="shared" si="408"/>
        <v>0</v>
      </c>
      <c r="CE493" s="5">
        <f t="shared" si="409"/>
        <v>0</v>
      </c>
      <c r="CF493" s="5">
        <f t="shared" si="410"/>
        <v>0</v>
      </c>
      <c r="CH493" s="5">
        <f t="shared" si="411"/>
        <v>0</v>
      </c>
      <c r="CI493" s="5">
        <f t="shared" si="412"/>
        <v>0</v>
      </c>
      <c r="CK493" s="5">
        <f t="shared" si="413"/>
        <v>0</v>
      </c>
      <c r="CL493" s="5">
        <f t="shared" si="414"/>
        <v>0</v>
      </c>
      <c r="CN493" s="5">
        <f t="shared" si="415"/>
        <v>0</v>
      </c>
      <c r="CO493" s="5">
        <f t="shared" si="416"/>
        <v>0</v>
      </c>
      <c r="CQ493" s="5">
        <f t="shared" si="417"/>
        <v>0</v>
      </c>
      <c r="CR493" s="5">
        <f t="shared" si="418"/>
        <v>0</v>
      </c>
      <c r="CT493" s="5">
        <f t="shared" si="419"/>
        <v>0</v>
      </c>
      <c r="CU493" s="5">
        <f t="shared" si="420"/>
        <v>0</v>
      </c>
      <c r="CW493" s="5">
        <f t="shared" si="421"/>
        <v>0</v>
      </c>
      <c r="CX493" s="5">
        <f t="shared" si="422"/>
        <v>0</v>
      </c>
      <c r="CZ493" s="5">
        <f t="shared" si="423"/>
        <v>0</v>
      </c>
      <c r="DA493" s="5">
        <f t="shared" si="424"/>
        <v>0</v>
      </c>
    </row>
    <row r="494" spans="2:105" x14ac:dyDescent="0.2">
      <c r="G494" s="38"/>
    </row>
    <row r="496" spans="2:105" x14ac:dyDescent="0.2">
      <c r="B496" s="23" t="s">
        <v>256</v>
      </c>
      <c r="E496" s="23" t="s">
        <v>362</v>
      </c>
      <c r="F496" s="23" t="s">
        <v>196</v>
      </c>
      <c r="G496" s="37">
        <v>26</v>
      </c>
      <c r="H496" s="23" t="s">
        <v>235</v>
      </c>
      <c r="I496" s="23" t="s">
        <v>368</v>
      </c>
      <c r="K496" s="5">
        <v>162</v>
      </c>
      <c r="L496" s="5">
        <f t="shared" ref="L496:L563" si="425">+K496</f>
        <v>162</v>
      </c>
      <c r="N496" s="5">
        <f t="shared" ref="N496:N563" si="426">+K496</f>
        <v>162</v>
      </c>
      <c r="O496" s="5">
        <f t="shared" ref="O496:O563" si="427">+N496</f>
        <v>162</v>
      </c>
      <c r="Q496" s="5">
        <f t="shared" ref="Q496:Q563" si="428">+N496</f>
        <v>162</v>
      </c>
      <c r="R496" s="5">
        <f t="shared" ref="R496:R563" si="429">+Q496</f>
        <v>162</v>
      </c>
      <c r="T496" s="5">
        <f t="shared" ref="T496:T563" si="430">+Q496</f>
        <v>162</v>
      </c>
      <c r="U496" s="5">
        <f t="shared" ref="U496:U563" si="431">+T496</f>
        <v>162</v>
      </c>
      <c r="W496" s="5">
        <f t="shared" ref="W496:W563" si="432">+T496</f>
        <v>162</v>
      </c>
      <c r="X496" s="5">
        <f t="shared" ref="X496:X563" si="433">+W496</f>
        <v>162</v>
      </c>
      <c r="Z496" s="5">
        <f t="shared" ref="Z496:Z563" si="434">+W496</f>
        <v>162</v>
      </c>
      <c r="AA496" s="5">
        <f t="shared" ref="AA496:AA563" si="435">+Z496</f>
        <v>162</v>
      </c>
      <c r="AC496" s="5">
        <f t="shared" ref="AC496:AC563" si="436">+Z496</f>
        <v>162</v>
      </c>
      <c r="AD496" s="5">
        <f t="shared" ref="AD496:AD563" si="437">+AC496</f>
        <v>162</v>
      </c>
      <c r="AF496" s="5">
        <f t="shared" ref="AF496:AF563" si="438">+AC496</f>
        <v>162</v>
      </c>
      <c r="AG496" s="5">
        <f t="shared" ref="AG496:AG563" si="439">+AF496</f>
        <v>162</v>
      </c>
      <c r="AI496" s="5">
        <f t="shared" ref="AI496:AI563" si="440">+AF496</f>
        <v>162</v>
      </c>
      <c r="AJ496" s="5">
        <f t="shared" ref="AJ496:AJ563" si="441">+AI496</f>
        <v>162</v>
      </c>
      <c r="AL496" s="5">
        <f t="shared" ref="AL496:AL563" si="442">+AI496</f>
        <v>162</v>
      </c>
      <c r="AM496" s="5">
        <f t="shared" ref="AM496:AM563" si="443">+AL496</f>
        <v>162</v>
      </c>
      <c r="AO496" s="5">
        <f t="shared" ref="AO496:AO563" si="444">+AL496</f>
        <v>162</v>
      </c>
      <c r="AP496" s="5">
        <f t="shared" ref="AP496:AP563" si="445">+AO496</f>
        <v>162</v>
      </c>
      <c r="AR496" s="5">
        <f t="shared" ref="AR496:AR563" si="446">+AO496</f>
        <v>162</v>
      </c>
      <c r="AS496" s="5">
        <f t="shared" ref="AS496:AS563" si="447">+AR496</f>
        <v>162</v>
      </c>
      <c r="AU496" s="5">
        <f t="shared" ref="AU496:AU563" si="448">+AR496</f>
        <v>162</v>
      </c>
      <c r="AV496" s="5">
        <f t="shared" ref="AV496:AV563" si="449">+AU496</f>
        <v>162</v>
      </c>
      <c r="AX496" s="5">
        <f t="shared" ref="AX496:AX563" si="450">+AU496</f>
        <v>162</v>
      </c>
      <c r="AY496" s="5">
        <f t="shared" ref="AY496:AY563" si="451">+AX496</f>
        <v>162</v>
      </c>
      <c r="BA496" s="5">
        <f t="shared" ref="BA496:BA563" si="452">+AX496</f>
        <v>162</v>
      </c>
      <c r="BB496" s="5">
        <f t="shared" ref="BB496:BB563" si="453">+BA496</f>
        <v>162</v>
      </c>
      <c r="BD496" s="5">
        <f t="shared" ref="BD496:BD563" si="454">+BA496</f>
        <v>162</v>
      </c>
      <c r="BE496" s="5">
        <f t="shared" ref="BE496:BE563" si="455">+BD496</f>
        <v>162</v>
      </c>
      <c r="BG496" s="5">
        <f t="shared" ref="BG496:BG563" si="456">+BD496</f>
        <v>162</v>
      </c>
      <c r="BH496" s="5">
        <f t="shared" ref="BH496:BH563" si="457">+BG496</f>
        <v>162</v>
      </c>
      <c r="BJ496" s="5">
        <f t="shared" ref="BJ496:BJ563" si="458">+BG496</f>
        <v>162</v>
      </c>
      <c r="BK496" s="5">
        <f t="shared" ref="BK496:BK563" si="459">+BJ496</f>
        <v>162</v>
      </c>
      <c r="BM496" s="5">
        <f t="shared" ref="BM496:BM563" si="460">+BJ496</f>
        <v>162</v>
      </c>
      <c r="BN496" s="5">
        <f t="shared" ref="BN496:BN563" si="461">+BM496</f>
        <v>162</v>
      </c>
      <c r="BP496" s="5">
        <f t="shared" ref="BP496:BP563" si="462">+BM496</f>
        <v>162</v>
      </c>
      <c r="BQ496" s="5">
        <f t="shared" ref="BQ496:BQ563" si="463">+BP496</f>
        <v>162</v>
      </c>
      <c r="BS496" s="5">
        <f t="shared" ref="BS496:BS563" si="464">+BP496</f>
        <v>162</v>
      </c>
      <c r="BT496" s="5">
        <f t="shared" ref="BT496:BT563" si="465">+BS496</f>
        <v>162</v>
      </c>
      <c r="BV496" s="5">
        <f t="shared" ref="BV496:BV563" si="466">+BS496</f>
        <v>162</v>
      </c>
      <c r="BW496" s="5">
        <f t="shared" ref="BW496:BW563" si="467">+BV496</f>
        <v>162</v>
      </c>
      <c r="BY496" s="5">
        <f t="shared" ref="BY496:BY563" si="468">+BV496</f>
        <v>162</v>
      </c>
      <c r="BZ496" s="5">
        <f t="shared" ref="BZ496:BZ563" si="469">+BY496</f>
        <v>162</v>
      </c>
      <c r="CB496" s="5">
        <f t="shared" ref="CB496:CB563" si="470">+BY496</f>
        <v>162</v>
      </c>
      <c r="CC496" s="5">
        <f t="shared" ref="CC496:CC563" si="471">+CB496</f>
        <v>162</v>
      </c>
      <c r="CE496" s="5">
        <f t="shared" ref="CE496:CE563" si="472">+CB496</f>
        <v>162</v>
      </c>
      <c r="CF496" s="5">
        <f t="shared" ref="CF496:CF563" si="473">+CE496</f>
        <v>162</v>
      </c>
      <c r="CH496" s="5">
        <f t="shared" ref="CH496:CH563" si="474">+CE496</f>
        <v>162</v>
      </c>
      <c r="CI496" s="5">
        <f t="shared" ref="CI496:CI563" si="475">+CH496</f>
        <v>162</v>
      </c>
      <c r="CK496" s="5">
        <f t="shared" ref="CK496:CK563" si="476">+CH496</f>
        <v>162</v>
      </c>
      <c r="CL496" s="5">
        <f t="shared" ref="CL496:CL563" si="477">+CK496</f>
        <v>162</v>
      </c>
      <c r="CN496" s="5">
        <f t="shared" ref="CN496:CN563" si="478">+CK496</f>
        <v>162</v>
      </c>
      <c r="CO496" s="5">
        <f t="shared" ref="CO496:CO563" si="479">+CN496</f>
        <v>162</v>
      </c>
      <c r="CQ496" s="5">
        <f t="shared" ref="CQ496:CQ563" si="480">+CN496</f>
        <v>162</v>
      </c>
      <c r="CR496" s="5">
        <f t="shared" ref="CR496:CR563" si="481">+CQ496</f>
        <v>162</v>
      </c>
      <c r="CT496" s="5">
        <f t="shared" ref="CT496:CT563" si="482">+CQ496</f>
        <v>162</v>
      </c>
      <c r="CU496" s="5">
        <f t="shared" ref="CU496:CU563" si="483">+CT496</f>
        <v>162</v>
      </c>
      <c r="CW496" s="5">
        <f t="shared" ref="CW496:CW563" si="484">+CT496</f>
        <v>162</v>
      </c>
      <c r="CX496" s="5">
        <f t="shared" ref="CX496:CX563" si="485">+CW496</f>
        <v>162</v>
      </c>
      <c r="CZ496" s="5">
        <f t="shared" si="423"/>
        <v>4698</v>
      </c>
      <c r="DA496" s="5">
        <f t="shared" si="424"/>
        <v>4698</v>
      </c>
    </row>
    <row r="497" spans="2:105" x14ac:dyDescent="0.2">
      <c r="B497" s="23" t="s">
        <v>256</v>
      </c>
      <c r="E497" s="23" t="s">
        <v>362</v>
      </c>
      <c r="F497" s="23" t="s">
        <v>196</v>
      </c>
      <c r="G497" s="37">
        <v>26</v>
      </c>
      <c r="H497" s="23" t="s">
        <v>236</v>
      </c>
      <c r="L497" s="5">
        <f t="shared" si="425"/>
        <v>0</v>
      </c>
      <c r="N497" s="5">
        <f t="shared" si="426"/>
        <v>0</v>
      </c>
      <c r="O497" s="5">
        <f t="shared" si="427"/>
        <v>0</v>
      </c>
      <c r="Q497" s="5">
        <f t="shared" si="428"/>
        <v>0</v>
      </c>
      <c r="R497" s="5">
        <f t="shared" si="429"/>
        <v>0</v>
      </c>
      <c r="T497" s="5">
        <f t="shared" si="430"/>
        <v>0</v>
      </c>
      <c r="U497" s="5">
        <f t="shared" si="431"/>
        <v>0</v>
      </c>
      <c r="W497" s="5">
        <f t="shared" si="432"/>
        <v>0</v>
      </c>
      <c r="X497" s="5">
        <f t="shared" si="433"/>
        <v>0</v>
      </c>
      <c r="Z497" s="5">
        <f t="shared" si="434"/>
        <v>0</v>
      </c>
      <c r="AA497" s="5">
        <f t="shared" si="435"/>
        <v>0</v>
      </c>
      <c r="AC497" s="5">
        <f t="shared" si="436"/>
        <v>0</v>
      </c>
      <c r="AD497" s="5">
        <f t="shared" si="437"/>
        <v>0</v>
      </c>
      <c r="AF497" s="5">
        <f t="shared" si="438"/>
        <v>0</v>
      </c>
      <c r="AG497" s="5">
        <f t="shared" si="439"/>
        <v>0</v>
      </c>
      <c r="AI497" s="5">
        <f t="shared" si="440"/>
        <v>0</v>
      </c>
      <c r="AJ497" s="5">
        <f t="shared" si="441"/>
        <v>0</v>
      </c>
      <c r="AL497" s="5">
        <f t="shared" si="442"/>
        <v>0</v>
      </c>
      <c r="AM497" s="5">
        <f t="shared" si="443"/>
        <v>0</v>
      </c>
      <c r="AO497" s="5">
        <f t="shared" si="444"/>
        <v>0</v>
      </c>
      <c r="AP497" s="5">
        <f t="shared" si="445"/>
        <v>0</v>
      </c>
      <c r="AR497" s="5">
        <f t="shared" si="446"/>
        <v>0</v>
      </c>
      <c r="AS497" s="5">
        <f t="shared" si="447"/>
        <v>0</v>
      </c>
      <c r="AU497" s="5">
        <f t="shared" si="448"/>
        <v>0</v>
      </c>
      <c r="AV497" s="5">
        <f t="shared" si="449"/>
        <v>0</v>
      </c>
      <c r="AX497" s="5">
        <f t="shared" si="450"/>
        <v>0</v>
      </c>
      <c r="AY497" s="5">
        <f t="shared" si="451"/>
        <v>0</v>
      </c>
      <c r="BA497" s="5">
        <f t="shared" si="452"/>
        <v>0</v>
      </c>
      <c r="BB497" s="5">
        <f t="shared" si="453"/>
        <v>0</v>
      </c>
      <c r="BD497" s="5">
        <f t="shared" si="454"/>
        <v>0</v>
      </c>
      <c r="BE497" s="5">
        <f t="shared" si="455"/>
        <v>0</v>
      </c>
      <c r="BG497" s="5">
        <f t="shared" si="456"/>
        <v>0</v>
      </c>
      <c r="BH497" s="5">
        <f t="shared" si="457"/>
        <v>0</v>
      </c>
      <c r="BJ497" s="5">
        <f t="shared" si="458"/>
        <v>0</v>
      </c>
      <c r="BK497" s="5">
        <f t="shared" si="459"/>
        <v>0</v>
      </c>
      <c r="BM497" s="5">
        <f t="shared" si="460"/>
        <v>0</v>
      </c>
      <c r="BN497" s="5">
        <f t="shared" si="461"/>
        <v>0</v>
      </c>
      <c r="BP497" s="5">
        <f t="shared" si="462"/>
        <v>0</v>
      </c>
      <c r="BQ497" s="5">
        <f t="shared" si="463"/>
        <v>0</v>
      </c>
      <c r="BS497" s="5">
        <f t="shared" si="464"/>
        <v>0</v>
      </c>
      <c r="BT497" s="5">
        <f t="shared" si="465"/>
        <v>0</v>
      </c>
      <c r="BV497" s="5">
        <f t="shared" si="466"/>
        <v>0</v>
      </c>
      <c r="BW497" s="5">
        <f t="shared" si="467"/>
        <v>0</v>
      </c>
      <c r="BY497" s="5">
        <f t="shared" si="468"/>
        <v>0</v>
      </c>
      <c r="BZ497" s="5">
        <f t="shared" si="469"/>
        <v>0</v>
      </c>
      <c r="CB497" s="5">
        <f t="shared" si="470"/>
        <v>0</v>
      </c>
      <c r="CC497" s="5">
        <f t="shared" si="471"/>
        <v>0</v>
      </c>
      <c r="CE497" s="5">
        <f t="shared" si="472"/>
        <v>0</v>
      </c>
      <c r="CF497" s="5">
        <f t="shared" si="473"/>
        <v>0</v>
      </c>
      <c r="CH497" s="5">
        <f t="shared" si="474"/>
        <v>0</v>
      </c>
      <c r="CI497" s="5">
        <f t="shared" si="475"/>
        <v>0</v>
      </c>
      <c r="CK497" s="5">
        <f t="shared" si="476"/>
        <v>0</v>
      </c>
      <c r="CL497" s="5">
        <f t="shared" si="477"/>
        <v>0</v>
      </c>
      <c r="CN497" s="5">
        <f t="shared" si="478"/>
        <v>0</v>
      </c>
      <c r="CO497" s="5">
        <f t="shared" si="479"/>
        <v>0</v>
      </c>
      <c r="CQ497" s="5">
        <f t="shared" si="480"/>
        <v>0</v>
      </c>
      <c r="CR497" s="5">
        <f t="shared" si="481"/>
        <v>0</v>
      </c>
      <c r="CT497" s="5">
        <f t="shared" si="482"/>
        <v>0</v>
      </c>
      <c r="CU497" s="5">
        <f t="shared" si="483"/>
        <v>0</v>
      </c>
      <c r="CW497" s="5">
        <f t="shared" si="484"/>
        <v>0</v>
      </c>
      <c r="CX497" s="5">
        <f t="shared" si="485"/>
        <v>0</v>
      </c>
      <c r="CZ497" s="5">
        <f t="shared" si="423"/>
        <v>0</v>
      </c>
      <c r="DA497" s="5">
        <f t="shared" si="424"/>
        <v>0</v>
      </c>
    </row>
    <row r="499" spans="2:105" x14ac:dyDescent="0.2">
      <c r="B499" s="23" t="s">
        <v>256</v>
      </c>
      <c r="D499" s="25"/>
      <c r="E499" s="23" t="s">
        <v>362</v>
      </c>
      <c r="F499" s="23" t="s">
        <v>196</v>
      </c>
      <c r="G499" s="37">
        <v>43</v>
      </c>
      <c r="H499" s="23" t="s">
        <v>235</v>
      </c>
      <c r="I499" s="23" t="s">
        <v>368</v>
      </c>
      <c r="K499" s="5">
        <v>135</v>
      </c>
      <c r="L499" s="5">
        <f t="shared" si="425"/>
        <v>135</v>
      </c>
      <c r="N499" s="5">
        <f t="shared" si="426"/>
        <v>135</v>
      </c>
      <c r="O499" s="5">
        <f t="shared" si="427"/>
        <v>135</v>
      </c>
      <c r="Q499" s="5">
        <f t="shared" si="428"/>
        <v>135</v>
      </c>
      <c r="R499" s="5">
        <f t="shared" si="429"/>
        <v>135</v>
      </c>
      <c r="T499" s="5">
        <f t="shared" si="430"/>
        <v>135</v>
      </c>
      <c r="U499" s="5">
        <f t="shared" si="431"/>
        <v>135</v>
      </c>
      <c r="W499" s="5">
        <f t="shared" si="432"/>
        <v>135</v>
      </c>
      <c r="X499" s="5">
        <f t="shared" si="433"/>
        <v>135</v>
      </c>
      <c r="Z499" s="5">
        <f t="shared" si="434"/>
        <v>135</v>
      </c>
      <c r="AA499" s="5">
        <f t="shared" si="435"/>
        <v>135</v>
      </c>
      <c r="AC499" s="5">
        <f t="shared" si="436"/>
        <v>135</v>
      </c>
      <c r="AD499" s="5">
        <f t="shared" si="437"/>
        <v>135</v>
      </c>
      <c r="AF499" s="5">
        <f t="shared" si="438"/>
        <v>135</v>
      </c>
      <c r="AG499" s="5">
        <f t="shared" si="439"/>
        <v>135</v>
      </c>
      <c r="AI499" s="5">
        <f t="shared" si="440"/>
        <v>135</v>
      </c>
      <c r="AJ499" s="5">
        <f t="shared" si="441"/>
        <v>135</v>
      </c>
      <c r="AL499" s="5">
        <f t="shared" si="442"/>
        <v>135</v>
      </c>
      <c r="AM499" s="5">
        <f t="shared" si="443"/>
        <v>135</v>
      </c>
      <c r="AO499" s="5">
        <f t="shared" si="444"/>
        <v>135</v>
      </c>
      <c r="AP499" s="5">
        <f t="shared" si="445"/>
        <v>135</v>
      </c>
      <c r="AR499" s="5">
        <f t="shared" si="446"/>
        <v>135</v>
      </c>
      <c r="AS499" s="5">
        <f t="shared" si="447"/>
        <v>135</v>
      </c>
      <c r="AU499" s="5">
        <f t="shared" si="448"/>
        <v>135</v>
      </c>
      <c r="AV499" s="5">
        <f t="shared" si="449"/>
        <v>135</v>
      </c>
      <c r="AX499" s="5">
        <f t="shared" si="450"/>
        <v>135</v>
      </c>
      <c r="AY499" s="5">
        <f t="shared" si="451"/>
        <v>135</v>
      </c>
      <c r="BA499" s="5">
        <f t="shared" si="452"/>
        <v>135</v>
      </c>
      <c r="BB499" s="5">
        <f t="shared" si="453"/>
        <v>135</v>
      </c>
      <c r="BD499" s="5">
        <f t="shared" si="454"/>
        <v>135</v>
      </c>
      <c r="BE499" s="5">
        <f t="shared" si="455"/>
        <v>135</v>
      </c>
      <c r="BG499" s="5">
        <f t="shared" si="456"/>
        <v>135</v>
      </c>
      <c r="BH499" s="5">
        <f t="shared" si="457"/>
        <v>135</v>
      </c>
      <c r="BJ499" s="5">
        <f t="shared" si="458"/>
        <v>135</v>
      </c>
      <c r="BK499" s="5">
        <f t="shared" si="459"/>
        <v>135</v>
      </c>
      <c r="BM499" s="5">
        <f t="shared" si="460"/>
        <v>135</v>
      </c>
      <c r="BN499" s="5">
        <f t="shared" si="461"/>
        <v>135</v>
      </c>
      <c r="BP499" s="5">
        <f t="shared" si="462"/>
        <v>135</v>
      </c>
      <c r="BQ499" s="5">
        <f t="shared" si="463"/>
        <v>135</v>
      </c>
      <c r="BS499" s="5">
        <f t="shared" si="464"/>
        <v>135</v>
      </c>
      <c r="BT499" s="5">
        <f t="shared" si="465"/>
        <v>135</v>
      </c>
      <c r="BV499" s="5">
        <f t="shared" si="466"/>
        <v>135</v>
      </c>
      <c r="BW499" s="5">
        <f t="shared" si="467"/>
        <v>135</v>
      </c>
      <c r="BY499" s="5">
        <f t="shared" si="468"/>
        <v>135</v>
      </c>
      <c r="BZ499" s="5">
        <f t="shared" si="469"/>
        <v>135</v>
      </c>
      <c r="CB499" s="5">
        <f t="shared" si="470"/>
        <v>135</v>
      </c>
      <c r="CC499" s="5">
        <f t="shared" si="471"/>
        <v>135</v>
      </c>
      <c r="CE499" s="5">
        <f t="shared" si="472"/>
        <v>135</v>
      </c>
      <c r="CF499" s="5">
        <f t="shared" si="473"/>
        <v>135</v>
      </c>
      <c r="CH499" s="5">
        <f t="shared" si="474"/>
        <v>135</v>
      </c>
      <c r="CI499" s="5">
        <f t="shared" si="475"/>
        <v>135</v>
      </c>
      <c r="CK499" s="5">
        <f t="shared" si="476"/>
        <v>135</v>
      </c>
      <c r="CL499" s="5">
        <f t="shared" si="477"/>
        <v>135</v>
      </c>
      <c r="CN499" s="5">
        <f t="shared" si="478"/>
        <v>135</v>
      </c>
      <c r="CO499" s="5">
        <f t="shared" si="479"/>
        <v>135</v>
      </c>
      <c r="CQ499" s="5">
        <f t="shared" si="480"/>
        <v>135</v>
      </c>
      <c r="CR499" s="5">
        <f t="shared" si="481"/>
        <v>135</v>
      </c>
      <c r="CT499" s="5">
        <f t="shared" si="482"/>
        <v>135</v>
      </c>
      <c r="CU499" s="5">
        <f t="shared" si="483"/>
        <v>135</v>
      </c>
      <c r="CW499" s="5">
        <f t="shared" si="484"/>
        <v>135</v>
      </c>
      <c r="CX499" s="5">
        <f t="shared" si="485"/>
        <v>135</v>
      </c>
      <c r="CZ499" s="5">
        <f t="shared" si="423"/>
        <v>3915</v>
      </c>
      <c r="DA499" s="5">
        <f t="shared" si="424"/>
        <v>3915</v>
      </c>
    </row>
    <row r="500" spans="2:105" x14ac:dyDescent="0.2">
      <c r="B500" s="23" t="s">
        <v>256</v>
      </c>
      <c r="D500" s="25"/>
      <c r="E500" s="23" t="s">
        <v>362</v>
      </c>
      <c r="F500" s="23" t="s">
        <v>196</v>
      </c>
      <c r="G500" s="37">
        <v>43</v>
      </c>
      <c r="H500" s="23" t="s">
        <v>236</v>
      </c>
      <c r="L500" s="5">
        <f t="shared" si="425"/>
        <v>0</v>
      </c>
      <c r="N500" s="5">
        <f t="shared" si="426"/>
        <v>0</v>
      </c>
      <c r="O500" s="5">
        <f t="shared" si="427"/>
        <v>0</v>
      </c>
      <c r="Q500" s="5">
        <f t="shared" si="428"/>
        <v>0</v>
      </c>
      <c r="R500" s="5">
        <f t="shared" si="429"/>
        <v>0</v>
      </c>
      <c r="T500" s="5">
        <f t="shared" si="430"/>
        <v>0</v>
      </c>
      <c r="U500" s="5">
        <f t="shared" si="431"/>
        <v>0</v>
      </c>
      <c r="W500" s="5">
        <f t="shared" si="432"/>
        <v>0</v>
      </c>
      <c r="X500" s="5">
        <f t="shared" si="433"/>
        <v>0</v>
      </c>
      <c r="Z500" s="5">
        <f t="shared" si="434"/>
        <v>0</v>
      </c>
      <c r="AA500" s="5">
        <f t="shared" si="435"/>
        <v>0</v>
      </c>
      <c r="AC500" s="5">
        <f t="shared" si="436"/>
        <v>0</v>
      </c>
      <c r="AD500" s="5">
        <f t="shared" si="437"/>
        <v>0</v>
      </c>
      <c r="AF500" s="5">
        <f t="shared" si="438"/>
        <v>0</v>
      </c>
      <c r="AG500" s="5">
        <f t="shared" si="439"/>
        <v>0</v>
      </c>
      <c r="AI500" s="5">
        <f t="shared" si="440"/>
        <v>0</v>
      </c>
      <c r="AJ500" s="5">
        <f t="shared" si="441"/>
        <v>0</v>
      </c>
      <c r="AL500" s="5">
        <f t="shared" si="442"/>
        <v>0</v>
      </c>
      <c r="AM500" s="5">
        <f t="shared" si="443"/>
        <v>0</v>
      </c>
      <c r="AO500" s="5">
        <f t="shared" si="444"/>
        <v>0</v>
      </c>
      <c r="AP500" s="5">
        <f t="shared" si="445"/>
        <v>0</v>
      </c>
      <c r="AR500" s="5">
        <f t="shared" si="446"/>
        <v>0</v>
      </c>
      <c r="AS500" s="5">
        <f t="shared" si="447"/>
        <v>0</v>
      </c>
      <c r="AU500" s="5">
        <f t="shared" si="448"/>
        <v>0</v>
      </c>
      <c r="AV500" s="5">
        <f t="shared" si="449"/>
        <v>0</v>
      </c>
      <c r="AX500" s="5">
        <f t="shared" si="450"/>
        <v>0</v>
      </c>
      <c r="AY500" s="5">
        <f t="shared" si="451"/>
        <v>0</v>
      </c>
      <c r="BA500" s="5">
        <f t="shared" si="452"/>
        <v>0</v>
      </c>
      <c r="BB500" s="5">
        <f t="shared" si="453"/>
        <v>0</v>
      </c>
      <c r="BD500" s="5">
        <f t="shared" si="454"/>
        <v>0</v>
      </c>
      <c r="BE500" s="5">
        <f t="shared" si="455"/>
        <v>0</v>
      </c>
      <c r="BG500" s="5">
        <f t="shared" si="456"/>
        <v>0</v>
      </c>
      <c r="BH500" s="5">
        <f t="shared" si="457"/>
        <v>0</v>
      </c>
      <c r="BJ500" s="5">
        <f t="shared" si="458"/>
        <v>0</v>
      </c>
      <c r="BK500" s="5">
        <f t="shared" si="459"/>
        <v>0</v>
      </c>
      <c r="BM500" s="5">
        <f t="shared" si="460"/>
        <v>0</v>
      </c>
      <c r="BN500" s="5">
        <f t="shared" si="461"/>
        <v>0</v>
      </c>
      <c r="BP500" s="5">
        <f t="shared" si="462"/>
        <v>0</v>
      </c>
      <c r="BQ500" s="5">
        <f t="shared" si="463"/>
        <v>0</v>
      </c>
      <c r="BS500" s="5">
        <f t="shared" si="464"/>
        <v>0</v>
      </c>
      <c r="BT500" s="5">
        <f t="shared" si="465"/>
        <v>0</v>
      </c>
      <c r="BV500" s="5">
        <f t="shared" si="466"/>
        <v>0</v>
      </c>
      <c r="BW500" s="5">
        <f t="shared" si="467"/>
        <v>0</v>
      </c>
      <c r="BY500" s="5">
        <f t="shared" si="468"/>
        <v>0</v>
      </c>
      <c r="BZ500" s="5">
        <f t="shared" si="469"/>
        <v>0</v>
      </c>
      <c r="CB500" s="5">
        <f t="shared" si="470"/>
        <v>0</v>
      </c>
      <c r="CC500" s="5">
        <f t="shared" si="471"/>
        <v>0</v>
      </c>
      <c r="CE500" s="5">
        <f t="shared" si="472"/>
        <v>0</v>
      </c>
      <c r="CF500" s="5">
        <f t="shared" si="473"/>
        <v>0</v>
      </c>
      <c r="CH500" s="5">
        <f t="shared" si="474"/>
        <v>0</v>
      </c>
      <c r="CI500" s="5">
        <f t="shared" si="475"/>
        <v>0</v>
      </c>
      <c r="CK500" s="5">
        <f t="shared" si="476"/>
        <v>0</v>
      </c>
      <c r="CL500" s="5">
        <f t="shared" si="477"/>
        <v>0</v>
      </c>
      <c r="CN500" s="5">
        <f t="shared" si="478"/>
        <v>0</v>
      </c>
      <c r="CO500" s="5">
        <f t="shared" si="479"/>
        <v>0</v>
      </c>
      <c r="CQ500" s="5">
        <f t="shared" si="480"/>
        <v>0</v>
      </c>
      <c r="CR500" s="5">
        <f t="shared" si="481"/>
        <v>0</v>
      </c>
      <c r="CT500" s="5">
        <f t="shared" si="482"/>
        <v>0</v>
      </c>
      <c r="CU500" s="5">
        <f t="shared" si="483"/>
        <v>0</v>
      </c>
      <c r="CW500" s="5">
        <f t="shared" si="484"/>
        <v>0</v>
      </c>
      <c r="CX500" s="5">
        <f t="shared" si="485"/>
        <v>0</v>
      </c>
      <c r="CZ500" s="5">
        <f t="shared" si="423"/>
        <v>0</v>
      </c>
      <c r="DA500" s="5">
        <f t="shared" si="424"/>
        <v>0</v>
      </c>
    </row>
    <row r="501" spans="2:105" x14ac:dyDescent="0.2">
      <c r="D501" s="25"/>
      <c r="L501" s="5">
        <f t="shared" si="425"/>
        <v>0</v>
      </c>
      <c r="N501" s="5">
        <f t="shared" si="426"/>
        <v>0</v>
      </c>
      <c r="O501" s="5">
        <f t="shared" si="427"/>
        <v>0</v>
      </c>
      <c r="Q501" s="5">
        <f t="shared" si="428"/>
        <v>0</v>
      </c>
      <c r="R501" s="5">
        <f t="shared" si="429"/>
        <v>0</v>
      </c>
      <c r="T501" s="5">
        <f t="shared" si="430"/>
        <v>0</v>
      </c>
      <c r="U501" s="5">
        <f t="shared" si="431"/>
        <v>0</v>
      </c>
      <c r="W501" s="5">
        <f t="shared" si="432"/>
        <v>0</v>
      </c>
      <c r="X501" s="5">
        <f t="shared" si="433"/>
        <v>0</v>
      </c>
      <c r="Z501" s="5">
        <f t="shared" si="434"/>
        <v>0</v>
      </c>
      <c r="AA501" s="5">
        <f t="shared" si="435"/>
        <v>0</v>
      </c>
      <c r="AC501" s="5">
        <f t="shared" si="436"/>
        <v>0</v>
      </c>
      <c r="AD501" s="5">
        <f t="shared" si="437"/>
        <v>0</v>
      </c>
      <c r="AF501" s="5">
        <f t="shared" si="438"/>
        <v>0</v>
      </c>
      <c r="AG501" s="5">
        <f t="shared" si="439"/>
        <v>0</v>
      </c>
      <c r="AI501" s="5">
        <f t="shared" si="440"/>
        <v>0</v>
      </c>
      <c r="AJ501" s="5">
        <f t="shared" si="441"/>
        <v>0</v>
      </c>
      <c r="AL501" s="5">
        <f t="shared" si="442"/>
        <v>0</v>
      </c>
      <c r="AM501" s="5">
        <f t="shared" si="443"/>
        <v>0</v>
      </c>
      <c r="AO501" s="5">
        <f t="shared" si="444"/>
        <v>0</v>
      </c>
      <c r="AP501" s="5">
        <f t="shared" si="445"/>
        <v>0</v>
      </c>
      <c r="AR501" s="5">
        <f t="shared" si="446"/>
        <v>0</v>
      </c>
      <c r="AS501" s="5">
        <f t="shared" si="447"/>
        <v>0</v>
      </c>
      <c r="AU501" s="5">
        <f t="shared" si="448"/>
        <v>0</v>
      </c>
      <c r="AV501" s="5">
        <f t="shared" si="449"/>
        <v>0</v>
      </c>
      <c r="AX501" s="5">
        <f t="shared" si="450"/>
        <v>0</v>
      </c>
      <c r="AY501" s="5">
        <f t="shared" si="451"/>
        <v>0</v>
      </c>
      <c r="BA501" s="5">
        <f t="shared" si="452"/>
        <v>0</v>
      </c>
      <c r="BB501" s="5">
        <f t="shared" si="453"/>
        <v>0</v>
      </c>
      <c r="BD501" s="5">
        <f t="shared" si="454"/>
        <v>0</v>
      </c>
      <c r="BE501" s="5">
        <f t="shared" si="455"/>
        <v>0</v>
      </c>
      <c r="BG501" s="5">
        <f t="shared" si="456"/>
        <v>0</v>
      </c>
      <c r="BH501" s="5">
        <f t="shared" si="457"/>
        <v>0</v>
      </c>
      <c r="BJ501" s="5">
        <f t="shared" si="458"/>
        <v>0</v>
      </c>
      <c r="BK501" s="5">
        <f t="shared" si="459"/>
        <v>0</v>
      </c>
      <c r="BM501" s="5">
        <f t="shared" si="460"/>
        <v>0</v>
      </c>
      <c r="BN501" s="5">
        <f t="shared" si="461"/>
        <v>0</v>
      </c>
      <c r="BP501" s="5">
        <f t="shared" si="462"/>
        <v>0</v>
      </c>
      <c r="BQ501" s="5">
        <f t="shared" si="463"/>
        <v>0</v>
      </c>
      <c r="BS501" s="5">
        <f t="shared" si="464"/>
        <v>0</v>
      </c>
      <c r="BT501" s="5">
        <f t="shared" si="465"/>
        <v>0</v>
      </c>
      <c r="BV501" s="5">
        <f t="shared" si="466"/>
        <v>0</v>
      </c>
      <c r="BW501" s="5">
        <f t="shared" si="467"/>
        <v>0</v>
      </c>
      <c r="BY501" s="5">
        <f t="shared" si="468"/>
        <v>0</v>
      </c>
      <c r="BZ501" s="5">
        <f t="shared" si="469"/>
        <v>0</v>
      </c>
      <c r="CB501" s="5">
        <f t="shared" si="470"/>
        <v>0</v>
      </c>
      <c r="CC501" s="5">
        <f t="shared" si="471"/>
        <v>0</v>
      </c>
      <c r="CE501" s="5">
        <f t="shared" si="472"/>
        <v>0</v>
      </c>
      <c r="CF501" s="5">
        <f t="shared" si="473"/>
        <v>0</v>
      </c>
      <c r="CH501" s="5">
        <f t="shared" si="474"/>
        <v>0</v>
      </c>
      <c r="CI501" s="5">
        <f t="shared" si="475"/>
        <v>0</v>
      </c>
      <c r="CK501" s="5">
        <f t="shared" si="476"/>
        <v>0</v>
      </c>
      <c r="CL501" s="5">
        <f t="shared" si="477"/>
        <v>0</v>
      </c>
      <c r="CN501" s="5">
        <f t="shared" si="478"/>
        <v>0</v>
      </c>
      <c r="CO501" s="5">
        <f t="shared" si="479"/>
        <v>0</v>
      </c>
      <c r="CQ501" s="5">
        <f t="shared" si="480"/>
        <v>0</v>
      </c>
      <c r="CR501" s="5">
        <f t="shared" si="481"/>
        <v>0</v>
      </c>
      <c r="CT501" s="5">
        <f t="shared" si="482"/>
        <v>0</v>
      </c>
      <c r="CU501" s="5">
        <f t="shared" si="483"/>
        <v>0</v>
      </c>
      <c r="CW501" s="5">
        <f t="shared" si="484"/>
        <v>0</v>
      </c>
      <c r="CX501" s="5">
        <f t="shared" si="485"/>
        <v>0</v>
      </c>
    </row>
    <row r="502" spans="2:105" x14ac:dyDescent="0.2">
      <c r="K502" s="18"/>
      <c r="L502" s="5">
        <f t="shared" si="425"/>
        <v>0</v>
      </c>
      <c r="M502" s="18"/>
      <c r="N502" s="5">
        <f t="shared" si="426"/>
        <v>0</v>
      </c>
      <c r="O502" s="5">
        <f t="shared" si="427"/>
        <v>0</v>
      </c>
      <c r="P502" s="18"/>
      <c r="Q502" s="5">
        <f t="shared" si="428"/>
        <v>0</v>
      </c>
      <c r="R502" s="5">
        <f t="shared" si="429"/>
        <v>0</v>
      </c>
      <c r="T502" s="5">
        <f t="shared" si="430"/>
        <v>0</v>
      </c>
      <c r="U502" s="5">
        <f t="shared" si="431"/>
        <v>0</v>
      </c>
      <c r="W502" s="5">
        <f t="shared" si="432"/>
        <v>0</v>
      </c>
      <c r="X502" s="5">
        <f t="shared" si="433"/>
        <v>0</v>
      </c>
      <c r="Z502" s="5">
        <f t="shared" si="434"/>
        <v>0</v>
      </c>
      <c r="AA502" s="5">
        <f t="shared" si="435"/>
        <v>0</v>
      </c>
      <c r="AC502" s="5">
        <f t="shared" si="436"/>
        <v>0</v>
      </c>
      <c r="AD502" s="5">
        <f t="shared" si="437"/>
        <v>0</v>
      </c>
      <c r="AF502" s="5">
        <f t="shared" si="438"/>
        <v>0</v>
      </c>
      <c r="AG502" s="5">
        <f t="shared" si="439"/>
        <v>0</v>
      </c>
      <c r="AI502" s="5">
        <f t="shared" si="440"/>
        <v>0</v>
      </c>
      <c r="AJ502" s="5">
        <f t="shared" si="441"/>
        <v>0</v>
      </c>
      <c r="AL502" s="5">
        <f t="shared" si="442"/>
        <v>0</v>
      </c>
      <c r="AM502" s="5">
        <f t="shared" si="443"/>
        <v>0</v>
      </c>
      <c r="AO502" s="5">
        <f t="shared" si="444"/>
        <v>0</v>
      </c>
      <c r="AP502" s="5">
        <f t="shared" si="445"/>
        <v>0</v>
      </c>
      <c r="AR502" s="5">
        <f t="shared" si="446"/>
        <v>0</v>
      </c>
      <c r="AS502" s="5">
        <f t="shared" si="447"/>
        <v>0</v>
      </c>
      <c r="AU502" s="5">
        <f t="shared" si="448"/>
        <v>0</v>
      </c>
      <c r="AV502" s="5">
        <f t="shared" si="449"/>
        <v>0</v>
      </c>
      <c r="AX502" s="5">
        <f t="shared" si="450"/>
        <v>0</v>
      </c>
      <c r="AY502" s="5">
        <f t="shared" si="451"/>
        <v>0</v>
      </c>
      <c r="BA502" s="5">
        <f t="shared" si="452"/>
        <v>0</v>
      </c>
      <c r="BB502" s="5">
        <f t="shared" si="453"/>
        <v>0</v>
      </c>
      <c r="BD502" s="5">
        <f t="shared" si="454"/>
        <v>0</v>
      </c>
      <c r="BE502" s="5">
        <f t="shared" si="455"/>
        <v>0</v>
      </c>
      <c r="BG502" s="5">
        <f t="shared" si="456"/>
        <v>0</v>
      </c>
      <c r="BH502" s="5">
        <f t="shared" si="457"/>
        <v>0</v>
      </c>
      <c r="BJ502" s="5">
        <f t="shared" si="458"/>
        <v>0</v>
      </c>
      <c r="BK502" s="5">
        <f t="shared" si="459"/>
        <v>0</v>
      </c>
      <c r="BM502" s="5">
        <f t="shared" si="460"/>
        <v>0</v>
      </c>
      <c r="BN502" s="5">
        <f t="shared" si="461"/>
        <v>0</v>
      </c>
      <c r="BP502" s="5">
        <f t="shared" si="462"/>
        <v>0</v>
      </c>
      <c r="BQ502" s="5">
        <f t="shared" si="463"/>
        <v>0</v>
      </c>
      <c r="BS502" s="5">
        <f t="shared" si="464"/>
        <v>0</v>
      </c>
      <c r="BT502" s="5">
        <f t="shared" si="465"/>
        <v>0</v>
      </c>
      <c r="BV502" s="5">
        <f t="shared" si="466"/>
        <v>0</v>
      </c>
      <c r="BW502" s="5">
        <f t="shared" si="467"/>
        <v>0</v>
      </c>
      <c r="BY502" s="5">
        <f t="shared" si="468"/>
        <v>0</v>
      </c>
      <c r="BZ502" s="5">
        <f t="shared" si="469"/>
        <v>0</v>
      </c>
      <c r="CB502" s="5">
        <f t="shared" si="470"/>
        <v>0</v>
      </c>
      <c r="CC502" s="5">
        <f t="shared" si="471"/>
        <v>0</v>
      </c>
      <c r="CE502" s="5">
        <f t="shared" si="472"/>
        <v>0</v>
      </c>
      <c r="CF502" s="5">
        <f t="shared" si="473"/>
        <v>0</v>
      </c>
      <c r="CH502" s="5">
        <f t="shared" si="474"/>
        <v>0</v>
      </c>
      <c r="CI502" s="5">
        <f t="shared" si="475"/>
        <v>0</v>
      </c>
      <c r="CK502" s="5">
        <f t="shared" si="476"/>
        <v>0</v>
      </c>
      <c r="CL502" s="5">
        <f t="shared" si="477"/>
        <v>0</v>
      </c>
      <c r="CN502" s="5">
        <f t="shared" si="478"/>
        <v>0</v>
      </c>
      <c r="CO502" s="5">
        <f t="shared" si="479"/>
        <v>0</v>
      </c>
      <c r="CQ502" s="5">
        <f t="shared" si="480"/>
        <v>0</v>
      </c>
      <c r="CR502" s="5">
        <f t="shared" si="481"/>
        <v>0</v>
      </c>
      <c r="CT502" s="5">
        <f t="shared" si="482"/>
        <v>0</v>
      </c>
      <c r="CU502" s="5">
        <f t="shared" si="483"/>
        <v>0</v>
      </c>
      <c r="CW502" s="5">
        <f t="shared" si="484"/>
        <v>0</v>
      </c>
      <c r="CX502" s="5">
        <f t="shared" si="485"/>
        <v>0</v>
      </c>
    </row>
    <row r="503" spans="2:105" x14ac:dyDescent="0.2">
      <c r="B503" s="23" t="s">
        <v>256</v>
      </c>
      <c r="E503" s="23" t="s">
        <v>362</v>
      </c>
      <c r="F503" s="23" t="s">
        <v>201</v>
      </c>
      <c r="G503" s="37">
        <v>11</v>
      </c>
      <c r="H503" s="23" t="s">
        <v>235</v>
      </c>
      <c r="I503" s="23" t="s">
        <v>358</v>
      </c>
      <c r="K503" s="5">
        <v>26</v>
      </c>
      <c r="L503" s="5">
        <f t="shared" si="425"/>
        <v>26</v>
      </c>
      <c r="N503" s="5">
        <f t="shared" si="426"/>
        <v>26</v>
      </c>
      <c r="O503" s="5">
        <f t="shared" si="427"/>
        <v>26</v>
      </c>
      <c r="Q503" s="5">
        <f t="shared" si="428"/>
        <v>26</v>
      </c>
      <c r="R503" s="5">
        <f t="shared" si="429"/>
        <v>26</v>
      </c>
      <c r="T503" s="5">
        <f t="shared" si="430"/>
        <v>26</v>
      </c>
      <c r="U503" s="5">
        <f t="shared" si="431"/>
        <v>26</v>
      </c>
      <c r="W503" s="5">
        <f t="shared" si="432"/>
        <v>26</v>
      </c>
      <c r="X503" s="5">
        <f t="shared" si="433"/>
        <v>26</v>
      </c>
      <c r="Z503" s="5">
        <f t="shared" si="434"/>
        <v>26</v>
      </c>
      <c r="AA503" s="5">
        <f t="shared" si="435"/>
        <v>26</v>
      </c>
      <c r="AC503" s="5">
        <f t="shared" si="436"/>
        <v>26</v>
      </c>
      <c r="AD503" s="5">
        <f t="shared" si="437"/>
        <v>26</v>
      </c>
      <c r="AF503" s="5">
        <f t="shared" si="438"/>
        <v>26</v>
      </c>
      <c r="AG503" s="5">
        <f t="shared" si="439"/>
        <v>26</v>
      </c>
      <c r="AI503" s="5">
        <f t="shared" si="440"/>
        <v>26</v>
      </c>
      <c r="AJ503" s="5">
        <f t="shared" si="441"/>
        <v>26</v>
      </c>
      <c r="AL503" s="5">
        <f t="shared" si="442"/>
        <v>26</v>
      </c>
      <c r="AM503" s="5">
        <f t="shared" si="443"/>
        <v>26</v>
      </c>
      <c r="AO503" s="5">
        <f t="shared" si="444"/>
        <v>26</v>
      </c>
      <c r="AP503" s="5">
        <f t="shared" si="445"/>
        <v>26</v>
      </c>
      <c r="AR503" s="5">
        <f t="shared" si="446"/>
        <v>26</v>
      </c>
      <c r="AS503" s="5">
        <f t="shared" si="447"/>
        <v>26</v>
      </c>
      <c r="AU503" s="5">
        <f t="shared" si="448"/>
        <v>26</v>
      </c>
      <c r="AV503" s="5">
        <f t="shared" si="449"/>
        <v>26</v>
      </c>
      <c r="AX503" s="5">
        <f t="shared" si="450"/>
        <v>26</v>
      </c>
      <c r="AY503" s="5">
        <f t="shared" si="451"/>
        <v>26</v>
      </c>
      <c r="BA503" s="5">
        <f t="shared" si="452"/>
        <v>26</v>
      </c>
      <c r="BB503" s="5">
        <f t="shared" si="453"/>
        <v>26</v>
      </c>
      <c r="BD503" s="5">
        <f t="shared" si="454"/>
        <v>26</v>
      </c>
      <c r="BE503" s="5">
        <f t="shared" si="455"/>
        <v>26</v>
      </c>
      <c r="BG503" s="5">
        <f t="shared" si="456"/>
        <v>26</v>
      </c>
      <c r="BH503" s="5">
        <f t="shared" si="457"/>
        <v>26</v>
      </c>
      <c r="BJ503" s="5">
        <f t="shared" si="458"/>
        <v>26</v>
      </c>
      <c r="BK503" s="5">
        <f t="shared" si="459"/>
        <v>26</v>
      </c>
      <c r="BM503" s="5">
        <f t="shared" si="460"/>
        <v>26</v>
      </c>
      <c r="BN503" s="5">
        <f t="shared" si="461"/>
        <v>26</v>
      </c>
      <c r="BP503" s="5">
        <f t="shared" si="462"/>
        <v>26</v>
      </c>
      <c r="BQ503" s="5">
        <f t="shared" si="463"/>
        <v>26</v>
      </c>
      <c r="BS503" s="5">
        <f t="shared" si="464"/>
        <v>26</v>
      </c>
      <c r="BT503" s="5">
        <f t="shared" si="465"/>
        <v>26</v>
      </c>
      <c r="BV503" s="5">
        <f t="shared" si="466"/>
        <v>26</v>
      </c>
      <c r="BW503" s="5">
        <f t="shared" si="467"/>
        <v>26</v>
      </c>
      <c r="BY503" s="5">
        <f t="shared" si="468"/>
        <v>26</v>
      </c>
      <c r="BZ503" s="5">
        <f t="shared" si="469"/>
        <v>26</v>
      </c>
      <c r="CB503" s="5">
        <f t="shared" si="470"/>
        <v>26</v>
      </c>
      <c r="CC503" s="5">
        <f t="shared" si="471"/>
        <v>26</v>
      </c>
      <c r="CE503" s="5">
        <f t="shared" si="472"/>
        <v>26</v>
      </c>
      <c r="CF503" s="5">
        <f t="shared" si="473"/>
        <v>26</v>
      </c>
      <c r="CH503" s="5">
        <f t="shared" si="474"/>
        <v>26</v>
      </c>
      <c r="CI503" s="5">
        <f t="shared" si="475"/>
        <v>26</v>
      </c>
      <c r="CK503" s="5">
        <f t="shared" si="476"/>
        <v>26</v>
      </c>
      <c r="CL503" s="5">
        <f t="shared" si="477"/>
        <v>26</v>
      </c>
      <c r="CN503" s="5">
        <f t="shared" si="478"/>
        <v>26</v>
      </c>
      <c r="CO503" s="5">
        <f t="shared" si="479"/>
        <v>26</v>
      </c>
      <c r="CQ503" s="5">
        <f t="shared" si="480"/>
        <v>26</v>
      </c>
      <c r="CR503" s="5">
        <f t="shared" si="481"/>
        <v>26</v>
      </c>
      <c r="CT503" s="5">
        <f t="shared" si="482"/>
        <v>26</v>
      </c>
      <c r="CU503" s="5">
        <f t="shared" si="483"/>
        <v>26</v>
      </c>
      <c r="CW503" s="5">
        <f t="shared" si="484"/>
        <v>26</v>
      </c>
      <c r="CX503" s="5">
        <f t="shared" si="485"/>
        <v>26</v>
      </c>
      <c r="CZ503" s="5">
        <f t="shared" si="423"/>
        <v>754</v>
      </c>
      <c r="DA503" s="5">
        <f t="shared" si="424"/>
        <v>754</v>
      </c>
    </row>
    <row r="504" spans="2:105" x14ac:dyDescent="0.2">
      <c r="B504" s="23" t="s">
        <v>256</v>
      </c>
      <c r="E504" s="23" t="s">
        <v>362</v>
      </c>
      <c r="F504" s="23" t="s">
        <v>201</v>
      </c>
      <c r="G504" s="37">
        <v>11</v>
      </c>
      <c r="H504" s="23" t="s">
        <v>236</v>
      </c>
      <c r="I504" s="23" t="s">
        <v>358</v>
      </c>
      <c r="L504" s="5">
        <f t="shared" si="425"/>
        <v>0</v>
      </c>
      <c r="N504" s="5">
        <f t="shared" si="426"/>
        <v>0</v>
      </c>
      <c r="O504" s="5">
        <f t="shared" si="427"/>
        <v>0</v>
      </c>
      <c r="Q504" s="5">
        <f t="shared" si="428"/>
        <v>0</v>
      </c>
      <c r="R504" s="5">
        <f t="shared" si="429"/>
        <v>0</v>
      </c>
      <c r="T504" s="5">
        <f t="shared" si="430"/>
        <v>0</v>
      </c>
      <c r="U504" s="5">
        <f t="shared" si="431"/>
        <v>0</v>
      </c>
      <c r="W504" s="5">
        <f t="shared" si="432"/>
        <v>0</v>
      </c>
      <c r="X504" s="5">
        <f t="shared" si="433"/>
        <v>0</v>
      </c>
      <c r="Z504" s="5">
        <f t="shared" si="434"/>
        <v>0</v>
      </c>
      <c r="AA504" s="5">
        <f t="shared" si="435"/>
        <v>0</v>
      </c>
      <c r="AC504" s="5">
        <f t="shared" si="436"/>
        <v>0</v>
      </c>
      <c r="AD504" s="5">
        <f t="shared" si="437"/>
        <v>0</v>
      </c>
      <c r="AF504" s="5">
        <f t="shared" si="438"/>
        <v>0</v>
      </c>
      <c r="AG504" s="5">
        <f t="shared" si="439"/>
        <v>0</v>
      </c>
      <c r="AI504" s="5">
        <f t="shared" si="440"/>
        <v>0</v>
      </c>
      <c r="AJ504" s="5">
        <f t="shared" si="441"/>
        <v>0</v>
      </c>
      <c r="AL504" s="5">
        <f t="shared" si="442"/>
        <v>0</v>
      </c>
      <c r="AM504" s="5">
        <f t="shared" si="443"/>
        <v>0</v>
      </c>
      <c r="AO504" s="5">
        <f t="shared" si="444"/>
        <v>0</v>
      </c>
      <c r="AP504" s="5">
        <f t="shared" si="445"/>
        <v>0</v>
      </c>
      <c r="AR504" s="5">
        <f t="shared" si="446"/>
        <v>0</v>
      </c>
      <c r="AS504" s="5">
        <f t="shared" si="447"/>
        <v>0</v>
      </c>
      <c r="AU504" s="5">
        <f t="shared" si="448"/>
        <v>0</v>
      </c>
      <c r="AV504" s="5">
        <f t="shared" si="449"/>
        <v>0</v>
      </c>
      <c r="AX504" s="5">
        <f t="shared" si="450"/>
        <v>0</v>
      </c>
      <c r="AY504" s="5">
        <f t="shared" si="451"/>
        <v>0</v>
      </c>
      <c r="BA504" s="5">
        <f t="shared" si="452"/>
        <v>0</v>
      </c>
      <c r="BB504" s="5">
        <f t="shared" si="453"/>
        <v>0</v>
      </c>
      <c r="BD504" s="5">
        <f t="shared" si="454"/>
        <v>0</v>
      </c>
      <c r="BE504" s="5">
        <f t="shared" si="455"/>
        <v>0</v>
      </c>
      <c r="BG504" s="5">
        <f t="shared" si="456"/>
        <v>0</v>
      </c>
      <c r="BH504" s="5">
        <f t="shared" si="457"/>
        <v>0</v>
      </c>
      <c r="BJ504" s="5">
        <f t="shared" si="458"/>
        <v>0</v>
      </c>
      <c r="BK504" s="5">
        <f t="shared" si="459"/>
        <v>0</v>
      </c>
      <c r="BM504" s="5">
        <f t="shared" si="460"/>
        <v>0</v>
      </c>
      <c r="BN504" s="5">
        <f t="shared" si="461"/>
        <v>0</v>
      </c>
      <c r="BP504" s="5">
        <f t="shared" si="462"/>
        <v>0</v>
      </c>
      <c r="BQ504" s="5">
        <f t="shared" si="463"/>
        <v>0</v>
      </c>
      <c r="BS504" s="5">
        <f t="shared" si="464"/>
        <v>0</v>
      </c>
      <c r="BT504" s="5">
        <f t="shared" si="465"/>
        <v>0</v>
      </c>
      <c r="BV504" s="5">
        <f t="shared" si="466"/>
        <v>0</v>
      </c>
      <c r="BW504" s="5">
        <f t="shared" si="467"/>
        <v>0</v>
      </c>
      <c r="BY504" s="5">
        <f t="shared" si="468"/>
        <v>0</v>
      </c>
      <c r="BZ504" s="5">
        <f t="shared" si="469"/>
        <v>0</v>
      </c>
      <c r="CB504" s="5">
        <f t="shared" si="470"/>
        <v>0</v>
      </c>
      <c r="CC504" s="5">
        <f t="shared" si="471"/>
        <v>0</v>
      </c>
      <c r="CE504" s="5">
        <f t="shared" si="472"/>
        <v>0</v>
      </c>
      <c r="CF504" s="5">
        <f t="shared" si="473"/>
        <v>0</v>
      </c>
      <c r="CH504" s="5">
        <f t="shared" si="474"/>
        <v>0</v>
      </c>
      <c r="CI504" s="5">
        <f t="shared" si="475"/>
        <v>0</v>
      </c>
      <c r="CK504" s="5">
        <f t="shared" si="476"/>
        <v>0</v>
      </c>
      <c r="CL504" s="5">
        <f t="shared" si="477"/>
        <v>0</v>
      </c>
      <c r="CN504" s="5">
        <f t="shared" si="478"/>
        <v>0</v>
      </c>
      <c r="CO504" s="5">
        <f t="shared" si="479"/>
        <v>0</v>
      </c>
      <c r="CQ504" s="5">
        <f t="shared" si="480"/>
        <v>0</v>
      </c>
      <c r="CR504" s="5">
        <f t="shared" si="481"/>
        <v>0</v>
      </c>
      <c r="CT504" s="5">
        <f t="shared" si="482"/>
        <v>0</v>
      </c>
      <c r="CU504" s="5">
        <f t="shared" si="483"/>
        <v>0</v>
      </c>
      <c r="CW504" s="5">
        <f t="shared" si="484"/>
        <v>0</v>
      </c>
      <c r="CX504" s="5">
        <f t="shared" si="485"/>
        <v>0</v>
      </c>
      <c r="CZ504" s="5">
        <f t="shared" si="423"/>
        <v>0</v>
      </c>
      <c r="DA504" s="5">
        <f t="shared" si="424"/>
        <v>0</v>
      </c>
    </row>
    <row r="506" spans="2:105" x14ac:dyDescent="0.2">
      <c r="B506" s="23" t="s">
        <v>256</v>
      </c>
      <c r="E506" s="23" t="s">
        <v>362</v>
      </c>
      <c r="F506" s="23" t="s">
        <v>205</v>
      </c>
      <c r="G506" s="37">
        <v>21</v>
      </c>
      <c r="H506" s="23" t="s">
        <v>235</v>
      </c>
      <c r="I506" s="23" t="s">
        <v>358</v>
      </c>
      <c r="K506" s="9">
        <v>1900</v>
      </c>
      <c r="L506" s="5">
        <f t="shared" si="425"/>
        <v>1900</v>
      </c>
      <c r="M506" s="9"/>
      <c r="N506" s="5">
        <f t="shared" si="426"/>
        <v>1900</v>
      </c>
      <c r="O506" s="5">
        <f t="shared" si="427"/>
        <v>1900</v>
      </c>
      <c r="P506" s="9"/>
      <c r="Q506" s="5">
        <f t="shared" si="428"/>
        <v>1900</v>
      </c>
      <c r="R506" s="5">
        <f t="shared" si="429"/>
        <v>1900</v>
      </c>
      <c r="S506" s="9"/>
      <c r="T506" s="5">
        <f t="shared" si="430"/>
        <v>1900</v>
      </c>
      <c r="U506" s="5">
        <f t="shared" si="431"/>
        <v>1900</v>
      </c>
      <c r="V506" s="9"/>
      <c r="W506" s="5">
        <f t="shared" si="432"/>
        <v>1900</v>
      </c>
      <c r="X506" s="5">
        <f t="shared" si="433"/>
        <v>1900</v>
      </c>
      <c r="Y506" s="9"/>
      <c r="Z506" s="5">
        <f t="shared" si="434"/>
        <v>1900</v>
      </c>
      <c r="AA506" s="5">
        <f t="shared" si="435"/>
        <v>1900</v>
      </c>
      <c r="AB506" s="9"/>
      <c r="AC506" s="5">
        <f t="shared" si="436"/>
        <v>1900</v>
      </c>
      <c r="AD506" s="5">
        <f t="shared" si="437"/>
        <v>1900</v>
      </c>
      <c r="AE506" s="9"/>
      <c r="AF506" s="5">
        <f t="shared" si="438"/>
        <v>1900</v>
      </c>
      <c r="AG506" s="5">
        <f t="shared" si="439"/>
        <v>1900</v>
      </c>
      <c r="AH506" s="9"/>
      <c r="AI506" s="5">
        <f t="shared" si="440"/>
        <v>1900</v>
      </c>
      <c r="AJ506" s="5">
        <f t="shared" si="441"/>
        <v>1900</v>
      </c>
      <c r="AK506" s="9"/>
      <c r="AL506" s="5">
        <f t="shared" si="442"/>
        <v>1900</v>
      </c>
      <c r="AM506" s="5">
        <f t="shared" si="443"/>
        <v>1900</v>
      </c>
      <c r="AN506" s="9"/>
      <c r="AO506" s="5">
        <f t="shared" si="444"/>
        <v>1900</v>
      </c>
      <c r="AP506" s="5">
        <f t="shared" si="445"/>
        <v>1900</v>
      </c>
      <c r="AQ506" s="9"/>
      <c r="AR506" s="5">
        <f t="shared" si="446"/>
        <v>1900</v>
      </c>
      <c r="AS506" s="5">
        <f t="shared" si="447"/>
        <v>1900</v>
      </c>
      <c r="AU506" s="5">
        <f t="shared" si="448"/>
        <v>1900</v>
      </c>
      <c r="AV506" s="5">
        <f t="shared" si="449"/>
        <v>1900</v>
      </c>
      <c r="AX506" s="5">
        <f t="shared" si="450"/>
        <v>1900</v>
      </c>
      <c r="AY506" s="5">
        <f t="shared" si="451"/>
        <v>1900</v>
      </c>
      <c r="BA506" s="5">
        <f t="shared" si="452"/>
        <v>1900</v>
      </c>
      <c r="BB506" s="5">
        <f t="shared" si="453"/>
        <v>1900</v>
      </c>
      <c r="BD506" s="5">
        <f t="shared" si="454"/>
        <v>1900</v>
      </c>
      <c r="BE506" s="5">
        <f t="shared" si="455"/>
        <v>1900</v>
      </c>
      <c r="BG506" s="5">
        <f t="shared" si="456"/>
        <v>1900</v>
      </c>
      <c r="BH506" s="5">
        <f t="shared" si="457"/>
        <v>1900</v>
      </c>
      <c r="BJ506" s="5">
        <f t="shared" si="458"/>
        <v>1900</v>
      </c>
      <c r="BK506" s="5">
        <f t="shared" si="459"/>
        <v>1900</v>
      </c>
      <c r="BM506" s="5">
        <f t="shared" si="460"/>
        <v>1900</v>
      </c>
      <c r="BN506" s="5">
        <f t="shared" si="461"/>
        <v>1900</v>
      </c>
      <c r="BP506" s="5">
        <f t="shared" si="462"/>
        <v>1900</v>
      </c>
      <c r="BQ506" s="5">
        <f t="shared" si="463"/>
        <v>1900</v>
      </c>
      <c r="BS506" s="5">
        <f t="shared" si="464"/>
        <v>1900</v>
      </c>
      <c r="BT506" s="5">
        <f t="shared" si="465"/>
        <v>1900</v>
      </c>
      <c r="BV506" s="5">
        <f t="shared" si="466"/>
        <v>1900</v>
      </c>
      <c r="BW506" s="5">
        <f t="shared" si="467"/>
        <v>1900</v>
      </c>
      <c r="BY506" s="5">
        <f t="shared" si="468"/>
        <v>1900</v>
      </c>
      <c r="BZ506" s="5">
        <f t="shared" si="469"/>
        <v>1900</v>
      </c>
      <c r="CB506" s="5">
        <f t="shared" si="470"/>
        <v>1900</v>
      </c>
      <c r="CC506" s="5">
        <f t="shared" si="471"/>
        <v>1900</v>
      </c>
      <c r="CE506" s="5">
        <f t="shared" si="472"/>
        <v>1900</v>
      </c>
      <c r="CF506" s="5">
        <f t="shared" si="473"/>
        <v>1900</v>
      </c>
      <c r="CH506" s="5">
        <f t="shared" si="474"/>
        <v>1900</v>
      </c>
      <c r="CI506" s="5">
        <f t="shared" si="475"/>
        <v>1900</v>
      </c>
      <c r="CK506" s="5">
        <f t="shared" si="476"/>
        <v>1900</v>
      </c>
      <c r="CL506" s="5">
        <f t="shared" si="477"/>
        <v>1900</v>
      </c>
      <c r="CN506" s="5">
        <f t="shared" si="478"/>
        <v>1900</v>
      </c>
      <c r="CO506" s="5">
        <f t="shared" si="479"/>
        <v>1900</v>
      </c>
      <c r="CQ506" s="5">
        <f t="shared" si="480"/>
        <v>1900</v>
      </c>
      <c r="CR506" s="5">
        <f t="shared" si="481"/>
        <v>1900</v>
      </c>
      <c r="CT506" s="5">
        <f t="shared" si="482"/>
        <v>1900</v>
      </c>
      <c r="CU506" s="5">
        <f t="shared" si="483"/>
        <v>1900</v>
      </c>
      <c r="CW506" s="5">
        <f t="shared" si="484"/>
        <v>1900</v>
      </c>
      <c r="CX506" s="5">
        <f t="shared" si="485"/>
        <v>1900</v>
      </c>
      <c r="CZ506" s="5">
        <f t="shared" si="423"/>
        <v>55100</v>
      </c>
      <c r="DA506" s="5">
        <f t="shared" si="424"/>
        <v>55100</v>
      </c>
    </row>
    <row r="507" spans="2:105" x14ac:dyDescent="0.2">
      <c r="B507" s="23" t="s">
        <v>256</v>
      </c>
      <c r="E507" s="23" t="s">
        <v>362</v>
      </c>
      <c r="F507" s="23" t="s">
        <v>205</v>
      </c>
      <c r="G507" s="37">
        <v>21</v>
      </c>
      <c r="H507" s="23" t="s">
        <v>236</v>
      </c>
      <c r="I507" s="23" t="s">
        <v>358</v>
      </c>
      <c r="K507" s="9"/>
      <c r="L507" s="5">
        <f t="shared" si="425"/>
        <v>0</v>
      </c>
      <c r="M507" s="9"/>
      <c r="N507" s="5">
        <f t="shared" si="426"/>
        <v>0</v>
      </c>
      <c r="O507" s="5">
        <f t="shared" si="427"/>
        <v>0</v>
      </c>
      <c r="P507" s="9"/>
      <c r="Q507" s="5">
        <f t="shared" si="428"/>
        <v>0</v>
      </c>
      <c r="R507" s="5">
        <f t="shared" si="429"/>
        <v>0</v>
      </c>
      <c r="S507" s="9"/>
      <c r="T507" s="5">
        <f t="shared" si="430"/>
        <v>0</v>
      </c>
      <c r="U507" s="5">
        <f t="shared" si="431"/>
        <v>0</v>
      </c>
      <c r="V507" s="9"/>
      <c r="W507" s="5">
        <f t="shared" si="432"/>
        <v>0</v>
      </c>
      <c r="X507" s="5">
        <f t="shared" si="433"/>
        <v>0</v>
      </c>
      <c r="Y507" s="9"/>
      <c r="Z507" s="5">
        <f t="shared" si="434"/>
        <v>0</v>
      </c>
      <c r="AA507" s="5">
        <f t="shared" si="435"/>
        <v>0</v>
      </c>
      <c r="AB507" s="9"/>
      <c r="AC507" s="5">
        <f t="shared" si="436"/>
        <v>0</v>
      </c>
      <c r="AD507" s="5">
        <f t="shared" si="437"/>
        <v>0</v>
      </c>
      <c r="AE507" s="9"/>
      <c r="AF507" s="5">
        <f t="shared" si="438"/>
        <v>0</v>
      </c>
      <c r="AG507" s="5">
        <f t="shared" si="439"/>
        <v>0</v>
      </c>
      <c r="AH507" s="9"/>
      <c r="AI507" s="5">
        <f t="shared" si="440"/>
        <v>0</v>
      </c>
      <c r="AJ507" s="5">
        <f t="shared" si="441"/>
        <v>0</v>
      </c>
      <c r="AK507" s="9"/>
      <c r="AL507" s="5">
        <f t="shared" si="442"/>
        <v>0</v>
      </c>
      <c r="AM507" s="5">
        <f t="shared" si="443"/>
        <v>0</v>
      </c>
      <c r="AN507" s="9"/>
      <c r="AO507" s="5">
        <f t="shared" si="444"/>
        <v>0</v>
      </c>
      <c r="AP507" s="5">
        <f t="shared" si="445"/>
        <v>0</v>
      </c>
      <c r="AQ507" s="9"/>
      <c r="AR507" s="5">
        <f t="shared" si="446"/>
        <v>0</v>
      </c>
      <c r="AS507" s="5">
        <f t="shared" si="447"/>
        <v>0</v>
      </c>
      <c r="AU507" s="5">
        <f t="shared" si="448"/>
        <v>0</v>
      </c>
      <c r="AV507" s="5">
        <f t="shared" si="449"/>
        <v>0</v>
      </c>
      <c r="AX507" s="5">
        <f t="shared" si="450"/>
        <v>0</v>
      </c>
      <c r="AY507" s="5">
        <f t="shared" si="451"/>
        <v>0</v>
      </c>
      <c r="BA507" s="5">
        <f t="shared" si="452"/>
        <v>0</v>
      </c>
      <c r="BB507" s="5">
        <f t="shared" si="453"/>
        <v>0</v>
      </c>
      <c r="BD507" s="5">
        <f t="shared" si="454"/>
        <v>0</v>
      </c>
      <c r="BE507" s="5">
        <f t="shared" si="455"/>
        <v>0</v>
      </c>
      <c r="BG507" s="5">
        <f t="shared" si="456"/>
        <v>0</v>
      </c>
      <c r="BH507" s="5">
        <f t="shared" si="457"/>
        <v>0</v>
      </c>
      <c r="BJ507" s="5">
        <f t="shared" si="458"/>
        <v>0</v>
      </c>
      <c r="BK507" s="5">
        <f t="shared" si="459"/>
        <v>0</v>
      </c>
      <c r="BM507" s="5">
        <f t="shared" si="460"/>
        <v>0</v>
      </c>
      <c r="BN507" s="5">
        <f t="shared" si="461"/>
        <v>0</v>
      </c>
      <c r="BP507" s="5">
        <f t="shared" si="462"/>
        <v>0</v>
      </c>
      <c r="BQ507" s="5">
        <f t="shared" si="463"/>
        <v>0</v>
      </c>
      <c r="BS507" s="5">
        <f t="shared" si="464"/>
        <v>0</v>
      </c>
      <c r="BT507" s="5">
        <f t="shared" si="465"/>
        <v>0</v>
      </c>
      <c r="BV507" s="5">
        <f t="shared" si="466"/>
        <v>0</v>
      </c>
      <c r="BW507" s="5">
        <f t="shared" si="467"/>
        <v>0</v>
      </c>
      <c r="BY507" s="5">
        <f t="shared" si="468"/>
        <v>0</v>
      </c>
      <c r="BZ507" s="5">
        <f t="shared" si="469"/>
        <v>0</v>
      </c>
      <c r="CB507" s="5">
        <f t="shared" si="470"/>
        <v>0</v>
      </c>
      <c r="CC507" s="5">
        <f t="shared" si="471"/>
        <v>0</v>
      </c>
      <c r="CE507" s="5">
        <f t="shared" si="472"/>
        <v>0</v>
      </c>
      <c r="CF507" s="5">
        <f t="shared" si="473"/>
        <v>0</v>
      </c>
      <c r="CH507" s="5">
        <f t="shared" si="474"/>
        <v>0</v>
      </c>
      <c r="CI507" s="5">
        <f t="shared" si="475"/>
        <v>0</v>
      </c>
      <c r="CK507" s="5">
        <f t="shared" si="476"/>
        <v>0</v>
      </c>
      <c r="CL507" s="5">
        <f t="shared" si="477"/>
        <v>0</v>
      </c>
      <c r="CN507" s="5">
        <f t="shared" si="478"/>
        <v>0</v>
      </c>
      <c r="CO507" s="5">
        <f t="shared" si="479"/>
        <v>0</v>
      </c>
      <c r="CQ507" s="5">
        <f t="shared" si="480"/>
        <v>0</v>
      </c>
      <c r="CR507" s="5">
        <f t="shared" si="481"/>
        <v>0</v>
      </c>
      <c r="CT507" s="5">
        <f t="shared" si="482"/>
        <v>0</v>
      </c>
      <c r="CU507" s="5">
        <f t="shared" si="483"/>
        <v>0</v>
      </c>
      <c r="CW507" s="5">
        <f t="shared" si="484"/>
        <v>0</v>
      </c>
      <c r="CX507" s="5">
        <f t="shared" si="485"/>
        <v>0</v>
      </c>
      <c r="CZ507" s="5">
        <f t="shared" si="423"/>
        <v>0</v>
      </c>
      <c r="DA507" s="5">
        <f t="shared" si="424"/>
        <v>0</v>
      </c>
    </row>
    <row r="508" spans="2:105" x14ac:dyDescent="0.2">
      <c r="K508" s="9"/>
      <c r="M508" s="9"/>
      <c r="P508" s="9"/>
      <c r="S508" s="9"/>
      <c r="V508" s="9"/>
      <c r="Y508" s="9"/>
      <c r="AB508" s="9"/>
      <c r="AE508" s="9"/>
      <c r="AH508" s="9"/>
      <c r="AK508" s="9"/>
      <c r="AN508" s="9"/>
      <c r="AQ508" s="9"/>
    </row>
    <row r="509" spans="2:105" x14ac:dyDescent="0.2">
      <c r="B509" s="23" t="s">
        <v>256</v>
      </c>
      <c r="E509" s="23" t="s">
        <v>362</v>
      </c>
      <c r="F509" s="23" t="s">
        <v>205</v>
      </c>
      <c r="G509" s="37">
        <v>23</v>
      </c>
      <c r="H509" s="23" t="s">
        <v>235</v>
      </c>
      <c r="I509" s="23" t="s">
        <v>358</v>
      </c>
      <c r="K509" s="9"/>
      <c r="L509" s="5">
        <f t="shared" si="425"/>
        <v>0</v>
      </c>
      <c r="M509" s="9"/>
      <c r="N509" s="5">
        <f t="shared" si="426"/>
        <v>0</v>
      </c>
      <c r="O509" s="5">
        <f t="shared" si="427"/>
        <v>0</v>
      </c>
      <c r="P509" s="9"/>
      <c r="Q509" s="5">
        <f t="shared" si="428"/>
        <v>0</v>
      </c>
      <c r="R509" s="5">
        <f t="shared" si="429"/>
        <v>0</v>
      </c>
      <c r="S509" s="9"/>
      <c r="T509" s="5">
        <f t="shared" si="430"/>
        <v>0</v>
      </c>
      <c r="U509" s="5">
        <f t="shared" si="431"/>
        <v>0</v>
      </c>
      <c r="V509" s="9"/>
      <c r="W509" s="5">
        <f t="shared" si="432"/>
        <v>0</v>
      </c>
      <c r="X509" s="5">
        <f t="shared" si="433"/>
        <v>0</v>
      </c>
      <c r="Y509" s="9"/>
      <c r="Z509" s="5">
        <f t="shared" si="434"/>
        <v>0</v>
      </c>
      <c r="AA509" s="5">
        <f t="shared" si="435"/>
        <v>0</v>
      </c>
      <c r="AB509" s="9"/>
      <c r="AC509" s="5">
        <f t="shared" si="436"/>
        <v>0</v>
      </c>
      <c r="AD509" s="5">
        <f t="shared" si="437"/>
        <v>0</v>
      </c>
      <c r="AE509" s="9"/>
      <c r="AF509" s="5">
        <f t="shared" si="438"/>
        <v>0</v>
      </c>
      <c r="AG509" s="5">
        <f t="shared" si="439"/>
        <v>0</v>
      </c>
      <c r="AH509" s="9"/>
      <c r="AI509" s="5">
        <f t="shared" si="440"/>
        <v>0</v>
      </c>
      <c r="AJ509" s="5">
        <f t="shared" si="441"/>
        <v>0</v>
      </c>
      <c r="AK509" s="9"/>
      <c r="AL509" s="5">
        <f t="shared" si="442"/>
        <v>0</v>
      </c>
      <c r="AM509" s="5">
        <f t="shared" si="443"/>
        <v>0</v>
      </c>
      <c r="AN509" s="9"/>
      <c r="AO509" s="5">
        <f t="shared" si="444"/>
        <v>0</v>
      </c>
      <c r="AP509" s="5">
        <f t="shared" si="445"/>
        <v>0</v>
      </c>
      <c r="AQ509" s="9"/>
      <c r="AR509" s="5">
        <f t="shared" si="446"/>
        <v>0</v>
      </c>
      <c r="AS509" s="5">
        <f t="shared" si="447"/>
        <v>0</v>
      </c>
      <c r="AT509" s="9"/>
      <c r="AU509" s="5">
        <f t="shared" si="448"/>
        <v>0</v>
      </c>
      <c r="AV509" s="5">
        <f t="shared" si="449"/>
        <v>0</v>
      </c>
      <c r="AW509" s="9"/>
      <c r="AX509" s="5">
        <f t="shared" si="450"/>
        <v>0</v>
      </c>
      <c r="AY509" s="5">
        <f t="shared" si="451"/>
        <v>0</v>
      </c>
      <c r="AZ509" s="9"/>
      <c r="BA509" s="5">
        <f t="shared" si="452"/>
        <v>0</v>
      </c>
      <c r="BB509" s="5">
        <f t="shared" si="453"/>
        <v>0</v>
      </c>
      <c r="BC509" s="9"/>
      <c r="BD509" s="5">
        <f t="shared" si="454"/>
        <v>0</v>
      </c>
      <c r="BE509" s="5">
        <f t="shared" si="455"/>
        <v>0</v>
      </c>
      <c r="BG509" s="5">
        <f t="shared" si="456"/>
        <v>0</v>
      </c>
      <c r="BH509" s="5">
        <f t="shared" si="457"/>
        <v>0</v>
      </c>
      <c r="BJ509" s="5">
        <f t="shared" si="458"/>
        <v>0</v>
      </c>
      <c r="BK509" s="5">
        <f t="shared" si="459"/>
        <v>0</v>
      </c>
      <c r="BM509" s="5">
        <f t="shared" si="460"/>
        <v>0</v>
      </c>
      <c r="BN509" s="5">
        <f t="shared" si="461"/>
        <v>0</v>
      </c>
      <c r="BP509" s="5">
        <f t="shared" si="462"/>
        <v>0</v>
      </c>
      <c r="BQ509" s="5">
        <f t="shared" si="463"/>
        <v>0</v>
      </c>
      <c r="BS509" s="5">
        <f t="shared" si="464"/>
        <v>0</v>
      </c>
      <c r="BT509" s="5">
        <f t="shared" si="465"/>
        <v>0</v>
      </c>
      <c r="BV509" s="5">
        <f t="shared" si="466"/>
        <v>0</v>
      </c>
      <c r="BW509" s="5">
        <f t="shared" si="467"/>
        <v>0</v>
      </c>
      <c r="BY509" s="5">
        <f t="shared" si="468"/>
        <v>0</v>
      </c>
      <c r="BZ509" s="5">
        <f t="shared" si="469"/>
        <v>0</v>
      </c>
      <c r="CB509" s="5">
        <f t="shared" si="470"/>
        <v>0</v>
      </c>
      <c r="CC509" s="5">
        <f t="shared" si="471"/>
        <v>0</v>
      </c>
      <c r="CE509" s="5">
        <f t="shared" si="472"/>
        <v>0</v>
      </c>
      <c r="CF509" s="5">
        <f t="shared" si="473"/>
        <v>0</v>
      </c>
      <c r="CH509" s="5">
        <f t="shared" si="474"/>
        <v>0</v>
      </c>
      <c r="CI509" s="5">
        <f t="shared" si="475"/>
        <v>0</v>
      </c>
      <c r="CK509" s="5">
        <f t="shared" si="476"/>
        <v>0</v>
      </c>
      <c r="CL509" s="5">
        <f t="shared" si="477"/>
        <v>0</v>
      </c>
      <c r="CN509" s="5">
        <f t="shared" si="478"/>
        <v>0</v>
      </c>
      <c r="CO509" s="5">
        <f t="shared" si="479"/>
        <v>0</v>
      </c>
      <c r="CQ509" s="5">
        <f t="shared" si="480"/>
        <v>0</v>
      </c>
      <c r="CR509" s="5">
        <f t="shared" si="481"/>
        <v>0</v>
      </c>
      <c r="CT509" s="5">
        <f t="shared" si="482"/>
        <v>0</v>
      </c>
      <c r="CU509" s="5">
        <f t="shared" si="483"/>
        <v>0</v>
      </c>
      <c r="CW509" s="5">
        <f t="shared" si="484"/>
        <v>0</v>
      </c>
      <c r="CX509" s="5">
        <f t="shared" si="485"/>
        <v>0</v>
      </c>
      <c r="CZ509" s="5">
        <f t="shared" si="423"/>
        <v>0</v>
      </c>
      <c r="DA509" s="5">
        <f t="shared" si="424"/>
        <v>0</v>
      </c>
    </row>
    <row r="510" spans="2:105" x14ac:dyDescent="0.2">
      <c r="B510" s="23" t="s">
        <v>256</v>
      </c>
      <c r="E510" s="23" t="s">
        <v>362</v>
      </c>
      <c r="F510" s="23" t="s">
        <v>205</v>
      </c>
      <c r="G510" s="37">
        <v>23</v>
      </c>
      <c r="H510" s="23" t="s">
        <v>236</v>
      </c>
      <c r="I510" s="23" t="s">
        <v>358</v>
      </c>
      <c r="K510" s="9"/>
      <c r="L510" s="5">
        <f t="shared" si="425"/>
        <v>0</v>
      </c>
      <c r="M510" s="9"/>
      <c r="N510" s="5">
        <f t="shared" si="426"/>
        <v>0</v>
      </c>
      <c r="O510" s="5">
        <f t="shared" si="427"/>
        <v>0</v>
      </c>
      <c r="P510" s="9"/>
      <c r="Q510" s="5">
        <f t="shared" si="428"/>
        <v>0</v>
      </c>
      <c r="R510" s="5">
        <f t="shared" si="429"/>
        <v>0</v>
      </c>
      <c r="S510" s="9"/>
      <c r="T510" s="5">
        <f t="shared" si="430"/>
        <v>0</v>
      </c>
      <c r="U510" s="5">
        <f t="shared" si="431"/>
        <v>0</v>
      </c>
      <c r="V510" s="9"/>
      <c r="W510" s="5">
        <f t="shared" si="432"/>
        <v>0</v>
      </c>
      <c r="X510" s="5">
        <f t="shared" si="433"/>
        <v>0</v>
      </c>
      <c r="Y510" s="9"/>
      <c r="Z510" s="5">
        <f t="shared" si="434"/>
        <v>0</v>
      </c>
      <c r="AA510" s="5">
        <f t="shared" si="435"/>
        <v>0</v>
      </c>
      <c r="AB510" s="9"/>
      <c r="AC510" s="5">
        <f t="shared" si="436"/>
        <v>0</v>
      </c>
      <c r="AD510" s="5">
        <f t="shared" si="437"/>
        <v>0</v>
      </c>
      <c r="AE510" s="9"/>
      <c r="AF510" s="5">
        <f t="shared" si="438"/>
        <v>0</v>
      </c>
      <c r="AG510" s="5">
        <f t="shared" si="439"/>
        <v>0</v>
      </c>
      <c r="AH510" s="9"/>
      <c r="AI510" s="5">
        <f t="shared" si="440"/>
        <v>0</v>
      </c>
      <c r="AJ510" s="5">
        <f t="shared" si="441"/>
        <v>0</v>
      </c>
      <c r="AK510" s="9"/>
      <c r="AL510" s="5">
        <f t="shared" si="442"/>
        <v>0</v>
      </c>
      <c r="AM510" s="5">
        <f t="shared" si="443"/>
        <v>0</v>
      </c>
      <c r="AN510" s="9"/>
      <c r="AO510" s="5">
        <f t="shared" si="444"/>
        <v>0</v>
      </c>
      <c r="AP510" s="5">
        <f t="shared" si="445"/>
        <v>0</v>
      </c>
      <c r="AQ510" s="9"/>
      <c r="AR510" s="5">
        <f t="shared" si="446"/>
        <v>0</v>
      </c>
      <c r="AS510" s="5">
        <f t="shared" si="447"/>
        <v>0</v>
      </c>
      <c r="AT510" s="9"/>
      <c r="AU510" s="5">
        <f t="shared" si="448"/>
        <v>0</v>
      </c>
      <c r="AV510" s="5">
        <f t="shared" si="449"/>
        <v>0</v>
      </c>
      <c r="AW510" s="9"/>
      <c r="AX510" s="5">
        <f t="shared" si="450"/>
        <v>0</v>
      </c>
      <c r="AY510" s="5">
        <f t="shared" si="451"/>
        <v>0</v>
      </c>
      <c r="AZ510" s="9"/>
      <c r="BA510" s="5">
        <f t="shared" si="452"/>
        <v>0</v>
      </c>
      <c r="BB510" s="5">
        <f t="shared" si="453"/>
        <v>0</v>
      </c>
      <c r="BC510" s="9"/>
      <c r="BD510" s="5">
        <f t="shared" si="454"/>
        <v>0</v>
      </c>
      <c r="BE510" s="5">
        <f t="shared" si="455"/>
        <v>0</v>
      </c>
      <c r="BG510" s="5">
        <f t="shared" si="456"/>
        <v>0</v>
      </c>
      <c r="BH510" s="5">
        <f t="shared" si="457"/>
        <v>0</v>
      </c>
      <c r="BJ510" s="5">
        <f t="shared" si="458"/>
        <v>0</v>
      </c>
      <c r="BK510" s="5">
        <f t="shared" si="459"/>
        <v>0</v>
      </c>
      <c r="BM510" s="5">
        <f t="shared" si="460"/>
        <v>0</v>
      </c>
      <c r="BN510" s="5">
        <f t="shared" si="461"/>
        <v>0</v>
      </c>
      <c r="BP510" s="5">
        <f t="shared" si="462"/>
        <v>0</v>
      </c>
      <c r="BQ510" s="5">
        <f t="shared" si="463"/>
        <v>0</v>
      </c>
      <c r="BS510" s="5">
        <f t="shared" si="464"/>
        <v>0</v>
      </c>
      <c r="BT510" s="5">
        <f t="shared" si="465"/>
        <v>0</v>
      </c>
      <c r="BV510" s="5">
        <f t="shared" si="466"/>
        <v>0</v>
      </c>
      <c r="BW510" s="5">
        <f t="shared" si="467"/>
        <v>0</v>
      </c>
      <c r="BY510" s="5">
        <f t="shared" si="468"/>
        <v>0</v>
      </c>
      <c r="BZ510" s="5">
        <f t="shared" si="469"/>
        <v>0</v>
      </c>
      <c r="CB510" s="5">
        <f t="shared" si="470"/>
        <v>0</v>
      </c>
      <c r="CC510" s="5">
        <f t="shared" si="471"/>
        <v>0</v>
      </c>
      <c r="CE510" s="5">
        <f t="shared" si="472"/>
        <v>0</v>
      </c>
      <c r="CF510" s="5">
        <f t="shared" si="473"/>
        <v>0</v>
      </c>
      <c r="CH510" s="5">
        <f t="shared" si="474"/>
        <v>0</v>
      </c>
      <c r="CI510" s="5">
        <f t="shared" si="475"/>
        <v>0</v>
      </c>
      <c r="CK510" s="5">
        <f t="shared" si="476"/>
        <v>0</v>
      </c>
      <c r="CL510" s="5">
        <f t="shared" si="477"/>
        <v>0</v>
      </c>
      <c r="CN510" s="5">
        <f t="shared" si="478"/>
        <v>0</v>
      </c>
      <c r="CO510" s="5">
        <f t="shared" si="479"/>
        <v>0</v>
      </c>
      <c r="CQ510" s="5">
        <f t="shared" si="480"/>
        <v>0</v>
      </c>
      <c r="CR510" s="5">
        <f t="shared" si="481"/>
        <v>0</v>
      </c>
      <c r="CT510" s="5">
        <f t="shared" si="482"/>
        <v>0</v>
      </c>
      <c r="CU510" s="5">
        <f t="shared" si="483"/>
        <v>0</v>
      </c>
      <c r="CW510" s="5">
        <f t="shared" si="484"/>
        <v>0</v>
      </c>
      <c r="CX510" s="5">
        <f t="shared" si="485"/>
        <v>0</v>
      </c>
      <c r="CZ510" s="5">
        <f t="shared" si="423"/>
        <v>0</v>
      </c>
      <c r="DA510" s="5">
        <f t="shared" si="424"/>
        <v>0</v>
      </c>
    </row>
    <row r="511" spans="2:105" x14ac:dyDescent="0.2">
      <c r="K511" s="9"/>
      <c r="M511" s="9"/>
      <c r="P511" s="9"/>
      <c r="S511" s="9"/>
      <c r="V511" s="9"/>
      <c r="Y511" s="9"/>
      <c r="AB511" s="9"/>
      <c r="AE511" s="9"/>
      <c r="AH511" s="9"/>
      <c r="AK511" s="9"/>
      <c r="AN511" s="9"/>
      <c r="AQ511" s="9"/>
      <c r="AT511" s="9"/>
      <c r="AW511" s="9"/>
      <c r="AZ511" s="9"/>
      <c r="BC511" s="9"/>
    </row>
    <row r="512" spans="2:105" x14ac:dyDescent="0.2">
      <c r="B512" s="23" t="s">
        <v>256</v>
      </c>
      <c r="E512" s="23" t="s">
        <v>362</v>
      </c>
      <c r="F512" s="23" t="s">
        <v>205</v>
      </c>
      <c r="G512" s="37">
        <v>27</v>
      </c>
      <c r="H512" s="23" t="s">
        <v>235</v>
      </c>
      <c r="I512" s="23" t="s">
        <v>358</v>
      </c>
      <c r="L512" s="5">
        <f t="shared" si="425"/>
        <v>0</v>
      </c>
      <c r="N512" s="5">
        <f t="shared" si="426"/>
        <v>0</v>
      </c>
      <c r="O512" s="5">
        <f t="shared" si="427"/>
        <v>0</v>
      </c>
      <c r="Q512" s="5">
        <f t="shared" si="428"/>
        <v>0</v>
      </c>
      <c r="R512" s="5">
        <f t="shared" si="429"/>
        <v>0</v>
      </c>
      <c r="T512" s="5">
        <f t="shared" si="430"/>
        <v>0</v>
      </c>
      <c r="U512" s="5">
        <f t="shared" si="431"/>
        <v>0</v>
      </c>
      <c r="W512" s="5">
        <f t="shared" si="432"/>
        <v>0</v>
      </c>
      <c r="X512" s="5">
        <f t="shared" si="433"/>
        <v>0</v>
      </c>
      <c r="Z512" s="5">
        <f t="shared" si="434"/>
        <v>0</v>
      </c>
      <c r="AA512" s="5">
        <f t="shared" si="435"/>
        <v>0</v>
      </c>
      <c r="AC512" s="5">
        <f t="shared" si="436"/>
        <v>0</v>
      </c>
      <c r="AD512" s="5">
        <f t="shared" si="437"/>
        <v>0</v>
      </c>
      <c r="AF512" s="5">
        <f t="shared" si="438"/>
        <v>0</v>
      </c>
      <c r="AG512" s="5">
        <f t="shared" si="439"/>
        <v>0</v>
      </c>
      <c r="AI512" s="5">
        <f t="shared" si="440"/>
        <v>0</v>
      </c>
      <c r="AJ512" s="5">
        <f t="shared" si="441"/>
        <v>0</v>
      </c>
      <c r="AL512" s="5">
        <f t="shared" si="442"/>
        <v>0</v>
      </c>
      <c r="AM512" s="5">
        <f t="shared" si="443"/>
        <v>0</v>
      </c>
      <c r="AO512" s="5">
        <f t="shared" si="444"/>
        <v>0</v>
      </c>
      <c r="AP512" s="5">
        <f t="shared" si="445"/>
        <v>0</v>
      </c>
      <c r="AR512" s="5">
        <f t="shared" si="446"/>
        <v>0</v>
      </c>
      <c r="AS512" s="5">
        <f t="shared" si="447"/>
        <v>0</v>
      </c>
      <c r="AU512" s="5">
        <f t="shared" si="448"/>
        <v>0</v>
      </c>
      <c r="AV512" s="5">
        <f t="shared" si="449"/>
        <v>0</v>
      </c>
      <c r="AX512" s="5">
        <f t="shared" si="450"/>
        <v>0</v>
      </c>
      <c r="AY512" s="5">
        <f t="shared" si="451"/>
        <v>0</v>
      </c>
      <c r="BA512" s="5">
        <f t="shared" si="452"/>
        <v>0</v>
      </c>
      <c r="BB512" s="5">
        <f t="shared" si="453"/>
        <v>0</v>
      </c>
      <c r="BD512" s="5">
        <f t="shared" si="454"/>
        <v>0</v>
      </c>
      <c r="BE512" s="5">
        <f t="shared" si="455"/>
        <v>0</v>
      </c>
      <c r="BG512" s="5">
        <f t="shared" si="456"/>
        <v>0</v>
      </c>
      <c r="BH512" s="5">
        <f t="shared" si="457"/>
        <v>0</v>
      </c>
      <c r="BJ512" s="5">
        <f t="shared" si="458"/>
        <v>0</v>
      </c>
      <c r="BK512" s="5">
        <f t="shared" si="459"/>
        <v>0</v>
      </c>
      <c r="BM512" s="5">
        <f t="shared" si="460"/>
        <v>0</v>
      </c>
      <c r="BN512" s="5">
        <f t="shared" si="461"/>
        <v>0</v>
      </c>
      <c r="BP512" s="5">
        <f t="shared" si="462"/>
        <v>0</v>
      </c>
      <c r="BQ512" s="5">
        <f t="shared" si="463"/>
        <v>0</v>
      </c>
      <c r="BS512" s="5">
        <f t="shared" si="464"/>
        <v>0</v>
      </c>
      <c r="BT512" s="5">
        <f t="shared" si="465"/>
        <v>0</v>
      </c>
      <c r="BV512" s="5">
        <f t="shared" si="466"/>
        <v>0</v>
      </c>
      <c r="BW512" s="5">
        <f t="shared" si="467"/>
        <v>0</v>
      </c>
      <c r="BY512" s="5">
        <f t="shared" si="468"/>
        <v>0</v>
      </c>
      <c r="BZ512" s="5">
        <f t="shared" si="469"/>
        <v>0</v>
      </c>
      <c r="CB512" s="5">
        <f t="shared" si="470"/>
        <v>0</v>
      </c>
      <c r="CC512" s="5">
        <f t="shared" si="471"/>
        <v>0</v>
      </c>
      <c r="CE512" s="5">
        <f t="shared" si="472"/>
        <v>0</v>
      </c>
      <c r="CF512" s="5">
        <f t="shared" si="473"/>
        <v>0</v>
      </c>
      <c r="CH512" s="5">
        <f t="shared" si="474"/>
        <v>0</v>
      </c>
      <c r="CI512" s="5">
        <f t="shared" si="475"/>
        <v>0</v>
      </c>
      <c r="CK512" s="5">
        <f t="shared" si="476"/>
        <v>0</v>
      </c>
      <c r="CL512" s="5">
        <f t="shared" si="477"/>
        <v>0</v>
      </c>
      <c r="CN512" s="5">
        <f t="shared" si="478"/>
        <v>0</v>
      </c>
      <c r="CO512" s="5">
        <f t="shared" si="479"/>
        <v>0</v>
      </c>
      <c r="CQ512" s="5">
        <f t="shared" si="480"/>
        <v>0</v>
      </c>
      <c r="CR512" s="5">
        <f t="shared" si="481"/>
        <v>0</v>
      </c>
      <c r="CT512" s="5">
        <f t="shared" si="482"/>
        <v>0</v>
      </c>
      <c r="CU512" s="5">
        <f t="shared" si="483"/>
        <v>0</v>
      </c>
      <c r="CW512" s="5">
        <f t="shared" si="484"/>
        <v>0</v>
      </c>
      <c r="CX512" s="5">
        <f t="shared" si="485"/>
        <v>0</v>
      </c>
      <c r="CZ512" s="5">
        <f t="shared" si="423"/>
        <v>0</v>
      </c>
      <c r="DA512" s="5">
        <f t="shared" si="424"/>
        <v>0</v>
      </c>
    </row>
    <row r="513" spans="2:105" x14ac:dyDescent="0.2">
      <c r="B513" s="23" t="s">
        <v>256</v>
      </c>
      <c r="E513" s="23" t="s">
        <v>362</v>
      </c>
      <c r="F513" s="23" t="s">
        <v>205</v>
      </c>
      <c r="G513" s="37">
        <v>27</v>
      </c>
      <c r="H513" s="23" t="s">
        <v>236</v>
      </c>
      <c r="I513" s="23" t="s">
        <v>358</v>
      </c>
      <c r="L513" s="5">
        <f t="shared" si="425"/>
        <v>0</v>
      </c>
      <c r="N513" s="5">
        <f t="shared" si="426"/>
        <v>0</v>
      </c>
      <c r="O513" s="5">
        <f t="shared" si="427"/>
        <v>0</v>
      </c>
      <c r="Q513" s="5">
        <f t="shared" si="428"/>
        <v>0</v>
      </c>
      <c r="R513" s="5">
        <f t="shared" si="429"/>
        <v>0</v>
      </c>
      <c r="T513" s="5">
        <f t="shared" si="430"/>
        <v>0</v>
      </c>
      <c r="U513" s="5">
        <f t="shared" si="431"/>
        <v>0</v>
      </c>
      <c r="W513" s="5">
        <f t="shared" si="432"/>
        <v>0</v>
      </c>
      <c r="X513" s="5">
        <f t="shared" si="433"/>
        <v>0</v>
      </c>
      <c r="Z513" s="5">
        <f t="shared" si="434"/>
        <v>0</v>
      </c>
      <c r="AA513" s="5">
        <f t="shared" si="435"/>
        <v>0</v>
      </c>
      <c r="AC513" s="5">
        <f t="shared" si="436"/>
        <v>0</v>
      </c>
      <c r="AD513" s="5">
        <f t="shared" si="437"/>
        <v>0</v>
      </c>
      <c r="AF513" s="5">
        <f t="shared" si="438"/>
        <v>0</v>
      </c>
      <c r="AG513" s="5">
        <f t="shared" si="439"/>
        <v>0</v>
      </c>
      <c r="AI513" s="5">
        <f t="shared" si="440"/>
        <v>0</v>
      </c>
      <c r="AJ513" s="5">
        <f t="shared" si="441"/>
        <v>0</v>
      </c>
      <c r="AL513" s="5">
        <f t="shared" si="442"/>
        <v>0</v>
      </c>
      <c r="AM513" s="5">
        <f t="shared" si="443"/>
        <v>0</v>
      </c>
      <c r="AO513" s="5">
        <f t="shared" si="444"/>
        <v>0</v>
      </c>
      <c r="AP513" s="5">
        <f t="shared" si="445"/>
        <v>0</v>
      </c>
      <c r="AR513" s="5">
        <f t="shared" si="446"/>
        <v>0</v>
      </c>
      <c r="AS513" s="5">
        <f t="shared" si="447"/>
        <v>0</v>
      </c>
      <c r="AU513" s="5">
        <f t="shared" si="448"/>
        <v>0</v>
      </c>
      <c r="AV513" s="5">
        <f t="shared" si="449"/>
        <v>0</v>
      </c>
      <c r="AX513" s="5">
        <f t="shared" si="450"/>
        <v>0</v>
      </c>
      <c r="AY513" s="5">
        <f t="shared" si="451"/>
        <v>0</v>
      </c>
      <c r="BA513" s="5">
        <f t="shared" si="452"/>
        <v>0</v>
      </c>
      <c r="BB513" s="5">
        <f t="shared" si="453"/>
        <v>0</v>
      </c>
      <c r="BD513" s="5">
        <f t="shared" si="454"/>
        <v>0</v>
      </c>
      <c r="BE513" s="5">
        <f t="shared" si="455"/>
        <v>0</v>
      </c>
      <c r="BG513" s="5">
        <f t="shared" si="456"/>
        <v>0</v>
      </c>
      <c r="BH513" s="5">
        <f t="shared" si="457"/>
        <v>0</v>
      </c>
      <c r="BJ513" s="5">
        <f t="shared" si="458"/>
        <v>0</v>
      </c>
      <c r="BK513" s="5">
        <f t="shared" si="459"/>
        <v>0</v>
      </c>
      <c r="BM513" s="5">
        <f t="shared" si="460"/>
        <v>0</v>
      </c>
      <c r="BN513" s="5">
        <f t="shared" si="461"/>
        <v>0</v>
      </c>
      <c r="BP513" s="5">
        <f t="shared" si="462"/>
        <v>0</v>
      </c>
      <c r="BQ513" s="5">
        <f t="shared" si="463"/>
        <v>0</v>
      </c>
      <c r="BS513" s="5">
        <f t="shared" si="464"/>
        <v>0</v>
      </c>
      <c r="BT513" s="5">
        <f t="shared" si="465"/>
        <v>0</v>
      </c>
      <c r="BV513" s="5">
        <f t="shared" si="466"/>
        <v>0</v>
      </c>
      <c r="BW513" s="5">
        <f t="shared" si="467"/>
        <v>0</v>
      </c>
      <c r="BY513" s="5">
        <f t="shared" si="468"/>
        <v>0</v>
      </c>
      <c r="BZ513" s="5">
        <f t="shared" si="469"/>
        <v>0</v>
      </c>
      <c r="CB513" s="5">
        <f t="shared" si="470"/>
        <v>0</v>
      </c>
      <c r="CC513" s="5">
        <f t="shared" si="471"/>
        <v>0</v>
      </c>
      <c r="CE513" s="5">
        <f t="shared" si="472"/>
        <v>0</v>
      </c>
      <c r="CF513" s="5">
        <f t="shared" si="473"/>
        <v>0</v>
      </c>
      <c r="CH513" s="5">
        <f t="shared" si="474"/>
        <v>0</v>
      </c>
      <c r="CI513" s="5">
        <f t="shared" si="475"/>
        <v>0</v>
      </c>
      <c r="CK513" s="5">
        <f t="shared" si="476"/>
        <v>0</v>
      </c>
      <c r="CL513" s="5">
        <f t="shared" si="477"/>
        <v>0</v>
      </c>
      <c r="CN513" s="5">
        <f t="shared" si="478"/>
        <v>0</v>
      </c>
      <c r="CO513" s="5">
        <f t="shared" si="479"/>
        <v>0</v>
      </c>
      <c r="CQ513" s="5">
        <f t="shared" si="480"/>
        <v>0</v>
      </c>
      <c r="CR513" s="5">
        <f t="shared" si="481"/>
        <v>0</v>
      </c>
      <c r="CT513" s="5">
        <f t="shared" si="482"/>
        <v>0</v>
      </c>
      <c r="CU513" s="5">
        <f t="shared" si="483"/>
        <v>0</v>
      </c>
      <c r="CW513" s="5">
        <f t="shared" si="484"/>
        <v>0</v>
      </c>
      <c r="CX513" s="5">
        <f t="shared" si="485"/>
        <v>0</v>
      </c>
      <c r="CZ513" s="5">
        <f t="shared" si="423"/>
        <v>0</v>
      </c>
      <c r="DA513" s="5">
        <f t="shared" si="424"/>
        <v>0</v>
      </c>
    </row>
    <row r="515" spans="2:105" x14ac:dyDescent="0.2">
      <c r="B515" s="23" t="s">
        <v>256</v>
      </c>
      <c r="E515" s="23" t="s">
        <v>362</v>
      </c>
      <c r="F515" s="23" t="s">
        <v>205</v>
      </c>
      <c r="G515" s="37">
        <v>32</v>
      </c>
      <c r="H515" s="23" t="s">
        <v>235</v>
      </c>
      <c r="I515" s="23" t="s">
        <v>358</v>
      </c>
      <c r="L515" s="5">
        <f t="shared" si="425"/>
        <v>0</v>
      </c>
      <c r="N515" s="5">
        <f t="shared" si="426"/>
        <v>0</v>
      </c>
      <c r="O515" s="5">
        <f t="shared" si="427"/>
        <v>0</v>
      </c>
      <c r="Q515" s="5">
        <f t="shared" si="428"/>
        <v>0</v>
      </c>
      <c r="R515" s="5">
        <f t="shared" si="429"/>
        <v>0</v>
      </c>
      <c r="T515" s="5">
        <f t="shared" si="430"/>
        <v>0</v>
      </c>
      <c r="U515" s="5">
        <f t="shared" si="431"/>
        <v>0</v>
      </c>
      <c r="W515" s="5">
        <f t="shared" si="432"/>
        <v>0</v>
      </c>
      <c r="X515" s="5">
        <f t="shared" si="433"/>
        <v>0</v>
      </c>
      <c r="Z515" s="5">
        <f t="shared" si="434"/>
        <v>0</v>
      </c>
      <c r="AA515" s="5">
        <f t="shared" si="435"/>
        <v>0</v>
      </c>
      <c r="AC515" s="5">
        <f t="shared" si="436"/>
        <v>0</v>
      </c>
      <c r="AD515" s="5">
        <f t="shared" si="437"/>
        <v>0</v>
      </c>
      <c r="AF515" s="5">
        <f t="shared" si="438"/>
        <v>0</v>
      </c>
      <c r="AG515" s="5">
        <f t="shared" si="439"/>
        <v>0</v>
      </c>
      <c r="AI515" s="5">
        <f t="shared" si="440"/>
        <v>0</v>
      </c>
      <c r="AJ515" s="5">
        <f t="shared" si="441"/>
        <v>0</v>
      </c>
      <c r="AL515" s="5">
        <f t="shared" si="442"/>
        <v>0</v>
      </c>
      <c r="AM515" s="5">
        <f t="shared" si="443"/>
        <v>0</v>
      </c>
      <c r="AO515" s="5">
        <f t="shared" si="444"/>
        <v>0</v>
      </c>
      <c r="AP515" s="5">
        <f t="shared" si="445"/>
        <v>0</v>
      </c>
      <c r="AR515" s="5">
        <f t="shared" si="446"/>
        <v>0</v>
      </c>
      <c r="AS515" s="5">
        <f t="shared" si="447"/>
        <v>0</v>
      </c>
      <c r="AU515" s="5">
        <f t="shared" si="448"/>
        <v>0</v>
      </c>
      <c r="AV515" s="5">
        <f t="shared" si="449"/>
        <v>0</v>
      </c>
      <c r="AX515" s="5">
        <f t="shared" si="450"/>
        <v>0</v>
      </c>
      <c r="AY515" s="5">
        <f t="shared" si="451"/>
        <v>0</v>
      </c>
      <c r="BA515" s="5">
        <f t="shared" si="452"/>
        <v>0</v>
      </c>
      <c r="BB515" s="5">
        <f t="shared" si="453"/>
        <v>0</v>
      </c>
      <c r="BD515" s="5">
        <f t="shared" si="454"/>
        <v>0</v>
      </c>
      <c r="BE515" s="5">
        <f t="shared" si="455"/>
        <v>0</v>
      </c>
      <c r="BG515" s="5">
        <f t="shared" si="456"/>
        <v>0</v>
      </c>
      <c r="BH515" s="5">
        <f t="shared" si="457"/>
        <v>0</v>
      </c>
      <c r="BJ515" s="5">
        <f t="shared" si="458"/>
        <v>0</v>
      </c>
      <c r="BK515" s="5">
        <f t="shared" si="459"/>
        <v>0</v>
      </c>
      <c r="BM515" s="5">
        <f t="shared" si="460"/>
        <v>0</v>
      </c>
      <c r="BN515" s="5">
        <f t="shared" si="461"/>
        <v>0</v>
      </c>
      <c r="BP515" s="5">
        <f t="shared" si="462"/>
        <v>0</v>
      </c>
      <c r="BQ515" s="5">
        <f t="shared" si="463"/>
        <v>0</v>
      </c>
      <c r="BS515" s="5">
        <f t="shared" si="464"/>
        <v>0</v>
      </c>
      <c r="BT515" s="5">
        <f t="shared" si="465"/>
        <v>0</v>
      </c>
      <c r="BV515" s="5">
        <f t="shared" si="466"/>
        <v>0</v>
      </c>
      <c r="BW515" s="5">
        <f t="shared" si="467"/>
        <v>0</v>
      </c>
      <c r="BY515" s="5">
        <f t="shared" si="468"/>
        <v>0</v>
      </c>
      <c r="BZ515" s="5">
        <f t="shared" si="469"/>
        <v>0</v>
      </c>
      <c r="CB515" s="5">
        <f t="shared" si="470"/>
        <v>0</v>
      </c>
      <c r="CC515" s="5">
        <f t="shared" si="471"/>
        <v>0</v>
      </c>
      <c r="CE515" s="5">
        <f t="shared" si="472"/>
        <v>0</v>
      </c>
      <c r="CF515" s="5">
        <f t="shared" si="473"/>
        <v>0</v>
      </c>
      <c r="CH515" s="5">
        <f t="shared" si="474"/>
        <v>0</v>
      </c>
      <c r="CI515" s="5">
        <f t="shared" si="475"/>
        <v>0</v>
      </c>
      <c r="CK515" s="5">
        <f t="shared" si="476"/>
        <v>0</v>
      </c>
      <c r="CL515" s="5">
        <f t="shared" si="477"/>
        <v>0</v>
      </c>
      <c r="CN515" s="5">
        <f t="shared" si="478"/>
        <v>0</v>
      </c>
      <c r="CO515" s="5">
        <f t="shared" si="479"/>
        <v>0</v>
      </c>
      <c r="CQ515" s="5">
        <f t="shared" si="480"/>
        <v>0</v>
      </c>
      <c r="CR515" s="5">
        <f t="shared" si="481"/>
        <v>0</v>
      </c>
      <c r="CT515" s="5">
        <f t="shared" si="482"/>
        <v>0</v>
      </c>
      <c r="CU515" s="5">
        <f t="shared" si="483"/>
        <v>0</v>
      </c>
      <c r="CW515" s="5">
        <f t="shared" si="484"/>
        <v>0</v>
      </c>
      <c r="CX515" s="5">
        <f t="shared" si="485"/>
        <v>0</v>
      </c>
      <c r="CZ515" s="5">
        <f t="shared" si="423"/>
        <v>0</v>
      </c>
      <c r="DA515" s="5">
        <f t="shared" si="424"/>
        <v>0</v>
      </c>
    </row>
    <row r="516" spans="2:105" x14ac:dyDescent="0.2">
      <c r="B516" s="23" t="s">
        <v>256</v>
      </c>
      <c r="E516" s="23" t="s">
        <v>362</v>
      </c>
      <c r="F516" s="23" t="s">
        <v>205</v>
      </c>
      <c r="G516" s="37">
        <v>32</v>
      </c>
      <c r="H516" s="23" t="s">
        <v>236</v>
      </c>
      <c r="I516" s="23" t="s">
        <v>358</v>
      </c>
      <c r="L516" s="5">
        <f t="shared" si="425"/>
        <v>0</v>
      </c>
      <c r="N516" s="5">
        <f t="shared" si="426"/>
        <v>0</v>
      </c>
      <c r="O516" s="5">
        <f t="shared" si="427"/>
        <v>0</v>
      </c>
      <c r="Q516" s="5">
        <f t="shared" si="428"/>
        <v>0</v>
      </c>
      <c r="R516" s="5">
        <f t="shared" si="429"/>
        <v>0</v>
      </c>
      <c r="T516" s="5">
        <f t="shared" si="430"/>
        <v>0</v>
      </c>
      <c r="U516" s="5">
        <f t="shared" si="431"/>
        <v>0</v>
      </c>
      <c r="W516" s="5">
        <f t="shared" si="432"/>
        <v>0</v>
      </c>
      <c r="X516" s="5">
        <f t="shared" si="433"/>
        <v>0</v>
      </c>
      <c r="Z516" s="5">
        <f t="shared" si="434"/>
        <v>0</v>
      </c>
      <c r="AA516" s="5">
        <f t="shared" si="435"/>
        <v>0</v>
      </c>
      <c r="AC516" s="5">
        <f t="shared" si="436"/>
        <v>0</v>
      </c>
      <c r="AD516" s="5">
        <f t="shared" si="437"/>
        <v>0</v>
      </c>
      <c r="AF516" s="5">
        <f t="shared" si="438"/>
        <v>0</v>
      </c>
      <c r="AG516" s="5">
        <f t="shared" si="439"/>
        <v>0</v>
      </c>
      <c r="AI516" s="5">
        <f t="shared" si="440"/>
        <v>0</v>
      </c>
      <c r="AJ516" s="5">
        <f t="shared" si="441"/>
        <v>0</v>
      </c>
      <c r="AL516" s="5">
        <f t="shared" si="442"/>
        <v>0</v>
      </c>
      <c r="AM516" s="5">
        <f t="shared" si="443"/>
        <v>0</v>
      </c>
      <c r="AO516" s="5">
        <f t="shared" si="444"/>
        <v>0</v>
      </c>
      <c r="AP516" s="5">
        <f t="shared" si="445"/>
        <v>0</v>
      </c>
      <c r="AR516" s="5">
        <f t="shared" si="446"/>
        <v>0</v>
      </c>
      <c r="AS516" s="5">
        <f t="shared" si="447"/>
        <v>0</v>
      </c>
      <c r="AU516" s="5">
        <f t="shared" si="448"/>
        <v>0</v>
      </c>
      <c r="AV516" s="5">
        <f t="shared" si="449"/>
        <v>0</v>
      </c>
      <c r="AX516" s="5">
        <f t="shared" si="450"/>
        <v>0</v>
      </c>
      <c r="AY516" s="5">
        <f t="shared" si="451"/>
        <v>0</v>
      </c>
      <c r="BA516" s="5">
        <f t="shared" si="452"/>
        <v>0</v>
      </c>
      <c r="BB516" s="5">
        <f t="shared" si="453"/>
        <v>0</v>
      </c>
      <c r="BD516" s="5">
        <f t="shared" si="454"/>
        <v>0</v>
      </c>
      <c r="BE516" s="5">
        <f t="shared" si="455"/>
        <v>0</v>
      </c>
      <c r="BG516" s="5">
        <f t="shared" si="456"/>
        <v>0</v>
      </c>
      <c r="BH516" s="5">
        <f t="shared" si="457"/>
        <v>0</v>
      </c>
      <c r="BJ516" s="5">
        <f t="shared" si="458"/>
        <v>0</v>
      </c>
      <c r="BK516" s="5">
        <f t="shared" si="459"/>
        <v>0</v>
      </c>
      <c r="BM516" s="5">
        <f t="shared" si="460"/>
        <v>0</v>
      </c>
      <c r="BN516" s="5">
        <f t="shared" si="461"/>
        <v>0</v>
      </c>
      <c r="BP516" s="5">
        <f t="shared" si="462"/>
        <v>0</v>
      </c>
      <c r="BQ516" s="5">
        <f t="shared" si="463"/>
        <v>0</v>
      </c>
      <c r="BS516" s="5">
        <f t="shared" si="464"/>
        <v>0</v>
      </c>
      <c r="BT516" s="5">
        <f t="shared" si="465"/>
        <v>0</v>
      </c>
      <c r="BV516" s="5">
        <f t="shared" si="466"/>
        <v>0</v>
      </c>
      <c r="BW516" s="5">
        <f t="shared" si="467"/>
        <v>0</v>
      </c>
      <c r="BY516" s="5">
        <f t="shared" si="468"/>
        <v>0</v>
      </c>
      <c r="BZ516" s="5">
        <f t="shared" si="469"/>
        <v>0</v>
      </c>
      <c r="CB516" s="5">
        <f t="shared" si="470"/>
        <v>0</v>
      </c>
      <c r="CC516" s="5">
        <f t="shared" si="471"/>
        <v>0</v>
      </c>
      <c r="CE516" s="5">
        <f t="shared" si="472"/>
        <v>0</v>
      </c>
      <c r="CF516" s="5">
        <f t="shared" si="473"/>
        <v>0</v>
      </c>
      <c r="CH516" s="5">
        <f t="shared" si="474"/>
        <v>0</v>
      </c>
      <c r="CI516" s="5">
        <f t="shared" si="475"/>
        <v>0</v>
      </c>
      <c r="CK516" s="5">
        <f t="shared" si="476"/>
        <v>0</v>
      </c>
      <c r="CL516" s="5">
        <f t="shared" si="477"/>
        <v>0</v>
      </c>
      <c r="CN516" s="5">
        <f t="shared" si="478"/>
        <v>0</v>
      </c>
      <c r="CO516" s="5">
        <f t="shared" si="479"/>
        <v>0</v>
      </c>
      <c r="CQ516" s="5">
        <f t="shared" si="480"/>
        <v>0</v>
      </c>
      <c r="CR516" s="5">
        <f t="shared" si="481"/>
        <v>0</v>
      </c>
      <c r="CT516" s="5">
        <f t="shared" si="482"/>
        <v>0</v>
      </c>
      <c r="CU516" s="5">
        <f t="shared" si="483"/>
        <v>0</v>
      </c>
      <c r="CW516" s="5">
        <f t="shared" si="484"/>
        <v>0</v>
      </c>
      <c r="CX516" s="5">
        <f t="shared" si="485"/>
        <v>0</v>
      </c>
      <c r="CZ516" s="5">
        <f t="shared" si="423"/>
        <v>0</v>
      </c>
      <c r="DA516" s="5">
        <f t="shared" si="424"/>
        <v>0</v>
      </c>
    </row>
    <row r="518" spans="2:105" x14ac:dyDescent="0.2">
      <c r="B518" s="23" t="s">
        <v>256</v>
      </c>
      <c r="E518" s="23" t="s">
        <v>362</v>
      </c>
      <c r="F518" s="23" t="s">
        <v>205</v>
      </c>
      <c r="G518" s="37">
        <v>52</v>
      </c>
      <c r="H518" s="23" t="s">
        <v>235</v>
      </c>
      <c r="I518" s="23" t="s">
        <v>358</v>
      </c>
      <c r="L518" s="5">
        <f t="shared" si="425"/>
        <v>0</v>
      </c>
      <c r="N518" s="5">
        <f t="shared" si="426"/>
        <v>0</v>
      </c>
      <c r="O518" s="5">
        <f t="shared" si="427"/>
        <v>0</v>
      </c>
      <c r="Q518" s="5">
        <f t="shared" si="428"/>
        <v>0</v>
      </c>
      <c r="R518" s="5">
        <f t="shared" si="429"/>
        <v>0</v>
      </c>
      <c r="T518" s="5">
        <f t="shared" si="430"/>
        <v>0</v>
      </c>
      <c r="U518" s="5">
        <f t="shared" si="431"/>
        <v>0</v>
      </c>
      <c r="W518" s="5">
        <f t="shared" si="432"/>
        <v>0</v>
      </c>
      <c r="X518" s="5">
        <f t="shared" si="433"/>
        <v>0</v>
      </c>
      <c r="Z518" s="5">
        <f t="shared" si="434"/>
        <v>0</v>
      </c>
      <c r="AA518" s="5">
        <f t="shared" si="435"/>
        <v>0</v>
      </c>
      <c r="AC518" s="5">
        <f t="shared" si="436"/>
        <v>0</v>
      </c>
      <c r="AD518" s="5">
        <f t="shared" si="437"/>
        <v>0</v>
      </c>
      <c r="AF518" s="5">
        <f t="shared" si="438"/>
        <v>0</v>
      </c>
      <c r="AG518" s="5">
        <f t="shared" si="439"/>
        <v>0</v>
      </c>
      <c r="AI518" s="5">
        <f t="shared" si="440"/>
        <v>0</v>
      </c>
      <c r="AJ518" s="5">
        <f t="shared" si="441"/>
        <v>0</v>
      </c>
      <c r="AL518" s="5">
        <f t="shared" si="442"/>
        <v>0</v>
      </c>
      <c r="AM518" s="5">
        <f t="shared" si="443"/>
        <v>0</v>
      </c>
      <c r="AO518" s="5">
        <f t="shared" si="444"/>
        <v>0</v>
      </c>
      <c r="AP518" s="5">
        <f t="shared" si="445"/>
        <v>0</v>
      </c>
      <c r="AR518" s="5">
        <f t="shared" si="446"/>
        <v>0</v>
      </c>
      <c r="AS518" s="5">
        <f t="shared" si="447"/>
        <v>0</v>
      </c>
      <c r="AU518" s="5">
        <f t="shared" si="448"/>
        <v>0</v>
      </c>
      <c r="AV518" s="5">
        <f t="shared" si="449"/>
        <v>0</v>
      </c>
      <c r="AX518" s="5">
        <f t="shared" si="450"/>
        <v>0</v>
      </c>
      <c r="AY518" s="5">
        <f t="shared" si="451"/>
        <v>0</v>
      </c>
      <c r="BA518" s="5">
        <f t="shared" si="452"/>
        <v>0</v>
      </c>
      <c r="BB518" s="5">
        <f t="shared" si="453"/>
        <v>0</v>
      </c>
      <c r="BD518" s="5">
        <f t="shared" si="454"/>
        <v>0</v>
      </c>
      <c r="BE518" s="5">
        <f t="shared" si="455"/>
        <v>0</v>
      </c>
      <c r="BG518" s="5">
        <f t="shared" si="456"/>
        <v>0</v>
      </c>
      <c r="BH518" s="5">
        <f t="shared" si="457"/>
        <v>0</v>
      </c>
      <c r="BJ518" s="5">
        <f t="shared" si="458"/>
        <v>0</v>
      </c>
      <c r="BK518" s="5">
        <f t="shared" si="459"/>
        <v>0</v>
      </c>
      <c r="BM518" s="5">
        <f t="shared" si="460"/>
        <v>0</v>
      </c>
      <c r="BN518" s="5">
        <f t="shared" si="461"/>
        <v>0</v>
      </c>
      <c r="BP518" s="5">
        <f t="shared" si="462"/>
        <v>0</v>
      </c>
      <c r="BQ518" s="5">
        <f t="shared" si="463"/>
        <v>0</v>
      </c>
      <c r="BS518" s="5">
        <f t="shared" si="464"/>
        <v>0</v>
      </c>
      <c r="BT518" s="5">
        <f t="shared" si="465"/>
        <v>0</v>
      </c>
      <c r="BV518" s="5">
        <f t="shared" si="466"/>
        <v>0</v>
      </c>
      <c r="BW518" s="5">
        <f t="shared" si="467"/>
        <v>0</v>
      </c>
      <c r="BY518" s="5">
        <f t="shared" si="468"/>
        <v>0</v>
      </c>
      <c r="BZ518" s="5">
        <f t="shared" si="469"/>
        <v>0</v>
      </c>
      <c r="CB518" s="5">
        <f t="shared" si="470"/>
        <v>0</v>
      </c>
      <c r="CC518" s="5">
        <f t="shared" si="471"/>
        <v>0</v>
      </c>
      <c r="CE518" s="5">
        <f t="shared" si="472"/>
        <v>0</v>
      </c>
      <c r="CF518" s="5">
        <f t="shared" si="473"/>
        <v>0</v>
      </c>
      <c r="CH518" s="5">
        <f t="shared" si="474"/>
        <v>0</v>
      </c>
      <c r="CI518" s="5">
        <f t="shared" si="475"/>
        <v>0</v>
      </c>
      <c r="CK518" s="5">
        <f t="shared" si="476"/>
        <v>0</v>
      </c>
      <c r="CL518" s="5">
        <f t="shared" si="477"/>
        <v>0</v>
      </c>
      <c r="CN518" s="5">
        <f t="shared" si="478"/>
        <v>0</v>
      </c>
      <c r="CO518" s="5">
        <f t="shared" si="479"/>
        <v>0</v>
      </c>
      <c r="CQ518" s="5">
        <f t="shared" si="480"/>
        <v>0</v>
      </c>
      <c r="CR518" s="5">
        <f t="shared" si="481"/>
        <v>0</v>
      </c>
      <c r="CT518" s="5">
        <f t="shared" si="482"/>
        <v>0</v>
      </c>
      <c r="CU518" s="5">
        <f t="shared" si="483"/>
        <v>0</v>
      </c>
      <c r="CW518" s="5">
        <f t="shared" si="484"/>
        <v>0</v>
      </c>
      <c r="CX518" s="5">
        <f t="shared" si="485"/>
        <v>0</v>
      </c>
      <c r="CZ518" s="5">
        <f t="shared" si="423"/>
        <v>0</v>
      </c>
      <c r="DA518" s="5">
        <f t="shared" si="424"/>
        <v>0</v>
      </c>
    </row>
    <row r="519" spans="2:105" x14ac:dyDescent="0.2">
      <c r="B519" s="23" t="s">
        <v>256</v>
      </c>
      <c r="E519" s="23" t="s">
        <v>362</v>
      </c>
      <c r="F519" s="23" t="s">
        <v>205</v>
      </c>
      <c r="G519" s="37">
        <v>52</v>
      </c>
      <c r="H519" s="23" t="s">
        <v>236</v>
      </c>
      <c r="I519" s="23" t="s">
        <v>358</v>
      </c>
      <c r="L519" s="5">
        <f t="shared" si="425"/>
        <v>0</v>
      </c>
      <c r="N519" s="5">
        <f t="shared" si="426"/>
        <v>0</v>
      </c>
      <c r="O519" s="5">
        <f t="shared" si="427"/>
        <v>0</v>
      </c>
      <c r="Q519" s="5">
        <f t="shared" si="428"/>
        <v>0</v>
      </c>
      <c r="R519" s="5">
        <f t="shared" si="429"/>
        <v>0</v>
      </c>
      <c r="T519" s="5">
        <f t="shared" si="430"/>
        <v>0</v>
      </c>
      <c r="U519" s="5">
        <f t="shared" si="431"/>
        <v>0</v>
      </c>
      <c r="W519" s="5">
        <f t="shared" si="432"/>
        <v>0</v>
      </c>
      <c r="X519" s="5">
        <f t="shared" si="433"/>
        <v>0</v>
      </c>
      <c r="Z519" s="5">
        <f t="shared" si="434"/>
        <v>0</v>
      </c>
      <c r="AA519" s="5">
        <f t="shared" si="435"/>
        <v>0</v>
      </c>
      <c r="AC519" s="5">
        <f t="shared" si="436"/>
        <v>0</v>
      </c>
      <c r="AD519" s="5">
        <f t="shared" si="437"/>
        <v>0</v>
      </c>
      <c r="AF519" s="5">
        <f t="shared" si="438"/>
        <v>0</v>
      </c>
      <c r="AG519" s="5">
        <f t="shared" si="439"/>
        <v>0</v>
      </c>
      <c r="AI519" s="5">
        <f t="shared" si="440"/>
        <v>0</v>
      </c>
      <c r="AJ519" s="5">
        <f t="shared" si="441"/>
        <v>0</v>
      </c>
      <c r="AL519" s="5">
        <f t="shared" si="442"/>
        <v>0</v>
      </c>
      <c r="AM519" s="5">
        <f t="shared" si="443"/>
        <v>0</v>
      </c>
      <c r="AO519" s="5">
        <f t="shared" si="444"/>
        <v>0</v>
      </c>
      <c r="AP519" s="5">
        <f t="shared" si="445"/>
        <v>0</v>
      </c>
      <c r="AR519" s="5">
        <f t="shared" si="446"/>
        <v>0</v>
      </c>
      <c r="AS519" s="5">
        <f t="shared" si="447"/>
        <v>0</v>
      </c>
      <c r="AU519" s="5">
        <f t="shared" si="448"/>
        <v>0</v>
      </c>
      <c r="AV519" s="5">
        <f t="shared" si="449"/>
        <v>0</v>
      </c>
      <c r="AX519" s="5">
        <f t="shared" si="450"/>
        <v>0</v>
      </c>
      <c r="AY519" s="5">
        <f t="shared" si="451"/>
        <v>0</v>
      </c>
      <c r="BA519" s="5">
        <f t="shared" si="452"/>
        <v>0</v>
      </c>
      <c r="BB519" s="5">
        <f t="shared" si="453"/>
        <v>0</v>
      </c>
      <c r="BD519" s="5">
        <f t="shared" si="454"/>
        <v>0</v>
      </c>
      <c r="BE519" s="5">
        <f t="shared" si="455"/>
        <v>0</v>
      </c>
      <c r="BG519" s="5">
        <f t="shared" si="456"/>
        <v>0</v>
      </c>
      <c r="BH519" s="5">
        <f t="shared" si="457"/>
        <v>0</v>
      </c>
      <c r="BJ519" s="5">
        <f t="shared" si="458"/>
        <v>0</v>
      </c>
      <c r="BK519" s="5">
        <f t="shared" si="459"/>
        <v>0</v>
      </c>
      <c r="BM519" s="5">
        <f t="shared" si="460"/>
        <v>0</v>
      </c>
      <c r="BN519" s="5">
        <f t="shared" si="461"/>
        <v>0</v>
      </c>
      <c r="BP519" s="5">
        <f t="shared" si="462"/>
        <v>0</v>
      </c>
      <c r="BQ519" s="5">
        <f t="shared" si="463"/>
        <v>0</v>
      </c>
      <c r="BS519" s="5">
        <f t="shared" si="464"/>
        <v>0</v>
      </c>
      <c r="BT519" s="5">
        <f t="shared" si="465"/>
        <v>0</v>
      </c>
      <c r="BV519" s="5">
        <f t="shared" si="466"/>
        <v>0</v>
      </c>
      <c r="BW519" s="5">
        <f t="shared" si="467"/>
        <v>0</v>
      </c>
      <c r="BY519" s="5">
        <f t="shared" si="468"/>
        <v>0</v>
      </c>
      <c r="BZ519" s="5">
        <f t="shared" si="469"/>
        <v>0</v>
      </c>
      <c r="CB519" s="5">
        <f t="shared" si="470"/>
        <v>0</v>
      </c>
      <c r="CC519" s="5">
        <f t="shared" si="471"/>
        <v>0</v>
      </c>
      <c r="CE519" s="5">
        <f t="shared" si="472"/>
        <v>0</v>
      </c>
      <c r="CF519" s="5">
        <f t="shared" si="473"/>
        <v>0</v>
      </c>
      <c r="CH519" s="5">
        <f t="shared" si="474"/>
        <v>0</v>
      </c>
      <c r="CI519" s="5">
        <f t="shared" si="475"/>
        <v>0</v>
      </c>
      <c r="CK519" s="5">
        <f t="shared" si="476"/>
        <v>0</v>
      </c>
      <c r="CL519" s="5">
        <f t="shared" si="477"/>
        <v>0</v>
      </c>
      <c r="CN519" s="5">
        <f t="shared" si="478"/>
        <v>0</v>
      </c>
      <c r="CO519" s="5">
        <f t="shared" si="479"/>
        <v>0</v>
      </c>
      <c r="CQ519" s="5">
        <f t="shared" si="480"/>
        <v>0</v>
      </c>
      <c r="CR519" s="5">
        <f t="shared" si="481"/>
        <v>0</v>
      </c>
      <c r="CT519" s="5">
        <f t="shared" si="482"/>
        <v>0</v>
      </c>
      <c r="CU519" s="5">
        <f t="shared" si="483"/>
        <v>0</v>
      </c>
      <c r="CW519" s="5">
        <f t="shared" si="484"/>
        <v>0</v>
      </c>
      <c r="CX519" s="5">
        <f t="shared" si="485"/>
        <v>0</v>
      </c>
      <c r="CZ519" s="5">
        <f t="shared" si="423"/>
        <v>0</v>
      </c>
      <c r="DA519" s="5">
        <f t="shared" si="424"/>
        <v>0</v>
      </c>
    </row>
    <row r="521" spans="2:105" x14ac:dyDescent="0.2">
      <c r="B521" s="23" t="s">
        <v>256</v>
      </c>
      <c r="E521" s="23" t="s">
        <v>362</v>
      </c>
      <c r="F521" s="23" t="s">
        <v>205</v>
      </c>
      <c r="G521" s="37">
        <v>89</v>
      </c>
      <c r="H521" s="23" t="s">
        <v>235</v>
      </c>
      <c r="I521" s="23" t="s">
        <v>358</v>
      </c>
      <c r="L521" s="5">
        <f t="shared" si="425"/>
        <v>0</v>
      </c>
      <c r="N521" s="5">
        <f t="shared" si="426"/>
        <v>0</v>
      </c>
      <c r="O521" s="5">
        <f t="shared" si="427"/>
        <v>0</v>
      </c>
      <c r="Q521" s="5">
        <f t="shared" si="428"/>
        <v>0</v>
      </c>
      <c r="R521" s="5">
        <f t="shared" si="429"/>
        <v>0</v>
      </c>
      <c r="T521" s="5">
        <f t="shared" si="430"/>
        <v>0</v>
      </c>
      <c r="U521" s="5">
        <f t="shared" si="431"/>
        <v>0</v>
      </c>
      <c r="W521" s="5">
        <f t="shared" si="432"/>
        <v>0</v>
      </c>
      <c r="X521" s="5">
        <f t="shared" si="433"/>
        <v>0</v>
      </c>
      <c r="Z521" s="5">
        <f t="shared" si="434"/>
        <v>0</v>
      </c>
      <c r="AA521" s="5">
        <f t="shared" si="435"/>
        <v>0</v>
      </c>
      <c r="AC521" s="5">
        <f t="shared" si="436"/>
        <v>0</v>
      </c>
      <c r="AD521" s="5">
        <f t="shared" si="437"/>
        <v>0</v>
      </c>
      <c r="AF521" s="5">
        <f t="shared" si="438"/>
        <v>0</v>
      </c>
      <c r="AG521" s="5">
        <f t="shared" si="439"/>
        <v>0</v>
      </c>
      <c r="AI521" s="5">
        <f t="shared" si="440"/>
        <v>0</v>
      </c>
      <c r="AJ521" s="5">
        <f t="shared" si="441"/>
        <v>0</v>
      </c>
      <c r="AL521" s="5">
        <f t="shared" si="442"/>
        <v>0</v>
      </c>
      <c r="AM521" s="5">
        <f t="shared" si="443"/>
        <v>0</v>
      </c>
      <c r="AO521" s="5">
        <f t="shared" si="444"/>
        <v>0</v>
      </c>
      <c r="AP521" s="5">
        <f t="shared" si="445"/>
        <v>0</v>
      </c>
      <c r="AR521" s="5">
        <f t="shared" si="446"/>
        <v>0</v>
      </c>
      <c r="AS521" s="5">
        <f t="shared" si="447"/>
        <v>0</v>
      </c>
      <c r="AU521" s="5">
        <f t="shared" si="448"/>
        <v>0</v>
      </c>
      <c r="AV521" s="5">
        <f t="shared" si="449"/>
        <v>0</v>
      </c>
      <c r="AX521" s="5">
        <f t="shared" si="450"/>
        <v>0</v>
      </c>
      <c r="AY521" s="5">
        <f t="shared" si="451"/>
        <v>0</v>
      </c>
      <c r="BA521" s="5">
        <f t="shared" si="452"/>
        <v>0</v>
      </c>
      <c r="BB521" s="5">
        <f t="shared" si="453"/>
        <v>0</v>
      </c>
      <c r="BD521" s="5">
        <f t="shared" si="454"/>
        <v>0</v>
      </c>
      <c r="BE521" s="5">
        <f t="shared" si="455"/>
        <v>0</v>
      </c>
      <c r="BG521" s="5">
        <f t="shared" si="456"/>
        <v>0</v>
      </c>
      <c r="BH521" s="5">
        <f t="shared" si="457"/>
        <v>0</v>
      </c>
      <c r="BJ521" s="5">
        <f t="shared" si="458"/>
        <v>0</v>
      </c>
      <c r="BK521" s="5">
        <f t="shared" si="459"/>
        <v>0</v>
      </c>
      <c r="BM521" s="5">
        <f t="shared" si="460"/>
        <v>0</v>
      </c>
      <c r="BN521" s="5">
        <f t="shared" si="461"/>
        <v>0</v>
      </c>
      <c r="BP521" s="5">
        <f t="shared" si="462"/>
        <v>0</v>
      </c>
      <c r="BQ521" s="5">
        <f t="shared" si="463"/>
        <v>0</v>
      </c>
      <c r="BS521" s="5">
        <f t="shared" si="464"/>
        <v>0</v>
      </c>
      <c r="BT521" s="5">
        <f t="shared" si="465"/>
        <v>0</v>
      </c>
      <c r="BV521" s="5">
        <f t="shared" si="466"/>
        <v>0</v>
      </c>
      <c r="BW521" s="5">
        <f t="shared" si="467"/>
        <v>0</v>
      </c>
      <c r="BY521" s="5">
        <f t="shared" si="468"/>
        <v>0</v>
      </c>
      <c r="BZ521" s="5">
        <f t="shared" si="469"/>
        <v>0</v>
      </c>
      <c r="CB521" s="5">
        <f t="shared" si="470"/>
        <v>0</v>
      </c>
      <c r="CC521" s="5">
        <f t="shared" si="471"/>
        <v>0</v>
      </c>
      <c r="CE521" s="5">
        <f t="shared" si="472"/>
        <v>0</v>
      </c>
      <c r="CF521" s="5">
        <f t="shared" si="473"/>
        <v>0</v>
      </c>
      <c r="CH521" s="5">
        <f t="shared" si="474"/>
        <v>0</v>
      </c>
      <c r="CI521" s="5">
        <f t="shared" si="475"/>
        <v>0</v>
      </c>
      <c r="CK521" s="5">
        <f t="shared" si="476"/>
        <v>0</v>
      </c>
      <c r="CL521" s="5">
        <f t="shared" si="477"/>
        <v>0</v>
      </c>
      <c r="CN521" s="5">
        <f t="shared" si="478"/>
        <v>0</v>
      </c>
      <c r="CO521" s="5">
        <f t="shared" si="479"/>
        <v>0</v>
      </c>
      <c r="CQ521" s="5">
        <f t="shared" si="480"/>
        <v>0</v>
      </c>
      <c r="CR521" s="5">
        <f t="shared" si="481"/>
        <v>0</v>
      </c>
      <c r="CT521" s="5">
        <f t="shared" si="482"/>
        <v>0</v>
      </c>
      <c r="CU521" s="5">
        <f t="shared" si="483"/>
        <v>0</v>
      </c>
      <c r="CW521" s="5">
        <f t="shared" si="484"/>
        <v>0</v>
      </c>
      <c r="CX521" s="5">
        <f t="shared" si="485"/>
        <v>0</v>
      </c>
      <c r="CZ521" s="5">
        <f t="shared" si="423"/>
        <v>0</v>
      </c>
      <c r="DA521" s="5">
        <f t="shared" si="424"/>
        <v>0</v>
      </c>
    </row>
    <row r="522" spans="2:105" x14ac:dyDescent="0.2">
      <c r="B522" s="23" t="s">
        <v>256</v>
      </c>
      <c r="E522" s="23" t="s">
        <v>362</v>
      </c>
      <c r="F522" s="23" t="s">
        <v>205</v>
      </c>
      <c r="G522" s="37">
        <v>89</v>
      </c>
      <c r="H522" s="23" t="s">
        <v>236</v>
      </c>
      <c r="I522" s="23" t="s">
        <v>358</v>
      </c>
      <c r="L522" s="5">
        <f t="shared" si="425"/>
        <v>0</v>
      </c>
      <c r="N522" s="5">
        <f t="shared" si="426"/>
        <v>0</v>
      </c>
      <c r="O522" s="5">
        <f t="shared" si="427"/>
        <v>0</v>
      </c>
      <c r="Q522" s="5">
        <f t="shared" si="428"/>
        <v>0</v>
      </c>
      <c r="R522" s="5">
        <f t="shared" si="429"/>
        <v>0</v>
      </c>
      <c r="T522" s="5">
        <f t="shared" si="430"/>
        <v>0</v>
      </c>
      <c r="U522" s="5">
        <f t="shared" si="431"/>
        <v>0</v>
      </c>
      <c r="W522" s="5">
        <f t="shared" si="432"/>
        <v>0</v>
      </c>
      <c r="X522" s="5">
        <f t="shared" si="433"/>
        <v>0</v>
      </c>
      <c r="Z522" s="5">
        <f t="shared" si="434"/>
        <v>0</v>
      </c>
      <c r="AA522" s="5">
        <f t="shared" si="435"/>
        <v>0</v>
      </c>
      <c r="AC522" s="5">
        <f t="shared" si="436"/>
        <v>0</v>
      </c>
      <c r="AD522" s="5">
        <f t="shared" si="437"/>
        <v>0</v>
      </c>
      <c r="AF522" s="5">
        <f t="shared" si="438"/>
        <v>0</v>
      </c>
      <c r="AG522" s="5">
        <f t="shared" si="439"/>
        <v>0</v>
      </c>
      <c r="AI522" s="5">
        <f t="shared" si="440"/>
        <v>0</v>
      </c>
      <c r="AJ522" s="5">
        <f t="shared" si="441"/>
        <v>0</v>
      </c>
      <c r="AL522" s="5">
        <f t="shared" si="442"/>
        <v>0</v>
      </c>
      <c r="AM522" s="5">
        <f t="shared" si="443"/>
        <v>0</v>
      </c>
      <c r="AO522" s="5">
        <f t="shared" si="444"/>
        <v>0</v>
      </c>
      <c r="AP522" s="5">
        <f t="shared" si="445"/>
        <v>0</v>
      </c>
      <c r="AR522" s="5">
        <f t="shared" si="446"/>
        <v>0</v>
      </c>
      <c r="AS522" s="5">
        <f t="shared" si="447"/>
        <v>0</v>
      </c>
      <c r="AU522" s="5">
        <f t="shared" si="448"/>
        <v>0</v>
      </c>
      <c r="AV522" s="5">
        <f t="shared" si="449"/>
        <v>0</v>
      </c>
      <c r="AX522" s="5">
        <f t="shared" si="450"/>
        <v>0</v>
      </c>
      <c r="AY522" s="5">
        <f t="shared" si="451"/>
        <v>0</v>
      </c>
      <c r="BA522" s="5">
        <f t="shared" si="452"/>
        <v>0</v>
      </c>
      <c r="BB522" s="5">
        <f t="shared" si="453"/>
        <v>0</v>
      </c>
      <c r="BD522" s="5">
        <f t="shared" si="454"/>
        <v>0</v>
      </c>
      <c r="BE522" s="5">
        <f t="shared" si="455"/>
        <v>0</v>
      </c>
      <c r="BG522" s="5">
        <f t="shared" si="456"/>
        <v>0</v>
      </c>
      <c r="BH522" s="5">
        <f t="shared" si="457"/>
        <v>0</v>
      </c>
      <c r="BJ522" s="5">
        <f t="shared" si="458"/>
        <v>0</v>
      </c>
      <c r="BK522" s="5">
        <f t="shared" si="459"/>
        <v>0</v>
      </c>
      <c r="BM522" s="5">
        <f t="shared" si="460"/>
        <v>0</v>
      </c>
      <c r="BN522" s="5">
        <f t="shared" si="461"/>
        <v>0</v>
      </c>
      <c r="BP522" s="5">
        <f t="shared" si="462"/>
        <v>0</v>
      </c>
      <c r="BQ522" s="5">
        <f t="shared" si="463"/>
        <v>0</v>
      </c>
      <c r="BS522" s="5">
        <f t="shared" si="464"/>
        <v>0</v>
      </c>
      <c r="BT522" s="5">
        <f t="shared" si="465"/>
        <v>0</v>
      </c>
      <c r="BV522" s="5">
        <f t="shared" si="466"/>
        <v>0</v>
      </c>
      <c r="BW522" s="5">
        <f t="shared" si="467"/>
        <v>0</v>
      </c>
      <c r="BY522" s="5">
        <f t="shared" si="468"/>
        <v>0</v>
      </c>
      <c r="BZ522" s="5">
        <f t="shared" si="469"/>
        <v>0</v>
      </c>
      <c r="CB522" s="5">
        <f t="shared" si="470"/>
        <v>0</v>
      </c>
      <c r="CC522" s="5">
        <f t="shared" si="471"/>
        <v>0</v>
      </c>
      <c r="CE522" s="5">
        <f t="shared" si="472"/>
        <v>0</v>
      </c>
      <c r="CF522" s="5">
        <f t="shared" si="473"/>
        <v>0</v>
      </c>
      <c r="CH522" s="5">
        <f t="shared" si="474"/>
        <v>0</v>
      </c>
      <c r="CI522" s="5">
        <f t="shared" si="475"/>
        <v>0</v>
      </c>
      <c r="CK522" s="5">
        <f t="shared" si="476"/>
        <v>0</v>
      </c>
      <c r="CL522" s="5">
        <f t="shared" si="477"/>
        <v>0</v>
      </c>
      <c r="CN522" s="5">
        <f t="shared" si="478"/>
        <v>0</v>
      </c>
      <c r="CO522" s="5">
        <f t="shared" si="479"/>
        <v>0</v>
      </c>
      <c r="CQ522" s="5">
        <f t="shared" si="480"/>
        <v>0</v>
      </c>
      <c r="CR522" s="5">
        <f t="shared" si="481"/>
        <v>0</v>
      </c>
      <c r="CT522" s="5">
        <f t="shared" si="482"/>
        <v>0</v>
      </c>
      <c r="CU522" s="5">
        <f t="shared" si="483"/>
        <v>0</v>
      </c>
      <c r="CW522" s="5">
        <f t="shared" si="484"/>
        <v>0</v>
      </c>
      <c r="CX522" s="5">
        <f t="shared" si="485"/>
        <v>0</v>
      </c>
      <c r="CZ522" s="5">
        <f t="shared" si="423"/>
        <v>0</v>
      </c>
      <c r="DA522" s="5">
        <f t="shared" si="424"/>
        <v>0</v>
      </c>
    </row>
    <row r="523" spans="2:105" x14ac:dyDescent="0.2">
      <c r="D523" s="32" t="s">
        <v>394</v>
      </c>
    </row>
    <row r="524" spans="2:105" x14ac:dyDescent="0.2">
      <c r="D524" s="32"/>
    </row>
    <row r="525" spans="2:105" x14ac:dyDescent="0.2">
      <c r="B525" s="23" t="s">
        <v>256</v>
      </c>
      <c r="E525" s="23" t="s">
        <v>362</v>
      </c>
      <c r="F525" s="23" t="s">
        <v>80</v>
      </c>
      <c r="G525" s="37">
        <v>84</v>
      </c>
      <c r="H525" s="23" t="s">
        <v>235</v>
      </c>
      <c r="I525" s="23" t="s">
        <v>370</v>
      </c>
      <c r="K525" s="5">
        <v>0</v>
      </c>
      <c r="L525" s="5">
        <f t="shared" si="425"/>
        <v>0</v>
      </c>
      <c r="N525" s="5">
        <f>+K525</f>
        <v>0</v>
      </c>
      <c r="O525" s="5">
        <f t="shared" si="427"/>
        <v>0</v>
      </c>
      <c r="Q525" s="5">
        <f>+N525</f>
        <v>0</v>
      </c>
      <c r="R525" s="5">
        <f t="shared" si="429"/>
        <v>0</v>
      </c>
      <c r="T525" s="5">
        <f>+Q525</f>
        <v>0</v>
      </c>
      <c r="U525" s="5">
        <f t="shared" si="431"/>
        <v>0</v>
      </c>
      <c r="W525" s="5">
        <f>+T525</f>
        <v>0</v>
      </c>
      <c r="X525" s="5">
        <f t="shared" si="433"/>
        <v>0</v>
      </c>
      <c r="Z525" s="5">
        <f>+W525</f>
        <v>0</v>
      </c>
      <c r="AA525" s="5">
        <f t="shared" si="435"/>
        <v>0</v>
      </c>
      <c r="AC525" s="5">
        <f>+Z525</f>
        <v>0</v>
      </c>
      <c r="AD525" s="5">
        <f t="shared" si="437"/>
        <v>0</v>
      </c>
      <c r="AF525" s="5">
        <f>+AC525</f>
        <v>0</v>
      </c>
      <c r="AG525" s="5">
        <f t="shared" si="439"/>
        <v>0</v>
      </c>
      <c r="AI525" s="5">
        <f>+AF525</f>
        <v>0</v>
      </c>
      <c r="AJ525" s="5">
        <f t="shared" si="441"/>
        <v>0</v>
      </c>
      <c r="AL525" s="5">
        <f>+AI525</f>
        <v>0</v>
      </c>
      <c r="AM525" s="5">
        <f t="shared" si="443"/>
        <v>0</v>
      </c>
      <c r="AO525" s="5">
        <f>+AL525</f>
        <v>0</v>
      </c>
      <c r="AP525" s="5">
        <f t="shared" si="445"/>
        <v>0</v>
      </c>
      <c r="AR525" s="5">
        <f>+AO525</f>
        <v>0</v>
      </c>
      <c r="AS525" s="5">
        <f t="shared" si="447"/>
        <v>0</v>
      </c>
      <c r="AU525" s="5">
        <f>+AR525</f>
        <v>0</v>
      </c>
      <c r="AV525" s="5">
        <f t="shared" si="449"/>
        <v>0</v>
      </c>
      <c r="AX525" s="5">
        <f>+AU525</f>
        <v>0</v>
      </c>
      <c r="AY525" s="5">
        <f t="shared" si="451"/>
        <v>0</v>
      </c>
      <c r="BA525" s="5">
        <f>+AX525</f>
        <v>0</v>
      </c>
      <c r="BB525" s="5">
        <f t="shared" si="453"/>
        <v>0</v>
      </c>
      <c r="BD525" s="5">
        <f>+BA525</f>
        <v>0</v>
      </c>
      <c r="BE525" s="5">
        <f t="shared" si="455"/>
        <v>0</v>
      </c>
      <c r="BG525" s="5">
        <f>+BD525</f>
        <v>0</v>
      </c>
      <c r="BH525" s="5">
        <f t="shared" si="457"/>
        <v>0</v>
      </c>
      <c r="BJ525" s="5">
        <f>+BG525</f>
        <v>0</v>
      </c>
      <c r="BK525" s="5">
        <f t="shared" si="459"/>
        <v>0</v>
      </c>
      <c r="BM525" s="5">
        <f>+BJ525</f>
        <v>0</v>
      </c>
      <c r="BN525" s="5">
        <f t="shared" si="461"/>
        <v>0</v>
      </c>
      <c r="BP525" s="5">
        <f>+BM525</f>
        <v>0</v>
      </c>
      <c r="BQ525" s="5">
        <f t="shared" si="463"/>
        <v>0</v>
      </c>
      <c r="BS525" s="5">
        <f>+BP525</f>
        <v>0</v>
      </c>
      <c r="BT525" s="5">
        <f t="shared" si="465"/>
        <v>0</v>
      </c>
      <c r="BV525" s="5">
        <f>+BS525</f>
        <v>0</v>
      </c>
      <c r="BW525" s="5">
        <f t="shared" si="467"/>
        <v>0</v>
      </c>
      <c r="BY525" s="5">
        <f>+BV525</f>
        <v>0</v>
      </c>
      <c r="BZ525" s="5">
        <f t="shared" si="469"/>
        <v>0</v>
      </c>
      <c r="CB525" s="5">
        <f>+BY525</f>
        <v>0</v>
      </c>
      <c r="CC525" s="5">
        <f t="shared" si="471"/>
        <v>0</v>
      </c>
      <c r="CE525" s="5">
        <f>+CB525</f>
        <v>0</v>
      </c>
      <c r="CF525" s="5">
        <f t="shared" si="473"/>
        <v>0</v>
      </c>
      <c r="CH525" s="5">
        <f>+CE525</f>
        <v>0</v>
      </c>
      <c r="CI525" s="5">
        <f t="shared" si="475"/>
        <v>0</v>
      </c>
      <c r="CK525" s="5">
        <f>+CH525</f>
        <v>0</v>
      </c>
      <c r="CL525" s="5">
        <f t="shared" si="477"/>
        <v>0</v>
      </c>
      <c r="CN525" s="5">
        <f>+CK525</f>
        <v>0</v>
      </c>
      <c r="CO525" s="5">
        <f t="shared" si="479"/>
        <v>0</v>
      </c>
      <c r="CQ525" s="5">
        <f>+CN525</f>
        <v>0</v>
      </c>
      <c r="CR525" s="5">
        <f t="shared" si="481"/>
        <v>0</v>
      </c>
      <c r="CT525" s="5">
        <f>+CQ525</f>
        <v>0</v>
      </c>
      <c r="CU525" s="5">
        <f t="shared" si="483"/>
        <v>0</v>
      </c>
      <c r="CW525" s="5">
        <f>+CT525</f>
        <v>0</v>
      </c>
      <c r="CX525" s="5">
        <f t="shared" si="485"/>
        <v>0</v>
      </c>
      <c r="CZ525" s="5">
        <f>K525+N525+Q525+T525+W525+Z525+AC525+AF525+AI525+AL525+AO525+AR525+AU525+AX525+BA525+BD525+BG525+BJ525+BM525+BP525+BS525+BV525+BY525+CB525+CE525+CH525+CK525+CN525+CQ525</f>
        <v>0</v>
      </c>
      <c r="DA525" s="5">
        <f>L525+O525+R525+U525+X525+AA525+AD525+AG525+AJ525+AM525+AP525+AS525+AV525+AY525+BB525+BE525+BH525+BK525+BN525+BQ525+BT525+BW525+BZ525+CC525+CF525+CI525+CL525+CO525+CR525</f>
        <v>0</v>
      </c>
    </row>
    <row r="526" spans="2:105" x14ac:dyDescent="0.2">
      <c r="B526" s="23" t="s">
        <v>256</v>
      </c>
      <c r="E526" s="23" t="s">
        <v>362</v>
      </c>
      <c r="F526" s="23" t="s">
        <v>80</v>
      </c>
      <c r="G526" s="37">
        <v>84</v>
      </c>
      <c r="H526" s="23" t="s">
        <v>236</v>
      </c>
      <c r="I526" s="23" t="s">
        <v>370</v>
      </c>
      <c r="K526" s="5">
        <v>40</v>
      </c>
      <c r="L526" s="5">
        <f t="shared" si="425"/>
        <v>40</v>
      </c>
      <c r="N526" s="5">
        <f>+K526</f>
        <v>40</v>
      </c>
      <c r="O526" s="5">
        <f t="shared" si="427"/>
        <v>40</v>
      </c>
      <c r="Q526" s="5">
        <f>+N526</f>
        <v>40</v>
      </c>
      <c r="R526" s="5">
        <f t="shared" si="429"/>
        <v>40</v>
      </c>
      <c r="T526" s="5">
        <f>+Q526</f>
        <v>40</v>
      </c>
      <c r="U526" s="5">
        <f t="shared" si="431"/>
        <v>40</v>
      </c>
      <c r="W526" s="5">
        <f>+T526</f>
        <v>40</v>
      </c>
      <c r="X526" s="5">
        <f t="shared" si="433"/>
        <v>40</v>
      </c>
      <c r="Z526" s="5">
        <f>+W526</f>
        <v>40</v>
      </c>
      <c r="AA526" s="5">
        <f t="shared" si="435"/>
        <v>40</v>
      </c>
      <c r="AC526" s="5">
        <f>+Z526</f>
        <v>40</v>
      </c>
      <c r="AD526" s="5">
        <f t="shared" si="437"/>
        <v>40</v>
      </c>
      <c r="AF526" s="5">
        <f>+AC526</f>
        <v>40</v>
      </c>
      <c r="AG526" s="5">
        <f t="shared" si="439"/>
        <v>40</v>
      </c>
      <c r="AI526" s="5">
        <f>+AF526</f>
        <v>40</v>
      </c>
      <c r="AJ526" s="5">
        <f t="shared" si="441"/>
        <v>40</v>
      </c>
      <c r="AL526" s="5">
        <f>+AI526</f>
        <v>40</v>
      </c>
      <c r="AM526" s="5">
        <f t="shared" si="443"/>
        <v>40</v>
      </c>
      <c r="AO526" s="5">
        <f>+AL526</f>
        <v>40</v>
      </c>
      <c r="AP526" s="5">
        <f t="shared" si="445"/>
        <v>40</v>
      </c>
      <c r="AR526" s="5">
        <f>+AO526</f>
        <v>40</v>
      </c>
      <c r="AS526" s="5">
        <f t="shared" si="447"/>
        <v>40</v>
      </c>
      <c r="AU526" s="5">
        <f>+AR526</f>
        <v>40</v>
      </c>
      <c r="AV526" s="5">
        <f t="shared" si="449"/>
        <v>40</v>
      </c>
      <c r="AX526" s="5">
        <f>+AU526</f>
        <v>40</v>
      </c>
      <c r="AY526" s="5">
        <f t="shared" si="451"/>
        <v>40</v>
      </c>
      <c r="BA526" s="5">
        <f>+AX526</f>
        <v>40</v>
      </c>
      <c r="BB526" s="5">
        <f t="shared" si="453"/>
        <v>40</v>
      </c>
      <c r="BD526" s="5">
        <f>+BA526</f>
        <v>40</v>
      </c>
      <c r="BE526" s="5">
        <f t="shared" si="455"/>
        <v>40</v>
      </c>
      <c r="BG526" s="5">
        <f>+BD526</f>
        <v>40</v>
      </c>
      <c r="BH526" s="5">
        <f t="shared" si="457"/>
        <v>40</v>
      </c>
      <c r="BJ526" s="5">
        <f>+BG526</f>
        <v>40</v>
      </c>
      <c r="BK526" s="5">
        <f t="shared" si="459"/>
        <v>40</v>
      </c>
      <c r="BM526" s="5">
        <f>+BJ526</f>
        <v>40</v>
      </c>
      <c r="BN526" s="5">
        <f t="shared" si="461"/>
        <v>40</v>
      </c>
      <c r="BP526" s="5">
        <f>+BM526</f>
        <v>40</v>
      </c>
      <c r="BQ526" s="5">
        <f t="shared" si="463"/>
        <v>40</v>
      </c>
      <c r="BS526" s="5">
        <f>+BP526</f>
        <v>40</v>
      </c>
      <c r="BT526" s="5">
        <f t="shared" si="465"/>
        <v>40</v>
      </c>
      <c r="BV526" s="5">
        <f>+BS526</f>
        <v>40</v>
      </c>
      <c r="BW526" s="5">
        <f t="shared" si="467"/>
        <v>40</v>
      </c>
      <c r="BY526" s="5">
        <f>+BV526</f>
        <v>40</v>
      </c>
      <c r="BZ526" s="5">
        <f t="shared" si="469"/>
        <v>40</v>
      </c>
      <c r="CB526" s="5">
        <f>+BY526</f>
        <v>40</v>
      </c>
      <c r="CC526" s="5">
        <f t="shared" si="471"/>
        <v>40</v>
      </c>
      <c r="CE526" s="5">
        <f>+CB526</f>
        <v>40</v>
      </c>
      <c r="CF526" s="5">
        <f t="shared" si="473"/>
        <v>40</v>
      </c>
      <c r="CH526" s="5">
        <f>+CE526</f>
        <v>40</v>
      </c>
      <c r="CI526" s="5">
        <f t="shared" si="475"/>
        <v>40</v>
      </c>
      <c r="CK526" s="5">
        <f>+CH526</f>
        <v>40</v>
      </c>
      <c r="CL526" s="5">
        <f t="shared" si="477"/>
        <v>40</v>
      </c>
      <c r="CN526" s="5">
        <f>+CK526</f>
        <v>40</v>
      </c>
      <c r="CO526" s="5">
        <f t="shared" si="479"/>
        <v>40</v>
      </c>
      <c r="CQ526" s="5">
        <f>+CN526</f>
        <v>40</v>
      </c>
      <c r="CR526" s="5">
        <f t="shared" si="481"/>
        <v>40</v>
      </c>
      <c r="CT526" s="5">
        <f>+CQ526</f>
        <v>40</v>
      </c>
      <c r="CU526" s="5">
        <f t="shared" si="483"/>
        <v>40</v>
      </c>
      <c r="CW526" s="5">
        <f>+CT526</f>
        <v>40</v>
      </c>
      <c r="CX526" s="5">
        <f t="shared" si="485"/>
        <v>40</v>
      </c>
      <c r="CZ526" s="5">
        <f>K526+N526+Q526+T526+W526+Z526+AC526+AF526+AI526+AL526+AO526+AR526+AU526+AX526+BA526+BD526+BG526+BJ526+BM526+BP526+BS526+BV526+BY526+CB526+CE526+CH526+CK526+CN526+CQ526</f>
        <v>1160</v>
      </c>
      <c r="DA526" s="5">
        <f>L526+O526+R526+U526+X526+AA526+AD526+AG526+AJ526+AM526+AP526+AS526+AV526+AY526+BB526+BE526+BH526+BK526+BN526+BQ526+BT526+BW526+BZ526+CC526+CF526+CI526+CL526+CO526+CR526</f>
        <v>1160</v>
      </c>
    </row>
    <row r="528" spans="2:105" x14ac:dyDescent="0.2">
      <c r="B528" s="23" t="s">
        <v>256</v>
      </c>
      <c r="E528" s="23" t="s">
        <v>362</v>
      </c>
      <c r="F528" s="23" t="s">
        <v>211</v>
      </c>
      <c r="G528" s="37">
        <v>3</v>
      </c>
      <c r="H528" s="23" t="s">
        <v>235</v>
      </c>
      <c r="I528" s="23" t="s">
        <v>358</v>
      </c>
      <c r="L528" s="5">
        <f t="shared" si="425"/>
        <v>0</v>
      </c>
      <c r="N528" s="5">
        <f t="shared" si="426"/>
        <v>0</v>
      </c>
      <c r="O528" s="5">
        <f t="shared" si="427"/>
        <v>0</v>
      </c>
      <c r="Q528" s="5">
        <f t="shared" si="428"/>
        <v>0</v>
      </c>
      <c r="R528" s="5">
        <f t="shared" si="429"/>
        <v>0</v>
      </c>
      <c r="T528" s="5">
        <f t="shared" si="430"/>
        <v>0</v>
      </c>
      <c r="U528" s="5">
        <f t="shared" si="431"/>
        <v>0</v>
      </c>
      <c r="W528" s="5">
        <f t="shared" si="432"/>
        <v>0</v>
      </c>
      <c r="X528" s="5">
        <f t="shared" si="433"/>
        <v>0</v>
      </c>
      <c r="Z528" s="5">
        <f t="shared" si="434"/>
        <v>0</v>
      </c>
      <c r="AA528" s="5">
        <f t="shared" si="435"/>
        <v>0</v>
      </c>
      <c r="AC528" s="5">
        <f t="shared" si="436"/>
        <v>0</v>
      </c>
      <c r="AD528" s="5">
        <f t="shared" si="437"/>
        <v>0</v>
      </c>
      <c r="AF528" s="5">
        <f t="shared" si="438"/>
        <v>0</v>
      </c>
      <c r="AG528" s="5">
        <f t="shared" si="439"/>
        <v>0</v>
      </c>
      <c r="AI528" s="5">
        <f t="shared" si="440"/>
        <v>0</v>
      </c>
      <c r="AJ528" s="5">
        <f t="shared" si="441"/>
        <v>0</v>
      </c>
      <c r="AL528" s="5">
        <f t="shared" si="442"/>
        <v>0</v>
      </c>
      <c r="AM528" s="5">
        <f t="shared" si="443"/>
        <v>0</v>
      </c>
      <c r="AO528" s="5">
        <f t="shared" si="444"/>
        <v>0</v>
      </c>
      <c r="AP528" s="5">
        <f t="shared" si="445"/>
        <v>0</v>
      </c>
      <c r="AR528" s="5">
        <f t="shared" si="446"/>
        <v>0</v>
      </c>
      <c r="AS528" s="5">
        <f t="shared" si="447"/>
        <v>0</v>
      </c>
      <c r="AU528" s="5">
        <f t="shared" si="448"/>
        <v>0</v>
      </c>
      <c r="AV528" s="5">
        <f t="shared" si="449"/>
        <v>0</v>
      </c>
      <c r="AX528" s="5">
        <f t="shared" si="450"/>
        <v>0</v>
      </c>
      <c r="AY528" s="5">
        <f t="shared" si="451"/>
        <v>0</v>
      </c>
      <c r="BA528" s="5">
        <f t="shared" si="452"/>
        <v>0</v>
      </c>
      <c r="BB528" s="5">
        <f t="shared" si="453"/>
        <v>0</v>
      </c>
      <c r="BD528" s="5">
        <f t="shared" si="454"/>
        <v>0</v>
      </c>
      <c r="BE528" s="5">
        <f t="shared" si="455"/>
        <v>0</v>
      </c>
      <c r="BG528" s="5">
        <f t="shared" si="456"/>
        <v>0</v>
      </c>
      <c r="BH528" s="5">
        <f t="shared" si="457"/>
        <v>0</v>
      </c>
      <c r="BJ528" s="5">
        <f t="shared" si="458"/>
        <v>0</v>
      </c>
      <c r="BK528" s="5">
        <f t="shared" si="459"/>
        <v>0</v>
      </c>
      <c r="BM528" s="5">
        <f t="shared" si="460"/>
        <v>0</v>
      </c>
      <c r="BN528" s="5">
        <f t="shared" si="461"/>
        <v>0</v>
      </c>
      <c r="BP528" s="5">
        <f t="shared" si="462"/>
        <v>0</v>
      </c>
      <c r="BQ528" s="5">
        <f t="shared" si="463"/>
        <v>0</v>
      </c>
      <c r="BS528" s="5">
        <f t="shared" si="464"/>
        <v>0</v>
      </c>
      <c r="BT528" s="5">
        <f t="shared" si="465"/>
        <v>0</v>
      </c>
      <c r="BV528" s="5">
        <f t="shared" si="466"/>
        <v>0</v>
      </c>
      <c r="BW528" s="5">
        <f t="shared" si="467"/>
        <v>0</v>
      </c>
      <c r="BY528" s="5">
        <f t="shared" si="468"/>
        <v>0</v>
      </c>
      <c r="BZ528" s="5">
        <f t="shared" si="469"/>
        <v>0</v>
      </c>
      <c r="CB528" s="5">
        <f t="shared" si="470"/>
        <v>0</v>
      </c>
      <c r="CC528" s="5">
        <f t="shared" si="471"/>
        <v>0</v>
      </c>
      <c r="CE528" s="5">
        <f t="shared" si="472"/>
        <v>0</v>
      </c>
      <c r="CF528" s="5">
        <f t="shared" si="473"/>
        <v>0</v>
      </c>
      <c r="CH528" s="5">
        <f t="shared" si="474"/>
        <v>0</v>
      </c>
      <c r="CI528" s="5">
        <f t="shared" si="475"/>
        <v>0</v>
      </c>
      <c r="CK528" s="5">
        <f t="shared" si="476"/>
        <v>0</v>
      </c>
      <c r="CL528" s="5">
        <f t="shared" si="477"/>
        <v>0</v>
      </c>
      <c r="CN528" s="5">
        <f t="shared" si="478"/>
        <v>0</v>
      </c>
      <c r="CO528" s="5">
        <f t="shared" si="479"/>
        <v>0</v>
      </c>
      <c r="CQ528" s="5">
        <f t="shared" si="480"/>
        <v>0</v>
      </c>
      <c r="CR528" s="5">
        <f t="shared" si="481"/>
        <v>0</v>
      </c>
      <c r="CT528" s="5">
        <f t="shared" si="482"/>
        <v>0</v>
      </c>
      <c r="CU528" s="5">
        <f t="shared" si="483"/>
        <v>0</v>
      </c>
      <c r="CW528" s="5">
        <f t="shared" si="484"/>
        <v>0</v>
      </c>
      <c r="CX528" s="5">
        <f t="shared" si="485"/>
        <v>0</v>
      </c>
      <c r="CZ528" s="5">
        <f t="shared" si="423"/>
        <v>0</v>
      </c>
      <c r="DA528" s="5">
        <f t="shared" si="424"/>
        <v>0</v>
      </c>
    </row>
    <row r="529" spans="2:136" x14ac:dyDescent="0.2">
      <c r="B529" s="23" t="s">
        <v>256</v>
      </c>
      <c r="E529" s="23" t="s">
        <v>362</v>
      </c>
      <c r="F529" s="23" t="s">
        <v>211</v>
      </c>
      <c r="G529" s="37">
        <v>3</v>
      </c>
      <c r="H529" s="23" t="s">
        <v>236</v>
      </c>
      <c r="I529" s="23" t="s">
        <v>358</v>
      </c>
      <c r="K529" s="5">
        <v>1000</v>
      </c>
      <c r="L529" s="5">
        <f t="shared" si="425"/>
        <v>1000</v>
      </c>
      <c r="N529" s="5">
        <f t="shared" si="426"/>
        <v>1000</v>
      </c>
      <c r="O529" s="5">
        <f t="shared" si="427"/>
        <v>1000</v>
      </c>
      <c r="Q529" s="5">
        <f t="shared" si="428"/>
        <v>1000</v>
      </c>
      <c r="R529" s="5">
        <f t="shared" si="429"/>
        <v>1000</v>
      </c>
      <c r="T529" s="5">
        <f t="shared" si="430"/>
        <v>1000</v>
      </c>
      <c r="U529" s="5">
        <f t="shared" si="431"/>
        <v>1000</v>
      </c>
      <c r="W529" s="5">
        <f t="shared" si="432"/>
        <v>1000</v>
      </c>
      <c r="X529" s="5">
        <f t="shared" si="433"/>
        <v>1000</v>
      </c>
      <c r="Z529" s="5">
        <f t="shared" si="434"/>
        <v>1000</v>
      </c>
      <c r="AA529" s="5">
        <f t="shared" si="435"/>
        <v>1000</v>
      </c>
      <c r="AC529" s="5">
        <f t="shared" si="436"/>
        <v>1000</v>
      </c>
      <c r="AD529" s="5">
        <f t="shared" si="437"/>
        <v>1000</v>
      </c>
      <c r="AF529" s="5">
        <f t="shared" si="438"/>
        <v>1000</v>
      </c>
      <c r="AG529" s="5">
        <f t="shared" si="439"/>
        <v>1000</v>
      </c>
      <c r="AI529" s="5">
        <f t="shared" si="440"/>
        <v>1000</v>
      </c>
      <c r="AJ529" s="5">
        <f t="shared" si="441"/>
        <v>1000</v>
      </c>
      <c r="AL529" s="5">
        <f t="shared" si="442"/>
        <v>1000</v>
      </c>
      <c r="AM529" s="5">
        <f t="shared" si="443"/>
        <v>1000</v>
      </c>
      <c r="AO529" s="5">
        <f t="shared" si="444"/>
        <v>1000</v>
      </c>
      <c r="AP529" s="5">
        <f t="shared" si="445"/>
        <v>1000</v>
      </c>
      <c r="AR529" s="5">
        <f t="shared" si="446"/>
        <v>1000</v>
      </c>
      <c r="AS529" s="5">
        <f t="shared" si="447"/>
        <v>1000</v>
      </c>
      <c r="AU529" s="5">
        <f t="shared" si="448"/>
        <v>1000</v>
      </c>
      <c r="AV529" s="5">
        <f t="shared" si="449"/>
        <v>1000</v>
      </c>
      <c r="AX529" s="5">
        <f t="shared" si="450"/>
        <v>1000</v>
      </c>
      <c r="AY529" s="5">
        <f t="shared" si="451"/>
        <v>1000</v>
      </c>
      <c r="BA529" s="5">
        <f t="shared" si="452"/>
        <v>1000</v>
      </c>
      <c r="BB529" s="5">
        <f t="shared" si="453"/>
        <v>1000</v>
      </c>
      <c r="BD529" s="5">
        <f t="shared" si="454"/>
        <v>1000</v>
      </c>
      <c r="BE529" s="5">
        <f t="shared" si="455"/>
        <v>1000</v>
      </c>
      <c r="BG529" s="5">
        <f t="shared" si="456"/>
        <v>1000</v>
      </c>
      <c r="BH529" s="5">
        <f t="shared" si="457"/>
        <v>1000</v>
      </c>
      <c r="BJ529" s="5">
        <f t="shared" si="458"/>
        <v>1000</v>
      </c>
      <c r="BK529" s="5">
        <f t="shared" si="459"/>
        <v>1000</v>
      </c>
      <c r="BM529" s="5">
        <f t="shared" si="460"/>
        <v>1000</v>
      </c>
      <c r="BN529" s="5">
        <f t="shared" si="461"/>
        <v>1000</v>
      </c>
      <c r="BP529" s="5">
        <f t="shared" si="462"/>
        <v>1000</v>
      </c>
      <c r="BQ529" s="5">
        <f t="shared" si="463"/>
        <v>1000</v>
      </c>
      <c r="BS529" s="5">
        <f t="shared" si="464"/>
        <v>1000</v>
      </c>
      <c r="BT529" s="5">
        <f t="shared" si="465"/>
        <v>1000</v>
      </c>
      <c r="BV529" s="5">
        <f t="shared" si="466"/>
        <v>1000</v>
      </c>
      <c r="BW529" s="5">
        <f t="shared" si="467"/>
        <v>1000</v>
      </c>
      <c r="BY529" s="5">
        <f t="shared" si="468"/>
        <v>1000</v>
      </c>
      <c r="BZ529" s="5">
        <f t="shared" si="469"/>
        <v>1000</v>
      </c>
      <c r="CB529" s="5">
        <f t="shared" si="470"/>
        <v>1000</v>
      </c>
      <c r="CC529" s="5">
        <f t="shared" si="471"/>
        <v>1000</v>
      </c>
      <c r="CE529" s="5">
        <f t="shared" si="472"/>
        <v>1000</v>
      </c>
      <c r="CF529" s="5">
        <f t="shared" si="473"/>
        <v>1000</v>
      </c>
      <c r="CH529" s="5">
        <f t="shared" si="474"/>
        <v>1000</v>
      </c>
      <c r="CI529" s="5">
        <f t="shared" si="475"/>
        <v>1000</v>
      </c>
      <c r="CK529" s="5">
        <f t="shared" si="476"/>
        <v>1000</v>
      </c>
      <c r="CL529" s="5">
        <f t="shared" si="477"/>
        <v>1000</v>
      </c>
      <c r="CN529" s="5">
        <f t="shared" si="478"/>
        <v>1000</v>
      </c>
      <c r="CO529" s="5">
        <f t="shared" si="479"/>
        <v>1000</v>
      </c>
      <c r="CQ529" s="5">
        <f t="shared" si="480"/>
        <v>1000</v>
      </c>
      <c r="CR529" s="5">
        <f t="shared" si="481"/>
        <v>1000</v>
      </c>
      <c r="CT529" s="5">
        <f t="shared" si="482"/>
        <v>1000</v>
      </c>
      <c r="CU529" s="5">
        <f t="shared" si="483"/>
        <v>1000</v>
      </c>
      <c r="CW529" s="5">
        <f t="shared" si="484"/>
        <v>1000</v>
      </c>
      <c r="CX529" s="5">
        <f t="shared" si="485"/>
        <v>1000</v>
      </c>
      <c r="CZ529" s="5">
        <f t="shared" si="423"/>
        <v>29000</v>
      </c>
      <c r="DA529" s="5">
        <f t="shared" si="424"/>
        <v>29000</v>
      </c>
    </row>
    <row r="531" spans="2:136" x14ac:dyDescent="0.2">
      <c r="B531" s="23" t="s">
        <v>256</v>
      </c>
      <c r="E531" s="23" t="s">
        <v>362</v>
      </c>
      <c r="F531" s="23" t="s">
        <v>213</v>
      </c>
      <c r="G531" s="37">
        <v>31</v>
      </c>
      <c r="H531" s="23" t="s">
        <v>235</v>
      </c>
      <c r="I531" s="23" t="s">
        <v>358</v>
      </c>
      <c r="L531" s="5">
        <f t="shared" si="425"/>
        <v>0</v>
      </c>
      <c r="N531" s="5">
        <f t="shared" si="426"/>
        <v>0</v>
      </c>
      <c r="O531" s="5">
        <f t="shared" si="427"/>
        <v>0</v>
      </c>
      <c r="Q531" s="5">
        <f t="shared" si="428"/>
        <v>0</v>
      </c>
      <c r="R531" s="5">
        <f t="shared" si="429"/>
        <v>0</v>
      </c>
      <c r="T531" s="5">
        <f t="shared" si="430"/>
        <v>0</v>
      </c>
      <c r="U531" s="5">
        <f t="shared" si="431"/>
        <v>0</v>
      </c>
      <c r="W531" s="5">
        <f t="shared" si="432"/>
        <v>0</v>
      </c>
      <c r="X531" s="5">
        <f t="shared" si="433"/>
        <v>0</v>
      </c>
      <c r="Z531" s="5">
        <f t="shared" si="434"/>
        <v>0</v>
      </c>
      <c r="AA531" s="5">
        <f t="shared" si="435"/>
        <v>0</v>
      </c>
      <c r="AC531" s="5">
        <f t="shared" si="436"/>
        <v>0</v>
      </c>
      <c r="AD531" s="5">
        <f t="shared" si="437"/>
        <v>0</v>
      </c>
      <c r="AF531" s="5">
        <f t="shared" si="438"/>
        <v>0</v>
      </c>
      <c r="AG531" s="5">
        <f t="shared" si="439"/>
        <v>0</v>
      </c>
      <c r="AI531" s="5">
        <f t="shared" si="440"/>
        <v>0</v>
      </c>
      <c r="AJ531" s="5">
        <f t="shared" si="441"/>
        <v>0</v>
      </c>
      <c r="AL531" s="5">
        <f t="shared" si="442"/>
        <v>0</v>
      </c>
      <c r="AM531" s="5">
        <f t="shared" si="443"/>
        <v>0</v>
      </c>
      <c r="AO531" s="5">
        <f t="shared" si="444"/>
        <v>0</v>
      </c>
      <c r="AP531" s="5">
        <f t="shared" si="445"/>
        <v>0</v>
      </c>
      <c r="AR531" s="5">
        <f t="shared" si="446"/>
        <v>0</v>
      </c>
      <c r="AS531" s="5">
        <f t="shared" si="447"/>
        <v>0</v>
      </c>
      <c r="AU531" s="5">
        <f t="shared" si="448"/>
        <v>0</v>
      </c>
      <c r="AV531" s="5">
        <f t="shared" si="449"/>
        <v>0</v>
      </c>
      <c r="AX531" s="5">
        <f t="shared" si="450"/>
        <v>0</v>
      </c>
      <c r="AY531" s="5">
        <f t="shared" si="451"/>
        <v>0</v>
      </c>
      <c r="BA531" s="5">
        <f t="shared" si="452"/>
        <v>0</v>
      </c>
      <c r="BB531" s="5">
        <f t="shared" si="453"/>
        <v>0</v>
      </c>
      <c r="BD531" s="5">
        <f t="shared" si="454"/>
        <v>0</v>
      </c>
      <c r="BE531" s="5">
        <f t="shared" si="455"/>
        <v>0</v>
      </c>
      <c r="BG531" s="5">
        <f t="shared" si="456"/>
        <v>0</v>
      </c>
      <c r="BH531" s="5">
        <f t="shared" si="457"/>
        <v>0</v>
      </c>
      <c r="BJ531" s="5">
        <f t="shared" si="458"/>
        <v>0</v>
      </c>
      <c r="BK531" s="5">
        <f t="shared" si="459"/>
        <v>0</v>
      </c>
      <c r="BM531" s="5">
        <f t="shared" si="460"/>
        <v>0</v>
      </c>
      <c r="BN531" s="5">
        <f t="shared" si="461"/>
        <v>0</v>
      </c>
      <c r="BP531" s="5">
        <f t="shared" si="462"/>
        <v>0</v>
      </c>
      <c r="BQ531" s="5">
        <f t="shared" si="463"/>
        <v>0</v>
      </c>
      <c r="BS531" s="5">
        <f t="shared" si="464"/>
        <v>0</v>
      </c>
      <c r="BT531" s="5">
        <f t="shared" si="465"/>
        <v>0</v>
      </c>
      <c r="BV531" s="5">
        <f t="shared" si="466"/>
        <v>0</v>
      </c>
      <c r="BW531" s="5">
        <f t="shared" si="467"/>
        <v>0</v>
      </c>
      <c r="BY531" s="5">
        <f t="shared" si="468"/>
        <v>0</v>
      </c>
      <c r="BZ531" s="5">
        <f t="shared" si="469"/>
        <v>0</v>
      </c>
      <c r="CB531" s="5">
        <f t="shared" si="470"/>
        <v>0</v>
      </c>
      <c r="CC531" s="5">
        <f t="shared" si="471"/>
        <v>0</v>
      </c>
      <c r="CE531" s="5">
        <f t="shared" si="472"/>
        <v>0</v>
      </c>
      <c r="CF531" s="5">
        <f t="shared" si="473"/>
        <v>0</v>
      </c>
      <c r="CH531" s="5">
        <f t="shared" si="474"/>
        <v>0</v>
      </c>
      <c r="CI531" s="5">
        <f t="shared" si="475"/>
        <v>0</v>
      </c>
      <c r="CK531" s="5">
        <f t="shared" si="476"/>
        <v>0</v>
      </c>
      <c r="CL531" s="5">
        <f t="shared" si="477"/>
        <v>0</v>
      </c>
      <c r="CN531" s="5">
        <f t="shared" si="478"/>
        <v>0</v>
      </c>
      <c r="CO531" s="5">
        <f t="shared" si="479"/>
        <v>0</v>
      </c>
      <c r="CQ531" s="5">
        <f t="shared" si="480"/>
        <v>0</v>
      </c>
      <c r="CR531" s="5">
        <f t="shared" si="481"/>
        <v>0</v>
      </c>
      <c r="CT531" s="5">
        <f t="shared" si="482"/>
        <v>0</v>
      </c>
      <c r="CU531" s="5">
        <f t="shared" si="483"/>
        <v>0</v>
      </c>
      <c r="CW531" s="5">
        <f t="shared" si="484"/>
        <v>0</v>
      </c>
      <c r="CX531" s="5">
        <f t="shared" si="485"/>
        <v>0</v>
      </c>
      <c r="CZ531" s="5">
        <f t="shared" si="423"/>
        <v>0</v>
      </c>
      <c r="DA531" s="5">
        <f t="shared" si="424"/>
        <v>0</v>
      </c>
    </row>
    <row r="532" spans="2:136" x14ac:dyDescent="0.2">
      <c r="B532" s="23" t="s">
        <v>256</v>
      </c>
      <c r="E532" s="23" t="s">
        <v>362</v>
      </c>
      <c r="F532" s="23" t="s">
        <v>213</v>
      </c>
      <c r="G532" s="37">
        <v>31</v>
      </c>
      <c r="H532" s="23" t="s">
        <v>236</v>
      </c>
      <c r="I532" s="23" t="s">
        <v>358</v>
      </c>
      <c r="K532" s="5">
        <v>20</v>
      </c>
      <c r="L532" s="5">
        <f t="shared" si="425"/>
        <v>20</v>
      </c>
      <c r="N532" s="5">
        <f t="shared" si="426"/>
        <v>20</v>
      </c>
      <c r="O532" s="5">
        <f t="shared" si="427"/>
        <v>20</v>
      </c>
      <c r="Q532" s="5">
        <f t="shared" si="428"/>
        <v>20</v>
      </c>
      <c r="R532" s="5">
        <f t="shared" si="429"/>
        <v>20</v>
      </c>
      <c r="T532" s="5">
        <f t="shared" si="430"/>
        <v>20</v>
      </c>
      <c r="U532" s="5">
        <f t="shared" si="431"/>
        <v>20</v>
      </c>
      <c r="W532" s="5">
        <f t="shared" si="432"/>
        <v>20</v>
      </c>
      <c r="X532" s="5">
        <f t="shared" si="433"/>
        <v>20</v>
      </c>
      <c r="Z532" s="5">
        <f t="shared" si="434"/>
        <v>20</v>
      </c>
      <c r="AA532" s="5">
        <f t="shared" si="435"/>
        <v>20</v>
      </c>
      <c r="AC532" s="5">
        <f t="shared" si="436"/>
        <v>20</v>
      </c>
      <c r="AD532" s="5">
        <f t="shared" si="437"/>
        <v>20</v>
      </c>
      <c r="AF532" s="5">
        <f t="shared" si="438"/>
        <v>20</v>
      </c>
      <c r="AG532" s="5">
        <f t="shared" si="439"/>
        <v>20</v>
      </c>
      <c r="AI532" s="5">
        <f t="shared" si="440"/>
        <v>20</v>
      </c>
      <c r="AJ532" s="5">
        <f t="shared" si="441"/>
        <v>20</v>
      </c>
      <c r="AL532" s="5">
        <f t="shared" si="442"/>
        <v>20</v>
      </c>
      <c r="AM532" s="5">
        <f t="shared" si="443"/>
        <v>20</v>
      </c>
      <c r="AO532" s="5">
        <f t="shared" si="444"/>
        <v>20</v>
      </c>
      <c r="AP532" s="5">
        <f t="shared" si="445"/>
        <v>20</v>
      </c>
      <c r="AR532" s="5">
        <f t="shared" si="446"/>
        <v>20</v>
      </c>
      <c r="AS532" s="5">
        <f t="shared" si="447"/>
        <v>20</v>
      </c>
      <c r="AU532" s="5">
        <f t="shared" si="448"/>
        <v>20</v>
      </c>
      <c r="AV532" s="5">
        <f t="shared" si="449"/>
        <v>20</v>
      </c>
      <c r="AX532" s="5">
        <f t="shared" si="450"/>
        <v>20</v>
      </c>
      <c r="AY532" s="5">
        <f t="shared" si="451"/>
        <v>20</v>
      </c>
      <c r="BA532" s="5">
        <f t="shared" si="452"/>
        <v>20</v>
      </c>
      <c r="BB532" s="5">
        <f t="shared" si="453"/>
        <v>20</v>
      </c>
      <c r="BD532" s="5">
        <f t="shared" si="454"/>
        <v>20</v>
      </c>
      <c r="BE532" s="5">
        <f t="shared" si="455"/>
        <v>20</v>
      </c>
      <c r="BG532" s="5">
        <f t="shared" si="456"/>
        <v>20</v>
      </c>
      <c r="BH532" s="5">
        <f t="shared" si="457"/>
        <v>20</v>
      </c>
      <c r="BJ532" s="5">
        <f t="shared" si="458"/>
        <v>20</v>
      </c>
      <c r="BK532" s="5">
        <f t="shared" si="459"/>
        <v>20</v>
      </c>
      <c r="BM532" s="5">
        <f t="shared" si="460"/>
        <v>20</v>
      </c>
      <c r="BN532" s="5">
        <f t="shared" si="461"/>
        <v>20</v>
      </c>
      <c r="BP532" s="5">
        <f t="shared" si="462"/>
        <v>20</v>
      </c>
      <c r="BQ532" s="5">
        <f t="shared" si="463"/>
        <v>20</v>
      </c>
      <c r="BS532" s="5">
        <f t="shared" si="464"/>
        <v>20</v>
      </c>
      <c r="BT532" s="5">
        <f t="shared" si="465"/>
        <v>20</v>
      </c>
      <c r="BV532" s="5">
        <f t="shared" si="466"/>
        <v>20</v>
      </c>
      <c r="BW532" s="5">
        <f t="shared" si="467"/>
        <v>20</v>
      </c>
      <c r="BY532" s="5">
        <f t="shared" si="468"/>
        <v>20</v>
      </c>
      <c r="BZ532" s="5">
        <f t="shared" si="469"/>
        <v>20</v>
      </c>
      <c r="CB532" s="5">
        <f t="shared" si="470"/>
        <v>20</v>
      </c>
      <c r="CC532" s="5">
        <f t="shared" si="471"/>
        <v>20</v>
      </c>
      <c r="CE532" s="5">
        <f t="shared" si="472"/>
        <v>20</v>
      </c>
      <c r="CF532" s="5">
        <f t="shared" si="473"/>
        <v>20</v>
      </c>
      <c r="CH532" s="5">
        <f t="shared" si="474"/>
        <v>20</v>
      </c>
      <c r="CI532" s="5">
        <f t="shared" si="475"/>
        <v>20</v>
      </c>
      <c r="CK532" s="5">
        <f t="shared" si="476"/>
        <v>20</v>
      </c>
      <c r="CL532" s="5">
        <f t="shared" si="477"/>
        <v>20</v>
      </c>
      <c r="CN532" s="5">
        <f t="shared" si="478"/>
        <v>20</v>
      </c>
      <c r="CO532" s="5">
        <f t="shared" si="479"/>
        <v>20</v>
      </c>
      <c r="CQ532" s="5">
        <f t="shared" si="480"/>
        <v>20</v>
      </c>
      <c r="CR532" s="5">
        <f t="shared" si="481"/>
        <v>20</v>
      </c>
      <c r="CT532" s="5">
        <f t="shared" si="482"/>
        <v>20</v>
      </c>
      <c r="CU532" s="5">
        <f t="shared" si="483"/>
        <v>20</v>
      </c>
      <c r="CW532" s="5">
        <f t="shared" si="484"/>
        <v>20</v>
      </c>
      <c r="CX532" s="5">
        <f t="shared" si="485"/>
        <v>20</v>
      </c>
      <c r="CZ532" s="5">
        <f t="shared" si="423"/>
        <v>580</v>
      </c>
      <c r="DA532" s="5">
        <f t="shared" si="424"/>
        <v>580</v>
      </c>
    </row>
    <row r="534" spans="2:136" x14ac:dyDescent="0.2">
      <c r="B534" s="23" t="s">
        <v>256</v>
      </c>
      <c r="E534" s="23" t="s">
        <v>362</v>
      </c>
      <c r="F534" s="23" t="s">
        <v>213</v>
      </c>
      <c r="G534" s="37">
        <v>85</v>
      </c>
      <c r="H534" s="23" t="s">
        <v>235</v>
      </c>
      <c r="I534" s="23" t="s">
        <v>358</v>
      </c>
      <c r="L534" s="5">
        <f t="shared" si="425"/>
        <v>0</v>
      </c>
      <c r="N534" s="5">
        <f t="shared" si="426"/>
        <v>0</v>
      </c>
      <c r="O534" s="5">
        <f t="shared" si="427"/>
        <v>0</v>
      </c>
      <c r="Q534" s="5">
        <f t="shared" si="428"/>
        <v>0</v>
      </c>
      <c r="R534" s="5">
        <f t="shared" si="429"/>
        <v>0</v>
      </c>
      <c r="T534" s="5">
        <f t="shared" si="430"/>
        <v>0</v>
      </c>
      <c r="U534" s="5">
        <f t="shared" si="431"/>
        <v>0</v>
      </c>
      <c r="W534" s="5">
        <f t="shared" si="432"/>
        <v>0</v>
      </c>
      <c r="X534" s="5">
        <f t="shared" si="433"/>
        <v>0</v>
      </c>
      <c r="Z534" s="5">
        <f t="shared" si="434"/>
        <v>0</v>
      </c>
      <c r="AA534" s="5">
        <f t="shared" si="435"/>
        <v>0</v>
      </c>
      <c r="AC534" s="5">
        <f t="shared" si="436"/>
        <v>0</v>
      </c>
      <c r="AD534" s="5">
        <f t="shared" si="437"/>
        <v>0</v>
      </c>
      <c r="AF534" s="5">
        <f t="shared" si="438"/>
        <v>0</v>
      </c>
      <c r="AG534" s="5">
        <f t="shared" si="439"/>
        <v>0</v>
      </c>
      <c r="AI534" s="5">
        <f t="shared" si="440"/>
        <v>0</v>
      </c>
      <c r="AJ534" s="5">
        <f t="shared" si="441"/>
        <v>0</v>
      </c>
      <c r="AL534" s="5">
        <f t="shared" si="442"/>
        <v>0</v>
      </c>
      <c r="AM534" s="5">
        <f t="shared" si="443"/>
        <v>0</v>
      </c>
      <c r="AO534" s="5">
        <f t="shared" si="444"/>
        <v>0</v>
      </c>
      <c r="AP534" s="5">
        <f t="shared" si="445"/>
        <v>0</v>
      </c>
      <c r="AR534" s="5">
        <f t="shared" si="446"/>
        <v>0</v>
      </c>
      <c r="AS534" s="5">
        <f t="shared" si="447"/>
        <v>0</v>
      </c>
      <c r="AU534" s="5">
        <f t="shared" si="448"/>
        <v>0</v>
      </c>
      <c r="AV534" s="5">
        <f t="shared" si="449"/>
        <v>0</v>
      </c>
      <c r="AX534" s="5">
        <f t="shared" si="450"/>
        <v>0</v>
      </c>
      <c r="AY534" s="5">
        <f t="shared" si="451"/>
        <v>0</v>
      </c>
      <c r="BA534" s="5">
        <f t="shared" si="452"/>
        <v>0</v>
      </c>
      <c r="BB534" s="5">
        <f t="shared" si="453"/>
        <v>0</v>
      </c>
      <c r="BD534" s="5">
        <f t="shared" si="454"/>
        <v>0</v>
      </c>
      <c r="BE534" s="5">
        <f t="shared" si="455"/>
        <v>0</v>
      </c>
      <c r="BG534" s="5">
        <f t="shared" si="456"/>
        <v>0</v>
      </c>
      <c r="BH534" s="5">
        <f t="shared" si="457"/>
        <v>0</v>
      </c>
      <c r="BJ534" s="5">
        <f t="shared" si="458"/>
        <v>0</v>
      </c>
      <c r="BK534" s="5">
        <f t="shared" si="459"/>
        <v>0</v>
      </c>
      <c r="BM534" s="5">
        <f t="shared" si="460"/>
        <v>0</v>
      </c>
      <c r="BN534" s="5">
        <f t="shared" si="461"/>
        <v>0</v>
      </c>
      <c r="BP534" s="5">
        <f t="shared" si="462"/>
        <v>0</v>
      </c>
      <c r="BQ534" s="5">
        <f t="shared" si="463"/>
        <v>0</v>
      </c>
      <c r="BS534" s="5">
        <f t="shared" si="464"/>
        <v>0</v>
      </c>
      <c r="BT534" s="5">
        <f t="shared" si="465"/>
        <v>0</v>
      </c>
      <c r="BV534" s="5">
        <f t="shared" si="466"/>
        <v>0</v>
      </c>
      <c r="BW534" s="5">
        <f t="shared" si="467"/>
        <v>0</v>
      </c>
      <c r="BY534" s="5">
        <f t="shared" si="468"/>
        <v>0</v>
      </c>
      <c r="BZ534" s="5">
        <f t="shared" si="469"/>
        <v>0</v>
      </c>
      <c r="CB534" s="5">
        <f t="shared" si="470"/>
        <v>0</v>
      </c>
      <c r="CC534" s="5">
        <f t="shared" si="471"/>
        <v>0</v>
      </c>
      <c r="CE534" s="5">
        <f t="shared" si="472"/>
        <v>0</v>
      </c>
      <c r="CF534" s="5">
        <f t="shared" si="473"/>
        <v>0</v>
      </c>
      <c r="CH534" s="5">
        <f t="shared" si="474"/>
        <v>0</v>
      </c>
      <c r="CI534" s="5">
        <f t="shared" si="475"/>
        <v>0</v>
      </c>
      <c r="CK534" s="5">
        <f t="shared" si="476"/>
        <v>0</v>
      </c>
      <c r="CL534" s="5">
        <f t="shared" si="477"/>
        <v>0</v>
      </c>
      <c r="CN534" s="5">
        <f t="shared" si="478"/>
        <v>0</v>
      </c>
      <c r="CO534" s="5">
        <f t="shared" si="479"/>
        <v>0</v>
      </c>
      <c r="CQ534" s="5">
        <f t="shared" si="480"/>
        <v>0</v>
      </c>
      <c r="CR534" s="5">
        <f t="shared" si="481"/>
        <v>0</v>
      </c>
      <c r="CT534" s="5">
        <f t="shared" si="482"/>
        <v>0</v>
      </c>
      <c r="CU534" s="5">
        <f t="shared" si="483"/>
        <v>0</v>
      </c>
      <c r="CW534" s="5">
        <f t="shared" si="484"/>
        <v>0</v>
      </c>
      <c r="CX534" s="5">
        <f t="shared" si="485"/>
        <v>0</v>
      </c>
      <c r="CZ534" s="5">
        <f t="shared" si="423"/>
        <v>0</v>
      </c>
      <c r="DA534" s="5">
        <f t="shared" si="424"/>
        <v>0</v>
      </c>
    </row>
    <row r="535" spans="2:136" x14ac:dyDescent="0.2">
      <c r="B535" s="23" t="s">
        <v>256</v>
      </c>
      <c r="E535" s="23" t="s">
        <v>362</v>
      </c>
      <c r="F535" s="23" t="s">
        <v>213</v>
      </c>
      <c r="G535" s="37">
        <v>85</v>
      </c>
      <c r="H535" s="23" t="s">
        <v>236</v>
      </c>
      <c r="I535" s="23" t="s">
        <v>358</v>
      </c>
      <c r="K535" s="5">
        <v>15</v>
      </c>
      <c r="L535" s="5">
        <f t="shared" si="425"/>
        <v>15</v>
      </c>
      <c r="N535" s="5">
        <f t="shared" si="426"/>
        <v>15</v>
      </c>
      <c r="O535" s="5">
        <f t="shared" si="427"/>
        <v>15</v>
      </c>
      <c r="Q535" s="5">
        <f t="shared" si="428"/>
        <v>15</v>
      </c>
      <c r="R535" s="5">
        <f t="shared" si="429"/>
        <v>15</v>
      </c>
      <c r="T535" s="5">
        <f t="shared" si="430"/>
        <v>15</v>
      </c>
      <c r="U535" s="5">
        <f t="shared" si="431"/>
        <v>15</v>
      </c>
      <c r="W535" s="5">
        <f t="shared" si="432"/>
        <v>15</v>
      </c>
      <c r="X535" s="5">
        <f t="shared" si="433"/>
        <v>15</v>
      </c>
      <c r="Z535" s="5">
        <f t="shared" si="434"/>
        <v>15</v>
      </c>
      <c r="AA535" s="5">
        <f t="shared" si="435"/>
        <v>15</v>
      </c>
      <c r="AC535" s="5">
        <f t="shared" si="436"/>
        <v>15</v>
      </c>
      <c r="AD535" s="5">
        <f t="shared" si="437"/>
        <v>15</v>
      </c>
      <c r="AF535" s="5">
        <f t="shared" si="438"/>
        <v>15</v>
      </c>
      <c r="AG535" s="5">
        <f t="shared" si="439"/>
        <v>15</v>
      </c>
      <c r="AI535" s="5">
        <f t="shared" si="440"/>
        <v>15</v>
      </c>
      <c r="AJ535" s="5">
        <f t="shared" si="441"/>
        <v>15</v>
      </c>
      <c r="AL535" s="5">
        <f t="shared" si="442"/>
        <v>15</v>
      </c>
      <c r="AM535" s="5">
        <f t="shared" si="443"/>
        <v>15</v>
      </c>
      <c r="AO535" s="5">
        <f t="shared" si="444"/>
        <v>15</v>
      </c>
      <c r="AP535" s="5">
        <f t="shared" si="445"/>
        <v>15</v>
      </c>
      <c r="AR535" s="5">
        <f t="shared" si="446"/>
        <v>15</v>
      </c>
      <c r="AS535" s="5">
        <f t="shared" si="447"/>
        <v>15</v>
      </c>
      <c r="AU535" s="5">
        <f t="shared" si="448"/>
        <v>15</v>
      </c>
      <c r="AV535" s="5">
        <f t="shared" si="449"/>
        <v>15</v>
      </c>
      <c r="AX535" s="5">
        <f t="shared" si="450"/>
        <v>15</v>
      </c>
      <c r="AY535" s="5">
        <f t="shared" si="451"/>
        <v>15</v>
      </c>
      <c r="BA535" s="5">
        <f t="shared" si="452"/>
        <v>15</v>
      </c>
      <c r="BB535" s="5">
        <f t="shared" si="453"/>
        <v>15</v>
      </c>
      <c r="BD535" s="5">
        <f t="shared" si="454"/>
        <v>15</v>
      </c>
      <c r="BE535" s="5">
        <f t="shared" si="455"/>
        <v>15</v>
      </c>
      <c r="BG535" s="5">
        <f t="shared" si="456"/>
        <v>15</v>
      </c>
      <c r="BH535" s="5">
        <f t="shared" si="457"/>
        <v>15</v>
      </c>
      <c r="BJ535" s="5">
        <f t="shared" si="458"/>
        <v>15</v>
      </c>
      <c r="BK535" s="5">
        <f t="shared" si="459"/>
        <v>15</v>
      </c>
      <c r="BM535" s="5">
        <f t="shared" si="460"/>
        <v>15</v>
      </c>
      <c r="BN535" s="5">
        <f t="shared" si="461"/>
        <v>15</v>
      </c>
      <c r="BP535" s="5">
        <f t="shared" si="462"/>
        <v>15</v>
      </c>
      <c r="BQ535" s="5">
        <f t="shared" si="463"/>
        <v>15</v>
      </c>
      <c r="BS535" s="5">
        <f t="shared" si="464"/>
        <v>15</v>
      </c>
      <c r="BT535" s="5">
        <f t="shared" si="465"/>
        <v>15</v>
      </c>
      <c r="BV535" s="5">
        <f t="shared" si="466"/>
        <v>15</v>
      </c>
      <c r="BW535" s="5">
        <f t="shared" si="467"/>
        <v>15</v>
      </c>
      <c r="BY535" s="5">
        <f t="shared" si="468"/>
        <v>15</v>
      </c>
      <c r="BZ535" s="5">
        <f t="shared" si="469"/>
        <v>15</v>
      </c>
      <c r="CB535" s="5">
        <f t="shared" si="470"/>
        <v>15</v>
      </c>
      <c r="CC535" s="5">
        <f t="shared" si="471"/>
        <v>15</v>
      </c>
      <c r="CE535" s="5">
        <f t="shared" si="472"/>
        <v>15</v>
      </c>
      <c r="CF535" s="5">
        <f t="shared" si="473"/>
        <v>15</v>
      </c>
      <c r="CH535" s="5">
        <f t="shared" si="474"/>
        <v>15</v>
      </c>
      <c r="CI535" s="5">
        <f t="shared" si="475"/>
        <v>15</v>
      </c>
      <c r="CK535" s="5">
        <f t="shared" si="476"/>
        <v>15</v>
      </c>
      <c r="CL535" s="5">
        <f t="shared" si="477"/>
        <v>15</v>
      </c>
      <c r="CN535" s="5">
        <f t="shared" si="478"/>
        <v>15</v>
      </c>
      <c r="CO535" s="5">
        <f t="shared" si="479"/>
        <v>15</v>
      </c>
      <c r="CQ535" s="5">
        <f t="shared" si="480"/>
        <v>15</v>
      </c>
      <c r="CR535" s="5">
        <f t="shared" si="481"/>
        <v>15</v>
      </c>
      <c r="CT535" s="5">
        <f t="shared" si="482"/>
        <v>15</v>
      </c>
      <c r="CU535" s="5">
        <f t="shared" si="483"/>
        <v>15</v>
      </c>
      <c r="CW535" s="5">
        <f t="shared" si="484"/>
        <v>15</v>
      </c>
      <c r="CX535" s="5">
        <f t="shared" si="485"/>
        <v>15</v>
      </c>
      <c r="CZ535" s="5">
        <f t="shared" si="423"/>
        <v>435</v>
      </c>
      <c r="DA535" s="5">
        <f t="shared" si="424"/>
        <v>435</v>
      </c>
    </row>
    <row r="537" spans="2:136" x14ac:dyDescent="0.2"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  <c r="BJ537" s="26"/>
      <c r="BK537" s="26"/>
      <c r="BL537" s="26"/>
      <c r="BM537" s="26"/>
      <c r="BN537" s="26"/>
      <c r="BO537" s="26"/>
      <c r="BP537" s="26"/>
      <c r="BQ537" s="26"/>
      <c r="BR537" s="26"/>
      <c r="BS537" s="26"/>
      <c r="BT537" s="26"/>
      <c r="BU537" s="26"/>
      <c r="BV537" s="26"/>
      <c r="BW537" s="26"/>
      <c r="BX537" s="26"/>
      <c r="BY537" s="26"/>
      <c r="BZ537" s="26"/>
      <c r="CA537" s="26"/>
      <c r="CB537" s="26"/>
      <c r="CC537" s="26"/>
      <c r="CD537" s="26"/>
      <c r="CE537" s="26"/>
      <c r="CF537" s="26"/>
      <c r="CG537" s="26"/>
      <c r="CH537" s="26"/>
      <c r="CI537" s="26"/>
      <c r="CJ537" s="26"/>
      <c r="CK537" s="26"/>
      <c r="CL537" s="26"/>
      <c r="CM537" s="26"/>
      <c r="CN537" s="26"/>
      <c r="CO537" s="26"/>
      <c r="CP537" s="26"/>
      <c r="CQ537" s="26"/>
      <c r="CR537" s="26"/>
      <c r="CS537" s="26"/>
      <c r="CT537" s="26"/>
      <c r="CU537" s="26"/>
      <c r="CV537" s="26"/>
      <c r="CW537" s="26"/>
      <c r="CX537" s="26"/>
      <c r="CY537" s="26"/>
      <c r="CZ537" s="26"/>
      <c r="DA537" s="26"/>
      <c r="DB537" s="26"/>
      <c r="DC537" s="26"/>
      <c r="DD537" s="26"/>
      <c r="DE537" s="26"/>
      <c r="DF537" s="26"/>
      <c r="DG537" s="26"/>
      <c r="DH537" s="26"/>
      <c r="DI537" s="26"/>
      <c r="DJ537" s="26"/>
      <c r="DK537" s="26"/>
      <c r="DL537" s="26"/>
      <c r="DM537" s="26"/>
    </row>
    <row r="538" spans="2:136" s="23" customFormat="1" x14ac:dyDescent="0.2">
      <c r="B538" s="23" t="s">
        <v>257</v>
      </c>
      <c r="E538" s="23" t="s">
        <v>362</v>
      </c>
      <c r="F538" s="23" t="s">
        <v>402</v>
      </c>
      <c r="G538" s="37"/>
      <c r="H538" s="23" t="s">
        <v>235</v>
      </c>
      <c r="I538" s="23" t="s">
        <v>395</v>
      </c>
      <c r="K538" s="26">
        <v>145</v>
      </c>
      <c r="L538" s="26">
        <f t="shared" si="425"/>
        <v>145</v>
      </c>
      <c r="M538" s="26"/>
      <c r="N538" s="26">
        <f t="shared" si="426"/>
        <v>145</v>
      </c>
      <c r="O538" s="26">
        <f t="shared" si="427"/>
        <v>145</v>
      </c>
      <c r="P538" s="26"/>
      <c r="Q538" s="26">
        <f t="shared" si="428"/>
        <v>145</v>
      </c>
      <c r="R538" s="26">
        <f t="shared" si="429"/>
        <v>145</v>
      </c>
      <c r="S538" s="26"/>
      <c r="T538" s="26">
        <f t="shared" si="430"/>
        <v>145</v>
      </c>
      <c r="U538" s="26">
        <f t="shared" si="431"/>
        <v>145</v>
      </c>
      <c r="V538" s="26"/>
      <c r="W538" s="26">
        <f t="shared" si="432"/>
        <v>145</v>
      </c>
      <c r="X538" s="26">
        <f t="shared" si="433"/>
        <v>145</v>
      </c>
      <c r="Y538" s="26"/>
      <c r="Z538" s="26">
        <f t="shared" si="434"/>
        <v>145</v>
      </c>
      <c r="AA538" s="26">
        <f t="shared" si="435"/>
        <v>145</v>
      </c>
      <c r="AB538" s="26"/>
      <c r="AC538" s="26">
        <f t="shared" si="436"/>
        <v>145</v>
      </c>
      <c r="AD538" s="26">
        <f t="shared" si="437"/>
        <v>145</v>
      </c>
      <c r="AE538" s="26"/>
      <c r="AF538" s="26">
        <f t="shared" si="438"/>
        <v>145</v>
      </c>
      <c r="AG538" s="26">
        <f t="shared" si="439"/>
        <v>145</v>
      </c>
      <c r="AH538" s="26"/>
      <c r="AI538" s="26">
        <f t="shared" si="440"/>
        <v>145</v>
      </c>
      <c r="AJ538" s="26">
        <f t="shared" si="441"/>
        <v>145</v>
      </c>
      <c r="AK538" s="26"/>
      <c r="AL538" s="26">
        <f t="shared" si="442"/>
        <v>145</v>
      </c>
      <c r="AM538" s="26">
        <f t="shared" si="443"/>
        <v>145</v>
      </c>
      <c r="AN538" s="26"/>
      <c r="AO538" s="26">
        <f t="shared" si="444"/>
        <v>145</v>
      </c>
      <c r="AP538" s="26">
        <f t="shared" si="445"/>
        <v>145</v>
      </c>
      <c r="AQ538" s="26"/>
      <c r="AR538" s="26">
        <f t="shared" si="446"/>
        <v>145</v>
      </c>
      <c r="AS538" s="26">
        <f t="shared" si="447"/>
        <v>145</v>
      </c>
      <c r="AT538" s="26"/>
      <c r="AU538" s="26">
        <f t="shared" si="448"/>
        <v>145</v>
      </c>
      <c r="AV538" s="26">
        <f t="shared" si="449"/>
        <v>145</v>
      </c>
      <c r="AW538" s="26"/>
      <c r="AX538" s="26">
        <f t="shared" si="450"/>
        <v>145</v>
      </c>
      <c r="AY538" s="26">
        <f t="shared" si="451"/>
        <v>145</v>
      </c>
      <c r="AZ538" s="26"/>
      <c r="BA538" s="26">
        <f t="shared" si="452"/>
        <v>145</v>
      </c>
      <c r="BB538" s="26">
        <f t="shared" si="453"/>
        <v>145</v>
      </c>
      <c r="BC538" s="26"/>
      <c r="BD538" s="26">
        <f t="shared" si="454"/>
        <v>145</v>
      </c>
      <c r="BE538" s="26">
        <f t="shared" si="455"/>
        <v>145</v>
      </c>
      <c r="BF538" s="26"/>
      <c r="BG538" s="26">
        <f t="shared" si="456"/>
        <v>145</v>
      </c>
      <c r="BH538" s="26">
        <f t="shared" si="457"/>
        <v>145</v>
      </c>
      <c r="BI538" s="26"/>
      <c r="BJ538" s="26">
        <f t="shared" si="458"/>
        <v>145</v>
      </c>
      <c r="BK538" s="26">
        <f t="shared" si="459"/>
        <v>145</v>
      </c>
      <c r="BL538" s="26"/>
      <c r="BM538" s="26">
        <f t="shared" si="460"/>
        <v>145</v>
      </c>
      <c r="BN538" s="26">
        <f t="shared" si="461"/>
        <v>145</v>
      </c>
      <c r="BO538" s="26"/>
      <c r="BP538" s="26">
        <f t="shared" si="462"/>
        <v>145</v>
      </c>
      <c r="BQ538" s="26">
        <f t="shared" si="463"/>
        <v>145</v>
      </c>
      <c r="BR538" s="26"/>
      <c r="BS538" s="26">
        <f t="shared" si="464"/>
        <v>145</v>
      </c>
      <c r="BT538" s="26">
        <f t="shared" si="465"/>
        <v>145</v>
      </c>
      <c r="BU538" s="26"/>
      <c r="BV538" s="26">
        <f t="shared" si="466"/>
        <v>145</v>
      </c>
      <c r="BW538" s="26">
        <f t="shared" si="467"/>
        <v>145</v>
      </c>
      <c r="BX538" s="26"/>
      <c r="BY538" s="26">
        <f t="shared" si="468"/>
        <v>145</v>
      </c>
      <c r="BZ538" s="26">
        <f t="shared" si="469"/>
        <v>145</v>
      </c>
      <c r="CA538" s="26"/>
      <c r="CB538" s="26">
        <f t="shared" si="470"/>
        <v>145</v>
      </c>
      <c r="CC538" s="26">
        <f t="shared" si="471"/>
        <v>145</v>
      </c>
      <c r="CD538" s="26"/>
      <c r="CE538" s="26">
        <f t="shared" si="472"/>
        <v>145</v>
      </c>
      <c r="CF538" s="26">
        <f t="shared" si="473"/>
        <v>145</v>
      </c>
      <c r="CG538" s="26"/>
      <c r="CH538" s="26">
        <f t="shared" si="474"/>
        <v>145</v>
      </c>
      <c r="CI538" s="26">
        <f t="shared" si="475"/>
        <v>145</v>
      </c>
      <c r="CJ538" s="26"/>
      <c r="CK538" s="26">
        <f t="shared" si="476"/>
        <v>145</v>
      </c>
      <c r="CL538" s="26">
        <f t="shared" si="477"/>
        <v>145</v>
      </c>
      <c r="CM538" s="26"/>
      <c r="CN538" s="26">
        <f t="shared" si="478"/>
        <v>145</v>
      </c>
      <c r="CO538" s="26">
        <f t="shared" si="479"/>
        <v>145</v>
      </c>
      <c r="CP538" s="26"/>
      <c r="CQ538" s="26">
        <f t="shared" si="480"/>
        <v>145</v>
      </c>
      <c r="CR538" s="26">
        <f t="shared" si="481"/>
        <v>145</v>
      </c>
      <c r="CS538" s="26"/>
      <c r="CT538" s="26">
        <f t="shared" si="482"/>
        <v>145</v>
      </c>
      <c r="CU538" s="26">
        <f t="shared" si="483"/>
        <v>145</v>
      </c>
      <c r="CV538" s="26"/>
      <c r="CW538" s="26">
        <f t="shared" si="484"/>
        <v>145</v>
      </c>
      <c r="CX538" s="26">
        <f t="shared" si="485"/>
        <v>145</v>
      </c>
      <c r="CY538" s="26"/>
      <c r="CZ538" s="26">
        <f>K538+N538+Q538+T538+W538+Z538+AC538+AF538+AI538+AL538+AO538+AR538+AU538+AX538+BA538+BD538+BG538+BJ538+BM538+BP538+BS538+BV538+BY538+CB538+CE538+CH538+CK538+CN538+CQ538+CT538+CW538</f>
        <v>4495</v>
      </c>
      <c r="DA538" s="26">
        <f>L538+O538+R538+U538+X538+AA538+AD538+AG538+AJ538+AM538+AP538+AS538+AV538+AY538+BB538+BE538+BH538+BK538+BN538+BQ538+BT538+BW538+BZ538+CC538+CF538+CI538+CL538+CO538+CR538+CU538+CX538</f>
        <v>4495</v>
      </c>
      <c r="DB538" s="26"/>
      <c r="DC538" s="26"/>
      <c r="DD538" s="26"/>
      <c r="DE538" s="26"/>
      <c r="DF538" s="26"/>
      <c r="DG538" s="26"/>
      <c r="DH538" s="26"/>
      <c r="DI538" s="26"/>
      <c r="DJ538" s="26"/>
      <c r="DK538" s="26"/>
      <c r="DL538" s="26"/>
      <c r="DM538" s="26"/>
    </row>
    <row r="539" spans="2:136" x14ac:dyDescent="0.2">
      <c r="B539" s="23" t="s">
        <v>257</v>
      </c>
      <c r="E539" s="23" t="s">
        <v>362</v>
      </c>
      <c r="F539" s="23" t="s">
        <v>402</v>
      </c>
      <c r="H539" s="23" t="s">
        <v>236</v>
      </c>
      <c r="I539" s="23" t="s">
        <v>395</v>
      </c>
      <c r="K539" s="26"/>
      <c r="L539" s="26">
        <f t="shared" si="425"/>
        <v>0</v>
      </c>
      <c r="M539" s="26"/>
      <c r="N539" s="26">
        <f>+K539</f>
        <v>0</v>
      </c>
      <c r="O539" s="26">
        <f t="shared" si="427"/>
        <v>0</v>
      </c>
      <c r="P539" s="26"/>
      <c r="Q539" s="26">
        <f>+N539</f>
        <v>0</v>
      </c>
      <c r="R539" s="26">
        <f t="shared" si="429"/>
        <v>0</v>
      </c>
      <c r="S539" s="26"/>
      <c r="T539" s="26">
        <f>+Q539</f>
        <v>0</v>
      </c>
      <c r="U539" s="26">
        <f t="shared" si="431"/>
        <v>0</v>
      </c>
      <c r="V539" s="26"/>
      <c r="W539" s="26">
        <f>+T539</f>
        <v>0</v>
      </c>
      <c r="X539" s="26">
        <f t="shared" si="433"/>
        <v>0</v>
      </c>
      <c r="Y539" s="26"/>
      <c r="Z539" s="26">
        <f>+W539</f>
        <v>0</v>
      </c>
      <c r="AA539" s="26">
        <f t="shared" si="435"/>
        <v>0</v>
      </c>
      <c r="AB539" s="26"/>
      <c r="AC539" s="26">
        <f>+Z539</f>
        <v>0</v>
      </c>
      <c r="AD539" s="26">
        <f t="shared" si="437"/>
        <v>0</v>
      </c>
      <c r="AE539" s="26"/>
      <c r="AF539" s="26">
        <f>+AC539</f>
        <v>0</v>
      </c>
      <c r="AG539" s="26">
        <f t="shared" si="439"/>
        <v>0</v>
      </c>
      <c r="AH539" s="26"/>
      <c r="AI539" s="26">
        <f>+AF539</f>
        <v>0</v>
      </c>
      <c r="AJ539" s="26">
        <f t="shared" si="441"/>
        <v>0</v>
      </c>
      <c r="AK539" s="26"/>
      <c r="AL539" s="26">
        <f>+AI539</f>
        <v>0</v>
      </c>
      <c r="AM539" s="26">
        <f t="shared" si="443"/>
        <v>0</v>
      </c>
      <c r="AN539" s="26"/>
      <c r="AO539" s="26">
        <f>+AL539</f>
        <v>0</v>
      </c>
      <c r="AP539" s="26">
        <f t="shared" si="445"/>
        <v>0</v>
      </c>
      <c r="AQ539" s="26"/>
      <c r="AR539" s="26">
        <f>+AO539</f>
        <v>0</v>
      </c>
      <c r="AS539" s="26">
        <f t="shared" si="447"/>
        <v>0</v>
      </c>
      <c r="AT539" s="26"/>
      <c r="AU539" s="26">
        <f>+AR539</f>
        <v>0</v>
      </c>
      <c r="AV539" s="26">
        <f t="shared" si="449"/>
        <v>0</v>
      </c>
      <c r="AW539" s="26"/>
      <c r="AX539" s="26">
        <f>+AU539</f>
        <v>0</v>
      </c>
      <c r="AY539" s="26">
        <f t="shared" si="451"/>
        <v>0</v>
      </c>
      <c r="AZ539" s="26"/>
      <c r="BA539" s="26">
        <f>+AX539</f>
        <v>0</v>
      </c>
      <c r="BB539" s="26">
        <f t="shared" si="453"/>
        <v>0</v>
      </c>
      <c r="BC539" s="26"/>
      <c r="BD539" s="26">
        <f>+BA539</f>
        <v>0</v>
      </c>
      <c r="BE539" s="26">
        <f t="shared" si="455"/>
        <v>0</v>
      </c>
      <c r="BF539" s="26"/>
      <c r="BG539" s="26">
        <f>+BD539</f>
        <v>0</v>
      </c>
      <c r="BH539" s="26">
        <f t="shared" si="457"/>
        <v>0</v>
      </c>
      <c r="BI539" s="26"/>
      <c r="BJ539" s="26">
        <f>+BG539</f>
        <v>0</v>
      </c>
      <c r="BK539" s="26">
        <f t="shared" si="459"/>
        <v>0</v>
      </c>
      <c r="BL539" s="26"/>
      <c r="BM539" s="26">
        <f>+BJ539</f>
        <v>0</v>
      </c>
      <c r="BN539" s="26">
        <f t="shared" si="461"/>
        <v>0</v>
      </c>
      <c r="BO539" s="26"/>
      <c r="BP539" s="26">
        <f>+BM539</f>
        <v>0</v>
      </c>
      <c r="BQ539" s="26">
        <f t="shared" si="463"/>
        <v>0</v>
      </c>
      <c r="BR539" s="26"/>
      <c r="BS539" s="26">
        <f>+BP539</f>
        <v>0</v>
      </c>
      <c r="BT539" s="26">
        <f t="shared" si="465"/>
        <v>0</v>
      </c>
      <c r="BU539" s="26"/>
      <c r="BV539" s="26">
        <f>+BS539</f>
        <v>0</v>
      </c>
      <c r="BW539" s="26">
        <f t="shared" si="467"/>
        <v>0</v>
      </c>
      <c r="BX539" s="26"/>
      <c r="BY539" s="26">
        <f>+BV539</f>
        <v>0</v>
      </c>
      <c r="BZ539" s="26">
        <f t="shared" si="469"/>
        <v>0</v>
      </c>
      <c r="CA539" s="26"/>
      <c r="CB539" s="26">
        <f>+BY539</f>
        <v>0</v>
      </c>
      <c r="CC539" s="26">
        <f t="shared" si="471"/>
        <v>0</v>
      </c>
      <c r="CD539" s="26"/>
      <c r="CE539" s="26">
        <f>+CB539</f>
        <v>0</v>
      </c>
      <c r="CF539" s="26">
        <f t="shared" si="473"/>
        <v>0</v>
      </c>
      <c r="CG539" s="26"/>
      <c r="CH539" s="26">
        <f>+CE539</f>
        <v>0</v>
      </c>
      <c r="CI539" s="26">
        <f t="shared" si="475"/>
        <v>0</v>
      </c>
      <c r="CJ539" s="26"/>
      <c r="CK539" s="26">
        <f>+CH539</f>
        <v>0</v>
      </c>
      <c r="CL539" s="26">
        <f t="shared" si="477"/>
        <v>0</v>
      </c>
      <c r="CM539" s="26"/>
      <c r="CN539" s="26">
        <f>+CK539</f>
        <v>0</v>
      </c>
      <c r="CO539" s="26">
        <f t="shared" si="479"/>
        <v>0</v>
      </c>
      <c r="CP539" s="26"/>
      <c r="CQ539" s="26">
        <f>+CN539</f>
        <v>0</v>
      </c>
      <c r="CR539" s="26">
        <f t="shared" si="481"/>
        <v>0</v>
      </c>
      <c r="CS539" s="26"/>
      <c r="CT539" s="26">
        <f>+CQ539</f>
        <v>0</v>
      </c>
      <c r="CU539" s="26">
        <f t="shared" si="483"/>
        <v>0</v>
      </c>
      <c r="CV539" s="26"/>
      <c r="CW539" s="26">
        <f>+CT539</f>
        <v>0</v>
      </c>
      <c r="CX539" s="26">
        <f t="shared" si="485"/>
        <v>0</v>
      </c>
      <c r="CY539" s="26"/>
      <c r="CZ539" s="26">
        <f>K539+N539+Q539+T539+W539+Z539+AC539+AF539+AI539+AL539+AO539+AR539+AU539+AX539+BA539+BD539+BG539+BJ539+BM539+BP539+BS539+BV539+BY539+CB539+CE539+CH539+CK539+CN539+CQ539+CT539+CW539</f>
        <v>0</v>
      </c>
      <c r="DA539" s="26">
        <f>L539+O539+R539+U539+X539+AA539+AD539+AG539+AJ539+AM539+AP539+AS539+AV539+AY539+BB539+BE539+BH539+BK539+BN539+BQ539+BT539+BW539+BZ539+CC539+CF539+CI539+CL539+CO539+CR539+CU539+CX539</f>
        <v>0</v>
      </c>
      <c r="DB539" s="26"/>
      <c r="DC539" s="26"/>
      <c r="DD539" s="26"/>
      <c r="DE539" s="26"/>
      <c r="DF539" s="26"/>
      <c r="DG539" s="26"/>
      <c r="DH539" s="26"/>
      <c r="DI539" s="26"/>
      <c r="DJ539" s="26"/>
      <c r="DK539" s="26"/>
      <c r="DL539" s="26"/>
      <c r="DM539" s="26"/>
      <c r="DN539" s="26"/>
      <c r="DO539" s="26"/>
      <c r="DP539" s="26"/>
      <c r="DQ539" s="26"/>
      <c r="DR539" s="26"/>
      <c r="DS539" s="26"/>
      <c r="DT539" s="26"/>
      <c r="DU539" s="26"/>
      <c r="DV539" s="26"/>
      <c r="DW539" s="26"/>
      <c r="DX539" s="26"/>
      <c r="DY539" s="26"/>
      <c r="DZ539" s="26"/>
      <c r="EA539" s="26"/>
      <c r="EB539" s="26"/>
      <c r="EC539" s="26"/>
      <c r="ED539" s="26"/>
      <c r="EE539" s="26"/>
      <c r="EF539" s="26"/>
    </row>
    <row r="540" spans="2:136" s="23" customFormat="1" x14ac:dyDescent="0.2">
      <c r="G540" s="37"/>
      <c r="K540" s="23" t="s">
        <v>403</v>
      </c>
    </row>
    <row r="542" spans="2:136" x14ac:dyDescent="0.2">
      <c r="K542" s="9"/>
      <c r="M542" s="9"/>
      <c r="P542" s="9"/>
      <c r="S542" s="9"/>
      <c r="V542" s="9"/>
      <c r="Y542" s="9"/>
      <c r="AB542" s="9"/>
      <c r="AE542" s="9"/>
      <c r="AH542" s="9"/>
      <c r="AK542" s="9"/>
      <c r="AN542" s="9"/>
    </row>
    <row r="543" spans="2:136" x14ac:dyDescent="0.2">
      <c r="B543" s="23" t="s">
        <v>258</v>
      </c>
      <c r="E543" s="23" t="s">
        <v>362</v>
      </c>
      <c r="F543" s="23" t="s">
        <v>283</v>
      </c>
      <c r="G543" s="37" t="s">
        <v>282</v>
      </c>
      <c r="H543" s="23" t="s">
        <v>235</v>
      </c>
      <c r="I543" s="23" t="s">
        <v>370</v>
      </c>
      <c r="L543" s="5">
        <f t="shared" si="425"/>
        <v>0</v>
      </c>
      <c r="N543" s="5">
        <f t="shared" si="426"/>
        <v>0</v>
      </c>
      <c r="O543" s="5">
        <f t="shared" si="427"/>
        <v>0</v>
      </c>
      <c r="Q543" s="5">
        <f t="shared" si="428"/>
        <v>0</v>
      </c>
      <c r="R543" s="5">
        <f t="shared" si="429"/>
        <v>0</v>
      </c>
      <c r="T543" s="5">
        <f t="shared" si="430"/>
        <v>0</v>
      </c>
      <c r="U543" s="5">
        <f t="shared" si="431"/>
        <v>0</v>
      </c>
      <c r="W543" s="5">
        <f t="shared" si="432"/>
        <v>0</v>
      </c>
      <c r="X543" s="5">
        <f t="shared" si="433"/>
        <v>0</v>
      </c>
      <c r="Z543" s="5">
        <f t="shared" si="434"/>
        <v>0</v>
      </c>
      <c r="AA543" s="5">
        <f t="shared" si="435"/>
        <v>0</v>
      </c>
      <c r="AC543" s="5">
        <f t="shared" si="436"/>
        <v>0</v>
      </c>
      <c r="AD543" s="5">
        <f t="shared" si="437"/>
        <v>0</v>
      </c>
      <c r="AF543" s="5">
        <f t="shared" si="438"/>
        <v>0</v>
      </c>
      <c r="AG543" s="5">
        <f t="shared" si="439"/>
        <v>0</v>
      </c>
      <c r="AI543" s="5">
        <f t="shared" si="440"/>
        <v>0</v>
      </c>
      <c r="AJ543" s="5">
        <f t="shared" si="441"/>
        <v>0</v>
      </c>
      <c r="AL543" s="5">
        <f t="shared" si="442"/>
        <v>0</v>
      </c>
      <c r="AM543" s="5">
        <f t="shared" si="443"/>
        <v>0</v>
      </c>
      <c r="AO543" s="5">
        <f t="shared" si="444"/>
        <v>0</v>
      </c>
      <c r="AP543" s="5">
        <f t="shared" si="445"/>
        <v>0</v>
      </c>
      <c r="AR543" s="5">
        <f t="shared" si="446"/>
        <v>0</v>
      </c>
      <c r="AS543" s="5">
        <f t="shared" si="447"/>
        <v>0</v>
      </c>
      <c r="AU543" s="5">
        <f t="shared" si="448"/>
        <v>0</v>
      </c>
      <c r="AV543" s="5">
        <f t="shared" si="449"/>
        <v>0</v>
      </c>
      <c r="AX543" s="5">
        <f t="shared" si="450"/>
        <v>0</v>
      </c>
      <c r="AY543" s="5">
        <f t="shared" si="451"/>
        <v>0</v>
      </c>
      <c r="BA543" s="5">
        <f t="shared" si="452"/>
        <v>0</v>
      </c>
      <c r="BB543" s="5">
        <f t="shared" si="453"/>
        <v>0</v>
      </c>
      <c r="BD543" s="5">
        <f t="shared" si="454"/>
        <v>0</v>
      </c>
      <c r="BE543" s="5">
        <f t="shared" si="455"/>
        <v>0</v>
      </c>
      <c r="BG543" s="5">
        <f t="shared" si="456"/>
        <v>0</v>
      </c>
      <c r="BH543" s="5">
        <f t="shared" si="457"/>
        <v>0</v>
      </c>
      <c r="BJ543" s="5">
        <f t="shared" si="458"/>
        <v>0</v>
      </c>
      <c r="BK543" s="5">
        <f t="shared" si="459"/>
        <v>0</v>
      </c>
      <c r="BM543" s="5">
        <f t="shared" si="460"/>
        <v>0</v>
      </c>
      <c r="BN543" s="5">
        <f t="shared" si="461"/>
        <v>0</v>
      </c>
      <c r="BP543" s="5">
        <f t="shared" si="462"/>
        <v>0</v>
      </c>
      <c r="BQ543" s="5">
        <f t="shared" si="463"/>
        <v>0</v>
      </c>
      <c r="BS543" s="5">
        <f t="shared" si="464"/>
        <v>0</v>
      </c>
      <c r="BT543" s="5">
        <f t="shared" si="465"/>
        <v>0</v>
      </c>
      <c r="BV543" s="5">
        <f t="shared" si="466"/>
        <v>0</v>
      </c>
      <c r="BW543" s="5">
        <f t="shared" si="467"/>
        <v>0</v>
      </c>
      <c r="BY543" s="5">
        <f t="shared" si="468"/>
        <v>0</v>
      </c>
      <c r="BZ543" s="5">
        <f t="shared" si="469"/>
        <v>0</v>
      </c>
      <c r="CB543" s="5">
        <f t="shared" si="470"/>
        <v>0</v>
      </c>
      <c r="CC543" s="5">
        <f t="shared" si="471"/>
        <v>0</v>
      </c>
      <c r="CE543" s="5">
        <f t="shared" si="472"/>
        <v>0</v>
      </c>
      <c r="CF543" s="5">
        <f t="shared" si="473"/>
        <v>0</v>
      </c>
      <c r="CH543" s="5">
        <f t="shared" si="474"/>
        <v>0</v>
      </c>
      <c r="CI543" s="5">
        <f t="shared" si="475"/>
        <v>0</v>
      </c>
      <c r="CK543" s="5">
        <f t="shared" si="476"/>
        <v>0</v>
      </c>
      <c r="CL543" s="5">
        <f t="shared" si="477"/>
        <v>0</v>
      </c>
      <c r="CN543" s="5">
        <f t="shared" si="478"/>
        <v>0</v>
      </c>
      <c r="CO543" s="5">
        <f t="shared" si="479"/>
        <v>0</v>
      </c>
      <c r="CQ543" s="5">
        <f t="shared" si="480"/>
        <v>0</v>
      </c>
      <c r="CR543" s="5">
        <f t="shared" si="481"/>
        <v>0</v>
      </c>
      <c r="CT543" s="5">
        <f t="shared" si="482"/>
        <v>0</v>
      </c>
      <c r="CU543" s="5">
        <f t="shared" si="483"/>
        <v>0</v>
      </c>
      <c r="CW543" s="5">
        <f t="shared" si="484"/>
        <v>0</v>
      </c>
      <c r="CX543" s="5">
        <f t="shared" si="485"/>
        <v>0</v>
      </c>
      <c r="CZ543" s="5">
        <f>K543+N543+Q543+T543+W543+Z543+AC543+AF543+AI543+AL543+AO543+AR543+AU543+AX543+BA543+BD543+BG543+BJ543+BM543+BP543+BS543+BV543+BY543+CB543+CE543+CH543+CK543+CN543+CQ543</f>
        <v>0</v>
      </c>
      <c r="DA543" s="5">
        <f>L543+O543+R543+U543+X543+AA543+AD543+AG543+AJ543+AM543+AP543+AS543+AV543+AY543+BB543+BE543+BH543+BK543+BN543+BQ543+BT543+BW543+BZ543+CC543+CF543+CI543+CL543+CO543+CR543</f>
        <v>0</v>
      </c>
    </row>
    <row r="544" spans="2:136" x14ac:dyDescent="0.2">
      <c r="B544" s="23" t="s">
        <v>258</v>
      </c>
      <c r="E544" s="23" t="s">
        <v>362</v>
      </c>
      <c r="F544" s="23" t="s">
        <v>283</v>
      </c>
      <c r="G544" s="37" t="s">
        <v>282</v>
      </c>
      <c r="H544" s="23" t="s">
        <v>236</v>
      </c>
      <c r="I544" s="23" t="s">
        <v>370</v>
      </c>
      <c r="K544" s="18">
        <v>3219</v>
      </c>
      <c r="L544" s="5">
        <f t="shared" si="425"/>
        <v>3219</v>
      </c>
      <c r="M544" s="18"/>
      <c r="N544" s="5">
        <f t="shared" si="426"/>
        <v>3219</v>
      </c>
      <c r="O544" s="5">
        <f t="shared" si="427"/>
        <v>3219</v>
      </c>
      <c r="Q544" s="5">
        <f t="shared" si="428"/>
        <v>3219</v>
      </c>
      <c r="R544" s="5">
        <f t="shared" si="429"/>
        <v>3219</v>
      </c>
      <c r="T544" s="5">
        <f t="shared" si="430"/>
        <v>3219</v>
      </c>
      <c r="U544" s="5">
        <f t="shared" si="431"/>
        <v>3219</v>
      </c>
      <c r="W544" s="5">
        <f t="shared" si="432"/>
        <v>3219</v>
      </c>
      <c r="X544" s="5">
        <f t="shared" si="433"/>
        <v>3219</v>
      </c>
      <c r="Z544" s="5">
        <f t="shared" si="434"/>
        <v>3219</v>
      </c>
      <c r="AA544" s="5">
        <f t="shared" si="435"/>
        <v>3219</v>
      </c>
      <c r="AC544" s="5">
        <f t="shared" si="436"/>
        <v>3219</v>
      </c>
      <c r="AD544" s="5">
        <f t="shared" si="437"/>
        <v>3219</v>
      </c>
      <c r="AF544" s="5">
        <f t="shared" si="438"/>
        <v>3219</v>
      </c>
      <c r="AG544" s="5">
        <f t="shared" si="439"/>
        <v>3219</v>
      </c>
      <c r="AI544" s="5">
        <f t="shared" si="440"/>
        <v>3219</v>
      </c>
      <c r="AJ544" s="5">
        <f t="shared" si="441"/>
        <v>3219</v>
      </c>
      <c r="AL544" s="5">
        <f t="shared" si="442"/>
        <v>3219</v>
      </c>
      <c r="AM544" s="5">
        <f t="shared" si="443"/>
        <v>3219</v>
      </c>
      <c r="AO544" s="5">
        <f t="shared" si="444"/>
        <v>3219</v>
      </c>
      <c r="AP544" s="5">
        <f t="shared" si="445"/>
        <v>3219</v>
      </c>
      <c r="AR544" s="5">
        <f t="shared" si="446"/>
        <v>3219</v>
      </c>
      <c r="AS544" s="5">
        <f t="shared" si="447"/>
        <v>3219</v>
      </c>
      <c r="AU544" s="5">
        <f t="shared" si="448"/>
        <v>3219</v>
      </c>
      <c r="AV544" s="5">
        <f t="shared" si="449"/>
        <v>3219</v>
      </c>
      <c r="AX544" s="5">
        <f t="shared" si="450"/>
        <v>3219</v>
      </c>
      <c r="AY544" s="5">
        <f t="shared" si="451"/>
        <v>3219</v>
      </c>
      <c r="BA544" s="5">
        <f t="shared" si="452"/>
        <v>3219</v>
      </c>
      <c r="BB544" s="5">
        <f t="shared" si="453"/>
        <v>3219</v>
      </c>
      <c r="BD544" s="5">
        <f t="shared" si="454"/>
        <v>3219</v>
      </c>
      <c r="BE544" s="5">
        <f t="shared" si="455"/>
        <v>3219</v>
      </c>
      <c r="BG544" s="5">
        <f t="shared" si="456"/>
        <v>3219</v>
      </c>
      <c r="BH544" s="5">
        <f t="shared" si="457"/>
        <v>3219</v>
      </c>
      <c r="BJ544" s="5">
        <f t="shared" si="458"/>
        <v>3219</v>
      </c>
      <c r="BK544" s="5">
        <f t="shared" si="459"/>
        <v>3219</v>
      </c>
      <c r="BM544" s="5">
        <f t="shared" si="460"/>
        <v>3219</v>
      </c>
      <c r="BN544" s="5">
        <f t="shared" si="461"/>
        <v>3219</v>
      </c>
      <c r="BP544" s="5">
        <f t="shared" si="462"/>
        <v>3219</v>
      </c>
      <c r="BQ544" s="5">
        <f t="shared" si="463"/>
        <v>3219</v>
      </c>
      <c r="BS544" s="5">
        <f t="shared" si="464"/>
        <v>3219</v>
      </c>
      <c r="BT544" s="5">
        <f t="shared" si="465"/>
        <v>3219</v>
      </c>
      <c r="BV544" s="5">
        <f t="shared" si="466"/>
        <v>3219</v>
      </c>
      <c r="BW544" s="5">
        <f t="shared" si="467"/>
        <v>3219</v>
      </c>
      <c r="BY544" s="5">
        <f t="shared" si="468"/>
        <v>3219</v>
      </c>
      <c r="BZ544" s="5">
        <f t="shared" si="469"/>
        <v>3219</v>
      </c>
      <c r="CB544" s="5">
        <f t="shared" si="470"/>
        <v>3219</v>
      </c>
      <c r="CC544" s="5">
        <f t="shared" si="471"/>
        <v>3219</v>
      </c>
      <c r="CE544" s="5">
        <f t="shared" si="472"/>
        <v>3219</v>
      </c>
      <c r="CF544" s="5">
        <f t="shared" si="473"/>
        <v>3219</v>
      </c>
      <c r="CH544" s="5">
        <f t="shared" si="474"/>
        <v>3219</v>
      </c>
      <c r="CI544" s="5">
        <f t="shared" si="475"/>
        <v>3219</v>
      </c>
      <c r="CK544" s="5">
        <f t="shared" si="476"/>
        <v>3219</v>
      </c>
      <c r="CL544" s="5">
        <f t="shared" si="477"/>
        <v>3219</v>
      </c>
      <c r="CN544" s="5">
        <f t="shared" si="478"/>
        <v>3219</v>
      </c>
      <c r="CO544" s="5">
        <f t="shared" si="479"/>
        <v>3219</v>
      </c>
      <c r="CQ544" s="5">
        <f t="shared" si="480"/>
        <v>3219</v>
      </c>
      <c r="CR544" s="5">
        <f t="shared" si="481"/>
        <v>3219</v>
      </c>
      <c r="CT544" s="5">
        <f t="shared" si="482"/>
        <v>3219</v>
      </c>
      <c r="CU544" s="5">
        <f t="shared" si="483"/>
        <v>3219</v>
      </c>
      <c r="CW544" s="5">
        <f t="shared" si="484"/>
        <v>3219</v>
      </c>
      <c r="CX544" s="5">
        <f t="shared" si="485"/>
        <v>3219</v>
      </c>
      <c r="CZ544" s="5">
        <f>K544+N544+Q544+T544+W544+Z544+AC544+AF544+AI544+AL544+AO544+AR544+AU544+AX544+BA544+BD544+BG544+BJ544+BM544+BP544+BS544+BV544+BY544+CB544+CE544+CH544+CK544+CN544+CQ544</f>
        <v>93351</v>
      </c>
      <c r="DA544" s="5">
        <f>L544+O544+R544+U544+X544+AA544+AD544+AG544+AJ544+AM544+AP544+AS544+AV544+AY544+BB544+BE544+BH544+BK544+BN544+BQ544+BT544+BW544+BZ544+CC544+CF544+CI544+CL544+CO544+CR544</f>
        <v>93351</v>
      </c>
    </row>
    <row r="547" spans="2:105" x14ac:dyDescent="0.2">
      <c r="B547" s="23" t="s">
        <v>259</v>
      </c>
      <c r="D547" s="25"/>
      <c r="E547" s="23" t="s">
        <v>362</v>
      </c>
      <c r="F547" s="23" t="s">
        <v>284</v>
      </c>
      <c r="G547" s="37" t="s">
        <v>285</v>
      </c>
      <c r="H547" s="23" t="s">
        <v>286</v>
      </c>
      <c r="L547" s="5">
        <f t="shared" si="425"/>
        <v>0</v>
      </c>
      <c r="N547" s="5">
        <f t="shared" si="426"/>
        <v>0</v>
      </c>
      <c r="O547" s="5">
        <f t="shared" si="427"/>
        <v>0</v>
      </c>
      <c r="Q547" s="5">
        <f t="shared" si="428"/>
        <v>0</v>
      </c>
      <c r="R547" s="5">
        <f t="shared" si="429"/>
        <v>0</v>
      </c>
      <c r="T547" s="5">
        <f t="shared" si="430"/>
        <v>0</v>
      </c>
      <c r="U547" s="5">
        <f t="shared" si="431"/>
        <v>0</v>
      </c>
      <c r="W547" s="5">
        <f t="shared" si="432"/>
        <v>0</v>
      </c>
      <c r="X547" s="5">
        <f t="shared" si="433"/>
        <v>0</v>
      </c>
      <c r="Z547" s="5">
        <f t="shared" si="434"/>
        <v>0</v>
      </c>
      <c r="AA547" s="5">
        <f t="shared" si="435"/>
        <v>0</v>
      </c>
      <c r="AC547" s="5">
        <f t="shared" si="436"/>
        <v>0</v>
      </c>
      <c r="AD547" s="5">
        <f t="shared" si="437"/>
        <v>0</v>
      </c>
      <c r="AF547" s="5">
        <f t="shared" si="438"/>
        <v>0</v>
      </c>
      <c r="AG547" s="5">
        <f t="shared" si="439"/>
        <v>0</v>
      </c>
      <c r="AI547" s="5">
        <f t="shared" si="440"/>
        <v>0</v>
      </c>
      <c r="AJ547" s="5">
        <f t="shared" si="441"/>
        <v>0</v>
      </c>
      <c r="AL547" s="5">
        <f t="shared" si="442"/>
        <v>0</v>
      </c>
      <c r="AM547" s="5">
        <f t="shared" si="443"/>
        <v>0</v>
      </c>
      <c r="AO547" s="5">
        <f t="shared" si="444"/>
        <v>0</v>
      </c>
      <c r="AP547" s="5">
        <f t="shared" si="445"/>
        <v>0</v>
      </c>
      <c r="AR547" s="5">
        <f t="shared" si="446"/>
        <v>0</v>
      </c>
      <c r="AS547" s="5">
        <f t="shared" si="447"/>
        <v>0</v>
      </c>
      <c r="AU547" s="5">
        <f t="shared" si="448"/>
        <v>0</v>
      </c>
      <c r="AV547" s="5">
        <f t="shared" si="449"/>
        <v>0</v>
      </c>
      <c r="AX547" s="5">
        <f t="shared" si="450"/>
        <v>0</v>
      </c>
      <c r="AY547" s="5">
        <f t="shared" si="451"/>
        <v>0</v>
      </c>
      <c r="BA547" s="5">
        <f t="shared" si="452"/>
        <v>0</v>
      </c>
      <c r="BB547" s="5">
        <f t="shared" si="453"/>
        <v>0</v>
      </c>
      <c r="BD547" s="5">
        <f t="shared" si="454"/>
        <v>0</v>
      </c>
      <c r="BE547" s="5">
        <f t="shared" si="455"/>
        <v>0</v>
      </c>
      <c r="BG547" s="5">
        <f t="shared" si="456"/>
        <v>0</v>
      </c>
      <c r="BH547" s="5">
        <f t="shared" si="457"/>
        <v>0</v>
      </c>
      <c r="BJ547" s="5">
        <f t="shared" si="458"/>
        <v>0</v>
      </c>
      <c r="BK547" s="5">
        <f t="shared" si="459"/>
        <v>0</v>
      </c>
      <c r="BM547" s="5">
        <f t="shared" si="460"/>
        <v>0</v>
      </c>
      <c r="BN547" s="5">
        <f t="shared" si="461"/>
        <v>0</v>
      </c>
      <c r="BP547" s="5">
        <f t="shared" si="462"/>
        <v>0</v>
      </c>
      <c r="BQ547" s="5">
        <f t="shared" si="463"/>
        <v>0</v>
      </c>
      <c r="BS547" s="5">
        <f t="shared" si="464"/>
        <v>0</v>
      </c>
      <c r="BT547" s="5">
        <f t="shared" si="465"/>
        <v>0</v>
      </c>
      <c r="BV547" s="5">
        <f t="shared" si="466"/>
        <v>0</v>
      </c>
      <c r="BW547" s="5">
        <f t="shared" si="467"/>
        <v>0</v>
      </c>
      <c r="BY547" s="5">
        <f t="shared" si="468"/>
        <v>0</v>
      </c>
      <c r="BZ547" s="5">
        <f t="shared" si="469"/>
        <v>0</v>
      </c>
      <c r="CB547" s="5">
        <f t="shared" si="470"/>
        <v>0</v>
      </c>
      <c r="CC547" s="5">
        <f t="shared" si="471"/>
        <v>0</v>
      </c>
      <c r="CE547" s="5">
        <f t="shared" si="472"/>
        <v>0</v>
      </c>
      <c r="CF547" s="5">
        <f t="shared" si="473"/>
        <v>0</v>
      </c>
      <c r="CH547" s="5">
        <f t="shared" si="474"/>
        <v>0</v>
      </c>
      <c r="CI547" s="5">
        <f t="shared" si="475"/>
        <v>0</v>
      </c>
      <c r="CK547" s="5">
        <f t="shared" si="476"/>
        <v>0</v>
      </c>
      <c r="CL547" s="5">
        <f t="shared" si="477"/>
        <v>0</v>
      </c>
      <c r="CN547" s="5">
        <f t="shared" si="478"/>
        <v>0</v>
      </c>
      <c r="CO547" s="5">
        <f t="shared" si="479"/>
        <v>0</v>
      </c>
      <c r="CQ547" s="5">
        <f t="shared" si="480"/>
        <v>0</v>
      </c>
      <c r="CR547" s="5">
        <f t="shared" si="481"/>
        <v>0</v>
      </c>
      <c r="CT547" s="5">
        <f t="shared" si="482"/>
        <v>0</v>
      </c>
      <c r="CU547" s="5">
        <f t="shared" si="483"/>
        <v>0</v>
      </c>
      <c r="CW547" s="5">
        <f t="shared" si="484"/>
        <v>0</v>
      </c>
      <c r="CX547" s="5">
        <f t="shared" si="485"/>
        <v>0</v>
      </c>
      <c r="CZ547" s="5">
        <f>K547+N547+Q547+T547+W547+Z547+AC547+AF547+AI547+AL547+AO547+AR547+AU547+AX547+BA547+BD547+BG547+BJ547+BM547+BP547+BS547+BV547+BY547+CB547+CE547+CH547+CK547+CN547+CQ547</f>
        <v>0</v>
      </c>
      <c r="DA547" s="5">
        <f>L547+O547+R547+U547+X547+AA547+AD547+AG547+AJ547+AM547+AP547+AS547+AV547+AY547+BB547+BE547+BH547+BK547+BN547+BQ547+BT547+BW547+BZ547+CC547+CF547+CI547+CL547+CO547+CR547</f>
        <v>0</v>
      </c>
    </row>
    <row r="550" spans="2:105" x14ac:dyDescent="0.2">
      <c r="B550" s="23" t="s">
        <v>72</v>
      </c>
      <c r="D550" s="23" t="s">
        <v>249</v>
      </c>
      <c r="E550" s="23" t="s">
        <v>362</v>
      </c>
      <c r="F550" s="23" t="s">
        <v>171</v>
      </c>
      <c r="G550" s="37">
        <v>1720</v>
      </c>
      <c r="H550" s="23" t="s">
        <v>235</v>
      </c>
      <c r="I550" s="23" t="s">
        <v>395</v>
      </c>
      <c r="K550" s="5">
        <v>1203</v>
      </c>
      <c r="L550" s="5">
        <f t="shared" si="425"/>
        <v>1203</v>
      </c>
      <c r="N550" s="5">
        <f t="shared" si="426"/>
        <v>1203</v>
      </c>
      <c r="O550" s="5">
        <f t="shared" si="427"/>
        <v>1203</v>
      </c>
      <c r="Q550" s="5">
        <f t="shared" si="428"/>
        <v>1203</v>
      </c>
      <c r="R550" s="5">
        <f t="shared" si="429"/>
        <v>1203</v>
      </c>
      <c r="T550" s="5">
        <f t="shared" si="430"/>
        <v>1203</v>
      </c>
      <c r="U550" s="5">
        <f t="shared" si="431"/>
        <v>1203</v>
      </c>
      <c r="W550" s="5">
        <f t="shared" si="432"/>
        <v>1203</v>
      </c>
      <c r="X550" s="5">
        <f t="shared" si="433"/>
        <v>1203</v>
      </c>
      <c r="Z550" s="5">
        <f t="shared" si="434"/>
        <v>1203</v>
      </c>
      <c r="AA550" s="5">
        <f t="shared" si="435"/>
        <v>1203</v>
      </c>
      <c r="AC550" s="5">
        <f t="shared" si="436"/>
        <v>1203</v>
      </c>
      <c r="AD550" s="5">
        <f t="shared" si="437"/>
        <v>1203</v>
      </c>
      <c r="AF550" s="5">
        <f t="shared" si="438"/>
        <v>1203</v>
      </c>
      <c r="AG550" s="5">
        <f t="shared" si="439"/>
        <v>1203</v>
      </c>
      <c r="AI550" s="5">
        <f t="shared" si="440"/>
        <v>1203</v>
      </c>
      <c r="AJ550" s="5">
        <f t="shared" si="441"/>
        <v>1203</v>
      </c>
      <c r="AL550" s="5">
        <f t="shared" si="442"/>
        <v>1203</v>
      </c>
      <c r="AM550" s="5">
        <f t="shared" si="443"/>
        <v>1203</v>
      </c>
      <c r="AO550" s="5">
        <f t="shared" si="444"/>
        <v>1203</v>
      </c>
      <c r="AP550" s="5">
        <f t="shared" si="445"/>
        <v>1203</v>
      </c>
      <c r="AR550" s="5">
        <f t="shared" si="446"/>
        <v>1203</v>
      </c>
      <c r="AS550" s="5">
        <f t="shared" si="447"/>
        <v>1203</v>
      </c>
      <c r="AU550" s="5">
        <f t="shared" si="448"/>
        <v>1203</v>
      </c>
      <c r="AV550" s="5">
        <f t="shared" si="449"/>
        <v>1203</v>
      </c>
      <c r="AX550" s="5">
        <f t="shared" si="450"/>
        <v>1203</v>
      </c>
      <c r="AY550" s="5">
        <f t="shared" si="451"/>
        <v>1203</v>
      </c>
      <c r="BA550" s="5">
        <f t="shared" si="452"/>
        <v>1203</v>
      </c>
      <c r="BB550" s="5">
        <f t="shared" si="453"/>
        <v>1203</v>
      </c>
      <c r="BD550" s="5">
        <f t="shared" si="454"/>
        <v>1203</v>
      </c>
      <c r="BE550" s="5">
        <f t="shared" si="455"/>
        <v>1203</v>
      </c>
      <c r="BG550" s="5">
        <f t="shared" si="456"/>
        <v>1203</v>
      </c>
      <c r="BH550" s="5">
        <f t="shared" si="457"/>
        <v>1203</v>
      </c>
      <c r="BJ550" s="5">
        <f t="shared" si="458"/>
        <v>1203</v>
      </c>
      <c r="BK550" s="5">
        <f t="shared" si="459"/>
        <v>1203</v>
      </c>
      <c r="BM550" s="5">
        <f t="shared" si="460"/>
        <v>1203</v>
      </c>
      <c r="BN550" s="5">
        <f t="shared" si="461"/>
        <v>1203</v>
      </c>
      <c r="BP550" s="5">
        <f t="shared" si="462"/>
        <v>1203</v>
      </c>
      <c r="BQ550" s="5">
        <f t="shared" si="463"/>
        <v>1203</v>
      </c>
      <c r="BS550" s="5">
        <f t="shared" si="464"/>
        <v>1203</v>
      </c>
      <c r="BT550" s="5">
        <f t="shared" si="465"/>
        <v>1203</v>
      </c>
      <c r="BV550" s="5">
        <f t="shared" si="466"/>
        <v>1203</v>
      </c>
      <c r="BW550" s="5">
        <f t="shared" si="467"/>
        <v>1203</v>
      </c>
      <c r="BY550" s="5">
        <f t="shared" si="468"/>
        <v>1203</v>
      </c>
      <c r="BZ550" s="5">
        <f t="shared" si="469"/>
        <v>1203</v>
      </c>
      <c r="CB550" s="5">
        <f t="shared" si="470"/>
        <v>1203</v>
      </c>
      <c r="CC550" s="5">
        <f t="shared" si="471"/>
        <v>1203</v>
      </c>
      <c r="CE550" s="5">
        <f t="shared" si="472"/>
        <v>1203</v>
      </c>
      <c r="CF550" s="5">
        <f t="shared" si="473"/>
        <v>1203</v>
      </c>
      <c r="CH550" s="5">
        <f t="shared" si="474"/>
        <v>1203</v>
      </c>
      <c r="CI550" s="5">
        <f t="shared" si="475"/>
        <v>1203</v>
      </c>
      <c r="CK550" s="5">
        <f t="shared" si="476"/>
        <v>1203</v>
      </c>
      <c r="CL550" s="5">
        <f t="shared" si="477"/>
        <v>1203</v>
      </c>
      <c r="CN550" s="5">
        <f t="shared" si="478"/>
        <v>1203</v>
      </c>
      <c r="CO550" s="5">
        <f t="shared" si="479"/>
        <v>1203</v>
      </c>
      <c r="CQ550" s="5">
        <f t="shared" si="480"/>
        <v>1203</v>
      </c>
      <c r="CR550" s="5">
        <f t="shared" si="481"/>
        <v>1203</v>
      </c>
      <c r="CT550" s="5">
        <f t="shared" si="482"/>
        <v>1203</v>
      </c>
      <c r="CU550" s="5">
        <f t="shared" si="483"/>
        <v>1203</v>
      </c>
      <c r="CW550" s="5">
        <f t="shared" si="484"/>
        <v>1203</v>
      </c>
      <c r="CX550" s="5">
        <f t="shared" si="485"/>
        <v>1203</v>
      </c>
      <c r="CZ550" s="5">
        <f>K550+N550+Q550+T550+W550+Z550+AC550+AF550+AI550+AL550+AO550+AR550+AU550+AX550+BA550+BD550+BG550+BJ550+BM550+BP550+BS550+BV550+BY550+CB550+CE550+CH550+CK550+CN550+CQ550+CT550+CW550</f>
        <v>37293</v>
      </c>
      <c r="DA550" s="5">
        <f>L550+O550+R550+U550+X550+AA550+AD550+AG550+AJ550+AM550+AP550+AS550+AV550+AY550+BB550+BE550+BH550+BK550+BN550+BQ550+BT550+BW550+BZ550+CC550+CF550+CI550+CL550+CO550+CR550+CU550+CX550</f>
        <v>37293</v>
      </c>
    </row>
    <row r="551" spans="2:105" x14ac:dyDescent="0.2">
      <c r="B551" s="23" t="s">
        <v>72</v>
      </c>
      <c r="D551" s="23" t="s">
        <v>249</v>
      </c>
      <c r="E551" s="23" t="s">
        <v>362</v>
      </c>
      <c r="F551" s="23" t="s">
        <v>171</v>
      </c>
      <c r="G551" s="37">
        <v>1720</v>
      </c>
      <c r="H551" s="23" t="s">
        <v>236</v>
      </c>
      <c r="I551" s="23" t="s">
        <v>395</v>
      </c>
      <c r="L551" s="5">
        <f t="shared" si="425"/>
        <v>0</v>
      </c>
      <c r="N551" s="5">
        <f t="shared" si="426"/>
        <v>0</v>
      </c>
      <c r="O551" s="5">
        <f t="shared" si="427"/>
        <v>0</v>
      </c>
      <c r="Q551" s="5">
        <f t="shared" si="428"/>
        <v>0</v>
      </c>
      <c r="R551" s="5">
        <f t="shared" si="429"/>
        <v>0</v>
      </c>
      <c r="T551" s="5">
        <f t="shared" si="430"/>
        <v>0</v>
      </c>
      <c r="U551" s="5">
        <f t="shared" si="431"/>
        <v>0</v>
      </c>
      <c r="W551" s="5">
        <f t="shared" si="432"/>
        <v>0</v>
      </c>
      <c r="X551" s="5">
        <f t="shared" si="433"/>
        <v>0</v>
      </c>
      <c r="Z551" s="5">
        <f t="shared" si="434"/>
        <v>0</v>
      </c>
      <c r="AA551" s="5">
        <f t="shared" si="435"/>
        <v>0</v>
      </c>
      <c r="AC551" s="5">
        <f t="shared" si="436"/>
        <v>0</v>
      </c>
      <c r="AD551" s="5">
        <f t="shared" si="437"/>
        <v>0</v>
      </c>
      <c r="AF551" s="5">
        <f t="shared" si="438"/>
        <v>0</v>
      </c>
      <c r="AG551" s="5">
        <f t="shared" si="439"/>
        <v>0</v>
      </c>
      <c r="AI551" s="5">
        <f t="shared" si="440"/>
        <v>0</v>
      </c>
      <c r="AJ551" s="5">
        <f t="shared" si="441"/>
        <v>0</v>
      </c>
      <c r="AL551" s="5">
        <f t="shared" si="442"/>
        <v>0</v>
      </c>
      <c r="AM551" s="5">
        <f t="shared" si="443"/>
        <v>0</v>
      </c>
      <c r="AO551" s="5">
        <f t="shared" si="444"/>
        <v>0</v>
      </c>
      <c r="AP551" s="5">
        <f t="shared" si="445"/>
        <v>0</v>
      </c>
      <c r="AR551" s="5">
        <f t="shared" si="446"/>
        <v>0</v>
      </c>
      <c r="AS551" s="5">
        <f t="shared" si="447"/>
        <v>0</v>
      </c>
      <c r="AU551" s="5">
        <f t="shared" si="448"/>
        <v>0</v>
      </c>
      <c r="AV551" s="5">
        <f t="shared" si="449"/>
        <v>0</v>
      </c>
      <c r="AX551" s="5">
        <f t="shared" si="450"/>
        <v>0</v>
      </c>
      <c r="AY551" s="5">
        <f t="shared" si="451"/>
        <v>0</v>
      </c>
      <c r="BA551" s="5">
        <f t="shared" si="452"/>
        <v>0</v>
      </c>
      <c r="BB551" s="5">
        <f t="shared" si="453"/>
        <v>0</v>
      </c>
      <c r="BD551" s="5">
        <f t="shared" si="454"/>
        <v>0</v>
      </c>
      <c r="BE551" s="5">
        <f t="shared" si="455"/>
        <v>0</v>
      </c>
      <c r="BG551" s="5">
        <f t="shared" si="456"/>
        <v>0</v>
      </c>
      <c r="BH551" s="5">
        <f t="shared" si="457"/>
        <v>0</v>
      </c>
      <c r="BJ551" s="5">
        <f t="shared" si="458"/>
        <v>0</v>
      </c>
      <c r="BK551" s="5">
        <f t="shared" si="459"/>
        <v>0</v>
      </c>
      <c r="BM551" s="5">
        <f t="shared" si="460"/>
        <v>0</v>
      </c>
      <c r="BN551" s="5">
        <f t="shared" si="461"/>
        <v>0</v>
      </c>
      <c r="BP551" s="5">
        <f t="shared" si="462"/>
        <v>0</v>
      </c>
      <c r="BQ551" s="5">
        <f t="shared" si="463"/>
        <v>0</v>
      </c>
      <c r="BS551" s="5">
        <f t="shared" si="464"/>
        <v>0</v>
      </c>
      <c r="BT551" s="5">
        <f t="shared" si="465"/>
        <v>0</v>
      </c>
      <c r="BV551" s="5">
        <f t="shared" si="466"/>
        <v>0</v>
      </c>
      <c r="BW551" s="5">
        <f t="shared" si="467"/>
        <v>0</v>
      </c>
      <c r="BY551" s="5">
        <f t="shared" si="468"/>
        <v>0</v>
      </c>
      <c r="BZ551" s="5">
        <f t="shared" si="469"/>
        <v>0</v>
      </c>
      <c r="CB551" s="5">
        <f t="shared" si="470"/>
        <v>0</v>
      </c>
      <c r="CC551" s="5">
        <f t="shared" si="471"/>
        <v>0</v>
      </c>
      <c r="CE551" s="5">
        <f t="shared" si="472"/>
        <v>0</v>
      </c>
      <c r="CF551" s="5">
        <f t="shared" si="473"/>
        <v>0</v>
      </c>
      <c r="CH551" s="5">
        <f t="shared" si="474"/>
        <v>0</v>
      </c>
      <c r="CI551" s="5">
        <f t="shared" si="475"/>
        <v>0</v>
      </c>
      <c r="CK551" s="5">
        <f t="shared" si="476"/>
        <v>0</v>
      </c>
      <c r="CL551" s="5">
        <f t="shared" si="477"/>
        <v>0</v>
      </c>
      <c r="CN551" s="5">
        <f t="shared" si="478"/>
        <v>0</v>
      </c>
      <c r="CO551" s="5">
        <f t="shared" si="479"/>
        <v>0</v>
      </c>
      <c r="CQ551" s="5">
        <f t="shared" si="480"/>
        <v>0</v>
      </c>
      <c r="CR551" s="5">
        <f t="shared" si="481"/>
        <v>0</v>
      </c>
      <c r="CT551" s="5">
        <f t="shared" si="482"/>
        <v>0</v>
      </c>
      <c r="CU551" s="5">
        <f t="shared" si="483"/>
        <v>0</v>
      </c>
      <c r="CW551" s="5">
        <f t="shared" si="484"/>
        <v>0</v>
      </c>
      <c r="CX551" s="5">
        <f t="shared" si="485"/>
        <v>0</v>
      </c>
      <c r="CZ551" s="5">
        <f>K551+N551+Q551+T551+W551+Z551+AC551+AF551+AI551+AL551+AO551+AR551+AU551+AX551+BA551+BD551+BG551+BJ551+BM551+BP551+BS551+BV551+BY551+CB551+CE551+CH551+CK551+CN551+CQ551+CT551+CW551</f>
        <v>0</v>
      </c>
      <c r="DA551" s="5">
        <f>L551+O551+R551+U551+X551+AA551+AD551+AG551+AJ551+AM551+AP551+AS551+AV551+AY551+BB551+BE551+BH551+BK551+BN551+BQ551+BT551+BW551+BZ551+CC551+CF551+CI551+CL551+CO551+CR551+CU551+CX551</f>
        <v>0</v>
      </c>
    </row>
    <row r="552" spans="2:105" x14ac:dyDescent="0.2">
      <c r="K552" s="43"/>
    </row>
    <row r="555" spans="2:105" x14ac:dyDescent="0.2">
      <c r="B555" s="23" t="s">
        <v>72</v>
      </c>
      <c r="D555" s="23" t="s">
        <v>249</v>
      </c>
      <c r="E555" s="23" t="s">
        <v>362</v>
      </c>
      <c r="F555" s="25" t="s">
        <v>172</v>
      </c>
      <c r="G555" s="37">
        <v>1229</v>
      </c>
      <c r="H555" s="23" t="s">
        <v>235</v>
      </c>
      <c r="I555" s="23" t="s">
        <v>395</v>
      </c>
      <c r="K555" s="5">
        <v>1186</v>
      </c>
      <c r="L555" s="5">
        <f t="shared" si="425"/>
        <v>1186</v>
      </c>
      <c r="N555" s="5">
        <f t="shared" si="426"/>
        <v>1186</v>
      </c>
      <c r="O555" s="5">
        <f t="shared" si="427"/>
        <v>1186</v>
      </c>
      <c r="Q555" s="5">
        <f t="shared" si="428"/>
        <v>1186</v>
      </c>
      <c r="R555" s="5">
        <f t="shared" si="429"/>
        <v>1186</v>
      </c>
      <c r="T555" s="5">
        <f t="shared" si="430"/>
        <v>1186</v>
      </c>
      <c r="U555" s="5">
        <f t="shared" si="431"/>
        <v>1186</v>
      </c>
      <c r="W555" s="5">
        <f t="shared" si="432"/>
        <v>1186</v>
      </c>
      <c r="X555" s="5">
        <f t="shared" si="433"/>
        <v>1186</v>
      </c>
      <c r="Z555" s="5">
        <f t="shared" si="434"/>
        <v>1186</v>
      </c>
      <c r="AA555" s="5">
        <f t="shared" si="435"/>
        <v>1186</v>
      </c>
      <c r="AC555" s="5">
        <f t="shared" si="436"/>
        <v>1186</v>
      </c>
      <c r="AD555" s="5">
        <f t="shared" si="437"/>
        <v>1186</v>
      </c>
      <c r="AF555" s="5">
        <f t="shared" si="438"/>
        <v>1186</v>
      </c>
      <c r="AG555" s="5">
        <f t="shared" si="439"/>
        <v>1186</v>
      </c>
      <c r="AI555" s="5">
        <f t="shared" si="440"/>
        <v>1186</v>
      </c>
      <c r="AJ555" s="5">
        <f t="shared" si="441"/>
        <v>1186</v>
      </c>
      <c r="AL555" s="5">
        <f t="shared" si="442"/>
        <v>1186</v>
      </c>
      <c r="AM555" s="5">
        <f t="shared" si="443"/>
        <v>1186</v>
      </c>
      <c r="AO555" s="5">
        <f t="shared" si="444"/>
        <v>1186</v>
      </c>
      <c r="AP555" s="5">
        <f t="shared" si="445"/>
        <v>1186</v>
      </c>
      <c r="AR555" s="5">
        <f t="shared" si="446"/>
        <v>1186</v>
      </c>
      <c r="AS555" s="5">
        <f t="shared" si="447"/>
        <v>1186</v>
      </c>
      <c r="AU555" s="5">
        <f t="shared" si="448"/>
        <v>1186</v>
      </c>
      <c r="AV555" s="5">
        <f t="shared" si="449"/>
        <v>1186</v>
      </c>
      <c r="AX555" s="5">
        <f t="shared" si="450"/>
        <v>1186</v>
      </c>
      <c r="AY555" s="5">
        <f t="shared" si="451"/>
        <v>1186</v>
      </c>
      <c r="BA555" s="5">
        <f t="shared" si="452"/>
        <v>1186</v>
      </c>
      <c r="BB555" s="5">
        <f t="shared" si="453"/>
        <v>1186</v>
      </c>
      <c r="BD555" s="5">
        <f t="shared" si="454"/>
        <v>1186</v>
      </c>
      <c r="BE555" s="5">
        <f t="shared" si="455"/>
        <v>1186</v>
      </c>
      <c r="BG555" s="5">
        <f t="shared" si="456"/>
        <v>1186</v>
      </c>
      <c r="BH555" s="5">
        <f t="shared" si="457"/>
        <v>1186</v>
      </c>
      <c r="BJ555" s="5">
        <f t="shared" si="458"/>
        <v>1186</v>
      </c>
      <c r="BK555" s="5">
        <f t="shared" si="459"/>
        <v>1186</v>
      </c>
      <c r="BM555" s="5">
        <f t="shared" si="460"/>
        <v>1186</v>
      </c>
      <c r="BN555" s="5">
        <f t="shared" si="461"/>
        <v>1186</v>
      </c>
      <c r="BP555" s="5">
        <f t="shared" si="462"/>
        <v>1186</v>
      </c>
      <c r="BQ555" s="5">
        <f t="shared" si="463"/>
        <v>1186</v>
      </c>
      <c r="BS555" s="5">
        <f t="shared" si="464"/>
        <v>1186</v>
      </c>
      <c r="BT555" s="5">
        <f t="shared" si="465"/>
        <v>1186</v>
      </c>
      <c r="BV555" s="5">
        <f t="shared" si="466"/>
        <v>1186</v>
      </c>
      <c r="BW555" s="5">
        <f t="shared" si="467"/>
        <v>1186</v>
      </c>
      <c r="BY555" s="5">
        <f t="shared" si="468"/>
        <v>1186</v>
      </c>
      <c r="BZ555" s="5">
        <f t="shared" si="469"/>
        <v>1186</v>
      </c>
      <c r="CB555" s="5">
        <f t="shared" si="470"/>
        <v>1186</v>
      </c>
      <c r="CC555" s="5">
        <f t="shared" si="471"/>
        <v>1186</v>
      </c>
      <c r="CE555" s="5">
        <f t="shared" si="472"/>
        <v>1186</v>
      </c>
      <c r="CF555" s="5">
        <f t="shared" si="473"/>
        <v>1186</v>
      </c>
      <c r="CH555" s="5">
        <f t="shared" si="474"/>
        <v>1186</v>
      </c>
      <c r="CI555" s="5">
        <f t="shared" si="475"/>
        <v>1186</v>
      </c>
      <c r="CK555" s="5">
        <f t="shared" si="476"/>
        <v>1186</v>
      </c>
      <c r="CL555" s="5">
        <f t="shared" si="477"/>
        <v>1186</v>
      </c>
      <c r="CN555" s="5">
        <f t="shared" si="478"/>
        <v>1186</v>
      </c>
      <c r="CO555" s="5">
        <f t="shared" si="479"/>
        <v>1186</v>
      </c>
      <c r="CQ555" s="5">
        <f t="shared" si="480"/>
        <v>1186</v>
      </c>
      <c r="CR555" s="5">
        <f t="shared" si="481"/>
        <v>1186</v>
      </c>
      <c r="CT555" s="5">
        <f t="shared" si="482"/>
        <v>1186</v>
      </c>
      <c r="CU555" s="5">
        <f t="shared" si="483"/>
        <v>1186</v>
      </c>
      <c r="CW555" s="5">
        <f t="shared" si="484"/>
        <v>1186</v>
      </c>
      <c r="CX555" s="5">
        <f t="shared" si="485"/>
        <v>1186</v>
      </c>
      <c r="CZ555" s="5">
        <f>K555+N555+Q555+T555+W555+Z555+AC555+AF555+AI555+AL555+AO555+AR555+AU555+AX555+BA555+BD555+BG555+BJ555+BM555+BP555+BS555+BV555+BY555+CB555+CE555+CH555+CK555+CN555+CQ555+CT555+CW555</f>
        <v>36766</v>
      </c>
      <c r="DA555" s="5">
        <f>L555+O555+R555+U555+X555+AA555+AD555+AG555+AJ555+AM555+AP555+AS555+AV555+AY555+BB555+BE555+BH555+BK555+BN555+BQ555+BT555+BW555+BZ555+CC555+CF555+CI555+CL555+CO555+CR555+CU555+CX555</f>
        <v>36766</v>
      </c>
    </row>
    <row r="556" spans="2:105" x14ac:dyDescent="0.2">
      <c r="B556" s="23" t="s">
        <v>72</v>
      </c>
      <c r="D556" s="23" t="s">
        <v>249</v>
      </c>
      <c r="E556" s="23" t="s">
        <v>362</v>
      </c>
      <c r="F556" s="25" t="s">
        <v>172</v>
      </c>
      <c r="G556" s="37">
        <v>1229</v>
      </c>
      <c r="H556" s="23" t="s">
        <v>236</v>
      </c>
      <c r="I556" s="23" t="s">
        <v>395</v>
      </c>
      <c r="L556" s="5">
        <f t="shared" si="425"/>
        <v>0</v>
      </c>
      <c r="N556" s="5">
        <f t="shared" si="426"/>
        <v>0</v>
      </c>
      <c r="O556" s="5">
        <f t="shared" si="427"/>
        <v>0</v>
      </c>
      <c r="Q556" s="5">
        <f t="shared" si="428"/>
        <v>0</v>
      </c>
      <c r="R556" s="5">
        <f t="shared" si="429"/>
        <v>0</v>
      </c>
      <c r="T556" s="5">
        <f t="shared" si="430"/>
        <v>0</v>
      </c>
      <c r="U556" s="5">
        <f t="shared" si="431"/>
        <v>0</v>
      </c>
      <c r="W556" s="5">
        <f t="shared" si="432"/>
        <v>0</v>
      </c>
      <c r="X556" s="5">
        <f t="shared" si="433"/>
        <v>0</v>
      </c>
      <c r="Z556" s="5">
        <f t="shared" si="434"/>
        <v>0</v>
      </c>
      <c r="AA556" s="5">
        <f t="shared" si="435"/>
        <v>0</v>
      </c>
      <c r="AC556" s="5">
        <f t="shared" si="436"/>
        <v>0</v>
      </c>
      <c r="AD556" s="5">
        <f t="shared" si="437"/>
        <v>0</v>
      </c>
      <c r="AF556" s="5">
        <f t="shared" si="438"/>
        <v>0</v>
      </c>
      <c r="AG556" s="5">
        <f t="shared" si="439"/>
        <v>0</v>
      </c>
      <c r="AI556" s="5">
        <f t="shared" si="440"/>
        <v>0</v>
      </c>
      <c r="AJ556" s="5">
        <f t="shared" si="441"/>
        <v>0</v>
      </c>
      <c r="AL556" s="5">
        <f t="shared" si="442"/>
        <v>0</v>
      </c>
      <c r="AM556" s="5">
        <f t="shared" si="443"/>
        <v>0</v>
      </c>
      <c r="AO556" s="5">
        <f t="shared" si="444"/>
        <v>0</v>
      </c>
      <c r="AP556" s="5">
        <f t="shared" si="445"/>
        <v>0</v>
      </c>
      <c r="AR556" s="5">
        <f t="shared" si="446"/>
        <v>0</v>
      </c>
      <c r="AS556" s="5">
        <f t="shared" si="447"/>
        <v>0</v>
      </c>
      <c r="AU556" s="5">
        <f t="shared" si="448"/>
        <v>0</v>
      </c>
      <c r="AV556" s="5">
        <f t="shared" si="449"/>
        <v>0</v>
      </c>
      <c r="AX556" s="5">
        <f t="shared" si="450"/>
        <v>0</v>
      </c>
      <c r="AY556" s="5">
        <f t="shared" si="451"/>
        <v>0</v>
      </c>
      <c r="BA556" s="5">
        <f t="shared" si="452"/>
        <v>0</v>
      </c>
      <c r="BB556" s="5">
        <f t="shared" si="453"/>
        <v>0</v>
      </c>
      <c r="BD556" s="5">
        <f t="shared" si="454"/>
        <v>0</v>
      </c>
      <c r="BE556" s="5">
        <f t="shared" si="455"/>
        <v>0</v>
      </c>
      <c r="BG556" s="5">
        <f t="shared" si="456"/>
        <v>0</v>
      </c>
      <c r="BH556" s="5">
        <f t="shared" si="457"/>
        <v>0</v>
      </c>
      <c r="BJ556" s="5">
        <f t="shared" si="458"/>
        <v>0</v>
      </c>
      <c r="BK556" s="5">
        <f t="shared" si="459"/>
        <v>0</v>
      </c>
      <c r="BM556" s="5">
        <f t="shared" si="460"/>
        <v>0</v>
      </c>
      <c r="BN556" s="5">
        <f t="shared" si="461"/>
        <v>0</v>
      </c>
      <c r="BP556" s="5">
        <f t="shared" si="462"/>
        <v>0</v>
      </c>
      <c r="BQ556" s="5">
        <f t="shared" si="463"/>
        <v>0</v>
      </c>
      <c r="BS556" s="5">
        <f t="shared" si="464"/>
        <v>0</v>
      </c>
      <c r="BT556" s="5">
        <f t="shared" si="465"/>
        <v>0</v>
      </c>
      <c r="BV556" s="5">
        <f t="shared" si="466"/>
        <v>0</v>
      </c>
      <c r="BW556" s="5">
        <f t="shared" si="467"/>
        <v>0</v>
      </c>
      <c r="BY556" s="5">
        <f t="shared" si="468"/>
        <v>0</v>
      </c>
      <c r="BZ556" s="5">
        <f t="shared" si="469"/>
        <v>0</v>
      </c>
      <c r="CB556" s="5">
        <f t="shared" si="470"/>
        <v>0</v>
      </c>
      <c r="CC556" s="5">
        <f t="shared" si="471"/>
        <v>0</v>
      </c>
      <c r="CE556" s="5">
        <f t="shared" si="472"/>
        <v>0</v>
      </c>
      <c r="CF556" s="5">
        <f t="shared" si="473"/>
        <v>0</v>
      </c>
      <c r="CH556" s="5">
        <f t="shared" si="474"/>
        <v>0</v>
      </c>
      <c r="CI556" s="5">
        <f t="shared" si="475"/>
        <v>0</v>
      </c>
      <c r="CK556" s="5">
        <f t="shared" si="476"/>
        <v>0</v>
      </c>
      <c r="CL556" s="5">
        <f t="shared" si="477"/>
        <v>0</v>
      </c>
      <c r="CN556" s="5">
        <f t="shared" si="478"/>
        <v>0</v>
      </c>
      <c r="CO556" s="5">
        <f t="shared" si="479"/>
        <v>0</v>
      </c>
      <c r="CQ556" s="5">
        <f t="shared" si="480"/>
        <v>0</v>
      </c>
      <c r="CR556" s="5">
        <f t="shared" si="481"/>
        <v>0</v>
      </c>
      <c r="CT556" s="5">
        <f t="shared" si="482"/>
        <v>0</v>
      </c>
      <c r="CU556" s="5">
        <f t="shared" si="483"/>
        <v>0</v>
      </c>
      <c r="CW556" s="5">
        <f t="shared" si="484"/>
        <v>0</v>
      </c>
      <c r="CX556" s="5">
        <f t="shared" si="485"/>
        <v>0</v>
      </c>
      <c r="CZ556" s="5">
        <f>K556+N556+Q556+T556+W556+Z556+AC556+AF556+AI556+AL556+AO556+AR556+AU556+AX556+BA556+BD556+BG556+BJ556+BM556+BP556+BS556+BV556+BY556+CB556+CE556+CH556+CK556+CN556+CQ556+CT556+CW556</f>
        <v>0</v>
      </c>
      <c r="DA556" s="5">
        <f>L556+O556+R556+U556+X556+AA556+AD556+AG556+AJ556+AM556+AP556+AS556+AV556+AY556+BB556+BE556+BH556+BK556+BN556+BQ556+BT556+BW556+BZ556+CC556+CF556+CI556+CL556+CO556+CR556+CU556+CX556</f>
        <v>0</v>
      </c>
    </row>
    <row r="557" spans="2:105" x14ac:dyDescent="0.2">
      <c r="F557" s="25"/>
      <c r="K557" s="43"/>
    </row>
    <row r="558" spans="2:105" x14ac:dyDescent="0.2">
      <c r="F558" s="25"/>
    </row>
    <row r="559" spans="2:105" x14ac:dyDescent="0.2">
      <c r="F559" s="25"/>
    </row>
    <row r="560" spans="2:105" x14ac:dyDescent="0.2">
      <c r="B560" s="23" t="s">
        <v>377</v>
      </c>
      <c r="F560" s="5"/>
      <c r="L560" s="5">
        <f t="shared" si="425"/>
        <v>0</v>
      </c>
      <c r="N560" s="5">
        <f t="shared" si="426"/>
        <v>0</v>
      </c>
      <c r="O560" s="5">
        <f t="shared" si="427"/>
        <v>0</v>
      </c>
      <c r="Q560" s="5">
        <f t="shared" si="428"/>
        <v>0</v>
      </c>
      <c r="R560" s="5">
        <f t="shared" si="429"/>
        <v>0</v>
      </c>
      <c r="T560" s="5">
        <f t="shared" si="430"/>
        <v>0</v>
      </c>
      <c r="U560" s="5">
        <f t="shared" si="431"/>
        <v>0</v>
      </c>
      <c r="W560" s="5">
        <f t="shared" si="432"/>
        <v>0</v>
      </c>
      <c r="X560" s="5">
        <f t="shared" si="433"/>
        <v>0</v>
      </c>
      <c r="Z560" s="5">
        <f t="shared" si="434"/>
        <v>0</v>
      </c>
      <c r="AA560" s="5">
        <f t="shared" si="435"/>
        <v>0</v>
      </c>
      <c r="AC560" s="5">
        <f t="shared" si="436"/>
        <v>0</v>
      </c>
      <c r="AD560" s="5">
        <f t="shared" si="437"/>
        <v>0</v>
      </c>
      <c r="AF560" s="5">
        <f t="shared" si="438"/>
        <v>0</v>
      </c>
      <c r="AG560" s="5">
        <f t="shared" si="439"/>
        <v>0</v>
      </c>
      <c r="AI560" s="5">
        <f t="shared" si="440"/>
        <v>0</v>
      </c>
      <c r="AJ560" s="5">
        <f t="shared" si="441"/>
        <v>0</v>
      </c>
      <c r="AL560" s="5">
        <f t="shared" si="442"/>
        <v>0</v>
      </c>
      <c r="AM560" s="5">
        <f t="shared" si="443"/>
        <v>0</v>
      </c>
      <c r="AO560" s="5">
        <f t="shared" si="444"/>
        <v>0</v>
      </c>
      <c r="AP560" s="5">
        <f t="shared" si="445"/>
        <v>0</v>
      </c>
      <c r="AR560" s="5">
        <f t="shared" si="446"/>
        <v>0</v>
      </c>
      <c r="AS560" s="5">
        <f t="shared" si="447"/>
        <v>0</v>
      </c>
      <c r="AU560" s="5">
        <f t="shared" si="448"/>
        <v>0</v>
      </c>
      <c r="AV560" s="5">
        <f t="shared" si="449"/>
        <v>0</v>
      </c>
      <c r="AX560" s="5">
        <f t="shared" si="450"/>
        <v>0</v>
      </c>
      <c r="AY560" s="5">
        <f t="shared" si="451"/>
        <v>0</v>
      </c>
      <c r="BA560" s="5">
        <f t="shared" si="452"/>
        <v>0</v>
      </c>
      <c r="BB560" s="5">
        <f t="shared" si="453"/>
        <v>0</v>
      </c>
      <c r="BD560" s="5">
        <f t="shared" si="454"/>
        <v>0</v>
      </c>
      <c r="BE560" s="5">
        <f t="shared" si="455"/>
        <v>0</v>
      </c>
      <c r="BG560" s="5">
        <f t="shared" si="456"/>
        <v>0</v>
      </c>
      <c r="BH560" s="5">
        <f t="shared" si="457"/>
        <v>0</v>
      </c>
      <c r="BJ560" s="5">
        <f t="shared" si="458"/>
        <v>0</v>
      </c>
      <c r="BK560" s="5">
        <f t="shared" si="459"/>
        <v>0</v>
      </c>
      <c r="BM560" s="5">
        <f t="shared" si="460"/>
        <v>0</v>
      </c>
      <c r="BN560" s="5">
        <f t="shared" si="461"/>
        <v>0</v>
      </c>
      <c r="BP560" s="5">
        <f t="shared" si="462"/>
        <v>0</v>
      </c>
      <c r="BQ560" s="5">
        <f t="shared" si="463"/>
        <v>0</v>
      </c>
      <c r="BS560" s="5">
        <f t="shared" si="464"/>
        <v>0</v>
      </c>
      <c r="BT560" s="5">
        <f t="shared" si="465"/>
        <v>0</v>
      </c>
      <c r="BV560" s="5">
        <f t="shared" si="466"/>
        <v>0</v>
      </c>
      <c r="BW560" s="5">
        <f t="shared" si="467"/>
        <v>0</v>
      </c>
      <c r="BY560" s="5">
        <f t="shared" si="468"/>
        <v>0</v>
      </c>
      <c r="BZ560" s="5">
        <f t="shared" si="469"/>
        <v>0</v>
      </c>
      <c r="CB560" s="5">
        <f t="shared" si="470"/>
        <v>0</v>
      </c>
      <c r="CC560" s="5">
        <f t="shared" si="471"/>
        <v>0</v>
      </c>
      <c r="CE560" s="5">
        <f t="shared" si="472"/>
        <v>0</v>
      </c>
      <c r="CF560" s="5">
        <f t="shared" si="473"/>
        <v>0</v>
      </c>
      <c r="CH560" s="5">
        <f t="shared" si="474"/>
        <v>0</v>
      </c>
      <c r="CI560" s="5">
        <f t="shared" si="475"/>
        <v>0</v>
      </c>
      <c r="CK560" s="5">
        <f t="shared" si="476"/>
        <v>0</v>
      </c>
      <c r="CL560" s="5">
        <f t="shared" si="477"/>
        <v>0</v>
      </c>
      <c r="CN560" s="5">
        <f t="shared" si="478"/>
        <v>0</v>
      </c>
      <c r="CO560" s="5">
        <f t="shared" si="479"/>
        <v>0</v>
      </c>
      <c r="CQ560" s="5">
        <f t="shared" si="480"/>
        <v>0</v>
      </c>
      <c r="CR560" s="5">
        <f t="shared" si="481"/>
        <v>0</v>
      </c>
      <c r="CT560" s="5">
        <f t="shared" si="482"/>
        <v>0</v>
      </c>
      <c r="CU560" s="5">
        <f t="shared" si="483"/>
        <v>0</v>
      </c>
      <c r="CW560" s="5">
        <f t="shared" si="484"/>
        <v>0</v>
      </c>
      <c r="CX560" s="5">
        <f t="shared" si="485"/>
        <v>0</v>
      </c>
    </row>
    <row r="561" spans="1:105" x14ac:dyDescent="0.2">
      <c r="F561" s="25" t="s">
        <v>80</v>
      </c>
      <c r="H561" s="23" t="s">
        <v>236</v>
      </c>
      <c r="I561" s="23" t="s">
        <v>370</v>
      </c>
      <c r="K561" s="5">
        <v>1800</v>
      </c>
      <c r="L561" s="5">
        <f t="shared" si="425"/>
        <v>1800</v>
      </c>
      <c r="N561" s="5">
        <f t="shared" si="426"/>
        <v>1800</v>
      </c>
      <c r="O561" s="5">
        <f t="shared" si="427"/>
        <v>1800</v>
      </c>
      <c r="Q561" s="5">
        <f t="shared" si="428"/>
        <v>1800</v>
      </c>
      <c r="R561" s="5">
        <f t="shared" si="429"/>
        <v>1800</v>
      </c>
      <c r="T561" s="5">
        <f t="shared" si="430"/>
        <v>1800</v>
      </c>
      <c r="U561" s="5">
        <f t="shared" si="431"/>
        <v>1800</v>
      </c>
      <c r="W561" s="5">
        <f t="shared" si="432"/>
        <v>1800</v>
      </c>
      <c r="X561" s="5">
        <f t="shared" si="433"/>
        <v>1800</v>
      </c>
      <c r="Z561" s="5">
        <f t="shared" si="434"/>
        <v>1800</v>
      </c>
      <c r="AA561" s="5">
        <f t="shared" si="435"/>
        <v>1800</v>
      </c>
      <c r="AC561" s="5">
        <f t="shared" si="436"/>
        <v>1800</v>
      </c>
      <c r="AD561" s="5">
        <f t="shared" si="437"/>
        <v>1800</v>
      </c>
      <c r="AF561" s="5">
        <f t="shared" si="438"/>
        <v>1800</v>
      </c>
      <c r="AG561" s="5">
        <f t="shared" si="439"/>
        <v>1800</v>
      </c>
      <c r="AI561" s="5">
        <f t="shared" si="440"/>
        <v>1800</v>
      </c>
      <c r="AJ561" s="5">
        <f t="shared" si="441"/>
        <v>1800</v>
      </c>
      <c r="AL561" s="5">
        <f t="shared" si="442"/>
        <v>1800</v>
      </c>
      <c r="AM561" s="5">
        <f t="shared" si="443"/>
        <v>1800</v>
      </c>
      <c r="AO561" s="5">
        <f t="shared" si="444"/>
        <v>1800</v>
      </c>
      <c r="AP561" s="5">
        <f t="shared" si="445"/>
        <v>1800</v>
      </c>
      <c r="AR561" s="5">
        <f t="shared" si="446"/>
        <v>1800</v>
      </c>
      <c r="AS561" s="5">
        <f t="shared" si="447"/>
        <v>1800</v>
      </c>
      <c r="AU561" s="5">
        <f t="shared" si="448"/>
        <v>1800</v>
      </c>
      <c r="AV561" s="5">
        <f t="shared" si="449"/>
        <v>1800</v>
      </c>
      <c r="AX561" s="5">
        <f t="shared" si="450"/>
        <v>1800</v>
      </c>
      <c r="AY561" s="5">
        <f t="shared" si="451"/>
        <v>1800</v>
      </c>
      <c r="BA561" s="5">
        <f t="shared" si="452"/>
        <v>1800</v>
      </c>
      <c r="BB561" s="5">
        <f t="shared" si="453"/>
        <v>1800</v>
      </c>
      <c r="BD561" s="5">
        <f t="shared" si="454"/>
        <v>1800</v>
      </c>
      <c r="BE561" s="5">
        <f t="shared" si="455"/>
        <v>1800</v>
      </c>
      <c r="BG561" s="5">
        <f t="shared" si="456"/>
        <v>1800</v>
      </c>
      <c r="BH561" s="5">
        <f t="shared" si="457"/>
        <v>1800</v>
      </c>
      <c r="BJ561" s="5">
        <f t="shared" si="458"/>
        <v>1800</v>
      </c>
      <c r="BK561" s="5">
        <f t="shared" si="459"/>
        <v>1800</v>
      </c>
      <c r="BM561" s="5">
        <f t="shared" si="460"/>
        <v>1800</v>
      </c>
      <c r="BN561" s="5">
        <f t="shared" si="461"/>
        <v>1800</v>
      </c>
      <c r="BP561" s="5">
        <f t="shared" si="462"/>
        <v>1800</v>
      </c>
      <c r="BQ561" s="5">
        <f t="shared" si="463"/>
        <v>1800</v>
      </c>
      <c r="BS561" s="5">
        <f t="shared" si="464"/>
        <v>1800</v>
      </c>
      <c r="BT561" s="5">
        <f t="shared" si="465"/>
        <v>1800</v>
      </c>
      <c r="BV561" s="5">
        <f t="shared" si="466"/>
        <v>1800</v>
      </c>
      <c r="BW561" s="5">
        <f t="shared" si="467"/>
        <v>1800</v>
      </c>
      <c r="BY561" s="5">
        <f t="shared" si="468"/>
        <v>1800</v>
      </c>
      <c r="BZ561" s="5">
        <f t="shared" si="469"/>
        <v>1800</v>
      </c>
      <c r="CB561" s="5">
        <f t="shared" si="470"/>
        <v>1800</v>
      </c>
      <c r="CC561" s="5">
        <f t="shared" si="471"/>
        <v>1800</v>
      </c>
      <c r="CE561" s="5">
        <f t="shared" si="472"/>
        <v>1800</v>
      </c>
      <c r="CF561" s="5">
        <f t="shared" si="473"/>
        <v>1800</v>
      </c>
      <c r="CH561" s="5">
        <f t="shared" si="474"/>
        <v>1800</v>
      </c>
      <c r="CI561" s="5">
        <f t="shared" si="475"/>
        <v>1800</v>
      </c>
      <c r="CK561" s="5">
        <f t="shared" si="476"/>
        <v>1800</v>
      </c>
      <c r="CL561" s="5">
        <f t="shared" si="477"/>
        <v>1800</v>
      </c>
      <c r="CN561" s="5">
        <f t="shared" si="478"/>
        <v>1800</v>
      </c>
      <c r="CO561" s="5">
        <f t="shared" si="479"/>
        <v>1800</v>
      </c>
      <c r="CQ561" s="5">
        <f t="shared" si="480"/>
        <v>1800</v>
      </c>
      <c r="CR561" s="5">
        <f t="shared" si="481"/>
        <v>1800</v>
      </c>
      <c r="CT561" s="5">
        <f t="shared" si="482"/>
        <v>1800</v>
      </c>
      <c r="CU561" s="5">
        <f t="shared" si="483"/>
        <v>1800</v>
      </c>
      <c r="CW561" s="5">
        <f t="shared" si="484"/>
        <v>1800</v>
      </c>
      <c r="CX561" s="5">
        <f t="shared" si="485"/>
        <v>1800</v>
      </c>
    </row>
    <row r="562" spans="1:105" x14ac:dyDescent="0.2">
      <c r="F562" s="25"/>
    </row>
    <row r="563" spans="1:105" x14ac:dyDescent="0.2">
      <c r="F563" s="25" t="s">
        <v>376</v>
      </c>
      <c r="H563" s="23" t="s">
        <v>236</v>
      </c>
      <c r="I563" s="23" t="s">
        <v>370</v>
      </c>
      <c r="K563" s="5">
        <v>149</v>
      </c>
      <c r="L563" s="5">
        <f t="shared" si="425"/>
        <v>149</v>
      </c>
      <c r="N563" s="5">
        <f t="shared" si="426"/>
        <v>149</v>
      </c>
      <c r="O563" s="5">
        <f t="shared" si="427"/>
        <v>149</v>
      </c>
      <c r="Q563" s="5">
        <f t="shared" si="428"/>
        <v>149</v>
      </c>
      <c r="R563" s="5">
        <f t="shared" si="429"/>
        <v>149</v>
      </c>
      <c r="T563" s="5">
        <f t="shared" si="430"/>
        <v>149</v>
      </c>
      <c r="U563" s="5">
        <f t="shared" si="431"/>
        <v>149</v>
      </c>
      <c r="W563" s="5">
        <f t="shared" si="432"/>
        <v>149</v>
      </c>
      <c r="X563" s="5">
        <f t="shared" si="433"/>
        <v>149</v>
      </c>
      <c r="Z563" s="5">
        <f t="shared" si="434"/>
        <v>149</v>
      </c>
      <c r="AA563" s="5">
        <f t="shared" si="435"/>
        <v>149</v>
      </c>
      <c r="AC563" s="5">
        <f t="shared" si="436"/>
        <v>149</v>
      </c>
      <c r="AD563" s="5">
        <f t="shared" si="437"/>
        <v>149</v>
      </c>
      <c r="AF563" s="5">
        <f t="shared" si="438"/>
        <v>149</v>
      </c>
      <c r="AG563" s="5">
        <f t="shared" si="439"/>
        <v>149</v>
      </c>
      <c r="AI563" s="5">
        <f t="shared" si="440"/>
        <v>149</v>
      </c>
      <c r="AJ563" s="5">
        <f t="shared" si="441"/>
        <v>149</v>
      </c>
      <c r="AL563" s="5">
        <f t="shared" si="442"/>
        <v>149</v>
      </c>
      <c r="AM563" s="5">
        <f t="shared" si="443"/>
        <v>149</v>
      </c>
      <c r="AO563" s="5">
        <f t="shared" si="444"/>
        <v>149</v>
      </c>
      <c r="AP563" s="5">
        <f t="shared" si="445"/>
        <v>149</v>
      </c>
      <c r="AR563" s="5">
        <f t="shared" si="446"/>
        <v>149</v>
      </c>
      <c r="AS563" s="5">
        <f t="shared" si="447"/>
        <v>149</v>
      </c>
      <c r="AU563" s="5">
        <f t="shared" si="448"/>
        <v>149</v>
      </c>
      <c r="AV563" s="5">
        <f t="shared" si="449"/>
        <v>149</v>
      </c>
      <c r="AX563" s="5">
        <f t="shared" si="450"/>
        <v>149</v>
      </c>
      <c r="AY563" s="5">
        <f t="shared" si="451"/>
        <v>149</v>
      </c>
      <c r="BA563" s="5">
        <f t="shared" si="452"/>
        <v>149</v>
      </c>
      <c r="BB563" s="5">
        <f t="shared" si="453"/>
        <v>149</v>
      </c>
      <c r="BD563" s="5">
        <f t="shared" si="454"/>
        <v>149</v>
      </c>
      <c r="BE563" s="5">
        <f t="shared" si="455"/>
        <v>149</v>
      </c>
      <c r="BG563" s="5">
        <f t="shared" si="456"/>
        <v>149</v>
      </c>
      <c r="BH563" s="5">
        <f t="shared" si="457"/>
        <v>149</v>
      </c>
      <c r="BJ563" s="5">
        <f t="shared" si="458"/>
        <v>149</v>
      </c>
      <c r="BK563" s="5">
        <f t="shared" si="459"/>
        <v>149</v>
      </c>
      <c r="BM563" s="5">
        <f t="shared" si="460"/>
        <v>149</v>
      </c>
      <c r="BN563" s="5">
        <f t="shared" si="461"/>
        <v>149</v>
      </c>
      <c r="BP563" s="5">
        <f t="shared" si="462"/>
        <v>149</v>
      </c>
      <c r="BQ563" s="5">
        <f t="shared" si="463"/>
        <v>149</v>
      </c>
      <c r="BS563" s="5">
        <f t="shared" si="464"/>
        <v>149</v>
      </c>
      <c r="BT563" s="5">
        <f t="shared" si="465"/>
        <v>149</v>
      </c>
      <c r="BV563" s="5">
        <f t="shared" si="466"/>
        <v>149</v>
      </c>
      <c r="BW563" s="5">
        <f t="shared" si="467"/>
        <v>149</v>
      </c>
      <c r="BY563" s="5">
        <f t="shared" si="468"/>
        <v>149</v>
      </c>
      <c r="BZ563" s="5">
        <f t="shared" si="469"/>
        <v>149</v>
      </c>
      <c r="CB563" s="5">
        <f t="shared" si="470"/>
        <v>149</v>
      </c>
      <c r="CC563" s="5">
        <f t="shared" si="471"/>
        <v>149</v>
      </c>
      <c r="CE563" s="5">
        <f t="shared" si="472"/>
        <v>149</v>
      </c>
      <c r="CF563" s="5">
        <f t="shared" si="473"/>
        <v>149</v>
      </c>
      <c r="CH563" s="5">
        <f t="shared" si="474"/>
        <v>149</v>
      </c>
      <c r="CI563" s="5">
        <f t="shared" si="475"/>
        <v>149</v>
      </c>
      <c r="CK563" s="5">
        <f t="shared" si="476"/>
        <v>149</v>
      </c>
      <c r="CL563" s="5">
        <f t="shared" si="477"/>
        <v>149</v>
      </c>
      <c r="CN563" s="5">
        <f t="shared" si="478"/>
        <v>149</v>
      </c>
      <c r="CO563" s="5">
        <f t="shared" si="479"/>
        <v>149</v>
      </c>
      <c r="CQ563" s="5">
        <f t="shared" si="480"/>
        <v>149</v>
      </c>
      <c r="CR563" s="5">
        <f t="shared" si="481"/>
        <v>149</v>
      </c>
      <c r="CT563" s="5">
        <f t="shared" si="482"/>
        <v>149</v>
      </c>
      <c r="CU563" s="5">
        <f t="shared" si="483"/>
        <v>149</v>
      </c>
      <c r="CW563" s="5">
        <f t="shared" si="484"/>
        <v>149</v>
      </c>
      <c r="CX563" s="5">
        <f t="shared" si="485"/>
        <v>149</v>
      </c>
    </row>
    <row r="564" spans="1:105" x14ac:dyDescent="0.2">
      <c r="F564" s="25"/>
    </row>
    <row r="565" spans="1:105" x14ac:dyDescent="0.2">
      <c r="F565" s="25"/>
    </row>
    <row r="566" spans="1:105" x14ac:dyDescent="0.2">
      <c r="A566" s="23" t="s">
        <v>348</v>
      </c>
      <c r="F566" s="25"/>
    </row>
    <row r="568" spans="1:105" x14ac:dyDescent="0.2">
      <c r="E568" s="23" t="s">
        <v>362</v>
      </c>
      <c r="F568" s="23" t="s">
        <v>366</v>
      </c>
      <c r="H568" s="23" t="s">
        <v>235</v>
      </c>
      <c r="I568" s="23" t="s">
        <v>358</v>
      </c>
      <c r="K568" s="32">
        <v>9735</v>
      </c>
      <c r="L568" s="5">
        <v>8600</v>
      </c>
      <c r="N568" s="5">
        <f t="shared" ref="N568:N632" si="486">+K568</f>
        <v>9735</v>
      </c>
      <c r="O568" s="5">
        <f t="shared" ref="O568:O632" si="487">+N568</f>
        <v>9735</v>
      </c>
      <c r="Q568" s="5">
        <f t="shared" ref="Q568:Q632" si="488">+N568</f>
        <v>9735</v>
      </c>
      <c r="R568" s="5">
        <f t="shared" ref="R568:R632" si="489">+Q568</f>
        <v>9735</v>
      </c>
      <c r="T568" s="5">
        <f t="shared" ref="T568:T632" si="490">+Q568</f>
        <v>9735</v>
      </c>
      <c r="U568" s="5">
        <f t="shared" ref="U568:U632" si="491">+T568</f>
        <v>9735</v>
      </c>
      <c r="W568" s="5">
        <f t="shared" ref="W568:W632" si="492">+T568</f>
        <v>9735</v>
      </c>
      <c r="X568" s="5">
        <f t="shared" ref="X568:X632" si="493">+W568</f>
        <v>9735</v>
      </c>
      <c r="Z568" s="5">
        <f t="shared" ref="Z568:Z632" si="494">+W568</f>
        <v>9735</v>
      </c>
      <c r="AA568" s="5">
        <f t="shared" ref="AA568:AA632" si="495">+Z568</f>
        <v>9735</v>
      </c>
      <c r="AC568" s="5">
        <f t="shared" ref="AC568:AC632" si="496">+Z568</f>
        <v>9735</v>
      </c>
      <c r="AD568" s="5">
        <f t="shared" ref="AD568:AD632" si="497">+AC568</f>
        <v>9735</v>
      </c>
      <c r="AF568" s="5">
        <f t="shared" ref="AF568:AF632" si="498">+AC568</f>
        <v>9735</v>
      </c>
      <c r="AG568" s="5">
        <f t="shared" ref="AG568:AG632" si="499">+AF568</f>
        <v>9735</v>
      </c>
      <c r="AI568" s="5">
        <f t="shared" ref="AI568:AI632" si="500">+AF568</f>
        <v>9735</v>
      </c>
      <c r="AJ568" s="5">
        <f t="shared" ref="AJ568:AJ632" si="501">+AI568</f>
        <v>9735</v>
      </c>
      <c r="AL568" s="5">
        <f t="shared" ref="AL568:AL632" si="502">+AI568</f>
        <v>9735</v>
      </c>
      <c r="AM568" s="5">
        <f t="shared" ref="AM568:AM632" si="503">+AL568</f>
        <v>9735</v>
      </c>
      <c r="AO568" s="5">
        <f t="shared" ref="AO568:AO632" si="504">+AL568</f>
        <v>9735</v>
      </c>
      <c r="AP568" s="5">
        <f t="shared" ref="AP568:AP632" si="505">+AO568</f>
        <v>9735</v>
      </c>
      <c r="AR568" s="5">
        <f t="shared" ref="AR568:AR632" si="506">+AO568</f>
        <v>9735</v>
      </c>
      <c r="AS568" s="5">
        <f t="shared" ref="AS568:AS632" si="507">+AR568</f>
        <v>9735</v>
      </c>
      <c r="AU568" s="5">
        <f t="shared" ref="AU568:AU632" si="508">+AR568</f>
        <v>9735</v>
      </c>
      <c r="AV568" s="5">
        <f t="shared" ref="AV568:AV632" si="509">+AU568</f>
        <v>9735</v>
      </c>
      <c r="AX568" s="5">
        <f t="shared" ref="AX568:AX632" si="510">+AU568</f>
        <v>9735</v>
      </c>
      <c r="AY568" s="5">
        <f t="shared" ref="AY568:AY632" si="511">+AX568</f>
        <v>9735</v>
      </c>
      <c r="BA568" s="5">
        <f t="shared" ref="BA568:BA632" si="512">+AX568</f>
        <v>9735</v>
      </c>
      <c r="BB568" s="5">
        <f t="shared" ref="BB568:BB632" si="513">+BA568</f>
        <v>9735</v>
      </c>
      <c r="BD568" s="5">
        <f t="shared" ref="BD568:BD632" si="514">+BA568</f>
        <v>9735</v>
      </c>
      <c r="BE568" s="5">
        <f t="shared" ref="BE568:BE632" si="515">+BD568</f>
        <v>9735</v>
      </c>
      <c r="BG568" s="5">
        <f t="shared" ref="BG568:BG632" si="516">+BD568</f>
        <v>9735</v>
      </c>
      <c r="BH568" s="5">
        <f t="shared" ref="BH568:BH632" si="517">+BG568</f>
        <v>9735</v>
      </c>
      <c r="BJ568" s="5">
        <f t="shared" ref="BJ568:BJ632" si="518">+BG568</f>
        <v>9735</v>
      </c>
      <c r="BK568" s="5">
        <f t="shared" ref="BK568:BK632" si="519">+BJ568</f>
        <v>9735</v>
      </c>
      <c r="BM568" s="5">
        <f t="shared" ref="BM568:BM632" si="520">+BJ568</f>
        <v>9735</v>
      </c>
      <c r="BN568" s="5">
        <f t="shared" ref="BN568:BN632" si="521">+BM568</f>
        <v>9735</v>
      </c>
      <c r="BP568" s="5">
        <f t="shared" ref="BP568:BP632" si="522">+BM568</f>
        <v>9735</v>
      </c>
      <c r="BQ568" s="5">
        <f t="shared" ref="BQ568:BQ632" si="523">+BP568</f>
        <v>9735</v>
      </c>
      <c r="BS568" s="5">
        <f t="shared" ref="BS568:BS632" si="524">+BP568</f>
        <v>9735</v>
      </c>
      <c r="BT568" s="5">
        <f t="shared" ref="BT568:BT632" si="525">+BS568</f>
        <v>9735</v>
      </c>
      <c r="BV568" s="5">
        <f t="shared" ref="BV568:BV632" si="526">+BS568</f>
        <v>9735</v>
      </c>
      <c r="BW568" s="5">
        <f t="shared" ref="BW568:BW632" si="527">+BV568</f>
        <v>9735</v>
      </c>
      <c r="BY568" s="5">
        <f t="shared" ref="BY568:BY632" si="528">+BV568</f>
        <v>9735</v>
      </c>
      <c r="BZ568" s="5">
        <f t="shared" ref="BZ568:BZ632" si="529">+BY568</f>
        <v>9735</v>
      </c>
      <c r="CB568" s="5">
        <f t="shared" ref="CB568:CB632" si="530">+BY568</f>
        <v>9735</v>
      </c>
      <c r="CC568" s="5">
        <f t="shared" ref="CC568:CC632" si="531">+CB568</f>
        <v>9735</v>
      </c>
      <c r="CE568" s="5">
        <f t="shared" ref="CE568:CE632" si="532">+CB568</f>
        <v>9735</v>
      </c>
      <c r="CF568" s="5">
        <f t="shared" ref="CF568:CF632" si="533">+CE568</f>
        <v>9735</v>
      </c>
      <c r="CH568" s="5">
        <f t="shared" ref="CH568:CH632" si="534">+CE568</f>
        <v>9735</v>
      </c>
      <c r="CI568" s="5">
        <f t="shared" ref="CI568:CI632" si="535">+CH568</f>
        <v>9735</v>
      </c>
      <c r="CK568" s="5">
        <f t="shared" ref="CK568:CK632" si="536">+CH568</f>
        <v>9735</v>
      </c>
      <c r="CL568" s="5">
        <f t="shared" ref="CL568:CL632" si="537">+CK568</f>
        <v>9735</v>
      </c>
      <c r="CN568" s="5">
        <f t="shared" ref="CN568:CN632" si="538">+CK568</f>
        <v>9735</v>
      </c>
      <c r="CO568" s="5">
        <f t="shared" ref="CO568:CO632" si="539">+CN568</f>
        <v>9735</v>
      </c>
      <c r="CQ568" s="5">
        <f t="shared" ref="CQ568:CQ632" si="540">+CN568</f>
        <v>9735</v>
      </c>
      <c r="CR568" s="5">
        <f t="shared" ref="CR568:CR632" si="541">+CQ568</f>
        <v>9735</v>
      </c>
      <c r="CT568" s="5">
        <f t="shared" ref="CT568:CT632" si="542">+CQ568</f>
        <v>9735</v>
      </c>
      <c r="CU568" s="5">
        <f t="shared" ref="CU568:CU632" si="543">+CT568</f>
        <v>9735</v>
      </c>
      <c r="CW568" s="5">
        <f t="shared" ref="CW568:CW632" si="544">+CT568</f>
        <v>9735</v>
      </c>
      <c r="CX568" s="5">
        <f t="shared" ref="CX568:CX632" si="545">+CW568</f>
        <v>9735</v>
      </c>
      <c r="CZ568" s="5">
        <f>K568+N568+Q568+T568+W568+Z568+AC568+AF568+AI568+AL568+AO568+AR568+AU568+AX568+BA568+BD568+BG568+BJ568+BM568+BP568+BS568+BV568+BY568+CB568+CE568+CH568+CK568+CN568+CQ568</f>
        <v>282315</v>
      </c>
      <c r="DA568" s="5">
        <f>L568+O568+R568+U568+X568+AA568+AD568+AG568+AJ568+AM568+AP568+AS568+AV568+AY568+BB568+BE568+BH568+BK568+BN568+BQ568+BT568+BW568+BZ568+CC568+CF568+CI568+CL568+CO568+CR568</f>
        <v>281180</v>
      </c>
    </row>
    <row r="569" spans="1:105" x14ac:dyDescent="0.2">
      <c r="E569" s="23" t="s">
        <v>362</v>
      </c>
      <c r="F569" s="23" t="s">
        <v>366</v>
      </c>
      <c r="H569" s="23" t="s">
        <v>236</v>
      </c>
      <c r="I569" s="23" t="s">
        <v>358</v>
      </c>
      <c r="K569" s="5">
        <v>0</v>
      </c>
      <c r="L569" s="5">
        <v>0</v>
      </c>
      <c r="N569" s="5">
        <f t="shared" si="486"/>
        <v>0</v>
      </c>
      <c r="O569" s="5">
        <f t="shared" si="487"/>
        <v>0</v>
      </c>
      <c r="Q569" s="5">
        <f t="shared" si="488"/>
        <v>0</v>
      </c>
      <c r="R569" s="5">
        <f t="shared" si="489"/>
        <v>0</v>
      </c>
      <c r="T569" s="5">
        <f t="shared" si="490"/>
        <v>0</v>
      </c>
      <c r="U569" s="5">
        <f t="shared" si="491"/>
        <v>0</v>
      </c>
      <c r="W569" s="5">
        <f t="shared" si="492"/>
        <v>0</v>
      </c>
      <c r="X569" s="5">
        <f t="shared" si="493"/>
        <v>0</v>
      </c>
      <c r="Z569" s="5">
        <f t="shared" si="494"/>
        <v>0</v>
      </c>
      <c r="AA569" s="5">
        <f t="shared" si="495"/>
        <v>0</v>
      </c>
      <c r="AC569" s="5">
        <f t="shared" si="496"/>
        <v>0</v>
      </c>
      <c r="AD569" s="5">
        <f t="shared" si="497"/>
        <v>0</v>
      </c>
      <c r="AF569" s="5">
        <f t="shared" si="498"/>
        <v>0</v>
      </c>
      <c r="AG569" s="5">
        <f t="shared" si="499"/>
        <v>0</v>
      </c>
      <c r="AI569" s="5">
        <f t="shared" si="500"/>
        <v>0</v>
      </c>
      <c r="AJ569" s="5">
        <f t="shared" si="501"/>
        <v>0</v>
      </c>
      <c r="AL569" s="5">
        <f t="shared" si="502"/>
        <v>0</v>
      </c>
      <c r="AM569" s="5">
        <f t="shared" si="503"/>
        <v>0</v>
      </c>
      <c r="AO569" s="5">
        <f t="shared" si="504"/>
        <v>0</v>
      </c>
      <c r="AP569" s="5">
        <f t="shared" si="505"/>
        <v>0</v>
      </c>
      <c r="AR569" s="5">
        <f t="shared" si="506"/>
        <v>0</v>
      </c>
      <c r="AS569" s="5">
        <f t="shared" si="507"/>
        <v>0</v>
      </c>
      <c r="AU569" s="5">
        <f t="shared" si="508"/>
        <v>0</v>
      </c>
      <c r="AV569" s="5">
        <f t="shared" si="509"/>
        <v>0</v>
      </c>
      <c r="AX569" s="5">
        <f t="shared" si="510"/>
        <v>0</v>
      </c>
      <c r="AY569" s="5">
        <f t="shared" si="511"/>
        <v>0</v>
      </c>
      <c r="BA569" s="5">
        <f t="shared" si="512"/>
        <v>0</v>
      </c>
      <c r="BB569" s="5">
        <f t="shared" si="513"/>
        <v>0</v>
      </c>
      <c r="BD569" s="5">
        <f t="shared" si="514"/>
        <v>0</v>
      </c>
      <c r="BE569" s="5">
        <f t="shared" si="515"/>
        <v>0</v>
      </c>
      <c r="BG569" s="5">
        <f t="shared" si="516"/>
        <v>0</v>
      </c>
      <c r="BH569" s="5">
        <f t="shared" si="517"/>
        <v>0</v>
      </c>
      <c r="BJ569" s="5">
        <f t="shared" si="518"/>
        <v>0</v>
      </c>
      <c r="BK569" s="5">
        <f t="shared" si="519"/>
        <v>0</v>
      </c>
      <c r="BM569" s="5">
        <f t="shared" si="520"/>
        <v>0</v>
      </c>
      <c r="BN569" s="5">
        <f t="shared" si="521"/>
        <v>0</v>
      </c>
      <c r="BP569" s="5">
        <f t="shared" si="522"/>
        <v>0</v>
      </c>
      <c r="BQ569" s="5">
        <f t="shared" si="523"/>
        <v>0</v>
      </c>
      <c r="BS569" s="5">
        <f t="shared" si="524"/>
        <v>0</v>
      </c>
      <c r="BT569" s="5">
        <f t="shared" si="525"/>
        <v>0</v>
      </c>
      <c r="BV569" s="5">
        <f t="shared" si="526"/>
        <v>0</v>
      </c>
      <c r="BW569" s="5">
        <f t="shared" si="527"/>
        <v>0</v>
      </c>
      <c r="BY569" s="5">
        <f t="shared" si="528"/>
        <v>0</v>
      </c>
      <c r="BZ569" s="5">
        <f t="shared" si="529"/>
        <v>0</v>
      </c>
      <c r="CB569" s="5">
        <f t="shared" si="530"/>
        <v>0</v>
      </c>
      <c r="CC569" s="5">
        <f t="shared" si="531"/>
        <v>0</v>
      </c>
      <c r="CE569" s="5">
        <f t="shared" si="532"/>
        <v>0</v>
      </c>
      <c r="CF569" s="5">
        <f t="shared" si="533"/>
        <v>0</v>
      </c>
      <c r="CH569" s="5">
        <f t="shared" si="534"/>
        <v>0</v>
      </c>
      <c r="CI569" s="5">
        <f t="shared" si="535"/>
        <v>0</v>
      </c>
      <c r="CK569" s="5">
        <f t="shared" si="536"/>
        <v>0</v>
      </c>
      <c r="CL569" s="5">
        <f t="shared" si="537"/>
        <v>0</v>
      </c>
      <c r="CN569" s="5">
        <f t="shared" si="538"/>
        <v>0</v>
      </c>
      <c r="CO569" s="5">
        <f t="shared" si="539"/>
        <v>0</v>
      </c>
      <c r="CQ569" s="5">
        <f t="shared" si="540"/>
        <v>0</v>
      </c>
      <c r="CR569" s="5">
        <f t="shared" si="541"/>
        <v>0</v>
      </c>
      <c r="CT569" s="5">
        <f t="shared" si="542"/>
        <v>0</v>
      </c>
      <c r="CU569" s="5">
        <f t="shared" si="543"/>
        <v>0</v>
      </c>
      <c r="CW569" s="5">
        <f t="shared" si="544"/>
        <v>0</v>
      </c>
      <c r="CX569" s="5">
        <f t="shared" si="545"/>
        <v>0</v>
      </c>
      <c r="CZ569" s="5">
        <f>K569+N569+Q569+T569+W569+Z569+AC569+AF569+AI569+AL569+AO569+AR569+AU569+AX569+BA569+BD569+BG569+BJ569+BM569+BP569+BS569+BV569+BY569+CB569+CE569+CH569+CK569+CN569+CQ569</f>
        <v>0</v>
      </c>
      <c r="DA569" s="5">
        <f>L569+O569+R569+U569+X569+AA569+AD569+AG569+AJ569+AM569+AP569+AS569+AV569+AY569+BB569+BE569+BH569+BK569+BN569+BQ569+BT569+BW569+BZ569+CC569+CF569+CI569+CL569+CO569+CR569</f>
        <v>0</v>
      </c>
    </row>
    <row r="571" spans="1:105" x14ac:dyDescent="0.2">
      <c r="E571" s="23" t="s">
        <v>361</v>
      </c>
      <c r="F571" s="23" t="s">
        <v>364</v>
      </c>
      <c r="H571" s="23" t="s">
        <v>235</v>
      </c>
      <c r="I571" s="23" t="s">
        <v>358</v>
      </c>
      <c r="K571" s="5">
        <v>7300</v>
      </c>
      <c r="L571" s="5">
        <f t="shared" ref="L571:L632" si="546">+K571</f>
        <v>7300</v>
      </c>
      <c r="N571" s="5">
        <f t="shared" si="486"/>
        <v>7300</v>
      </c>
      <c r="O571" s="5">
        <f t="shared" si="487"/>
        <v>7300</v>
      </c>
      <c r="Q571" s="5">
        <f t="shared" si="488"/>
        <v>7300</v>
      </c>
      <c r="R571" s="5">
        <f t="shared" si="489"/>
        <v>7300</v>
      </c>
      <c r="T571" s="5">
        <f t="shared" si="490"/>
        <v>7300</v>
      </c>
      <c r="U571" s="5">
        <f t="shared" si="491"/>
        <v>7300</v>
      </c>
      <c r="W571" s="5">
        <f t="shared" si="492"/>
        <v>7300</v>
      </c>
      <c r="X571" s="5">
        <f t="shared" si="493"/>
        <v>7300</v>
      </c>
      <c r="Z571" s="5">
        <f t="shared" si="494"/>
        <v>7300</v>
      </c>
      <c r="AA571" s="5">
        <f t="shared" si="495"/>
        <v>7300</v>
      </c>
      <c r="AC571" s="5">
        <f t="shared" si="496"/>
        <v>7300</v>
      </c>
      <c r="AD571" s="5">
        <f t="shared" si="497"/>
        <v>7300</v>
      </c>
      <c r="AF571" s="5">
        <f t="shared" si="498"/>
        <v>7300</v>
      </c>
      <c r="AG571" s="5">
        <f t="shared" si="499"/>
        <v>7300</v>
      </c>
      <c r="AI571" s="5">
        <f t="shared" si="500"/>
        <v>7300</v>
      </c>
      <c r="AJ571" s="5">
        <f t="shared" si="501"/>
        <v>7300</v>
      </c>
      <c r="AL571" s="5">
        <f t="shared" si="502"/>
        <v>7300</v>
      </c>
      <c r="AM571" s="5">
        <f t="shared" si="503"/>
        <v>7300</v>
      </c>
      <c r="AO571" s="5">
        <f t="shared" si="504"/>
        <v>7300</v>
      </c>
      <c r="AP571" s="5">
        <f t="shared" si="505"/>
        <v>7300</v>
      </c>
      <c r="AR571" s="5">
        <f t="shared" si="506"/>
        <v>7300</v>
      </c>
      <c r="AS571" s="5">
        <f t="shared" si="507"/>
        <v>7300</v>
      </c>
      <c r="AU571" s="5">
        <f t="shared" si="508"/>
        <v>7300</v>
      </c>
      <c r="AV571" s="5">
        <f t="shared" si="509"/>
        <v>7300</v>
      </c>
      <c r="AX571" s="5">
        <f t="shared" si="510"/>
        <v>7300</v>
      </c>
      <c r="AY571" s="5">
        <f t="shared" si="511"/>
        <v>7300</v>
      </c>
      <c r="BA571" s="5">
        <f t="shared" si="512"/>
        <v>7300</v>
      </c>
      <c r="BB571" s="5">
        <f t="shared" si="513"/>
        <v>7300</v>
      </c>
      <c r="BD571" s="5">
        <f t="shared" si="514"/>
        <v>7300</v>
      </c>
      <c r="BE571" s="5">
        <f t="shared" si="515"/>
        <v>7300</v>
      </c>
      <c r="BG571" s="5">
        <f t="shared" si="516"/>
        <v>7300</v>
      </c>
      <c r="BH571" s="5">
        <f t="shared" si="517"/>
        <v>7300</v>
      </c>
      <c r="BJ571" s="5">
        <f t="shared" si="518"/>
        <v>7300</v>
      </c>
      <c r="BK571" s="5">
        <f t="shared" si="519"/>
        <v>7300</v>
      </c>
      <c r="BM571" s="5">
        <f t="shared" si="520"/>
        <v>7300</v>
      </c>
      <c r="BN571" s="5">
        <f t="shared" si="521"/>
        <v>7300</v>
      </c>
      <c r="BP571" s="5">
        <f t="shared" si="522"/>
        <v>7300</v>
      </c>
      <c r="BQ571" s="5">
        <f t="shared" si="523"/>
        <v>7300</v>
      </c>
      <c r="BS571" s="5">
        <f t="shared" si="524"/>
        <v>7300</v>
      </c>
      <c r="BT571" s="5">
        <f t="shared" si="525"/>
        <v>7300</v>
      </c>
      <c r="BV571" s="5">
        <f t="shared" si="526"/>
        <v>7300</v>
      </c>
      <c r="BW571" s="5">
        <f t="shared" si="527"/>
        <v>7300</v>
      </c>
      <c r="BY571" s="5">
        <f t="shared" si="528"/>
        <v>7300</v>
      </c>
      <c r="BZ571" s="5">
        <f t="shared" si="529"/>
        <v>7300</v>
      </c>
      <c r="CB571" s="5">
        <f t="shared" si="530"/>
        <v>7300</v>
      </c>
      <c r="CC571" s="5">
        <f t="shared" si="531"/>
        <v>7300</v>
      </c>
      <c r="CE571" s="5">
        <f t="shared" si="532"/>
        <v>7300</v>
      </c>
      <c r="CF571" s="5">
        <f t="shared" si="533"/>
        <v>7300</v>
      </c>
      <c r="CH571" s="5">
        <f t="shared" si="534"/>
        <v>7300</v>
      </c>
      <c r="CI571" s="5">
        <f t="shared" si="535"/>
        <v>7300</v>
      </c>
      <c r="CK571" s="5">
        <f t="shared" si="536"/>
        <v>7300</v>
      </c>
      <c r="CL571" s="5">
        <f t="shared" si="537"/>
        <v>7300</v>
      </c>
      <c r="CN571" s="5">
        <f t="shared" si="538"/>
        <v>7300</v>
      </c>
      <c r="CO571" s="5">
        <f t="shared" si="539"/>
        <v>7300</v>
      </c>
      <c r="CQ571" s="5">
        <f t="shared" si="540"/>
        <v>7300</v>
      </c>
      <c r="CR571" s="5">
        <f t="shared" si="541"/>
        <v>7300</v>
      </c>
      <c r="CT571" s="5">
        <f t="shared" si="542"/>
        <v>7300</v>
      </c>
      <c r="CU571" s="5">
        <f t="shared" si="543"/>
        <v>7300</v>
      </c>
      <c r="CW571" s="5">
        <f t="shared" si="544"/>
        <v>7300</v>
      </c>
      <c r="CX571" s="5">
        <f t="shared" si="545"/>
        <v>7300</v>
      </c>
      <c r="CZ571" s="5">
        <f>K571+N571+Q571+T571+W571+Z571+AC571+AF571+AI571+AL571+AO571+AR571+AU571+AX571+BA571+BD571+BG571+BJ571+BM571+BP571+BS571+BV571+BY571+CB571+CE571+CH571+CK571+CN571+CQ571</f>
        <v>211700</v>
      </c>
      <c r="DA571" s="5">
        <f>L571+O571+R571+U571+X571+AA571+AD571+AG571+AJ571+AM571+AP571+AS571+AV571+AY571+BB571+BE571+BH571+BK571+BN571+BQ571+BT571+BW571+BZ571+CC571+CF571+CI571+CL571+CO571+CR571</f>
        <v>211700</v>
      </c>
    </row>
    <row r="572" spans="1:105" x14ac:dyDescent="0.2">
      <c r="E572" s="23" t="s">
        <v>361</v>
      </c>
      <c r="F572" s="23" t="s">
        <v>364</v>
      </c>
      <c r="H572" s="23" t="s">
        <v>236</v>
      </c>
      <c r="I572" s="23" t="s">
        <v>358</v>
      </c>
      <c r="L572" s="5">
        <f t="shared" si="546"/>
        <v>0</v>
      </c>
      <c r="N572" s="5">
        <f t="shared" si="486"/>
        <v>0</v>
      </c>
      <c r="O572" s="5">
        <f t="shared" si="487"/>
        <v>0</v>
      </c>
      <c r="Q572" s="5">
        <f t="shared" si="488"/>
        <v>0</v>
      </c>
      <c r="R572" s="5">
        <f t="shared" si="489"/>
        <v>0</v>
      </c>
      <c r="T572" s="5">
        <f t="shared" si="490"/>
        <v>0</v>
      </c>
      <c r="U572" s="5">
        <f t="shared" si="491"/>
        <v>0</v>
      </c>
      <c r="W572" s="5">
        <f t="shared" si="492"/>
        <v>0</v>
      </c>
      <c r="X572" s="5">
        <f t="shared" si="493"/>
        <v>0</v>
      </c>
      <c r="Z572" s="5">
        <f t="shared" si="494"/>
        <v>0</v>
      </c>
      <c r="AA572" s="5">
        <f t="shared" si="495"/>
        <v>0</v>
      </c>
      <c r="AC572" s="5">
        <f t="shared" si="496"/>
        <v>0</v>
      </c>
      <c r="AD572" s="5">
        <f t="shared" si="497"/>
        <v>0</v>
      </c>
      <c r="AF572" s="5">
        <f t="shared" si="498"/>
        <v>0</v>
      </c>
      <c r="AG572" s="5">
        <f t="shared" si="499"/>
        <v>0</v>
      </c>
      <c r="AI572" s="5">
        <f t="shared" si="500"/>
        <v>0</v>
      </c>
      <c r="AJ572" s="5">
        <f t="shared" si="501"/>
        <v>0</v>
      </c>
      <c r="AL572" s="5">
        <f t="shared" si="502"/>
        <v>0</v>
      </c>
      <c r="AM572" s="5">
        <f t="shared" si="503"/>
        <v>0</v>
      </c>
      <c r="AO572" s="5">
        <f t="shared" si="504"/>
        <v>0</v>
      </c>
      <c r="AP572" s="5">
        <f t="shared" si="505"/>
        <v>0</v>
      </c>
      <c r="AR572" s="5">
        <f t="shared" si="506"/>
        <v>0</v>
      </c>
      <c r="AS572" s="5">
        <f t="shared" si="507"/>
        <v>0</v>
      </c>
      <c r="AU572" s="5">
        <f t="shared" si="508"/>
        <v>0</v>
      </c>
      <c r="AV572" s="5">
        <f t="shared" si="509"/>
        <v>0</v>
      </c>
      <c r="AX572" s="5">
        <f t="shared" si="510"/>
        <v>0</v>
      </c>
      <c r="AY572" s="5">
        <f t="shared" si="511"/>
        <v>0</v>
      </c>
      <c r="BA572" s="5">
        <f t="shared" si="512"/>
        <v>0</v>
      </c>
      <c r="BB572" s="5">
        <f t="shared" si="513"/>
        <v>0</v>
      </c>
      <c r="BD572" s="5">
        <f t="shared" si="514"/>
        <v>0</v>
      </c>
      <c r="BE572" s="5">
        <f t="shared" si="515"/>
        <v>0</v>
      </c>
      <c r="BG572" s="5">
        <f t="shared" si="516"/>
        <v>0</v>
      </c>
      <c r="BH572" s="5">
        <f t="shared" si="517"/>
        <v>0</v>
      </c>
      <c r="BJ572" s="5">
        <f t="shared" si="518"/>
        <v>0</v>
      </c>
      <c r="BK572" s="5">
        <f t="shared" si="519"/>
        <v>0</v>
      </c>
      <c r="BM572" s="5">
        <f t="shared" si="520"/>
        <v>0</v>
      </c>
      <c r="BN572" s="5">
        <f t="shared" si="521"/>
        <v>0</v>
      </c>
      <c r="BP572" s="5">
        <f t="shared" si="522"/>
        <v>0</v>
      </c>
      <c r="BQ572" s="5">
        <f t="shared" si="523"/>
        <v>0</v>
      </c>
      <c r="BS572" s="5">
        <f t="shared" si="524"/>
        <v>0</v>
      </c>
      <c r="BT572" s="5">
        <f t="shared" si="525"/>
        <v>0</v>
      </c>
      <c r="BV572" s="5">
        <f t="shared" si="526"/>
        <v>0</v>
      </c>
      <c r="BW572" s="5">
        <f t="shared" si="527"/>
        <v>0</v>
      </c>
      <c r="BY572" s="5">
        <f t="shared" si="528"/>
        <v>0</v>
      </c>
      <c r="BZ572" s="5">
        <f t="shared" si="529"/>
        <v>0</v>
      </c>
      <c r="CB572" s="5">
        <f t="shared" si="530"/>
        <v>0</v>
      </c>
      <c r="CC572" s="5">
        <f t="shared" si="531"/>
        <v>0</v>
      </c>
      <c r="CE572" s="5">
        <f t="shared" si="532"/>
        <v>0</v>
      </c>
      <c r="CF572" s="5">
        <f t="shared" si="533"/>
        <v>0</v>
      </c>
      <c r="CH572" s="5">
        <f t="shared" si="534"/>
        <v>0</v>
      </c>
      <c r="CI572" s="5">
        <f t="shared" si="535"/>
        <v>0</v>
      </c>
      <c r="CK572" s="5">
        <f t="shared" si="536"/>
        <v>0</v>
      </c>
      <c r="CL572" s="5">
        <f t="shared" si="537"/>
        <v>0</v>
      </c>
      <c r="CN572" s="5">
        <f t="shared" si="538"/>
        <v>0</v>
      </c>
      <c r="CO572" s="5">
        <f t="shared" si="539"/>
        <v>0</v>
      </c>
      <c r="CQ572" s="5">
        <f t="shared" si="540"/>
        <v>0</v>
      </c>
      <c r="CR572" s="5">
        <f t="shared" si="541"/>
        <v>0</v>
      </c>
      <c r="CT572" s="5">
        <f t="shared" si="542"/>
        <v>0</v>
      </c>
      <c r="CU572" s="5">
        <f t="shared" si="543"/>
        <v>0</v>
      </c>
      <c r="CW572" s="5">
        <f t="shared" si="544"/>
        <v>0</v>
      </c>
      <c r="CX572" s="5">
        <f t="shared" si="545"/>
        <v>0</v>
      </c>
      <c r="CZ572" s="5">
        <f>K572+N572+Q572+T572+W572+Z572+AC572+AF572+AI572+AL572+AO572+AR572+AU572+AX572+BA572+BD572+BG572+BJ572+BM572+BP572+BS572+BV572+BY572+CB572+CE572+CH572+CK572+CN572+CQ572</f>
        <v>0</v>
      </c>
      <c r="DA572" s="5">
        <f>L572+O572+R572+U572+X572+AA572+AD572+AG572+AJ572+AM572+AP572+AS572+AV572+AY572+BB572+BE572+BH572+BK572+BN572+BQ572+BT572+BW572+BZ572+CC572+CF572+CI572+CL572+CO572+CR572</f>
        <v>0</v>
      </c>
    </row>
    <row r="574" spans="1:105" x14ac:dyDescent="0.2">
      <c r="E574" s="23" t="s">
        <v>362</v>
      </c>
      <c r="F574" s="23" t="s">
        <v>364</v>
      </c>
      <c r="H574" s="23" t="s">
        <v>235</v>
      </c>
      <c r="I574" s="23" t="s">
        <v>358</v>
      </c>
      <c r="K574" s="32">
        <v>4477</v>
      </c>
      <c r="L574" s="5">
        <f t="shared" si="546"/>
        <v>4477</v>
      </c>
      <c r="N574" s="5">
        <f t="shared" si="486"/>
        <v>4477</v>
      </c>
      <c r="O574" s="5">
        <f t="shared" si="487"/>
        <v>4477</v>
      </c>
      <c r="Q574" s="5">
        <f t="shared" si="488"/>
        <v>4477</v>
      </c>
      <c r="R574" s="5">
        <f t="shared" si="489"/>
        <v>4477</v>
      </c>
      <c r="T574" s="5">
        <f t="shared" si="490"/>
        <v>4477</v>
      </c>
      <c r="U574" s="5">
        <f t="shared" si="491"/>
        <v>4477</v>
      </c>
      <c r="W574" s="5">
        <f t="shared" si="492"/>
        <v>4477</v>
      </c>
      <c r="X574" s="5">
        <f t="shared" si="493"/>
        <v>4477</v>
      </c>
      <c r="Z574" s="5">
        <f t="shared" si="494"/>
        <v>4477</v>
      </c>
      <c r="AA574" s="5">
        <f t="shared" si="495"/>
        <v>4477</v>
      </c>
      <c r="AC574" s="5">
        <f t="shared" si="496"/>
        <v>4477</v>
      </c>
      <c r="AD574" s="5">
        <f t="shared" si="497"/>
        <v>4477</v>
      </c>
      <c r="AF574" s="5">
        <f t="shared" si="498"/>
        <v>4477</v>
      </c>
      <c r="AG574" s="5">
        <f t="shared" si="499"/>
        <v>4477</v>
      </c>
      <c r="AI574" s="5">
        <f t="shared" si="500"/>
        <v>4477</v>
      </c>
      <c r="AJ574" s="5">
        <f t="shared" si="501"/>
        <v>4477</v>
      </c>
      <c r="AL574" s="5">
        <f t="shared" si="502"/>
        <v>4477</v>
      </c>
      <c r="AM574" s="5">
        <f t="shared" si="503"/>
        <v>4477</v>
      </c>
      <c r="AO574" s="5">
        <f t="shared" si="504"/>
        <v>4477</v>
      </c>
      <c r="AP574" s="5">
        <f t="shared" si="505"/>
        <v>4477</v>
      </c>
      <c r="AR574" s="5">
        <f t="shared" si="506"/>
        <v>4477</v>
      </c>
      <c r="AS574" s="5">
        <f t="shared" si="507"/>
        <v>4477</v>
      </c>
      <c r="AU574" s="5">
        <f t="shared" si="508"/>
        <v>4477</v>
      </c>
      <c r="AV574" s="5">
        <f t="shared" si="509"/>
        <v>4477</v>
      </c>
      <c r="AX574" s="5">
        <f t="shared" si="510"/>
        <v>4477</v>
      </c>
      <c r="AY574" s="5">
        <f t="shared" si="511"/>
        <v>4477</v>
      </c>
      <c r="BA574" s="5">
        <f t="shared" si="512"/>
        <v>4477</v>
      </c>
      <c r="BB574" s="5">
        <f t="shared" si="513"/>
        <v>4477</v>
      </c>
      <c r="BD574" s="5">
        <f t="shared" si="514"/>
        <v>4477</v>
      </c>
      <c r="BE574" s="5">
        <f t="shared" si="515"/>
        <v>4477</v>
      </c>
      <c r="BG574" s="5">
        <f t="shared" si="516"/>
        <v>4477</v>
      </c>
      <c r="BH574" s="5">
        <f t="shared" si="517"/>
        <v>4477</v>
      </c>
      <c r="BJ574" s="5">
        <f t="shared" si="518"/>
        <v>4477</v>
      </c>
      <c r="BK574" s="5">
        <f t="shared" si="519"/>
        <v>4477</v>
      </c>
      <c r="BM574" s="5">
        <f t="shared" si="520"/>
        <v>4477</v>
      </c>
      <c r="BN574" s="5">
        <f t="shared" si="521"/>
        <v>4477</v>
      </c>
      <c r="BP574" s="5">
        <f t="shared" si="522"/>
        <v>4477</v>
      </c>
      <c r="BQ574" s="5">
        <f t="shared" si="523"/>
        <v>4477</v>
      </c>
      <c r="BS574" s="5">
        <f t="shared" si="524"/>
        <v>4477</v>
      </c>
      <c r="BT574" s="5">
        <f t="shared" si="525"/>
        <v>4477</v>
      </c>
      <c r="BV574" s="5">
        <f t="shared" si="526"/>
        <v>4477</v>
      </c>
      <c r="BW574" s="5">
        <f t="shared" si="527"/>
        <v>4477</v>
      </c>
      <c r="BY574" s="5">
        <f t="shared" si="528"/>
        <v>4477</v>
      </c>
      <c r="BZ574" s="5">
        <f t="shared" si="529"/>
        <v>4477</v>
      </c>
      <c r="CB574" s="5">
        <f t="shared" si="530"/>
        <v>4477</v>
      </c>
      <c r="CC574" s="5">
        <f t="shared" si="531"/>
        <v>4477</v>
      </c>
      <c r="CE574" s="5">
        <f t="shared" si="532"/>
        <v>4477</v>
      </c>
      <c r="CF574" s="5">
        <f t="shared" si="533"/>
        <v>4477</v>
      </c>
      <c r="CH574" s="5">
        <f t="shared" si="534"/>
        <v>4477</v>
      </c>
      <c r="CI574" s="5">
        <f t="shared" si="535"/>
        <v>4477</v>
      </c>
      <c r="CK574" s="5">
        <f t="shared" si="536"/>
        <v>4477</v>
      </c>
      <c r="CL574" s="5">
        <f t="shared" si="537"/>
        <v>4477</v>
      </c>
      <c r="CN574" s="5">
        <f t="shared" si="538"/>
        <v>4477</v>
      </c>
      <c r="CO574" s="5">
        <f t="shared" si="539"/>
        <v>4477</v>
      </c>
      <c r="CQ574" s="5">
        <f t="shared" si="540"/>
        <v>4477</v>
      </c>
      <c r="CR574" s="5">
        <f t="shared" si="541"/>
        <v>4477</v>
      </c>
      <c r="CT574" s="5">
        <f t="shared" si="542"/>
        <v>4477</v>
      </c>
      <c r="CU574" s="5">
        <f t="shared" si="543"/>
        <v>4477</v>
      </c>
      <c r="CW574" s="5">
        <f t="shared" si="544"/>
        <v>4477</v>
      </c>
      <c r="CX574" s="5">
        <f t="shared" si="545"/>
        <v>4477</v>
      </c>
      <c r="CZ574" s="5">
        <f>K574+N574+Q574+T574+W574+Z574+AC574+AF574+AI574+AL574+AO574+AR574+AU574+AX574+BA574+BD574+BG574+BJ574+BM574+BP574+BS574+BV574+BY574+CB574+CE574+CH574+CK574+CN574+CQ574</f>
        <v>129833</v>
      </c>
      <c r="DA574" s="5">
        <f>L574+O574+R574+U574+X574+AA574+AD574+AG574+AJ574+AM574+AP574+AS574+AV574+AY574+BB574+BE574+BH574+BK574+BN574+BQ574+BT574+BW574+BZ574+CC574+CF574+CI574+CL574+CO574+CR574</f>
        <v>129833</v>
      </c>
    </row>
    <row r="575" spans="1:105" x14ac:dyDescent="0.2">
      <c r="E575" s="23" t="s">
        <v>362</v>
      </c>
      <c r="F575" s="23" t="s">
        <v>364</v>
      </c>
      <c r="H575" s="23" t="s">
        <v>236</v>
      </c>
      <c r="I575" s="23" t="s">
        <v>358</v>
      </c>
      <c r="L575" s="5">
        <f t="shared" si="546"/>
        <v>0</v>
      </c>
      <c r="N575" s="5">
        <f t="shared" si="486"/>
        <v>0</v>
      </c>
      <c r="O575" s="5">
        <f t="shared" si="487"/>
        <v>0</v>
      </c>
      <c r="Q575" s="5">
        <f t="shared" si="488"/>
        <v>0</v>
      </c>
      <c r="R575" s="5">
        <f t="shared" si="489"/>
        <v>0</v>
      </c>
      <c r="T575" s="5">
        <f t="shared" si="490"/>
        <v>0</v>
      </c>
      <c r="U575" s="5">
        <f t="shared" si="491"/>
        <v>0</v>
      </c>
      <c r="W575" s="5">
        <f t="shared" si="492"/>
        <v>0</v>
      </c>
      <c r="X575" s="5">
        <f t="shared" si="493"/>
        <v>0</v>
      </c>
      <c r="Z575" s="5">
        <f t="shared" si="494"/>
        <v>0</v>
      </c>
      <c r="AA575" s="5">
        <f t="shared" si="495"/>
        <v>0</v>
      </c>
      <c r="AC575" s="5">
        <f t="shared" si="496"/>
        <v>0</v>
      </c>
      <c r="AD575" s="5">
        <f t="shared" si="497"/>
        <v>0</v>
      </c>
      <c r="AF575" s="5">
        <f t="shared" si="498"/>
        <v>0</v>
      </c>
      <c r="AG575" s="5">
        <f t="shared" si="499"/>
        <v>0</v>
      </c>
      <c r="AI575" s="5">
        <f t="shared" si="500"/>
        <v>0</v>
      </c>
      <c r="AJ575" s="5">
        <f t="shared" si="501"/>
        <v>0</v>
      </c>
      <c r="AL575" s="5">
        <f t="shared" si="502"/>
        <v>0</v>
      </c>
      <c r="AM575" s="5">
        <f t="shared" si="503"/>
        <v>0</v>
      </c>
      <c r="AO575" s="5">
        <f t="shared" si="504"/>
        <v>0</v>
      </c>
      <c r="AP575" s="5">
        <f t="shared" si="505"/>
        <v>0</v>
      </c>
      <c r="AR575" s="5">
        <f t="shared" si="506"/>
        <v>0</v>
      </c>
      <c r="AS575" s="5">
        <f t="shared" si="507"/>
        <v>0</v>
      </c>
      <c r="AU575" s="5">
        <f t="shared" si="508"/>
        <v>0</v>
      </c>
      <c r="AV575" s="5">
        <f t="shared" si="509"/>
        <v>0</v>
      </c>
      <c r="AX575" s="5">
        <f t="shared" si="510"/>
        <v>0</v>
      </c>
      <c r="AY575" s="5">
        <f t="shared" si="511"/>
        <v>0</v>
      </c>
      <c r="BA575" s="5">
        <f t="shared" si="512"/>
        <v>0</v>
      </c>
      <c r="BB575" s="5">
        <f t="shared" si="513"/>
        <v>0</v>
      </c>
      <c r="BD575" s="5">
        <f t="shared" si="514"/>
        <v>0</v>
      </c>
      <c r="BE575" s="5">
        <f t="shared" si="515"/>
        <v>0</v>
      </c>
      <c r="BG575" s="5">
        <f t="shared" si="516"/>
        <v>0</v>
      </c>
      <c r="BH575" s="5">
        <f t="shared" si="517"/>
        <v>0</v>
      </c>
      <c r="BJ575" s="5">
        <f t="shared" si="518"/>
        <v>0</v>
      </c>
      <c r="BK575" s="5">
        <f t="shared" si="519"/>
        <v>0</v>
      </c>
      <c r="BM575" s="5">
        <f t="shared" si="520"/>
        <v>0</v>
      </c>
      <c r="BN575" s="5">
        <f t="shared" si="521"/>
        <v>0</v>
      </c>
      <c r="BP575" s="5">
        <f t="shared" si="522"/>
        <v>0</v>
      </c>
      <c r="BQ575" s="5">
        <f t="shared" si="523"/>
        <v>0</v>
      </c>
      <c r="BS575" s="5">
        <f t="shared" si="524"/>
        <v>0</v>
      </c>
      <c r="BT575" s="5">
        <f t="shared" si="525"/>
        <v>0</v>
      </c>
      <c r="BV575" s="5">
        <f t="shared" si="526"/>
        <v>0</v>
      </c>
      <c r="BW575" s="5">
        <f t="shared" si="527"/>
        <v>0</v>
      </c>
      <c r="BY575" s="5">
        <f t="shared" si="528"/>
        <v>0</v>
      </c>
      <c r="BZ575" s="5">
        <f t="shared" si="529"/>
        <v>0</v>
      </c>
      <c r="CB575" s="5">
        <f t="shared" si="530"/>
        <v>0</v>
      </c>
      <c r="CC575" s="5">
        <f t="shared" si="531"/>
        <v>0</v>
      </c>
      <c r="CE575" s="5">
        <f t="shared" si="532"/>
        <v>0</v>
      </c>
      <c r="CF575" s="5">
        <f t="shared" si="533"/>
        <v>0</v>
      </c>
      <c r="CH575" s="5">
        <f t="shared" si="534"/>
        <v>0</v>
      </c>
      <c r="CI575" s="5">
        <f t="shared" si="535"/>
        <v>0</v>
      </c>
      <c r="CK575" s="5">
        <f t="shared" si="536"/>
        <v>0</v>
      </c>
      <c r="CL575" s="5">
        <f t="shared" si="537"/>
        <v>0</v>
      </c>
      <c r="CN575" s="5">
        <f t="shared" si="538"/>
        <v>0</v>
      </c>
      <c r="CO575" s="5">
        <f t="shared" si="539"/>
        <v>0</v>
      </c>
      <c r="CQ575" s="5">
        <f t="shared" si="540"/>
        <v>0</v>
      </c>
      <c r="CR575" s="5">
        <f t="shared" si="541"/>
        <v>0</v>
      </c>
      <c r="CT575" s="5">
        <f t="shared" si="542"/>
        <v>0</v>
      </c>
      <c r="CU575" s="5">
        <f t="shared" si="543"/>
        <v>0</v>
      </c>
      <c r="CW575" s="5">
        <f t="shared" si="544"/>
        <v>0</v>
      </c>
      <c r="CX575" s="5">
        <f t="shared" si="545"/>
        <v>0</v>
      </c>
      <c r="CZ575" s="5">
        <f>K575+N575+Q575+T575+W575+Z575+AC575+AF575+AI575+AL575+AO575+AR575+AU575+AX575+BA575+BD575+BG575+BJ575+BM575+BP575+BS575+BV575+BY575+CB575+CE575+CH575+CK575+CN575+CQ575</f>
        <v>0</v>
      </c>
      <c r="DA575" s="5">
        <f>L575+O575+R575+U575+X575+AA575+AD575+AG575+AJ575+AM575+AP575+AS575+AV575+AY575+BB575+BE575+BH575+BK575+BN575+BQ575+BT575+BW575+BZ575+CC575+CF575+CI575+CL575+CO575+CR575</f>
        <v>0</v>
      </c>
    </row>
    <row r="577" spans="1:105" x14ac:dyDescent="0.2">
      <c r="E577" s="23" t="s">
        <v>362</v>
      </c>
      <c r="F577" s="23" t="s">
        <v>347</v>
      </c>
      <c r="H577" s="23" t="s">
        <v>235</v>
      </c>
      <c r="I577" s="23" t="s">
        <v>358</v>
      </c>
      <c r="K577" s="5">
        <v>1551</v>
      </c>
      <c r="L577" s="5">
        <v>1551</v>
      </c>
      <c r="N577" s="5">
        <f t="shared" si="486"/>
        <v>1551</v>
      </c>
      <c r="O577" s="5">
        <f t="shared" si="487"/>
        <v>1551</v>
      </c>
      <c r="Q577" s="5">
        <f t="shared" si="488"/>
        <v>1551</v>
      </c>
      <c r="R577" s="5">
        <f t="shared" si="489"/>
        <v>1551</v>
      </c>
      <c r="T577" s="5">
        <f t="shared" si="490"/>
        <v>1551</v>
      </c>
      <c r="U577" s="5">
        <f t="shared" si="491"/>
        <v>1551</v>
      </c>
      <c r="W577" s="5">
        <f t="shared" si="492"/>
        <v>1551</v>
      </c>
      <c r="X577" s="5">
        <f t="shared" si="493"/>
        <v>1551</v>
      </c>
      <c r="Z577" s="5">
        <f t="shared" si="494"/>
        <v>1551</v>
      </c>
      <c r="AA577" s="5">
        <f t="shared" si="495"/>
        <v>1551</v>
      </c>
      <c r="AC577" s="5">
        <f t="shared" si="496"/>
        <v>1551</v>
      </c>
      <c r="AD577" s="5">
        <f t="shared" si="497"/>
        <v>1551</v>
      </c>
      <c r="AF577" s="5">
        <f t="shared" si="498"/>
        <v>1551</v>
      </c>
      <c r="AG577" s="5">
        <f t="shared" si="499"/>
        <v>1551</v>
      </c>
      <c r="AI577" s="5">
        <f t="shared" si="500"/>
        <v>1551</v>
      </c>
      <c r="AJ577" s="5">
        <f t="shared" si="501"/>
        <v>1551</v>
      </c>
      <c r="AL577" s="5">
        <f t="shared" si="502"/>
        <v>1551</v>
      </c>
      <c r="AM577" s="5">
        <f t="shared" si="503"/>
        <v>1551</v>
      </c>
      <c r="AO577" s="5">
        <f t="shared" si="504"/>
        <v>1551</v>
      </c>
      <c r="AP577" s="5">
        <f t="shared" si="505"/>
        <v>1551</v>
      </c>
      <c r="AR577" s="5">
        <f t="shared" si="506"/>
        <v>1551</v>
      </c>
      <c r="AS577" s="5">
        <f t="shared" si="507"/>
        <v>1551</v>
      </c>
      <c r="AU577" s="5">
        <f t="shared" si="508"/>
        <v>1551</v>
      </c>
      <c r="AV577" s="5">
        <f t="shared" si="509"/>
        <v>1551</v>
      </c>
      <c r="AX577" s="5">
        <f t="shared" si="510"/>
        <v>1551</v>
      </c>
      <c r="AY577" s="5">
        <f t="shared" si="511"/>
        <v>1551</v>
      </c>
      <c r="BA577" s="5">
        <f t="shared" si="512"/>
        <v>1551</v>
      </c>
      <c r="BB577" s="5">
        <f t="shared" si="513"/>
        <v>1551</v>
      </c>
      <c r="BD577" s="5">
        <f t="shared" si="514"/>
        <v>1551</v>
      </c>
      <c r="BE577" s="5">
        <f t="shared" si="515"/>
        <v>1551</v>
      </c>
      <c r="BG577" s="5">
        <f t="shared" si="516"/>
        <v>1551</v>
      </c>
      <c r="BH577" s="5">
        <f t="shared" si="517"/>
        <v>1551</v>
      </c>
      <c r="BJ577" s="5">
        <f t="shared" si="518"/>
        <v>1551</v>
      </c>
      <c r="BK577" s="5">
        <f t="shared" si="519"/>
        <v>1551</v>
      </c>
      <c r="BM577" s="5">
        <f t="shared" si="520"/>
        <v>1551</v>
      </c>
      <c r="BN577" s="5">
        <f t="shared" si="521"/>
        <v>1551</v>
      </c>
      <c r="BP577" s="5">
        <f t="shared" si="522"/>
        <v>1551</v>
      </c>
      <c r="BQ577" s="5">
        <f t="shared" si="523"/>
        <v>1551</v>
      </c>
      <c r="BS577" s="5">
        <f t="shared" si="524"/>
        <v>1551</v>
      </c>
      <c r="BT577" s="5">
        <f t="shared" si="525"/>
        <v>1551</v>
      </c>
      <c r="BV577" s="5">
        <f t="shared" si="526"/>
        <v>1551</v>
      </c>
      <c r="BW577" s="5">
        <f t="shared" si="527"/>
        <v>1551</v>
      </c>
      <c r="BY577" s="5">
        <f t="shared" si="528"/>
        <v>1551</v>
      </c>
      <c r="BZ577" s="5">
        <f t="shared" si="529"/>
        <v>1551</v>
      </c>
      <c r="CB577" s="5">
        <f t="shared" si="530"/>
        <v>1551</v>
      </c>
      <c r="CC577" s="5">
        <f t="shared" si="531"/>
        <v>1551</v>
      </c>
      <c r="CE577" s="5">
        <f t="shared" si="532"/>
        <v>1551</v>
      </c>
      <c r="CF577" s="5">
        <f t="shared" si="533"/>
        <v>1551</v>
      </c>
      <c r="CH577" s="5">
        <f t="shared" si="534"/>
        <v>1551</v>
      </c>
      <c r="CI577" s="5">
        <f t="shared" si="535"/>
        <v>1551</v>
      </c>
      <c r="CK577" s="5">
        <f t="shared" si="536"/>
        <v>1551</v>
      </c>
      <c r="CL577" s="5">
        <f t="shared" si="537"/>
        <v>1551</v>
      </c>
      <c r="CN577" s="5">
        <f t="shared" si="538"/>
        <v>1551</v>
      </c>
      <c r="CO577" s="5">
        <f t="shared" si="539"/>
        <v>1551</v>
      </c>
      <c r="CQ577" s="5">
        <f t="shared" si="540"/>
        <v>1551</v>
      </c>
      <c r="CR577" s="5">
        <f t="shared" si="541"/>
        <v>1551</v>
      </c>
      <c r="CT577" s="5">
        <f t="shared" si="542"/>
        <v>1551</v>
      </c>
      <c r="CU577" s="5">
        <f t="shared" si="543"/>
        <v>1551</v>
      </c>
      <c r="CW577" s="5">
        <f t="shared" si="544"/>
        <v>1551</v>
      </c>
      <c r="CX577" s="5">
        <f t="shared" si="545"/>
        <v>1551</v>
      </c>
      <c r="CZ577" s="5">
        <f>K577+N577+Q577+T577+W577+Z577+AC577+AF577+AI577+AL577+AO577+AR577+AU577+AX577+BA577+BD577+BG577+BJ577+BM577+BP577+BS577+BV577+BY577+CB577+CE577+CH577+CK577+CN577+CQ577</f>
        <v>44979</v>
      </c>
      <c r="DA577" s="5">
        <f>L577+O577+R577+U577+X577+AA577+AD577+AG577+AJ577+AM577+AP577+AS577+AV577+AY577+BB577+BE577+BH577+BK577+BN577+BQ577+BT577+BW577+BZ577+CC577+CF577+CI577+CL577+CO577+CR577</f>
        <v>44979</v>
      </c>
    </row>
    <row r="578" spans="1:105" x14ac:dyDescent="0.2">
      <c r="A578" s="32"/>
      <c r="E578" s="23" t="s">
        <v>362</v>
      </c>
      <c r="F578" s="23" t="s">
        <v>347</v>
      </c>
      <c r="H578" s="23" t="s">
        <v>236</v>
      </c>
      <c r="I578" s="23" t="s">
        <v>358</v>
      </c>
      <c r="K578" s="5">
        <v>0</v>
      </c>
      <c r="L578" s="5">
        <v>0</v>
      </c>
      <c r="N578" s="5">
        <f t="shared" si="486"/>
        <v>0</v>
      </c>
      <c r="O578" s="5">
        <f t="shared" si="487"/>
        <v>0</v>
      </c>
      <c r="Q578" s="5">
        <f t="shared" si="488"/>
        <v>0</v>
      </c>
      <c r="R578" s="5">
        <f t="shared" si="489"/>
        <v>0</v>
      </c>
      <c r="T578" s="5">
        <f t="shared" si="490"/>
        <v>0</v>
      </c>
      <c r="U578" s="5">
        <f t="shared" si="491"/>
        <v>0</v>
      </c>
      <c r="W578" s="5">
        <f t="shared" si="492"/>
        <v>0</v>
      </c>
      <c r="X578" s="5">
        <f t="shared" si="493"/>
        <v>0</v>
      </c>
      <c r="Z578" s="5">
        <f t="shared" si="494"/>
        <v>0</v>
      </c>
      <c r="AA578" s="5">
        <f t="shared" si="495"/>
        <v>0</v>
      </c>
      <c r="AC578" s="5">
        <f t="shared" si="496"/>
        <v>0</v>
      </c>
      <c r="AD578" s="5">
        <f t="shared" si="497"/>
        <v>0</v>
      </c>
      <c r="AF578" s="5">
        <f t="shared" si="498"/>
        <v>0</v>
      </c>
      <c r="AG578" s="5">
        <f t="shared" si="499"/>
        <v>0</v>
      </c>
      <c r="AI578" s="5">
        <f t="shared" si="500"/>
        <v>0</v>
      </c>
      <c r="AJ578" s="5">
        <f t="shared" si="501"/>
        <v>0</v>
      </c>
      <c r="AL578" s="5">
        <f t="shared" si="502"/>
        <v>0</v>
      </c>
      <c r="AM578" s="5">
        <f t="shared" si="503"/>
        <v>0</v>
      </c>
      <c r="AO578" s="5">
        <f t="shared" si="504"/>
        <v>0</v>
      </c>
      <c r="AP578" s="5">
        <f t="shared" si="505"/>
        <v>0</v>
      </c>
      <c r="AR578" s="5">
        <f t="shared" si="506"/>
        <v>0</v>
      </c>
      <c r="AS578" s="5">
        <f t="shared" si="507"/>
        <v>0</v>
      </c>
      <c r="AU578" s="5">
        <f t="shared" si="508"/>
        <v>0</v>
      </c>
      <c r="AV578" s="5">
        <f t="shared" si="509"/>
        <v>0</v>
      </c>
      <c r="AX578" s="5">
        <f t="shared" si="510"/>
        <v>0</v>
      </c>
      <c r="AY578" s="5">
        <f t="shared" si="511"/>
        <v>0</v>
      </c>
      <c r="BA578" s="5">
        <f t="shared" si="512"/>
        <v>0</v>
      </c>
      <c r="BB578" s="5">
        <f t="shared" si="513"/>
        <v>0</v>
      </c>
      <c r="BD578" s="5">
        <f t="shared" si="514"/>
        <v>0</v>
      </c>
      <c r="BE578" s="5">
        <f t="shared" si="515"/>
        <v>0</v>
      </c>
      <c r="BG578" s="5">
        <f t="shared" si="516"/>
        <v>0</v>
      </c>
      <c r="BH578" s="5">
        <f t="shared" si="517"/>
        <v>0</v>
      </c>
      <c r="BJ578" s="5">
        <f t="shared" si="518"/>
        <v>0</v>
      </c>
      <c r="BK578" s="5">
        <f t="shared" si="519"/>
        <v>0</v>
      </c>
      <c r="BM578" s="5">
        <f t="shared" si="520"/>
        <v>0</v>
      </c>
      <c r="BN578" s="5">
        <f t="shared" si="521"/>
        <v>0</v>
      </c>
      <c r="BP578" s="5">
        <f t="shared" si="522"/>
        <v>0</v>
      </c>
      <c r="BQ578" s="5">
        <f t="shared" si="523"/>
        <v>0</v>
      </c>
      <c r="BS578" s="5">
        <f t="shared" si="524"/>
        <v>0</v>
      </c>
      <c r="BT578" s="5">
        <f t="shared" si="525"/>
        <v>0</v>
      </c>
      <c r="BV578" s="5">
        <f t="shared" si="526"/>
        <v>0</v>
      </c>
      <c r="BW578" s="5">
        <f t="shared" si="527"/>
        <v>0</v>
      </c>
      <c r="BY578" s="5">
        <f t="shared" si="528"/>
        <v>0</v>
      </c>
      <c r="BZ578" s="5">
        <f t="shared" si="529"/>
        <v>0</v>
      </c>
      <c r="CB578" s="5">
        <f t="shared" si="530"/>
        <v>0</v>
      </c>
      <c r="CC578" s="5">
        <f t="shared" si="531"/>
        <v>0</v>
      </c>
      <c r="CE578" s="5">
        <f t="shared" si="532"/>
        <v>0</v>
      </c>
      <c r="CF578" s="5">
        <f t="shared" si="533"/>
        <v>0</v>
      </c>
      <c r="CH578" s="5">
        <f t="shared" si="534"/>
        <v>0</v>
      </c>
      <c r="CI578" s="5">
        <f t="shared" si="535"/>
        <v>0</v>
      </c>
      <c r="CK578" s="5">
        <f t="shared" si="536"/>
        <v>0</v>
      </c>
      <c r="CL578" s="5">
        <f t="shared" si="537"/>
        <v>0</v>
      </c>
      <c r="CN578" s="5">
        <f t="shared" si="538"/>
        <v>0</v>
      </c>
      <c r="CO578" s="5">
        <f t="shared" si="539"/>
        <v>0</v>
      </c>
      <c r="CQ578" s="5">
        <f t="shared" si="540"/>
        <v>0</v>
      </c>
      <c r="CR578" s="5">
        <f t="shared" si="541"/>
        <v>0</v>
      </c>
      <c r="CT578" s="5">
        <f t="shared" si="542"/>
        <v>0</v>
      </c>
      <c r="CU578" s="5">
        <f t="shared" si="543"/>
        <v>0</v>
      </c>
      <c r="CW578" s="5">
        <f t="shared" si="544"/>
        <v>0</v>
      </c>
      <c r="CX578" s="5">
        <f t="shared" si="545"/>
        <v>0</v>
      </c>
      <c r="CZ578" s="5">
        <f>K578+N578+Q578+T578+W578+Z578+AC578+AF578+AI578+AL578+AO578+AR578+AU578+AX578+BA578+BD578+BG578+BJ578+BM578+BP578+BS578+BV578+BY578+CB578+CE578+CH578+CK578+CN578+CQ578</f>
        <v>0</v>
      </c>
      <c r="DA578" s="5">
        <f>L578+O578+R578+U578+X578+AA578+AD578+AG578+AJ578+AM578+AP578+AS578+AV578+AY578+BB578+BE578+BH578+BK578+BN578+BQ578+BT578+BW578+BZ578+CC578+CF578+CI578+CL578+CO578+CR578</f>
        <v>0</v>
      </c>
    </row>
    <row r="579" spans="1:105" x14ac:dyDescent="0.2">
      <c r="A579" s="32"/>
      <c r="F579" s="32"/>
    </row>
    <row r="581" spans="1:105" x14ac:dyDescent="0.2">
      <c r="A581" s="32"/>
      <c r="E581" s="23" t="s">
        <v>362</v>
      </c>
      <c r="F581" s="23" t="s">
        <v>367</v>
      </c>
      <c r="H581" s="23" t="s">
        <v>235</v>
      </c>
      <c r="I581" s="23" t="s">
        <v>358</v>
      </c>
      <c r="K581" s="5">
        <v>710</v>
      </c>
      <c r="L581" s="5">
        <v>710</v>
      </c>
      <c r="N581" s="5">
        <f t="shared" si="486"/>
        <v>710</v>
      </c>
      <c r="O581" s="5">
        <f t="shared" si="487"/>
        <v>710</v>
      </c>
      <c r="Q581" s="5">
        <f t="shared" si="488"/>
        <v>710</v>
      </c>
      <c r="R581" s="5">
        <f t="shared" si="489"/>
        <v>710</v>
      </c>
      <c r="T581" s="5">
        <f t="shared" si="490"/>
        <v>710</v>
      </c>
      <c r="U581" s="5">
        <f t="shared" si="491"/>
        <v>710</v>
      </c>
      <c r="W581" s="5">
        <f t="shared" si="492"/>
        <v>710</v>
      </c>
      <c r="X581" s="5">
        <f t="shared" si="493"/>
        <v>710</v>
      </c>
      <c r="Z581" s="5">
        <f t="shared" si="494"/>
        <v>710</v>
      </c>
      <c r="AA581" s="5">
        <f t="shared" si="495"/>
        <v>710</v>
      </c>
      <c r="AC581" s="5">
        <f t="shared" si="496"/>
        <v>710</v>
      </c>
      <c r="AD581" s="5">
        <f t="shared" si="497"/>
        <v>710</v>
      </c>
      <c r="AF581" s="5">
        <f t="shared" si="498"/>
        <v>710</v>
      </c>
      <c r="AG581" s="5">
        <f t="shared" si="499"/>
        <v>710</v>
      </c>
      <c r="AI581" s="5">
        <f t="shared" si="500"/>
        <v>710</v>
      </c>
      <c r="AJ581" s="5">
        <f t="shared" si="501"/>
        <v>710</v>
      </c>
      <c r="AL581" s="5">
        <f t="shared" si="502"/>
        <v>710</v>
      </c>
      <c r="AM581" s="5">
        <f t="shared" si="503"/>
        <v>710</v>
      </c>
      <c r="AO581" s="5">
        <f t="shared" si="504"/>
        <v>710</v>
      </c>
      <c r="AP581" s="5">
        <f t="shared" si="505"/>
        <v>710</v>
      </c>
      <c r="AR581" s="5">
        <f t="shared" si="506"/>
        <v>710</v>
      </c>
      <c r="AS581" s="5">
        <f t="shared" si="507"/>
        <v>710</v>
      </c>
      <c r="AU581" s="5">
        <f t="shared" si="508"/>
        <v>710</v>
      </c>
      <c r="AV581" s="5">
        <f t="shared" si="509"/>
        <v>710</v>
      </c>
      <c r="AX581" s="5">
        <f t="shared" si="510"/>
        <v>710</v>
      </c>
      <c r="AY581" s="5">
        <f t="shared" si="511"/>
        <v>710</v>
      </c>
      <c r="BA581" s="5">
        <f t="shared" si="512"/>
        <v>710</v>
      </c>
      <c r="BB581" s="5">
        <f t="shared" si="513"/>
        <v>710</v>
      </c>
      <c r="BD581" s="5">
        <f t="shared" si="514"/>
        <v>710</v>
      </c>
      <c r="BE581" s="5">
        <f t="shared" si="515"/>
        <v>710</v>
      </c>
      <c r="BG581" s="5">
        <f t="shared" si="516"/>
        <v>710</v>
      </c>
      <c r="BH581" s="5">
        <f t="shared" si="517"/>
        <v>710</v>
      </c>
      <c r="BJ581" s="5">
        <f t="shared" si="518"/>
        <v>710</v>
      </c>
      <c r="BK581" s="5">
        <f t="shared" si="519"/>
        <v>710</v>
      </c>
      <c r="BM581" s="5">
        <f t="shared" si="520"/>
        <v>710</v>
      </c>
      <c r="BN581" s="5">
        <f t="shared" si="521"/>
        <v>710</v>
      </c>
      <c r="BP581" s="5">
        <f t="shared" si="522"/>
        <v>710</v>
      </c>
      <c r="BQ581" s="5">
        <f t="shared" si="523"/>
        <v>710</v>
      </c>
      <c r="BS581" s="5">
        <f t="shared" si="524"/>
        <v>710</v>
      </c>
      <c r="BT581" s="5">
        <f t="shared" si="525"/>
        <v>710</v>
      </c>
      <c r="BV581" s="5">
        <f t="shared" si="526"/>
        <v>710</v>
      </c>
      <c r="BW581" s="5">
        <f t="shared" si="527"/>
        <v>710</v>
      </c>
      <c r="BY581" s="5">
        <f t="shared" si="528"/>
        <v>710</v>
      </c>
      <c r="BZ581" s="5">
        <f t="shared" si="529"/>
        <v>710</v>
      </c>
      <c r="CB581" s="5">
        <f t="shared" si="530"/>
        <v>710</v>
      </c>
      <c r="CC581" s="5">
        <f t="shared" si="531"/>
        <v>710</v>
      </c>
      <c r="CE581" s="5">
        <f t="shared" si="532"/>
        <v>710</v>
      </c>
      <c r="CF581" s="5">
        <f t="shared" si="533"/>
        <v>710</v>
      </c>
      <c r="CH581" s="5">
        <f t="shared" si="534"/>
        <v>710</v>
      </c>
      <c r="CI581" s="5">
        <f t="shared" si="535"/>
        <v>710</v>
      </c>
      <c r="CK581" s="5">
        <f t="shared" si="536"/>
        <v>710</v>
      </c>
      <c r="CL581" s="5">
        <f t="shared" si="537"/>
        <v>710</v>
      </c>
      <c r="CN581" s="5">
        <f t="shared" si="538"/>
        <v>710</v>
      </c>
      <c r="CO581" s="5">
        <f t="shared" si="539"/>
        <v>710</v>
      </c>
      <c r="CQ581" s="5">
        <f t="shared" si="540"/>
        <v>710</v>
      </c>
      <c r="CR581" s="5">
        <f t="shared" si="541"/>
        <v>710</v>
      </c>
      <c r="CT581" s="5">
        <f t="shared" si="542"/>
        <v>710</v>
      </c>
      <c r="CU581" s="5">
        <f t="shared" si="543"/>
        <v>710</v>
      </c>
      <c r="CW581" s="5">
        <f t="shared" si="544"/>
        <v>710</v>
      </c>
      <c r="CX581" s="5">
        <f t="shared" si="545"/>
        <v>710</v>
      </c>
      <c r="CZ581" s="5">
        <f>K581+N581+Q581+T581+W581+Z581+AC581+AF581+AI581+AL581+AO581+AR581+AU581+AX581+BA581+BD581+BG581+BJ581+BM581+BP581+BS581+BV581+BY581+CB581+CE581+CH581+CK581+CN581+CQ581</f>
        <v>20590</v>
      </c>
      <c r="DA581" s="5">
        <f>L581+O581+R581+U581+X581+AA581+AD581+AG581+AJ581+AM581+AP581+AS581+AV581+AY581+BB581+BE581+BH581+BK581+BN581+BQ581+BT581+BW581+BZ581+CC581+CF581+CI581+CL581+CO581+CR581</f>
        <v>20590</v>
      </c>
    </row>
    <row r="582" spans="1:105" x14ac:dyDescent="0.2">
      <c r="E582" s="23" t="s">
        <v>362</v>
      </c>
      <c r="F582" s="23" t="s">
        <v>367</v>
      </c>
      <c r="H582" s="23" t="s">
        <v>236</v>
      </c>
      <c r="I582" s="23" t="s">
        <v>358</v>
      </c>
      <c r="K582" s="9">
        <v>0</v>
      </c>
      <c r="L582" s="5">
        <v>0</v>
      </c>
      <c r="M582" s="9"/>
      <c r="N582" s="5">
        <f t="shared" si="486"/>
        <v>0</v>
      </c>
      <c r="O582" s="5">
        <f t="shared" si="487"/>
        <v>0</v>
      </c>
      <c r="P582" s="9"/>
      <c r="Q582" s="5">
        <f t="shared" si="488"/>
        <v>0</v>
      </c>
      <c r="R582" s="5">
        <f t="shared" si="489"/>
        <v>0</v>
      </c>
      <c r="S582" s="9"/>
      <c r="T582" s="5">
        <f t="shared" si="490"/>
        <v>0</v>
      </c>
      <c r="U582" s="5">
        <f t="shared" si="491"/>
        <v>0</v>
      </c>
      <c r="V582" s="9"/>
      <c r="W582" s="5">
        <f t="shared" si="492"/>
        <v>0</v>
      </c>
      <c r="X582" s="5">
        <f t="shared" si="493"/>
        <v>0</v>
      </c>
      <c r="Y582" s="9"/>
      <c r="Z582" s="5">
        <f t="shared" si="494"/>
        <v>0</v>
      </c>
      <c r="AA582" s="5">
        <f t="shared" si="495"/>
        <v>0</v>
      </c>
      <c r="AB582" s="9"/>
      <c r="AC582" s="5">
        <f t="shared" si="496"/>
        <v>0</v>
      </c>
      <c r="AD582" s="5">
        <f t="shared" si="497"/>
        <v>0</v>
      </c>
      <c r="AE582" s="9"/>
      <c r="AF582" s="5">
        <f t="shared" si="498"/>
        <v>0</v>
      </c>
      <c r="AG582" s="5">
        <f t="shared" si="499"/>
        <v>0</v>
      </c>
      <c r="AH582" s="9"/>
      <c r="AI582" s="5">
        <f t="shared" si="500"/>
        <v>0</v>
      </c>
      <c r="AJ582" s="5">
        <f t="shared" si="501"/>
        <v>0</v>
      </c>
      <c r="AK582" s="9"/>
      <c r="AL582" s="5">
        <f t="shared" si="502"/>
        <v>0</v>
      </c>
      <c r="AM582" s="5">
        <f t="shared" si="503"/>
        <v>0</v>
      </c>
      <c r="AN582" s="9"/>
      <c r="AO582" s="5">
        <f t="shared" si="504"/>
        <v>0</v>
      </c>
      <c r="AP582" s="5">
        <f t="shared" si="505"/>
        <v>0</v>
      </c>
      <c r="AQ582" s="9"/>
      <c r="AR582" s="5">
        <f t="shared" si="506"/>
        <v>0</v>
      </c>
      <c r="AS582" s="5">
        <f t="shared" si="507"/>
        <v>0</v>
      </c>
      <c r="AT582" s="9"/>
      <c r="AU582" s="5">
        <f t="shared" si="508"/>
        <v>0</v>
      </c>
      <c r="AV582" s="5">
        <f t="shared" si="509"/>
        <v>0</v>
      </c>
      <c r="AW582" s="9"/>
      <c r="AX582" s="5">
        <f t="shared" si="510"/>
        <v>0</v>
      </c>
      <c r="AY582" s="5">
        <f t="shared" si="511"/>
        <v>0</v>
      </c>
      <c r="AZ582" s="9"/>
      <c r="BA582" s="5">
        <f t="shared" si="512"/>
        <v>0</v>
      </c>
      <c r="BB582" s="5">
        <f t="shared" si="513"/>
        <v>0</v>
      </c>
      <c r="BC582" s="9"/>
      <c r="BD582" s="5">
        <f t="shared" si="514"/>
        <v>0</v>
      </c>
      <c r="BE582" s="5">
        <f t="shared" si="515"/>
        <v>0</v>
      </c>
      <c r="BG582" s="5">
        <f t="shared" si="516"/>
        <v>0</v>
      </c>
      <c r="BH582" s="5">
        <f t="shared" si="517"/>
        <v>0</v>
      </c>
      <c r="BJ582" s="5">
        <f t="shared" si="518"/>
        <v>0</v>
      </c>
      <c r="BK582" s="5">
        <f t="shared" si="519"/>
        <v>0</v>
      </c>
      <c r="BM582" s="5">
        <f t="shared" si="520"/>
        <v>0</v>
      </c>
      <c r="BN582" s="5">
        <f t="shared" si="521"/>
        <v>0</v>
      </c>
      <c r="BP582" s="5">
        <f t="shared" si="522"/>
        <v>0</v>
      </c>
      <c r="BQ582" s="5">
        <f t="shared" si="523"/>
        <v>0</v>
      </c>
      <c r="BS582" s="5">
        <f t="shared" si="524"/>
        <v>0</v>
      </c>
      <c r="BT582" s="5">
        <f t="shared" si="525"/>
        <v>0</v>
      </c>
      <c r="BV582" s="5">
        <f t="shared" si="526"/>
        <v>0</v>
      </c>
      <c r="BW582" s="5">
        <f t="shared" si="527"/>
        <v>0</v>
      </c>
      <c r="BY582" s="5">
        <f t="shared" si="528"/>
        <v>0</v>
      </c>
      <c r="BZ582" s="5">
        <f t="shared" si="529"/>
        <v>0</v>
      </c>
      <c r="CB582" s="5">
        <f t="shared" si="530"/>
        <v>0</v>
      </c>
      <c r="CC582" s="5">
        <f t="shared" si="531"/>
        <v>0</v>
      </c>
      <c r="CE582" s="5">
        <f t="shared" si="532"/>
        <v>0</v>
      </c>
      <c r="CF582" s="5">
        <f t="shared" si="533"/>
        <v>0</v>
      </c>
      <c r="CH582" s="5">
        <f t="shared" si="534"/>
        <v>0</v>
      </c>
      <c r="CI582" s="5">
        <f t="shared" si="535"/>
        <v>0</v>
      </c>
      <c r="CK582" s="5">
        <f t="shared" si="536"/>
        <v>0</v>
      </c>
      <c r="CL582" s="5">
        <f t="shared" si="537"/>
        <v>0</v>
      </c>
      <c r="CN582" s="5">
        <f t="shared" si="538"/>
        <v>0</v>
      </c>
      <c r="CO582" s="5">
        <f t="shared" si="539"/>
        <v>0</v>
      </c>
      <c r="CQ582" s="5">
        <f t="shared" si="540"/>
        <v>0</v>
      </c>
      <c r="CR582" s="5">
        <f t="shared" si="541"/>
        <v>0</v>
      </c>
      <c r="CT582" s="5">
        <f t="shared" si="542"/>
        <v>0</v>
      </c>
      <c r="CU582" s="5">
        <f t="shared" si="543"/>
        <v>0</v>
      </c>
      <c r="CW582" s="5">
        <f t="shared" si="544"/>
        <v>0</v>
      </c>
      <c r="CX582" s="5">
        <f t="shared" si="545"/>
        <v>0</v>
      </c>
      <c r="CZ582" s="5">
        <f>K582+N582+Q582+T582+W582+Z582+AC582+AF582+AI582+AL582+AO582+AR582+AU582+AX582+BA582+BD582+BG582+BJ582+BM582+BP582+BS582+BV582+BY582+CB582+CE582+CH582+CK582+CN582+CQ582</f>
        <v>0</v>
      </c>
      <c r="DA582" s="5">
        <f>L582+O582+R582+U582+X582+AA582+AD582+AG582+AJ582+AM582+AP582+AS582+AV582+AY582+BB582+BE582+BH582+BK582+BN582+BQ582+BT582+BW582+BZ582+CC582+CF582+CI582+CL582+CO582+CR582</f>
        <v>0</v>
      </c>
    </row>
    <row r="584" spans="1:105" x14ac:dyDescent="0.2">
      <c r="A584" s="32"/>
      <c r="E584" s="23" t="s">
        <v>361</v>
      </c>
      <c r="F584" s="23" t="s">
        <v>116</v>
      </c>
      <c r="H584" s="23" t="s">
        <v>235</v>
      </c>
      <c r="I584" s="23" t="s">
        <v>358</v>
      </c>
      <c r="K584" s="5">
        <v>270</v>
      </c>
      <c r="L584" s="5">
        <f t="shared" si="546"/>
        <v>270</v>
      </c>
      <c r="N584" s="5">
        <f t="shared" si="486"/>
        <v>270</v>
      </c>
      <c r="O584" s="5">
        <f t="shared" si="487"/>
        <v>270</v>
      </c>
      <c r="Q584" s="5">
        <f t="shared" si="488"/>
        <v>270</v>
      </c>
      <c r="R584" s="5">
        <f t="shared" si="489"/>
        <v>270</v>
      </c>
      <c r="T584" s="5">
        <f t="shared" si="490"/>
        <v>270</v>
      </c>
      <c r="U584" s="5">
        <f t="shared" si="491"/>
        <v>270</v>
      </c>
      <c r="W584" s="5">
        <f t="shared" si="492"/>
        <v>270</v>
      </c>
      <c r="X584" s="5">
        <f t="shared" si="493"/>
        <v>270</v>
      </c>
      <c r="Z584" s="5">
        <f t="shared" si="494"/>
        <v>270</v>
      </c>
      <c r="AA584" s="5">
        <f t="shared" si="495"/>
        <v>270</v>
      </c>
      <c r="AC584" s="5">
        <f t="shared" si="496"/>
        <v>270</v>
      </c>
      <c r="AD584" s="5">
        <f t="shared" si="497"/>
        <v>270</v>
      </c>
      <c r="AF584" s="5">
        <f t="shared" si="498"/>
        <v>270</v>
      </c>
      <c r="AG584" s="5">
        <f t="shared" si="499"/>
        <v>270</v>
      </c>
      <c r="AI584" s="5">
        <f t="shared" si="500"/>
        <v>270</v>
      </c>
      <c r="AJ584" s="5">
        <f t="shared" si="501"/>
        <v>270</v>
      </c>
      <c r="AL584" s="5">
        <f t="shared" si="502"/>
        <v>270</v>
      </c>
      <c r="AM584" s="5">
        <f t="shared" si="503"/>
        <v>270</v>
      </c>
      <c r="AO584" s="5">
        <f t="shared" si="504"/>
        <v>270</v>
      </c>
      <c r="AP584" s="5">
        <f t="shared" si="505"/>
        <v>270</v>
      </c>
      <c r="AR584" s="5">
        <f t="shared" si="506"/>
        <v>270</v>
      </c>
      <c r="AS584" s="5">
        <f t="shared" si="507"/>
        <v>270</v>
      </c>
      <c r="AU584" s="5">
        <f t="shared" si="508"/>
        <v>270</v>
      </c>
      <c r="AV584" s="5">
        <f t="shared" si="509"/>
        <v>270</v>
      </c>
      <c r="AX584" s="5">
        <f t="shared" si="510"/>
        <v>270</v>
      </c>
      <c r="AY584" s="5">
        <f t="shared" si="511"/>
        <v>270</v>
      </c>
      <c r="BA584" s="5">
        <f t="shared" si="512"/>
        <v>270</v>
      </c>
      <c r="BB584" s="5">
        <f t="shared" si="513"/>
        <v>270</v>
      </c>
      <c r="BD584" s="5">
        <f t="shared" si="514"/>
        <v>270</v>
      </c>
      <c r="BE584" s="5">
        <f t="shared" si="515"/>
        <v>270</v>
      </c>
      <c r="BG584" s="5">
        <f t="shared" si="516"/>
        <v>270</v>
      </c>
      <c r="BH584" s="5">
        <f t="shared" si="517"/>
        <v>270</v>
      </c>
      <c r="BJ584" s="5">
        <f t="shared" si="518"/>
        <v>270</v>
      </c>
      <c r="BK584" s="5">
        <f t="shared" si="519"/>
        <v>270</v>
      </c>
      <c r="BM584" s="5">
        <f t="shared" si="520"/>
        <v>270</v>
      </c>
      <c r="BN584" s="5">
        <f t="shared" si="521"/>
        <v>270</v>
      </c>
      <c r="BP584" s="5">
        <f t="shared" si="522"/>
        <v>270</v>
      </c>
      <c r="BQ584" s="5">
        <f t="shared" si="523"/>
        <v>270</v>
      </c>
      <c r="BS584" s="5">
        <f t="shared" si="524"/>
        <v>270</v>
      </c>
      <c r="BT584" s="5">
        <f t="shared" si="525"/>
        <v>270</v>
      </c>
      <c r="BV584" s="5">
        <f t="shared" si="526"/>
        <v>270</v>
      </c>
      <c r="BW584" s="5">
        <f t="shared" si="527"/>
        <v>270</v>
      </c>
      <c r="BY584" s="5">
        <f t="shared" si="528"/>
        <v>270</v>
      </c>
      <c r="BZ584" s="5">
        <f t="shared" si="529"/>
        <v>270</v>
      </c>
      <c r="CB584" s="5">
        <f t="shared" si="530"/>
        <v>270</v>
      </c>
      <c r="CC584" s="5">
        <f t="shared" si="531"/>
        <v>270</v>
      </c>
      <c r="CE584" s="5">
        <f t="shared" si="532"/>
        <v>270</v>
      </c>
      <c r="CF584" s="5">
        <f t="shared" si="533"/>
        <v>270</v>
      </c>
      <c r="CH584" s="5">
        <f t="shared" si="534"/>
        <v>270</v>
      </c>
      <c r="CI584" s="5">
        <f t="shared" si="535"/>
        <v>270</v>
      </c>
      <c r="CK584" s="5">
        <f t="shared" si="536"/>
        <v>270</v>
      </c>
      <c r="CL584" s="5">
        <f t="shared" si="537"/>
        <v>270</v>
      </c>
      <c r="CN584" s="5">
        <f t="shared" si="538"/>
        <v>270</v>
      </c>
      <c r="CO584" s="5">
        <f t="shared" si="539"/>
        <v>270</v>
      </c>
      <c r="CQ584" s="5">
        <f t="shared" si="540"/>
        <v>270</v>
      </c>
      <c r="CR584" s="5">
        <f t="shared" si="541"/>
        <v>270</v>
      </c>
      <c r="CT584" s="5">
        <f t="shared" si="542"/>
        <v>270</v>
      </c>
      <c r="CU584" s="5">
        <f t="shared" si="543"/>
        <v>270</v>
      </c>
      <c r="CW584" s="5">
        <f t="shared" si="544"/>
        <v>270</v>
      </c>
      <c r="CX584" s="5">
        <f t="shared" si="545"/>
        <v>270</v>
      </c>
      <c r="CZ584" s="5">
        <f t="shared" ref="CZ584:DA586" si="547">K584+N584+Q584+T584+W584+Z584+AC584+AF584+AI584+AL584+AO584+AR584+AU584+AX584+BA584+BD584+BG584+BJ584+BM584+BP584+BS584+BV584+BY584+CB584+CE584+CH584+CK584+CN584+CQ584</f>
        <v>7830</v>
      </c>
      <c r="DA584" s="5">
        <f t="shared" si="547"/>
        <v>7830</v>
      </c>
    </row>
    <row r="585" spans="1:105" x14ac:dyDescent="0.2">
      <c r="E585" s="23" t="s">
        <v>361</v>
      </c>
      <c r="F585" s="23" t="s">
        <v>116</v>
      </c>
      <c r="H585" s="23" t="s">
        <v>236</v>
      </c>
      <c r="I585" s="23" t="s">
        <v>358</v>
      </c>
      <c r="K585" s="9"/>
      <c r="L585" s="5">
        <f t="shared" si="546"/>
        <v>0</v>
      </c>
      <c r="M585" s="9"/>
      <c r="N585" s="5">
        <f t="shared" si="486"/>
        <v>0</v>
      </c>
      <c r="O585" s="5">
        <f t="shared" si="487"/>
        <v>0</v>
      </c>
      <c r="P585" s="9"/>
      <c r="Q585" s="5">
        <f t="shared" si="488"/>
        <v>0</v>
      </c>
      <c r="R585" s="5">
        <f t="shared" si="489"/>
        <v>0</v>
      </c>
      <c r="S585" s="9"/>
      <c r="T585" s="5">
        <f t="shared" si="490"/>
        <v>0</v>
      </c>
      <c r="U585" s="5">
        <f t="shared" si="491"/>
        <v>0</v>
      </c>
      <c r="V585" s="9"/>
      <c r="W585" s="5">
        <f t="shared" si="492"/>
        <v>0</v>
      </c>
      <c r="X585" s="5">
        <f t="shared" si="493"/>
        <v>0</v>
      </c>
      <c r="Y585" s="9"/>
      <c r="Z585" s="5">
        <f t="shared" si="494"/>
        <v>0</v>
      </c>
      <c r="AA585" s="5">
        <f t="shared" si="495"/>
        <v>0</v>
      </c>
      <c r="AB585" s="9"/>
      <c r="AC585" s="5">
        <f t="shared" si="496"/>
        <v>0</v>
      </c>
      <c r="AD585" s="5">
        <f t="shared" si="497"/>
        <v>0</v>
      </c>
      <c r="AE585" s="9"/>
      <c r="AF585" s="5">
        <f t="shared" si="498"/>
        <v>0</v>
      </c>
      <c r="AG585" s="5">
        <f t="shared" si="499"/>
        <v>0</v>
      </c>
      <c r="AH585" s="9"/>
      <c r="AI585" s="5">
        <f t="shared" si="500"/>
        <v>0</v>
      </c>
      <c r="AJ585" s="5">
        <f t="shared" si="501"/>
        <v>0</v>
      </c>
      <c r="AK585" s="9"/>
      <c r="AL585" s="5">
        <f t="shared" si="502"/>
        <v>0</v>
      </c>
      <c r="AM585" s="5">
        <f t="shared" si="503"/>
        <v>0</v>
      </c>
      <c r="AN585" s="9"/>
      <c r="AO585" s="5">
        <f t="shared" si="504"/>
        <v>0</v>
      </c>
      <c r="AP585" s="5">
        <f t="shared" si="505"/>
        <v>0</v>
      </c>
      <c r="AQ585" s="9"/>
      <c r="AR585" s="5">
        <f t="shared" si="506"/>
        <v>0</v>
      </c>
      <c r="AS585" s="5">
        <f t="shared" si="507"/>
        <v>0</v>
      </c>
      <c r="AT585" s="9"/>
      <c r="AU585" s="5">
        <f t="shared" si="508"/>
        <v>0</v>
      </c>
      <c r="AV585" s="5">
        <f t="shared" si="509"/>
        <v>0</v>
      </c>
      <c r="AW585" s="9"/>
      <c r="AX585" s="5">
        <f t="shared" si="510"/>
        <v>0</v>
      </c>
      <c r="AY585" s="5">
        <f t="shared" si="511"/>
        <v>0</v>
      </c>
      <c r="AZ585" s="9"/>
      <c r="BA585" s="5">
        <f t="shared" si="512"/>
        <v>0</v>
      </c>
      <c r="BB585" s="5">
        <f t="shared" si="513"/>
        <v>0</v>
      </c>
      <c r="BC585" s="9"/>
      <c r="BD585" s="5">
        <f t="shared" si="514"/>
        <v>0</v>
      </c>
      <c r="BE585" s="5">
        <f t="shared" si="515"/>
        <v>0</v>
      </c>
      <c r="BG585" s="5">
        <f t="shared" si="516"/>
        <v>0</v>
      </c>
      <c r="BH585" s="5">
        <f t="shared" si="517"/>
        <v>0</v>
      </c>
      <c r="BJ585" s="5">
        <f t="shared" si="518"/>
        <v>0</v>
      </c>
      <c r="BK585" s="5">
        <f t="shared" si="519"/>
        <v>0</v>
      </c>
      <c r="BM585" s="5">
        <f t="shared" si="520"/>
        <v>0</v>
      </c>
      <c r="BN585" s="5">
        <f t="shared" si="521"/>
        <v>0</v>
      </c>
      <c r="BP585" s="5">
        <f t="shared" si="522"/>
        <v>0</v>
      </c>
      <c r="BQ585" s="5">
        <f t="shared" si="523"/>
        <v>0</v>
      </c>
      <c r="BS585" s="5">
        <f t="shared" si="524"/>
        <v>0</v>
      </c>
      <c r="BT585" s="5">
        <f t="shared" si="525"/>
        <v>0</v>
      </c>
      <c r="BV585" s="5">
        <f t="shared" si="526"/>
        <v>0</v>
      </c>
      <c r="BW585" s="5">
        <f t="shared" si="527"/>
        <v>0</v>
      </c>
      <c r="BY585" s="5">
        <f t="shared" si="528"/>
        <v>0</v>
      </c>
      <c r="BZ585" s="5">
        <f t="shared" si="529"/>
        <v>0</v>
      </c>
      <c r="CB585" s="5">
        <f t="shared" si="530"/>
        <v>0</v>
      </c>
      <c r="CC585" s="5">
        <f t="shared" si="531"/>
        <v>0</v>
      </c>
      <c r="CE585" s="5">
        <f t="shared" si="532"/>
        <v>0</v>
      </c>
      <c r="CF585" s="5">
        <f t="shared" si="533"/>
        <v>0</v>
      </c>
      <c r="CH585" s="5">
        <f t="shared" si="534"/>
        <v>0</v>
      </c>
      <c r="CI585" s="5">
        <f t="shared" si="535"/>
        <v>0</v>
      </c>
      <c r="CK585" s="5">
        <f t="shared" si="536"/>
        <v>0</v>
      </c>
      <c r="CL585" s="5">
        <f t="shared" si="537"/>
        <v>0</v>
      </c>
      <c r="CN585" s="5">
        <f t="shared" si="538"/>
        <v>0</v>
      </c>
      <c r="CO585" s="5">
        <f t="shared" si="539"/>
        <v>0</v>
      </c>
      <c r="CQ585" s="5">
        <f t="shared" si="540"/>
        <v>0</v>
      </c>
      <c r="CR585" s="5">
        <f t="shared" si="541"/>
        <v>0</v>
      </c>
      <c r="CT585" s="5">
        <f t="shared" si="542"/>
        <v>0</v>
      </c>
      <c r="CU585" s="5">
        <f t="shared" si="543"/>
        <v>0</v>
      </c>
      <c r="CW585" s="5">
        <f t="shared" si="544"/>
        <v>0</v>
      </c>
      <c r="CX585" s="5">
        <f t="shared" si="545"/>
        <v>0</v>
      </c>
      <c r="CZ585" s="5">
        <f t="shared" si="547"/>
        <v>0</v>
      </c>
      <c r="DA585" s="5">
        <f t="shared" si="547"/>
        <v>0</v>
      </c>
    </row>
    <row r="586" spans="1:105" x14ac:dyDescent="0.2">
      <c r="E586" s="23" t="s">
        <v>361</v>
      </c>
      <c r="F586" s="23" t="s">
        <v>116</v>
      </c>
      <c r="H586" s="23" t="s">
        <v>236</v>
      </c>
      <c r="I586" s="23" t="s">
        <v>358</v>
      </c>
      <c r="K586" s="9"/>
      <c r="L586" s="5">
        <f t="shared" si="546"/>
        <v>0</v>
      </c>
      <c r="M586" s="9"/>
      <c r="N586" s="5">
        <f t="shared" si="486"/>
        <v>0</v>
      </c>
      <c r="O586" s="5">
        <f t="shared" si="487"/>
        <v>0</v>
      </c>
      <c r="P586" s="9"/>
      <c r="Q586" s="5">
        <f t="shared" si="488"/>
        <v>0</v>
      </c>
      <c r="R586" s="5">
        <f t="shared" si="489"/>
        <v>0</v>
      </c>
      <c r="S586" s="9"/>
      <c r="T586" s="5">
        <f t="shared" si="490"/>
        <v>0</v>
      </c>
      <c r="U586" s="5">
        <f t="shared" si="491"/>
        <v>0</v>
      </c>
      <c r="V586" s="9"/>
      <c r="W586" s="5">
        <f t="shared" si="492"/>
        <v>0</v>
      </c>
      <c r="X586" s="5">
        <f t="shared" si="493"/>
        <v>0</v>
      </c>
      <c r="Y586" s="9"/>
      <c r="Z586" s="5">
        <f t="shared" si="494"/>
        <v>0</v>
      </c>
      <c r="AA586" s="5">
        <f t="shared" si="495"/>
        <v>0</v>
      </c>
      <c r="AB586" s="9"/>
      <c r="AC586" s="5">
        <f t="shared" si="496"/>
        <v>0</v>
      </c>
      <c r="AD586" s="5">
        <f t="shared" si="497"/>
        <v>0</v>
      </c>
      <c r="AE586" s="9"/>
      <c r="AF586" s="5">
        <f t="shared" si="498"/>
        <v>0</v>
      </c>
      <c r="AG586" s="5">
        <f t="shared" si="499"/>
        <v>0</v>
      </c>
      <c r="AH586" s="9"/>
      <c r="AI586" s="5">
        <f t="shared" si="500"/>
        <v>0</v>
      </c>
      <c r="AJ586" s="5">
        <f t="shared" si="501"/>
        <v>0</v>
      </c>
      <c r="AK586" s="9"/>
      <c r="AL586" s="5">
        <f t="shared" si="502"/>
        <v>0</v>
      </c>
      <c r="AM586" s="5">
        <f t="shared" si="503"/>
        <v>0</v>
      </c>
      <c r="AN586" s="9"/>
      <c r="AO586" s="5">
        <f t="shared" si="504"/>
        <v>0</v>
      </c>
      <c r="AP586" s="5">
        <f t="shared" si="505"/>
        <v>0</v>
      </c>
      <c r="AQ586" s="9"/>
      <c r="AR586" s="5">
        <f t="shared" si="506"/>
        <v>0</v>
      </c>
      <c r="AS586" s="5">
        <f t="shared" si="507"/>
        <v>0</v>
      </c>
      <c r="AT586" s="9"/>
      <c r="AU586" s="5">
        <f t="shared" si="508"/>
        <v>0</v>
      </c>
      <c r="AV586" s="5">
        <f t="shared" si="509"/>
        <v>0</v>
      </c>
      <c r="AW586" s="9"/>
      <c r="AX586" s="5">
        <f t="shared" si="510"/>
        <v>0</v>
      </c>
      <c r="AY586" s="5">
        <f t="shared" si="511"/>
        <v>0</v>
      </c>
      <c r="AZ586" s="9"/>
      <c r="BA586" s="5">
        <f t="shared" si="512"/>
        <v>0</v>
      </c>
      <c r="BB586" s="5">
        <f t="shared" si="513"/>
        <v>0</v>
      </c>
      <c r="BC586" s="9"/>
      <c r="BD586" s="5">
        <f t="shared" si="514"/>
        <v>0</v>
      </c>
      <c r="BE586" s="5">
        <f t="shared" si="515"/>
        <v>0</v>
      </c>
      <c r="BG586" s="5">
        <f t="shared" si="516"/>
        <v>0</v>
      </c>
      <c r="BH586" s="5">
        <f t="shared" si="517"/>
        <v>0</v>
      </c>
      <c r="BJ586" s="5">
        <f t="shared" si="518"/>
        <v>0</v>
      </c>
      <c r="BK586" s="5">
        <f t="shared" si="519"/>
        <v>0</v>
      </c>
      <c r="BM586" s="5">
        <f t="shared" si="520"/>
        <v>0</v>
      </c>
      <c r="BN586" s="5">
        <f t="shared" si="521"/>
        <v>0</v>
      </c>
      <c r="BP586" s="5">
        <f t="shared" si="522"/>
        <v>0</v>
      </c>
      <c r="BQ586" s="5">
        <f t="shared" si="523"/>
        <v>0</v>
      </c>
      <c r="BS586" s="5">
        <f t="shared" si="524"/>
        <v>0</v>
      </c>
      <c r="BT586" s="5">
        <f t="shared" si="525"/>
        <v>0</v>
      </c>
      <c r="BV586" s="5">
        <f t="shared" si="526"/>
        <v>0</v>
      </c>
      <c r="BW586" s="5">
        <f t="shared" si="527"/>
        <v>0</v>
      </c>
      <c r="BY586" s="5">
        <f t="shared" si="528"/>
        <v>0</v>
      </c>
      <c r="BZ586" s="5">
        <f t="shared" si="529"/>
        <v>0</v>
      </c>
      <c r="CB586" s="5">
        <f t="shared" si="530"/>
        <v>0</v>
      </c>
      <c r="CC586" s="5">
        <f t="shared" si="531"/>
        <v>0</v>
      </c>
      <c r="CE586" s="5">
        <f t="shared" si="532"/>
        <v>0</v>
      </c>
      <c r="CF586" s="5">
        <f t="shared" si="533"/>
        <v>0</v>
      </c>
      <c r="CH586" s="5">
        <f t="shared" si="534"/>
        <v>0</v>
      </c>
      <c r="CI586" s="5">
        <f t="shared" si="535"/>
        <v>0</v>
      </c>
      <c r="CK586" s="5">
        <f t="shared" si="536"/>
        <v>0</v>
      </c>
      <c r="CL586" s="5">
        <f t="shared" si="537"/>
        <v>0</v>
      </c>
      <c r="CN586" s="5">
        <f t="shared" si="538"/>
        <v>0</v>
      </c>
      <c r="CO586" s="5">
        <f t="shared" si="539"/>
        <v>0</v>
      </c>
      <c r="CQ586" s="5">
        <f t="shared" si="540"/>
        <v>0</v>
      </c>
      <c r="CR586" s="5">
        <f t="shared" si="541"/>
        <v>0</v>
      </c>
      <c r="CT586" s="5">
        <f t="shared" si="542"/>
        <v>0</v>
      </c>
      <c r="CU586" s="5">
        <f t="shared" si="543"/>
        <v>0</v>
      </c>
      <c r="CW586" s="5">
        <f t="shared" si="544"/>
        <v>0</v>
      </c>
      <c r="CX586" s="5">
        <f t="shared" si="545"/>
        <v>0</v>
      </c>
      <c r="CZ586" s="5">
        <f t="shared" si="547"/>
        <v>0</v>
      </c>
      <c r="DA586" s="5">
        <f t="shared" si="547"/>
        <v>0</v>
      </c>
    </row>
    <row r="587" spans="1:105" x14ac:dyDescent="0.2">
      <c r="K587" s="9"/>
      <c r="M587" s="9"/>
      <c r="P587" s="9"/>
      <c r="S587" s="9"/>
      <c r="V587" s="9"/>
      <c r="Y587" s="9"/>
      <c r="AB587" s="9"/>
      <c r="AE587" s="9"/>
      <c r="AH587" s="9"/>
      <c r="AK587" s="9"/>
      <c r="AN587" s="9"/>
      <c r="AQ587" s="9"/>
      <c r="AT587" s="9"/>
      <c r="AW587" s="9"/>
      <c r="AZ587" s="9"/>
      <c r="BC587" s="9"/>
    </row>
    <row r="588" spans="1:105" x14ac:dyDescent="0.2">
      <c r="A588" s="32"/>
      <c r="E588" s="23" t="s">
        <v>362</v>
      </c>
      <c r="F588" s="23" t="s">
        <v>116</v>
      </c>
      <c r="H588" s="23" t="s">
        <v>235</v>
      </c>
      <c r="I588" s="23" t="s">
        <v>358</v>
      </c>
      <c r="K588" s="5">
        <v>230</v>
      </c>
      <c r="L588" s="5">
        <f t="shared" si="546"/>
        <v>230</v>
      </c>
      <c r="N588" s="5">
        <f t="shared" si="486"/>
        <v>230</v>
      </c>
      <c r="O588" s="5">
        <f t="shared" si="487"/>
        <v>230</v>
      </c>
      <c r="Q588" s="5">
        <f t="shared" si="488"/>
        <v>230</v>
      </c>
      <c r="R588" s="5">
        <f t="shared" si="489"/>
        <v>230</v>
      </c>
      <c r="T588" s="5">
        <f t="shared" si="490"/>
        <v>230</v>
      </c>
      <c r="U588" s="5">
        <f t="shared" si="491"/>
        <v>230</v>
      </c>
      <c r="W588" s="5">
        <f t="shared" si="492"/>
        <v>230</v>
      </c>
      <c r="X588" s="5">
        <f t="shared" si="493"/>
        <v>230</v>
      </c>
      <c r="Z588" s="5">
        <f t="shared" si="494"/>
        <v>230</v>
      </c>
      <c r="AA588" s="5">
        <f t="shared" si="495"/>
        <v>230</v>
      </c>
      <c r="AC588" s="5">
        <f t="shared" si="496"/>
        <v>230</v>
      </c>
      <c r="AD588" s="5">
        <f t="shared" si="497"/>
        <v>230</v>
      </c>
      <c r="AF588" s="5">
        <f t="shared" si="498"/>
        <v>230</v>
      </c>
      <c r="AG588" s="5">
        <f t="shared" si="499"/>
        <v>230</v>
      </c>
      <c r="AI588" s="5">
        <f t="shared" si="500"/>
        <v>230</v>
      </c>
      <c r="AJ588" s="5">
        <f t="shared" si="501"/>
        <v>230</v>
      </c>
      <c r="AL588" s="5">
        <f t="shared" si="502"/>
        <v>230</v>
      </c>
      <c r="AM588" s="5">
        <f t="shared" si="503"/>
        <v>230</v>
      </c>
      <c r="AO588" s="5">
        <f t="shared" si="504"/>
        <v>230</v>
      </c>
      <c r="AP588" s="5">
        <f t="shared" si="505"/>
        <v>230</v>
      </c>
      <c r="AR588" s="5">
        <f t="shared" si="506"/>
        <v>230</v>
      </c>
      <c r="AS588" s="5">
        <f t="shared" si="507"/>
        <v>230</v>
      </c>
      <c r="AU588" s="5">
        <f t="shared" si="508"/>
        <v>230</v>
      </c>
      <c r="AV588" s="5">
        <f t="shared" si="509"/>
        <v>230</v>
      </c>
      <c r="AX588" s="5">
        <f t="shared" si="510"/>
        <v>230</v>
      </c>
      <c r="AY588" s="5">
        <f t="shared" si="511"/>
        <v>230</v>
      </c>
      <c r="BA588" s="5">
        <f t="shared" si="512"/>
        <v>230</v>
      </c>
      <c r="BB588" s="5">
        <f t="shared" si="513"/>
        <v>230</v>
      </c>
      <c r="BD588" s="5">
        <f t="shared" si="514"/>
        <v>230</v>
      </c>
      <c r="BE588" s="5">
        <f t="shared" si="515"/>
        <v>230</v>
      </c>
      <c r="BG588" s="5">
        <f t="shared" si="516"/>
        <v>230</v>
      </c>
      <c r="BH588" s="5">
        <f t="shared" si="517"/>
        <v>230</v>
      </c>
      <c r="BJ588" s="5">
        <f t="shared" si="518"/>
        <v>230</v>
      </c>
      <c r="BK588" s="5">
        <f t="shared" si="519"/>
        <v>230</v>
      </c>
      <c r="BM588" s="5">
        <f t="shared" si="520"/>
        <v>230</v>
      </c>
      <c r="BN588" s="5">
        <f t="shared" si="521"/>
        <v>230</v>
      </c>
      <c r="BP588" s="5">
        <f t="shared" si="522"/>
        <v>230</v>
      </c>
      <c r="BQ588" s="5">
        <f t="shared" si="523"/>
        <v>230</v>
      </c>
      <c r="BS588" s="5">
        <f t="shared" si="524"/>
        <v>230</v>
      </c>
      <c r="BT588" s="5">
        <f t="shared" si="525"/>
        <v>230</v>
      </c>
      <c r="BV588" s="5">
        <f t="shared" si="526"/>
        <v>230</v>
      </c>
      <c r="BW588" s="5">
        <f t="shared" si="527"/>
        <v>230</v>
      </c>
      <c r="BY588" s="5">
        <f t="shared" si="528"/>
        <v>230</v>
      </c>
      <c r="BZ588" s="5">
        <f t="shared" si="529"/>
        <v>230</v>
      </c>
      <c r="CB588" s="5">
        <f t="shared" si="530"/>
        <v>230</v>
      </c>
      <c r="CC588" s="5">
        <f t="shared" si="531"/>
        <v>230</v>
      </c>
      <c r="CE588" s="5">
        <f t="shared" si="532"/>
        <v>230</v>
      </c>
      <c r="CF588" s="5">
        <f t="shared" si="533"/>
        <v>230</v>
      </c>
      <c r="CH588" s="5">
        <f t="shared" si="534"/>
        <v>230</v>
      </c>
      <c r="CI588" s="5">
        <f t="shared" si="535"/>
        <v>230</v>
      </c>
      <c r="CK588" s="5">
        <f t="shared" si="536"/>
        <v>230</v>
      </c>
      <c r="CL588" s="5">
        <f t="shared" si="537"/>
        <v>230</v>
      </c>
      <c r="CN588" s="5">
        <f t="shared" si="538"/>
        <v>230</v>
      </c>
      <c r="CO588" s="5">
        <f t="shared" si="539"/>
        <v>230</v>
      </c>
      <c r="CQ588" s="5">
        <f t="shared" si="540"/>
        <v>230</v>
      </c>
      <c r="CR588" s="5">
        <f t="shared" si="541"/>
        <v>230</v>
      </c>
      <c r="CT588" s="5">
        <f t="shared" si="542"/>
        <v>230</v>
      </c>
      <c r="CU588" s="5">
        <f t="shared" si="543"/>
        <v>230</v>
      </c>
      <c r="CW588" s="5">
        <f t="shared" si="544"/>
        <v>230</v>
      </c>
      <c r="CX588" s="5">
        <f t="shared" si="545"/>
        <v>230</v>
      </c>
      <c r="CZ588" s="5">
        <f>K588+N588+Q588+T588+W588+Z588+AC588+AF588+AI588+AL588+AO588+AR588+AU588+AX588+BA588+BD588+BG588+BJ588+BM588+BP588+BS588+BV588+BY588+CB588+CE588+CH588+CK588+CN588+CQ588</f>
        <v>6670</v>
      </c>
      <c r="DA588" s="5">
        <f>L588+O588+R588+U588+X588+AA588+AD588+AG588+AJ588+AM588+AP588+AS588+AV588+AY588+BB588+BE588+BH588+BK588+BN588+BQ588+BT588+BW588+BZ588+CC588+CF588+CI588+CL588+CO588+CR588</f>
        <v>6670</v>
      </c>
    </row>
    <row r="589" spans="1:105" x14ac:dyDescent="0.2">
      <c r="E589" s="23" t="s">
        <v>362</v>
      </c>
      <c r="F589" s="23" t="s">
        <v>116</v>
      </c>
      <c r="H589" s="23" t="s">
        <v>236</v>
      </c>
      <c r="I589" s="23" t="s">
        <v>358</v>
      </c>
      <c r="K589" s="9"/>
      <c r="L589" s="5">
        <f t="shared" si="546"/>
        <v>0</v>
      </c>
      <c r="M589" s="9"/>
      <c r="N589" s="5">
        <f t="shared" si="486"/>
        <v>0</v>
      </c>
      <c r="O589" s="5">
        <f t="shared" si="487"/>
        <v>0</v>
      </c>
      <c r="P589" s="9"/>
      <c r="Q589" s="5">
        <f t="shared" si="488"/>
        <v>0</v>
      </c>
      <c r="R589" s="5">
        <f t="shared" si="489"/>
        <v>0</v>
      </c>
      <c r="S589" s="9"/>
      <c r="T589" s="5">
        <f t="shared" si="490"/>
        <v>0</v>
      </c>
      <c r="U589" s="5">
        <f t="shared" si="491"/>
        <v>0</v>
      </c>
      <c r="V589" s="9"/>
      <c r="W589" s="5">
        <f t="shared" si="492"/>
        <v>0</v>
      </c>
      <c r="X589" s="5">
        <f t="shared" si="493"/>
        <v>0</v>
      </c>
      <c r="Y589" s="9"/>
      <c r="Z589" s="5">
        <f t="shared" si="494"/>
        <v>0</v>
      </c>
      <c r="AA589" s="5">
        <f t="shared" si="495"/>
        <v>0</v>
      </c>
      <c r="AB589" s="9"/>
      <c r="AC589" s="5">
        <f t="shared" si="496"/>
        <v>0</v>
      </c>
      <c r="AD589" s="5">
        <f t="shared" si="497"/>
        <v>0</v>
      </c>
      <c r="AE589" s="9"/>
      <c r="AF589" s="5">
        <f t="shared" si="498"/>
        <v>0</v>
      </c>
      <c r="AG589" s="5">
        <f t="shared" si="499"/>
        <v>0</v>
      </c>
      <c r="AH589" s="9"/>
      <c r="AI589" s="5">
        <f t="shared" si="500"/>
        <v>0</v>
      </c>
      <c r="AJ589" s="5">
        <f t="shared" si="501"/>
        <v>0</v>
      </c>
      <c r="AK589" s="9"/>
      <c r="AL589" s="5">
        <f t="shared" si="502"/>
        <v>0</v>
      </c>
      <c r="AM589" s="5">
        <f t="shared" si="503"/>
        <v>0</v>
      </c>
      <c r="AN589" s="9"/>
      <c r="AO589" s="5">
        <f t="shared" si="504"/>
        <v>0</v>
      </c>
      <c r="AP589" s="5">
        <f t="shared" si="505"/>
        <v>0</v>
      </c>
      <c r="AQ589" s="9"/>
      <c r="AR589" s="5">
        <f t="shared" si="506"/>
        <v>0</v>
      </c>
      <c r="AS589" s="5">
        <f t="shared" si="507"/>
        <v>0</v>
      </c>
      <c r="AT589" s="9"/>
      <c r="AU589" s="5">
        <f t="shared" si="508"/>
        <v>0</v>
      </c>
      <c r="AV589" s="5">
        <f t="shared" si="509"/>
        <v>0</v>
      </c>
      <c r="AW589" s="9"/>
      <c r="AX589" s="5">
        <f t="shared" si="510"/>
        <v>0</v>
      </c>
      <c r="AY589" s="5">
        <f t="shared" si="511"/>
        <v>0</v>
      </c>
      <c r="AZ589" s="9"/>
      <c r="BA589" s="5">
        <f t="shared" si="512"/>
        <v>0</v>
      </c>
      <c r="BB589" s="5">
        <f t="shared" si="513"/>
        <v>0</v>
      </c>
      <c r="BC589" s="9"/>
      <c r="BD589" s="5">
        <f t="shared" si="514"/>
        <v>0</v>
      </c>
      <c r="BE589" s="5">
        <f t="shared" si="515"/>
        <v>0</v>
      </c>
      <c r="BG589" s="5">
        <f t="shared" si="516"/>
        <v>0</v>
      </c>
      <c r="BH589" s="5">
        <f t="shared" si="517"/>
        <v>0</v>
      </c>
      <c r="BJ589" s="5">
        <f t="shared" si="518"/>
        <v>0</v>
      </c>
      <c r="BK589" s="5">
        <f t="shared" si="519"/>
        <v>0</v>
      </c>
      <c r="BM589" s="5">
        <f t="shared" si="520"/>
        <v>0</v>
      </c>
      <c r="BN589" s="5">
        <f t="shared" si="521"/>
        <v>0</v>
      </c>
      <c r="BP589" s="5">
        <f t="shared" si="522"/>
        <v>0</v>
      </c>
      <c r="BQ589" s="5">
        <f t="shared" si="523"/>
        <v>0</v>
      </c>
      <c r="BS589" s="5">
        <f t="shared" si="524"/>
        <v>0</v>
      </c>
      <c r="BT589" s="5">
        <f t="shared" si="525"/>
        <v>0</v>
      </c>
      <c r="BV589" s="5">
        <f t="shared" si="526"/>
        <v>0</v>
      </c>
      <c r="BW589" s="5">
        <f t="shared" si="527"/>
        <v>0</v>
      </c>
      <c r="BY589" s="5">
        <f t="shared" si="528"/>
        <v>0</v>
      </c>
      <c r="BZ589" s="5">
        <f t="shared" si="529"/>
        <v>0</v>
      </c>
      <c r="CB589" s="5">
        <f t="shared" si="530"/>
        <v>0</v>
      </c>
      <c r="CC589" s="5">
        <f t="shared" si="531"/>
        <v>0</v>
      </c>
      <c r="CE589" s="5">
        <f t="shared" si="532"/>
        <v>0</v>
      </c>
      <c r="CF589" s="5">
        <f t="shared" si="533"/>
        <v>0</v>
      </c>
      <c r="CH589" s="5">
        <f t="shared" si="534"/>
        <v>0</v>
      </c>
      <c r="CI589" s="5">
        <f t="shared" si="535"/>
        <v>0</v>
      </c>
      <c r="CK589" s="5">
        <f t="shared" si="536"/>
        <v>0</v>
      </c>
      <c r="CL589" s="5">
        <f t="shared" si="537"/>
        <v>0</v>
      </c>
      <c r="CN589" s="5">
        <f t="shared" si="538"/>
        <v>0</v>
      </c>
      <c r="CO589" s="5">
        <f t="shared" si="539"/>
        <v>0</v>
      </c>
      <c r="CQ589" s="5">
        <f t="shared" si="540"/>
        <v>0</v>
      </c>
      <c r="CR589" s="5">
        <f t="shared" si="541"/>
        <v>0</v>
      </c>
      <c r="CT589" s="5">
        <f t="shared" si="542"/>
        <v>0</v>
      </c>
      <c r="CU589" s="5">
        <f t="shared" si="543"/>
        <v>0</v>
      </c>
      <c r="CW589" s="5">
        <f t="shared" si="544"/>
        <v>0</v>
      </c>
      <c r="CX589" s="5">
        <f t="shared" si="545"/>
        <v>0</v>
      </c>
      <c r="CZ589" s="5">
        <f>K589+N589+Q589+T589+W589+Z589+AC589+AF589+AI589+AL589+AO589+AR589+AU589+AX589+BA589+BD589+BG589+BJ589+BM589+BP589+BS589+BV589+BY589+CB589+CE589+CH589+CK589+CN589+CQ589</f>
        <v>0</v>
      </c>
      <c r="DA589" s="5">
        <f>L589+O589+R589+U589+X589+AA589+AD589+AG589+AJ589+AM589+AP589+AS589+AV589+AY589+BB589+BE589+BH589+BK589+BN589+BQ589+BT589+BW589+BZ589+CC589+CF589+CI589+CL589+CO589+CR589</f>
        <v>0</v>
      </c>
    </row>
    <row r="591" spans="1:105" x14ac:dyDescent="0.2">
      <c r="E591" s="23" t="s">
        <v>362</v>
      </c>
      <c r="F591" s="25" t="s">
        <v>216</v>
      </c>
      <c r="H591" s="23" t="s">
        <v>235</v>
      </c>
      <c r="I591" s="23" t="s">
        <v>358</v>
      </c>
      <c r="K591" s="5">
        <v>70</v>
      </c>
      <c r="L591" s="5">
        <v>70</v>
      </c>
      <c r="N591" s="5">
        <f t="shared" si="486"/>
        <v>70</v>
      </c>
      <c r="O591" s="5">
        <f t="shared" si="487"/>
        <v>70</v>
      </c>
      <c r="Q591" s="5">
        <f t="shared" si="488"/>
        <v>70</v>
      </c>
      <c r="R591" s="5">
        <f t="shared" si="489"/>
        <v>70</v>
      </c>
      <c r="T591" s="5">
        <f t="shared" si="490"/>
        <v>70</v>
      </c>
      <c r="U591" s="5">
        <f t="shared" si="491"/>
        <v>70</v>
      </c>
      <c r="W591" s="5">
        <f t="shared" si="492"/>
        <v>70</v>
      </c>
      <c r="X591" s="5">
        <f t="shared" si="493"/>
        <v>70</v>
      </c>
      <c r="Z591" s="5">
        <f t="shared" si="494"/>
        <v>70</v>
      </c>
      <c r="AA591" s="5">
        <f t="shared" si="495"/>
        <v>70</v>
      </c>
      <c r="AC591" s="5">
        <f t="shared" si="496"/>
        <v>70</v>
      </c>
      <c r="AD591" s="5">
        <f t="shared" si="497"/>
        <v>70</v>
      </c>
      <c r="AF591" s="5">
        <f t="shared" si="498"/>
        <v>70</v>
      </c>
      <c r="AG591" s="5">
        <f t="shared" si="499"/>
        <v>70</v>
      </c>
      <c r="AI591" s="5">
        <f t="shared" si="500"/>
        <v>70</v>
      </c>
      <c r="AJ591" s="5">
        <f t="shared" si="501"/>
        <v>70</v>
      </c>
      <c r="AL591" s="5">
        <f t="shared" si="502"/>
        <v>70</v>
      </c>
      <c r="AM591" s="5">
        <f t="shared" si="503"/>
        <v>70</v>
      </c>
      <c r="AO591" s="5">
        <f t="shared" si="504"/>
        <v>70</v>
      </c>
      <c r="AP591" s="5">
        <f t="shared" si="505"/>
        <v>70</v>
      </c>
      <c r="AR591" s="5">
        <f t="shared" si="506"/>
        <v>70</v>
      </c>
      <c r="AS591" s="5">
        <f t="shared" si="507"/>
        <v>70</v>
      </c>
      <c r="AU591" s="5">
        <f t="shared" si="508"/>
        <v>70</v>
      </c>
      <c r="AV591" s="5">
        <f t="shared" si="509"/>
        <v>70</v>
      </c>
      <c r="AX591" s="5">
        <f t="shared" si="510"/>
        <v>70</v>
      </c>
      <c r="AY591" s="5">
        <f t="shared" si="511"/>
        <v>70</v>
      </c>
      <c r="BA591" s="5">
        <f t="shared" si="512"/>
        <v>70</v>
      </c>
      <c r="BB591" s="5">
        <f t="shared" si="513"/>
        <v>70</v>
      </c>
      <c r="BD591" s="5">
        <f t="shared" si="514"/>
        <v>70</v>
      </c>
      <c r="BE591" s="5">
        <f t="shared" si="515"/>
        <v>70</v>
      </c>
      <c r="BG591" s="5">
        <f t="shared" si="516"/>
        <v>70</v>
      </c>
      <c r="BH591" s="5">
        <f t="shared" si="517"/>
        <v>70</v>
      </c>
      <c r="BJ591" s="5">
        <f t="shared" si="518"/>
        <v>70</v>
      </c>
      <c r="BK591" s="5">
        <f t="shared" si="519"/>
        <v>70</v>
      </c>
      <c r="BM591" s="5">
        <f t="shared" si="520"/>
        <v>70</v>
      </c>
      <c r="BN591" s="5">
        <f t="shared" si="521"/>
        <v>70</v>
      </c>
      <c r="BP591" s="5">
        <f t="shared" si="522"/>
        <v>70</v>
      </c>
      <c r="BQ591" s="5">
        <f t="shared" si="523"/>
        <v>70</v>
      </c>
      <c r="BS591" s="5">
        <f t="shared" si="524"/>
        <v>70</v>
      </c>
      <c r="BT591" s="5">
        <f t="shared" si="525"/>
        <v>70</v>
      </c>
      <c r="BV591" s="5">
        <f t="shared" si="526"/>
        <v>70</v>
      </c>
      <c r="BW591" s="5">
        <f t="shared" si="527"/>
        <v>70</v>
      </c>
      <c r="BY591" s="5">
        <f t="shared" si="528"/>
        <v>70</v>
      </c>
      <c r="BZ591" s="5">
        <f t="shared" si="529"/>
        <v>70</v>
      </c>
      <c r="CB591" s="5">
        <f t="shared" si="530"/>
        <v>70</v>
      </c>
      <c r="CC591" s="5">
        <f t="shared" si="531"/>
        <v>70</v>
      </c>
      <c r="CE591" s="5">
        <f t="shared" si="532"/>
        <v>70</v>
      </c>
      <c r="CF591" s="5">
        <f t="shared" si="533"/>
        <v>70</v>
      </c>
      <c r="CH591" s="5">
        <f t="shared" si="534"/>
        <v>70</v>
      </c>
      <c r="CI591" s="5">
        <f t="shared" si="535"/>
        <v>70</v>
      </c>
      <c r="CK591" s="5">
        <f t="shared" si="536"/>
        <v>70</v>
      </c>
      <c r="CL591" s="5">
        <f t="shared" si="537"/>
        <v>70</v>
      </c>
      <c r="CN591" s="5">
        <f t="shared" si="538"/>
        <v>70</v>
      </c>
      <c r="CO591" s="5">
        <f t="shared" si="539"/>
        <v>70</v>
      </c>
      <c r="CQ591" s="5">
        <f t="shared" si="540"/>
        <v>70</v>
      </c>
      <c r="CR591" s="5">
        <f t="shared" si="541"/>
        <v>70</v>
      </c>
      <c r="CT591" s="5">
        <f t="shared" si="542"/>
        <v>70</v>
      </c>
      <c r="CU591" s="5">
        <f t="shared" si="543"/>
        <v>70</v>
      </c>
      <c r="CW591" s="5">
        <f t="shared" si="544"/>
        <v>70</v>
      </c>
      <c r="CX591" s="5">
        <f t="shared" si="545"/>
        <v>70</v>
      </c>
      <c r="CZ591" s="5">
        <f>K591+N591+Q591+T591+W591+Z591+AC591+AF591+AI591+AL591+AO591+AR591+AU591+AX591+BA591+BD591+BG591+BJ591+BM591+BP591+BS591+BV591+BY591+CB591+CE591+CH591+CK591+CN591+CQ591</f>
        <v>2030</v>
      </c>
      <c r="DA591" s="5">
        <f>L591+O591+R591+U591+X591+AA591+AD591+AG591+AJ591+AM591+AP591+AS591+AV591+AY591+BB591+BE591+BH591+BK591+BN591+BQ591+BT591+BW591+BZ591+CC591+CF591+CI591+CL591+CO591+CR591</f>
        <v>2030</v>
      </c>
    </row>
    <row r="592" spans="1:105" x14ac:dyDescent="0.2">
      <c r="E592" s="23" t="s">
        <v>362</v>
      </c>
      <c r="F592" s="25" t="s">
        <v>216</v>
      </c>
      <c r="H592" s="23" t="s">
        <v>236</v>
      </c>
      <c r="I592" s="23" t="s">
        <v>358</v>
      </c>
      <c r="K592" s="5">
        <v>0</v>
      </c>
      <c r="L592" s="5">
        <f t="shared" si="546"/>
        <v>0</v>
      </c>
      <c r="N592" s="5">
        <f t="shared" si="486"/>
        <v>0</v>
      </c>
      <c r="O592" s="5">
        <f t="shared" si="487"/>
        <v>0</v>
      </c>
      <c r="Q592" s="5">
        <f t="shared" si="488"/>
        <v>0</v>
      </c>
      <c r="R592" s="5">
        <f t="shared" si="489"/>
        <v>0</v>
      </c>
      <c r="T592" s="5">
        <f t="shared" si="490"/>
        <v>0</v>
      </c>
      <c r="U592" s="5">
        <f t="shared" si="491"/>
        <v>0</v>
      </c>
      <c r="W592" s="5">
        <f t="shared" si="492"/>
        <v>0</v>
      </c>
      <c r="X592" s="5">
        <f t="shared" si="493"/>
        <v>0</v>
      </c>
      <c r="Z592" s="5">
        <f t="shared" si="494"/>
        <v>0</v>
      </c>
      <c r="AA592" s="5">
        <f t="shared" si="495"/>
        <v>0</v>
      </c>
      <c r="AC592" s="5">
        <f t="shared" si="496"/>
        <v>0</v>
      </c>
      <c r="AD592" s="5">
        <f t="shared" si="497"/>
        <v>0</v>
      </c>
      <c r="AF592" s="5">
        <f t="shared" si="498"/>
        <v>0</v>
      </c>
      <c r="AG592" s="5">
        <f t="shared" si="499"/>
        <v>0</v>
      </c>
      <c r="AI592" s="5">
        <f t="shared" si="500"/>
        <v>0</v>
      </c>
      <c r="AJ592" s="5">
        <f t="shared" si="501"/>
        <v>0</v>
      </c>
      <c r="AL592" s="5">
        <f t="shared" si="502"/>
        <v>0</v>
      </c>
      <c r="AM592" s="5">
        <f t="shared" si="503"/>
        <v>0</v>
      </c>
      <c r="AO592" s="5">
        <f t="shared" si="504"/>
        <v>0</v>
      </c>
      <c r="AP592" s="5">
        <f t="shared" si="505"/>
        <v>0</v>
      </c>
      <c r="AR592" s="5">
        <f t="shared" si="506"/>
        <v>0</v>
      </c>
      <c r="AS592" s="5">
        <f t="shared" si="507"/>
        <v>0</v>
      </c>
      <c r="AU592" s="5">
        <f t="shared" si="508"/>
        <v>0</v>
      </c>
      <c r="AV592" s="5">
        <f t="shared" si="509"/>
        <v>0</v>
      </c>
      <c r="AX592" s="5">
        <f t="shared" si="510"/>
        <v>0</v>
      </c>
      <c r="AY592" s="5">
        <f t="shared" si="511"/>
        <v>0</v>
      </c>
      <c r="BA592" s="5">
        <f t="shared" si="512"/>
        <v>0</v>
      </c>
      <c r="BB592" s="5">
        <f t="shared" si="513"/>
        <v>0</v>
      </c>
      <c r="BD592" s="5">
        <f t="shared" si="514"/>
        <v>0</v>
      </c>
      <c r="BE592" s="5">
        <f t="shared" si="515"/>
        <v>0</v>
      </c>
      <c r="BG592" s="5">
        <f t="shared" si="516"/>
        <v>0</v>
      </c>
      <c r="BH592" s="5">
        <f t="shared" si="517"/>
        <v>0</v>
      </c>
      <c r="BJ592" s="5">
        <f t="shared" si="518"/>
        <v>0</v>
      </c>
      <c r="BK592" s="5">
        <f t="shared" si="519"/>
        <v>0</v>
      </c>
      <c r="BM592" s="5">
        <f t="shared" si="520"/>
        <v>0</v>
      </c>
      <c r="BN592" s="5">
        <f t="shared" si="521"/>
        <v>0</v>
      </c>
      <c r="BP592" s="5">
        <f t="shared" si="522"/>
        <v>0</v>
      </c>
      <c r="BQ592" s="5">
        <f t="shared" si="523"/>
        <v>0</v>
      </c>
      <c r="BS592" s="5">
        <f t="shared" si="524"/>
        <v>0</v>
      </c>
      <c r="BT592" s="5">
        <f t="shared" si="525"/>
        <v>0</v>
      </c>
      <c r="BV592" s="5">
        <f t="shared" si="526"/>
        <v>0</v>
      </c>
      <c r="BW592" s="5">
        <f t="shared" si="527"/>
        <v>0</v>
      </c>
      <c r="BY592" s="5">
        <f t="shared" si="528"/>
        <v>0</v>
      </c>
      <c r="BZ592" s="5">
        <f t="shared" si="529"/>
        <v>0</v>
      </c>
      <c r="CB592" s="5">
        <f t="shared" si="530"/>
        <v>0</v>
      </c>
      <c r="CC592" s="5">
        <f t="shared" si="531"/>
        <v>0</v>
      </c>
      <c r="CE592" s="5">
        <f t="shared" si="532"/>
        <v>0</v>
      </c>
      <c r="CF592" s="5">
        <f t="shared" si="533"/>
        <v>0</v>
      </c>
      <c r="CH592" s="5">
        <f t="shared" si="534"/>
        <v>0</v>
      </c>
      <c r="CI592" s="5">
        <f t="shared" si="535"/>
        <v>0</v>
      </c>
      <c r="CK592" s="5">
        <f t="shared" si="536"/>
        <v>0</v>
      </c>
      <c r="CL592" s="5">
        <f t="shared" si="537"/>
        <v>0</v>
      </c>
      <c r="CN592" s="5">
        <f t="shared" si="538"/>
        <v>0</v>
      </c>
      <c r="CO592" s="5">
        <f t="shared" si="539"/>
        <v>0</v>
      </c>
      <c r="CQ592" s="5">
        <f t="shared" si="540"/>
        <v>0</v>
      </c>
      <c r="CR592" s="5">
        <f t="shared" si="541"/>
        <v>0</v>
      </c>
      <c r="CT592" s="5">
        <f t="shared" si="542"/>
        <v>0</v>
      </c>
      <c r="CU592" s="5">
        <f t="shared" si="543"/>
        <v>0</v>
      </c>
      <c r="CW592" s="5">
        <f t="shared" si="544"/>
        <v>0</v>
      </c>
      <c r="CX592" s="5">
        <f t="shared" si="545"/>
        <v>0</v>
      </c>
      <c r="CZ592" s="5">
        <f>K592+N592+Q592+T592+W592+Z592+AC592+AF592+AI592+AL592+AO592+AR592+AU592+AX592+BA592+BD592+BG592+BJ592+BM592+BP592+BS592+BV592+BY592+CB592+CE592+CH592+CK592+CN592+CQ592</f>
        <v>0</v>
      </c>
      <c r="DA592" s="5">
        <f>L592+O592+R592+U592+X592+AA592+AD592+AG592+AJ592+AM592+AP592+AS592+AV592+AY592+BB592+BE592+BH592+BK592+BN592+BQ592+BT592+BW592+BZ592+CC592+CF592+CI592+CL592+CO592+CR592</f>
        <v>0</v>
      </c>
    </row>
    <row r="593" spans="1:105" x14ac:dyDescent="0.2">
      <c r="F593" s="25"/>
    </row>
    <row r="594" spans="1:105" x14ac:dyDescent="0.2">
      <c r="E594" s="23" t="s">
        <v>362</v>
      </c>
      <c r="F594" s="25" t="s">
        <v>365</v>
      </c>
      <c r="H594" s="23" t="s">
        <v>235</v>
      </c>
      <c r="I594" s="23" t="s">
        <v>358</v>
      </c>
      <c r="K594" s="5">
        <v>60</v>
      </c>
      <c r="L594" s="5">
        <v>60</v>
      </c>
      <c r="N594" s="5">
        <f t="shared" si="486"/>
        <v>60</v>
      </c>
      <c r="O594" s="5">
        <f t="shared" si="487"/>
        <v>60</v>
      </c>
      <c r="Q594" s="5">
        <f t="shared" si="488"/>
        <v>60</v>
      </c>
      <c r="R594" s="5">
        <f t="shared" si="489"/>
        <v>60</v>
      </c>
      <c r="T594" s="5">
        <f t="shared" si="490"/>
        <v>60</v>
      </c>
      <c r="U594" s="5">
        <f t="shared" si="491"/>
        <v>60</v>
      </c>
      <c r="W594" s="5">
        <f t="shared" si="492"/>
        <v>60</v>
      </c>
      <c r="X594" s="5">
        <f t="shared" si="493"/>
        <v>60</v>
      </c>
      <c r="Z594" s="5">
        <f t="shared" si="494"/>
        <v>60</v>
      </c>
      <c r="AA594" s="5">
        <f t="shared" si="495"/>
        <v>60</v>
      </c>
      <c r="AC594" s="5">
        <f t="shared" si="496"/>
        <v>60</v>
      </c>
      <c r="AD594" s="5">
        <f t="shared" si="497"/>
        <v>60</v>
      </c>
      <c r="AF594" s="5">
        <f t="shared" si="498"/>
        <v>60</v>
      </c>
      <c r="AG594" s="5">
        <f t="shared" si="499"/>
        <v>60</v>
      </c>
      <c r="AI594" s="5">
        <f t="shared" si="500"/>
        <v>60</v>
      </c>
      <c r="AJ594" s="5">
        <f t="shared" si="501"/>
        <v>60</v>
      </c>
      <c r="AL594" s="5">
        <f t="shared" si="502"/>
        <v>60</v>
      </c>
      <c r="AM594" s="5">
        <f t="shared" si="503"/>
        <v>60</v>
      </c>
      <c r="AO594" s="5">
        <f t="shared" si="504"/>
        <v>60</v>
      </c>
      <c r="AP594" s="5">
        <f t="shared" si="505"/>
        <v>60</v>
      </c>
      <c r="AR594" s="5">
        <f t="shared" si="506"/>
        <v>60</v>
      </c>
      <c r="AS594" s="5">
        <f t="shared" si="507"/>
        <v>60</v>
      </c>
      <c r="AU594" s="5">
        <f t="shared" si="508"/>
        <v>60</v>
      </c>
      <c r="AV594" s="5">
        <f t="shared" si="509"/>
        <v>60</v>
      </c>
      <c r="AX594" s="5">
        <f t="shared" si="510"/>
        <v>60</v>
      </c>
      <c r="AY594" s="5">
        <f t="shared" si="511"/>
        <v>60</v>
      </c>
      <c r="BA594" s="5">
        <f t="shared" si="512"/>
        <v>60</v>
      </c>
      <c r="BB594" s="5">
        <f t="shared" si="513"/>
        <v>60</v>
      </c>
      <c r="BD594" s="5">
        <f t="shared" si="514"/>
        <v>60</v>
      </c>
      <c r="BE594" s="5">
        <f t="shared" si="515"/>
        <v>60</v>
      </c>
      <c r="BG594" s="5">
        <f t="shared" si="516"/>
        <v>60</v>
      </c>
      <c r="BH594" s="5">
        <f t="shared" si="517"/>
        <v>60</v>
      </c>
      <c r="BJ594" s="5">
        <f t="shared" si="518"/>
        <v>60</v>
      </c>
      <c r="BK594" s="5">
        <f t="shared" si="519"/>
        <v>60</v>
      </c>
      <c r="BM594" s="5">
        <f t="shared" si="520"/>
        <v>60</v>
      </c>
      <c r="BN594" s="5">
        <f t="shared" si="521"/>
        <v>60</v>
      </c>
      <c r="BP594" s="5">
        <f t="shared" si="522"/>
        <v>60</v>
      </c>
      <c r="BQ594" s="5">
        <f t="shared" si="523"/>
        <v>60</v>
      </c>
      <c r="BS594" s="5">
        <f t="shared" si="524"/>
        <v>60</v>
      </c>
      <c r="BT594" s="5">
        <f t="shared" si="525"/>
        <v>60</v>
      </c>
      <c r="BV594" s="5">
        <f t="shared" si="526"/>
        <v>60</v>
      </c>
      <c r="BW594" s="5">
        <f t="shared" si="527"/>
        <v>60</v>
      </c>
      <c r="BY594" s="5">
        <f t="shared" si="528"/>
        <v>60</v>
      </c>
      <c r="BZ594" s="5">
        <f t="shared" si="529"/>
        <v>60</v>
      </c>
      <c r="CB594" s="5">
        <f t="shared" si="530"/>
        <v>60</v>
      </c>
      <c r="CC594" s="5">
        <f t="shared" si="531"/>
        <v>60</v>
      </c>
      <c r="CE594" s="5">
        <f t="shared" si="532"/>
        <v>60</v>
      </c>
      <c r="CF594" s="5">
        <f t="shared" si="533"/>
        <v>60</v>
      </c>
      <c r="CH594" s="5">
        <f t="shared" si="534"/>
        <v>60</v>
      </c>
      <c r="CI594" s="5">
        <f t="shared" si="535"/>
        <v>60</v>
      </c>
      <c r="CK594" s="5">
        <f t="shared" si="536"/>
        <v>60</v>
      </c>
      <c r="CL594" s="5">
        <f t="shared" si="537"/>
        <v>60</v>
      </c>
      <c r="CN594" s="5">
        <f t="shared" si="538"/>
        <v>60</v>
      </c>
      <c r="CO594" s="5">
        <f t="shared" si="539"/>
        <v>60</v>
      </c>
      <c r="CQ594" s="5">
        <f t="shared" si="540"/>
        <v>60</v>
      </c>
      <c r="CR594" s="5">
        <f t="shared" si="541"/>
        <v>60</v>
      </c>
      <c r="CT594" s="5">
        <f t="shared" si="542"/>
        <v>60</v>
      </c>
      <c r="CU594" s="5">
        <f t="shared" si="543"/>
        <v>60</v>
      </c>
      <c r="CW594" s="5">
        <f t="shared" si="544"/>
        <v>60</v>
      </c>
      <c r="CX594" s="5">
        <f t="shared" si="545"/>
        <v>60</v>
      </c>
      <c r="CZ594" s="5">
        <f>K594+N594+Q594+T594+W594+Z594+AC594+AF594+AI594+AL594+AO594+AR594+AU594+AX594+BA594+BD594+BG594+BJ594+BM594+BP594+BS594+BV594+BY594+CB594+CE594+CH594+CK594+CN594+CQ594</f>
        <v>1740</v>
      </c>
      <c r="DA594" s="5">
        <f>L594+O594+R594+U594+X594+AA594+AD594+AG594+AJ594+AM594+AP594+AS594+AV594+AY594+BB594+BE594+BH594+BK594+BN594+BQ594+BT594+BW594+BZ594+CC594+CF594+CI594+CL594+CO594+CR594</f>
        <v>1740</v>
      </c>
    </row>
    <row r="595" spans="1:105" x14ac:dyDescent="0.2">
      <c r="E595" s="23" t="s">
        <v>362</v>
      </c>
      <c r="F595" s="25" t="s">
        <v>365</v>
      </c>
      <c r="H595" s="23" t="s">
        <v>236</v>
      </c>
      <c r="I595" s="23" t="s">
        <v>358</v>
      </c>
      <c r="K595" s="5">
        <v>0</v>
      </c>
      <c r="L595" s="5">
        <v>0</v>
      </c>
      <c r="N595" s="5">
        <f t="shared" si="486"/>
        <v>0</v>
      </c>
      <c r="O595" s="5">
        <f t="shared" si="487"/>
        <v>0</v>
      </c>
      <c r="Q595" s="5">
        <f t="shared" si="488"/>
        <v>0</v>
      </c>
      <c r="R595" s="5">
        <f t="shared" si="489"/>
        <v>0</v>
      </c>
      <c r="T595" s="5">
        <f t="shared" si="490"/>
        <v>0</v>
      </c>
      <c r="U595" s="5">
        <f t="shared" si="491"/>
        <v>0</v>
      </c>
      <c r="W595" s="5">
        <f t="shared" si="492"/>
        <v>0</v>
      </c>
      <c r="X595" s="5">
        <f t="shared" si="493"/>
        <v>0</v>
      </c>
      <c r="Z595" s="5">
        <f t="shared" si="494"/>
        <v>0</v>
      </c>
      <c r="AA595" s="5">
        <f t="shared" si="495"/>
        <v>0</v>
      </c>
      <c r="AC595" s="5">
        <f t="shared" si="496"/>
        <v>0</v>
      </c>
      <c r="AD595" s="5">
        <f t="shared" si="497"/>
        <v>0</v>
      </c>
      <c r="AF595" s="5">
        <f t="shared" si="498"/>
        <v>0</v>
      </c>
      <c r="AG595" s="5">
        <f t="shared" si="499"/>
        <v>0</v>
      </c>
      <c r="AI595" s="5">
        <f t="shared" si="500"/>
        <v>0</v>
      </c>
      <c r="AJ595" s="5">
        <f t="shared" si="501"/>
        <v>0</v>
      </c>
      <c r="AL595" s="5">
        <f t="shared" si="502"/>
        <v>0</v>
      </c>
      <c r="AM595" s="5">
        <f t="shared" si="503"/>
        <v>0</v>
      </c>
      <c r="AO595" s="5">
        <f t="shared" si="504"/>
        <v>0</v>
      </c>
      <c r="AP595" s="5">
        <f t="shared" si="505"/>
        <v>0</v>
      </c>
      <c r="AR595" s="5">
        <f t="shared" si="506"/>
        <v>0</v>
      </c>
      <c r="AS595" s="5">
        <f t="shared" si="507"/>
        <v>0</v>
      </c>
      <c r="AU595" s="5">
        <f t="shared" si="508"/>
        <v>0</v>
      </c>
      <c r="AV595" s="5">
        <f t="shared" si="509"/>
        <v>0</v>
      </c>
      <c r="AX595" s="5">
        <f t="shared" si="510"/>
        <v>0</v>
      </c>
      <c r="AY595" s="5">
        <f t="shared" si="511"/>
        <v>0</v>
      </c>
      <c r="BA595" s="5">
        <f t="shared" si="512"/>
        <v>0</v>
      </c>
      <c r="BB595" s="5">
        <f t="shared" si="513"/>
        <v>0</v>
      </c>
      <c r="BD595" s="5">
        <f t="shared" si="514"/>
        <v>0</v>
      </c>
      <c r="BE595" s="5">
        <f t="shared" si="515"/>
        <v>0</v>
      </c>
      <c r="BG595" s="5">
        <f t="shared" si="516"/>
        <v>0</v>
      </c>
      <c r="BH595" s="5">
        <f t="shared" si="517"/>
        <v>0</v>
      </c>
      <c r="BJ595" s="5">
        <f t="shared" si="518"/>
        <v>0</v>
      </c>
      <c r="BK595" s="5">
        <f t="shared" si="519"/>
        <v>0</v>
      </c>
      <c r="BM595" s="5">
        <f t="shared" si="520"/>
        <v>0</v>
      </c>
      <c r="BN595" s="5">
        <f t="shared" si="521"/>
        <v>0</v>
      </c>
      <c r="BP595" s="5">
        <f t="shared" si="522"/>
        <v>0</v>
      </c>
      <c r="BQ595" s="5">
        <f t="shared" si="523"/>
        <v>0</v>
      </c>
      <c r="BS595" s="5">
        <f t="shared" si="524"/>
        <v>0</v>
      </c>
      <c r="BT595" s="5">
        <f t="shared" si="525"/>
        <v>0</v>
      </c>
      <c r="BV595" s="5">
        <f t="shared" si="526"/>
        <v>0</v>
      </c>
      <c r="BW595" s="5">
        <f t="shared" si="527"/>
        <v>0</v>
      </c>
      <c r="BY595" s="5">
        <f t="shared" si="528"/>
        <v>0</v>
      </c>
      <c r="BZ595" s="5">
        <f t="shared" si="529"/>
        <v>0</v>
      </c>
      <c r="CB595" s="5">
        <f t="shared" si="530"/>
        <v>0</v>
      </c>
      <c r="CC595" s="5">
        <f t="shared" si="531"/>
        <v>0</v>
      </c>
      <c r="CE595" s="5">
        <f t="shared" si="532"/>
        <v>0</v>
      </c>
      <c r="CF595" s="5">
        <f t="shared" si="533"/>
        <v>0</v>
      </c>
      <c r="CH595" s="5">
        <f t="shared" si="534"/>
        <v>0</v>
      </c>
      <c r="CI595" s="5">
        <f t="shared" si="535"/>
        <v>0</v>
      </c>
      <c r="CK595" s="5">
        <f t="shared" si="536"/>
        <v>0</v>
      </c>
      <c r="CL595" s="5">
        <f t="shared" si="537"/>
        <v>0</v>
      </c>
      <c r="CN595" s="5">
        <f t="shared" si="538"/>
        <v>0</v>
      </c>
      <c r="CO595" s="5">
        <f t="shared" si="539"/>
        <v>0</v>
      </c>
      <c r="CQ595" s="5">
        <f t="shared" si="540"/>
        <v>0</v>
      </c>
      <c r="CR595" s="5">
        <f t="shared" si="541"/>
        <v>0</v>
      </c>
      <c r="CT595" s="5">
        <f t="shared" si="542"/>
        <v>0</v>
      </c>
      <c r="CU595" s="5">
        <f t="shared" si="543"/>
        <v>0</v>
      </c>
      <c r="CW595" s="5">
        <f t="shared" si="544"/>
        <v>0</v>
      </c>
      <c r="CX595" s="5">
        <f t="shared" si="545"/>
        <v>0</v>
      </c>
      <c r="CZ595" s="5">
        <f>K595+N595+Q595+T595+W595+Z595+AC595+AF595+AI595+AL595+AO595+AR595+AU595+AX595+BA595+BD595+BG595+BJ595+BM595+BP595+BS595+BV595+BY595+CB595+CE595+CH595+CK595+CN595+CQ595</f>
        <v>0</v>
      </c>
      <c r="DA595" s="5">
        <f>L595+O595+R595+U595+X595+AA595+AD595+AG595+AJ595+AM595+AP595+AS595+AV595+AY595+BB595+BE595+BH595+BK595+BN595+BQ595+BT595+BW595+BZ595+CC595+CF595+CI595+CL595+CO595+CR595</f>
        <v>0</v>
      </c>
    </row>
    <row r="596" spans="1:105" x14ac:dyDescent="0.2">
      <c r="F596" s="25"/>
    </row>
    <row r="597" spans="1:105" x14ac:dyDescent="0.2">
      <c r="A597" s="23" t="s">
        <v>346</v>
      </c>
      <c r="F597" s="25"/>
    </row>
    <row r="598" spans="1:105" x14ac:dyDescent="0.2">
      <c r="D598" s="25"/>
      <c r="E598" s="25"/>
    </row>
    <row r="599" spans="1:105" x14ac:dyDescent="0.2">
      <c r="B599" s="23" t="s">
        <v>56</v>
      </c>
      <c r="D599" s="23" t="s">
        <v>249</v>
      </c>
      <c r="F599" s="23" t="s">
        <v>289</v>
      </c>
      <c r="G599" s="37" t="s">
        <v>290</v>
      </c>
      <c r="H599" s="23" t="s">
        <v>235</v>
      </c>
      <c r="I599" s="23" t="s">
        <v>357</v>
      </c>
      <c r="L599" s="5">
        <f t="shared" si="546"/>
        <v>0</v>
      </c>
      <c r="N599" s="5">
        <f t="shared" si="486"/>
        <v>0</v>
      </c>
      <c r="O599" s="5">
        <f t="shared" si="487"/>
        <v>0</v>
      </c>
      <c r="Q599" s="5">
        <f t="shared" si="488"/>
        <v>0</v>
      </c>
      <c r="R599" s="5">
        <f t="shared" si="489"/>
        <v>0</v>
      </c>
      <c r="T599" s="5">
        <f t="shared" si="490"/>
        <v>0</v>
      </c>
      <c r="U599" s="5">
        <f t="shared" si="491"/>
        <v>0</v>
      </c>
      <c r="W599" s="5">
        <f t="shared" si="492"/>
        <v>0</v>
      </c>
      <c r="X599" s="5">
        <f t="shared" si="493"/>
        <v>0</v>
      </c>
      <c r="Z599" s="5">
        <f t="shared" si="494"/>
        <v>0</v>
      </c>
      <c r="AA599" s="5">
        <f t="shared" si="495"/>
        <v>0</v>
      </c>
      <c r="AC599" s="5">
        <f t="shared" si="496"/>
        <v>0</v>
      </c>
      <c r="AD599" s="5">
        <f t="shared" si="497"/>
        <v>0</v>
      </c>
      <c r="AF599" s="5">
        <f t="shared" si="498"/>
        <v>0</v>
      </c>
      <c r="AG599" s="5">
        <f t="shared" si="499"/>
        <v>0</v>
      </c>
      <c r="AI599" s="5">
        <f t="shared" si="500"/>
        <v>0</v>
      </c>
      <c r="AJ599" s="5">
        <f t="shared" si="501"/>
        <v>0</v>
      </c>
      <c r="AL599" s="5">
        <f t="shared" si="502"/>
        <v>0</v>
      </c>
      <c r="AM599" s="5">
        <f t="shared" si="503"/>
        <v>0</v>
      </c>
      <c r="AO599" s="5">
        <f t="shared" si="504"/>
        <v>0</v>
      </c>
      <c r="AP599" s="5">
        <f t="shared" si="505"/>
        <v>0</v>
      </c>
      <c r="AR599" s="5">
        <f t="shared" si="506"/>
        <v>0</v>
      </c>
      <c r="AS599" s="5">
        <f t="shared" si="507"/>
        <v>0</v>
      </c>
      <c r="AU599" s="5">
        <f t="shared" si="508"/>
        <v>0</v>
      </c>
      <c r="AV599" s="5">
        <f t="shared" si="509"/>
        <v>0</v>
      </c>
      <c r="AX599" s="5">
        <f t="shared" si="510"/>
        <v>0</v>
      </c>
      <c r="AY599" s="5">
        <f t="shared" si="511"/>
        <v>0</v>
      </c>
      <c r="BA599" s="5">
        <f t="shared" si="512"/>
        <v>0</v>
      </c>
      <c r="BB599" s="5">
        <f t="shared" si="513"/>
        <v>0</v>
      </c>
      <c r="BD599" s="5">
        <f t="shared" si="514"/>
        <v>0</v>
      </c>
      <c r="BE599" s="5">
        <f t="shared" si="515"/>
        <v>0</v>
      </c>
      <c r="BG599" s="5">
        <f t="shared" si="516"/>
        <v>0</v>
      </c>
      <c r="BH599" s="5">
        <f t="shared" si="517"/>
        <v>0</v>
      </c>
      <c r="BJ599" s="5">
        <f t="shared" si="518"/>
        <v>0</v>
      </c>
      <c r="BK599" s="5">
        <f t="shared" si="519"/>
        <v>0</v>
      </c>
      <c r="BM599" s="5">
        <f t="shared" si="520"/>
        <v>0</v>
      </c>
      <c r="BN599" s="5">
        <f t="shared" si="521"/>
        <v>0</v>
      </c>
      <c r="BP599" s="5">
        <f t="shared" si="522"/>
        <v>0</v>
      </c>
      <c r="BQ599" s="5">
        <f t="shared" si="523"/>
        <v>0</v>
      </c>
      <c r="BS599" s="5">
        <f t="shared" si="524"/>
        <v>0</v>
      </c>
      <c r="BT599" s="5">
        <f t="shared" si="525"/>
        <v>0</v>
      </c>
      <c r="BV599" s="5">
        <f t="shared" si="526"/>
        <v>0</v>
      </c>
      <c r="BW599" s="5">
        <f t="shared" si="527"/>
        <v>0</v>
      </c>
      <c r="BY599" s="5">
        <f t="shared" si="528"/>
        <v>0</v>
      </c>
      <c r="BZ599" s="5">
        <f t="shared" si="529"/>
        <v>0</v>
      </c>
      <c r="CB599" s="5">
        <f t="shared" si="530"/>
        <v>0</v>
      </c>
      <c r="CC599" s="5">
        <f t="shared" si="531"/>
        <v>0</v>
      </c>
      <c r="CE599" s="5">
        <f t="shared" si="532"/>
        <v>0</v>
      </c>
      <c r="CF599" s="5">
        <f t="shared" si="533"/>
        <v>0</v>
      </c>
      <c r="CH599" s="5">
        <f t="shared" si="534"/>
        <v>0</v>
      </c>
      <c r="CI599" s="5">
        <f t="shared" si="535"/>
        <v>0</v>
      </c>
      <c r="CK599" s="5">
        <f t="shared" si="536"/>
        <v>0</v>
      </c>
      <c r="CL599" s="5">
        <f t="shared" si="537"/>
        <v>0</v>
      </c>
      <c r="CN599" s="5">
        <f t="shared" si="538"/>
        <v>0</v>
      </c>
      <c r="CO599" s="5">
        <f t="shared" si="539"/>
        <v>0</v>
      </c>
      <c r="CQ599" s="5">
        <f t="shared" si="540"/>
        <v>0</v>
      </c>
      <c r="CR599" s="5">
        <f t="shared" si="541"/>
        <v>0</v>
      </c>
      <c r="CT599" s="5">
        <f t="shared" si="542"/>
        <v>0</v>
      </c>
      <c r="CU599" s="5">
        <f t="shared" si="543"/>
        <v>0</v>
      </c>
      <c r="CW599" s="5">
        <f t="shared" si="544"/>
        <v>0</v>
      </c>
      <c r="CX599" s="5">
        <f t="shared" si="545"/>
        <v>0</v>
      </c>
      <c r="CZ599" s="5">
        <f t="shared" ref="CZ599:DA604" si="548">K599+N599+Q599+T599+W599+Z599+AC599+AF599+AI599+AL599+AO599+AR599+AU599+AX599+BA599+BD599+BG599+BJ599+BM599+BP599+BS599+BV599+BY599+CB599+CE599+CH599+CK599+CN599+CQ599</f>
        <v>0</v>
      </c>
      <c r="DA599" s="5">
        <f t="shared" si="548"/>
        <v>0</v>
      </c>
    </row>
    <row r="600" spans="1:105" x14ac:dyDescent="0.2">
      <c r="B600" s="23" t="s">
        <v>56</v>
      </c>
      <c r="D600" s="23" t="s">
        <v>249</v>
      </c>
      <c r="F600" s="23" t="s">
        <v>289</v>
      </c>
      <c r="G600" s="37" t="s">
        <v>290</v>
      </c>
      <c r="H600" s="23" t="s">
        <v>236</v>
      </c>
      <c r="I600" s="23" t="s">
        <v>357</v>
      </c>
      <c r="L600" s="5">
        <f t="shared" si="546"/>
        <v>0</v>
      </c>
      <c r="N600" s="5">
        <f t="shared" si="486"/>
        <v>0</v>
      </c>
      <c r="O600" s="5">
        <f t="shared" si="487"/>
        <v>0</v>
      </c>
      <c r="Q600" s="5">
        <f t="shared" si="488"/>
        <v>0</v>
      </c>
      <c r="R600" s="5">
        <f t="shared" si="489"/>
        <v>0</v>
      </c>
      <c r="T600" s="5">
        <f t="shared" si="490"/>
        <v>0</v>
      </c>
      <c r="U600" s="5">
        <f t="shared" si="491"/>
        <v>0</v>
      </c>
      <c r="W600" s="5">
        <f t="shared" si="492"/>
        <v>0</v>
      </c>
      <c r="X600" s="5">
        <f t="shared" si="493"/>
        <v>0</v>
      </c>
      <c r="Z600" s="5">
        <f t="shared" si="494"/>
        <v>0</v>
      </c>
      <c r="AA600" s="5">
        <f t="shared" si="495"/>
        <v>0</v>
      </c>
      <c r="AC600" s="5">
        <f t="shared" si="496"/>
        <v>0</v>
      </c>
      <c r="AD600" s="5">
        <f t="shared" si="497"/>
        <v>0</v>
      </c>
      <c r="AF600" s="5">
        <f t="shared" si="498"/>
        <v>0</v>
      </c>
      <c r="AG600" s="5">
        <f t="shared" si="499"/>
        <v>0</v>
      </c>
      <c r="AI600" s="5">
        <f t="shared" si="500"/>
        <v>0</v>
      </c>
      <c r="AJ600" s="5">
        <f t="shared" si="501"/>
        <v>0</v>
      </c>
      <c r="AL600" s="5">
        <f t="shared" si="502"/>
        <v>0</v>
      </c>
      <c r="AM600" s="5">
        <f t="shared" si="503"/>
        <v>0</v>
      </c>
      <c r="AO600" s="5">
        <f t="shared" si="504"/>
        <v>0</v>
      </c>
      <c r="AP600" s="5">
        <f t="shared" si="505"/>
        <v>0</v>
      </c>
      <c r="AR600" s="5">
        <f t="shared" si="506"/>
        <v>0</v>
      </c>
      <c r="AS600" s="5">
        <f t="shared" si="507"/>
        <v>0</v>
      </c>
      <c r="AU600" s="5">
        <f t="shared" si="508"/>
        <v>0</v>
      </c>
      <c r="AV600" s="5">
        <f t="shared" si="509"/>
        <v>0</v>
      </c>
      <c r="AX600" s="5">
        <f t="shared" si="510"/>
        <v>0</v>
      </c>
      <c r="AY600" s="5">
        <f t="shared" si="511"/>
        <v>0</v>
      </c>
      <c r="BA600" s="5">
        <f t="shared" si="512"/>
        <v>0</v>
      </c>
      <c r="BB600" s="5">
        <f t="shared" si="513"/>
        <v>0</v>
      </c>
      <c r="BD600" s="5">
        <f t="shared" si="514"/>
        <v>0</v>
      </c>
      <c r="BE600" s="5">
        <f t="shared" si="515"/>
        <v>0</v>
      </c>
      <c r="BG600" s="5">
        <f t="shared" si="516"/>
        <v>0</v>
      </c>
      <c r="BH600" s="5">
        <f t="shared" si="517"/>
        <v>0</v>
      </c>
      <c r="BJ600" s="5">
        <f t="shared" si="518"/>
        <v>0</v>
      </c>
      <c r="BK600" s="5">
        <f t="shared" si="519"/>
        <v>0</v>
      </c>
      <c r="BM600" s="5">
        <f t="shared" si="520"/>
        <v>0</v>
      </c>
      <c r="BN600" s="5">
        <f t="shared" si="521"/>
        <v>0</v>
      </c>
      <c r="BP600" s="5">
        <f t="shared" si="522"/>
        <v>0</v>
      </c>
      <c r="BQ600" s="5">
        <f t="shared" si="523"/>
        <v>0</v>
      </c>
      <c r="BS600" s="5">
        <f t="shared" si="524"/>
        <v>0</v>
      </c>
      <c r="BT600" s="5">
        <f t="shared" si="525"/>
        <v>0</v>
      </c>
      <c r="BV600" s="5">
        <f t="shared" si="526"/>
        <v>0</v>
      </c>
      <c r="BW600" s="5">
        <f t="shared" si="527"/>
        <v>0</v>
      </c>
      <c r="BY600" s="5">
        <f t="shared" si="528"/>
        <v>0</v>
      </c>
      <c r="BZ600" s="5">
        <f t="shared" si="529"/>
        <v>0</v>
      </c>
      <c r="CB600" s="5">
        <f t="shared" si="530"/>
        <v>0</v>
      </c>
      <c r="CC600" s="5">
        <f t="shared" si="531"/>
        <v>0</v>
      </c>
      <c r="CE600" s="5">
        <f t="shared" si="532"/>
        <v>0</v>
      </c>
      <c r="CF600" s="5">
        <f t="shared" si="533"/>
        <v>0</v>
      </c>
      <c r="CH600" s="5">
        <f t="shared" si="534"/>
        <v>0</v>
      </c>
      <c r="CI600" s="5">
        <f t="shared" si="535"/>
        <v>0</v>
      </c>
      <c r="CK600" s="5">
        <f t="shared" si="536"/>
        <v>0</v>
      </c>
      <c r="CL600" s="5">
        <f t="shared" si="537"/>
        <v>0</v>
      </c>
      <c r="CN600" s="5">
        <f t="shared" si="538"/>
        <v>0</v>
      </c>
      <c r="CO600" s="5">
        <f t="shared" si="539"/>
        <v>0</v>
      </c>
      <c r="CQ600" s="5">
        <f t="shared" si="540"/>
        <v>0</v>
      </c>
      <c r="CR600" s="5">
        <f t="shared" si="541"/>
        <v>0</v>
      </c>
      <c r="CT600" s="5">
        <f t="shared" si="542"/>
        <v>0</v>
      </c>
      <c r="CU600" s="5">
        <f t="shared" si="543"/>
        <v>0</v>
      </c>
      <c r="CW600" s="5">
        <f t="shared" si="544"/>
        <v>0</v>
      </c>
      <c r="CX600" s="5">
        <f t="shared" si="545"/>
        <v>0</v>
      </c>
      <c r="CZ600" s="5">
        <f t="shared" si="548"/>
        <v>0</v>
      </c>
      <c r="DA600" s="5">
        <f t="shared" si="548"/>
        <v>0</v>
      </c>
    </row>
    <row r="601" spans="1:105" x14ac:dyDescent="0.2">
      <c r="B601" s="23" t="s">
        <v>56</v>
      </c>
      <c r="D601" s="23" t="s">
        <v>249</v>
      </c>
      <c r="F601" s="23" t="s">
        <v>289</v>
      </c>
      <c r="G601" s="37" t="s">
        <v>290</v>
      </c>
      <c r="H601" s="23" t="s">
        <v>237</v>
      </c>
      <c r="I601" s="23" t="s">
        <v>357</v>
      </c>
      <c r="L601" s="5">
        <f t="shared" si="546"/>
        <v>0</v>
      </c>
      <c r="N601" s="5">
        <f t="shared" si="486"/>
        <v>0</v>
      </c>
      <c r="O601" s="5">
        <f t="shared" si="487"/>
        <v>0</v>
      </c>
      <c r="Q601" s="5">
        <f t="shared" si="488"/>
        <v>0</v>
      </c>
      <c r="R601" s="5">
        <f t="shared" si="489"/>
        <v>0</v>
      </c>
      <c r="T601" s="5">
        <f t="shared" si="490"/>
        <v>0</v>
      </c>
      <c r="U601" s="5">
        <f t="shared" si="491"/>
        <v>0</v>
      </c>
      <c r="W601" s="5">
        <f t="shared" si="492"/>
        <v>0</v>
      </c>
      <c r="X601" s="5">
        <f t="shared" si="493"/>
        <v>0</v>
      </c>
      <c r="Z601" s="5">
        <f t="shared" si="494"/>
        <v>0</v>
      </c>
      <c r="AA601" s="5">
        <f t="shared" si="495"/>
        <v>0</v>
      </c>
      <c r="AC601" s="5">
        <f t="shared" si="496"/>
        <v>0</v>
      </c>
      <c r="AD601" s="5">
        <f t="shared" si="497"/>
        <v>0</v>
      </c>
      <c r="AF601" s="5">
        <f t="shared" si="498"/>
        <v>0</v>
      </c>
      <c r="AG601" s="5">
        <f t="shared" si="499"/>
        <v>0</v>
      </c>
      <c r="AI601" s="5">
        <f t="shared" si="500"/>
        <v>0</v>
      </c>
      <c r="AJ601" s="5">
        <f t="shared" si="501"/>
        <v>0</v>
      </c>
      <c r="AL601" s="5">
        <f t="shared" si="502"/>
        <v>0</v>
      </c>
      <c r="AM601" s="5">
        <f t="shared" si="503"/>
        <v>0</v>
      </c>
      <c r="AO601" s="5">
        <f t="shared" si="504"/>
        <v>0</v>
      </c>
      <c r="AP601" s="5">
        <f t="shared" si="505"/>
        <v>0</v>
      </c>
      <c r="AR601" s="5">
        <f t="shared" si="506"/>
        <v>0</v>
      </c>
      <c r="AS601" s="5">
        <f t="shared" si="507"/>
        <v>0</v>
      </c>
      <c r="AU601" s="5">
        <f t="shared" si="508"/>
        <v>0</v>
      </c>
      <c r="AV601" s="5">
        <f t="shared" si="509"/>
        <v>0</v>
      </c>
      <c r="AX601" s="5">
        <f t="shared" si="510"/>
        <v>0</v>
      </c>
      <c r="AY601" s="5">
        <f t="shared" si="511"/>
        <v>0</v>
      </c>
      <c r="BA601" s="5">
        <f t="shared" si="512"/>
        <v>0</v>
      </c>
      <c r="BB601" s="5">
        <f t="shared" si="513"/>
        <v>0</v>
      </c>
      <c r="BD601" s="5">
        <f t="shared" si="514"/>
        <v>0</v>
      </c>
      <c r="BE601" s="5">
        <f t="shared" si="515"/>
        <v>0</v>
      </c>
      <c r="BG601" s="5">
        <f t="shared" si="516"/>
        <v>0</v>
      </c>
      <c r="BH601" s="5">
        <f t="shared" si="517"/>
        <v>0</v>
      </c>
      <c r="BJ601" s="5">
        <f t="shared" si="518"/>
        <v>0</v>
      </c>
      <c r="BK601" s="5">
        <f t="shared" si="519"/>
        <v>0</v>
      </c>
      <c r="BM601" s="5">
        <f t="shared" si="520"/>
        <v>0</v>
      </c>
      <c r="BN601" s="5">
        <f t="shared" si="521"/>
        <v>0</v>
      </c>
      <c r="BP601" s="5">
        <f t="shared" si="522"/>
        <v>0</v>
      </c>
      <c r="BQ601" s="5">
        <f t="shared" si="523"/>
        <v>0</v>
      </c>
      <c r="BS601" s="5">
        <f t="shared" si="524"/>
        <v>0</v>
      </c>
      <c r="BT601" s="5">
        <f t="shared" si="525"/>
        <v>0</v>
      </c>
      <c r="BV601" s="5">
        <f t="shared" si="526"/>
        <v>0</v>
      </c>
      <c r="BW601" s="5">
        <f t="shared" si="527"/>
        <v>0</v>
      </c>
      <c r="BY601" s="5">
        <f t="shared" si="528"/>
        <v>0</v>
      </c>
      <c r="BZ601" s="5">
        <f t="shared" si="529"/>
        <v>0</v>
      </c>
      <c r="CB601" s="5">
        <f t="shared" si="530"/>
        <v>0</v>
      </c>
      <c r="CC601" s="5">
        <f t="shared" si="531"/>
        <v>0</v>
      </c>
      <c r="CE601" s="5">
        <f t="shared" si="532"/>
        <v>0</v>
      </c>
      <c r="CF601" s="5">
        <f t="shared" si="533"/>
        <v>0</v>
      </c>
      <c r="CH601" s="5">
        <f t="shared" si="534"/>
        <v>0</v>
      </c>
      <c r="CI601" s="5">
        <f t="shared" si="535"/>
        <v>0</v>
      </c>
      <c r="CK601" s="5">
        <f t="shared" si="536"/>
        <v>0</v>
      </c>
      <c r="CL601" s="5">
        <f t="shared" si="537"/>
        <v>0</v>
      </c>
      <c r="CN601" s="5">
        <f t="shared" si="538"/>
        <v>0</v>
      </c>
      <c r="CO601" s="5">
        <f t="shared" si="539"/>
        <v>0</v>
      </c>
      <c r="CQ601" s="5">
        <f t="shared" si="540"/>
        <v>0</v>
      </c>
      <c r="CR601" s="5">
        <f t="shared" si="541"/>
        <v>0</v>
      </c>
      <c r="CT601" s="5">
        <f t="shared" si="542"/>
        <v>0</v>
      </c>
      <c r="CU601" s="5">
        <f t="shared" si="543"/>
        <v>0</v>
      </c>
      <c r="CW601" s="5">
        <f t="shared" si="544"/>
        <v>0</v>
      </c>
      <c r="CX601" s="5">
        <f t="shared" si="545"/>
        <v>0</v>
      </c>
      <c r="CZ601" s="5">
        <f t="shared" si="548"/>
        <v>0</v>
      </c>
      <c r="DA601" s="5">
        <f t="shared" si="548"/>
        <v>0</v>
      </c>
    </row>
    <row r="602" spans="1:105" x14ac:dyDescent="0.2">
      <c r="B602" s="23" t="s">
        <v>56</v>
      </c>
      <c r="D602" s="23" t="s">
        <v>249</v>
      </c>
      <c r="F602" s="31" t="s">
        <v>291</v>
      </c>
      <c r="G602" s="37" t="s">
        <v>290</v>
      </c>
      <c r="H602" s="23" t="s">
        <v>235</v>
      </c>
      <c r="I602" s="23" t="s">
        <v>357</v>
      </c>
      <c r="K602" s="18"/>
      <c r="L602" s="5">
        <f t="shared" si="546"/>
        <v>0</v>
      </c>
      <c r="M602" s="18"/>
      <c r="N602" s="5">
        <f t="shared" si="486"/>
        <v>0</v>
      </c>
      <c r="O602" s="5">
        <f t="shared" si="487"/>
        <v>0</v>
      </c>
      <c r="P602" s="18"/>
      <c r="Q602" s="5">
        <f t="shared" si="488"/>
        <v>0</v>
      </c>
      <c r="R602" s="5">
        <f t="shared" si="489"/>
        <v>0</v>
      </c>
      <c r="S602" s="18"/>
      <c r="T602" s="5">
        <f t="shared" si="490"/>
        <v>0</v>
      </c>
      <c r="U602" s="5">
        <f t="shared" si="491"/>
        <v>0</v>
      </c>
      <c r="V602" s="18"/>
      <c r="W602" s="5">
        <f t="shared" si="492"/>
        <v>0</v>
      </c>
      <c r="X602" s="5">
        <f t="shared" si="493"/>
        <v>0</v>
      </c>
      <c r="Y602" s="18"/>
      <c r="Z602" s="5">
        <f t="shared" si="494"/>
        <v>0</v>
      </c>
      <c r="AA602" s="5">
        <f t="shared" si="495"/>
        <v>0</v>
      </c>
      <c r="AB602" s="18"/>
      <c r="AC602" s="5">
        <f t="shared" si="496"/>
        <v>0</v>
      </c>
      <c r="AD602" s="5">
        <f t="shared" si="497"/>
        <v>0</v>
      </c>
      <c r="AE602" s="18"/>
      <c r="AF602" s="5">
        <f t="shared" si="498"/>
        <v>0</v>
      </c>
      <c r="AG602" s="5">
        <f t="shared" si="499"/>
        <v>0</v>
      </c>
      <c r="AH602" s="18"/>
      <c r="AI602" s="5">
        <f t="shared" si="500"/>
        <v>0</v>
      </c>
      <c r="AJ602" s="5">
        <f t="shared" si="501"/>
        <v>0</v>
      </c>
      <c r="AK602" s="18"/>
      <c r="AL602" s="5">
        <f t="shared" si="502"/>
        <v>0</v>
      </c>
      <c r="AM602" s="5">
        <f t="shared" si="503"/>
        <v>0</v>
      </c>
      <c r="AN602" s="18"/>
      <c r="AO602" s="5">
        <f t="shared" si="504"/>
        <v>0</v>
      </c>
      <c r="AP602" s="5">
        <f t="shared" si="505"/>
        <v>0</v>
      </c>
      <c r="AQ602" s="18"/>
      <c r="AR602" s="5">
        <f t="shared" si="506"/>
        <v>0</v>
      </c>
      <c r="AS602" s="5">
        <f t="shared" si="507"/>
        <v>0</v>
      </c>
      <c r="AT602" s="18"/>
      <c r="AU602" s="5">
        <f t="shared" si="508"/>
        <v>0</v>
      </c>
      <c r="AV602" s="5">
        <f t="shared" si="509"/>
        <v>0</v>
      </c>
      <c r="AW602" s="18"/>
      <c r="AX602" s="5">
        <f t="shared" si="510"/>
        <v>0</v>
      </c>
      <c r="AY602" s="5">
        <f t="shared" si="511"/>
        <v>0</v>
      </c>
      <c r="AZ602" s="18"/>
      <c r="BA602" s="5">
        <f t="shared" si="512"/>
        <v>0</v>
      </c>
      <c r="BB602" s="5">
        <f t="shared" si="513"/>
        <v>0</v>
      </c>
      <c r="BC602" s="18"/>
      <c r="BD602" s="5">
        <f t="shared" si="514"/>
        <v>0</v>
      </c>
      <c r="BE602" s="5">
        <f t="shared" si="515"/>
        <v>0</v>
      </c>
      <c r="BG602" s="5">
        <f t="shared" si="516"/>
        <v>0</v>
      </c>
      <c r="BH602" s="5">
        <f t="shared" si="517"/>
        <v>0</v>
      </c>
      <c r="BJ602" s="5">
        <f t="shared" si="518"/>
        <v>0</v>
      </c>
      <c r="BK602" s="5">
        <f t="shared" si="519"/>
        <v>0</v>
      </c>
      <c r="BM602" s="5">
        <f t="shared" si="520"/>
        <v>0</v>
      </c>
      <c r="BN602" s="5">
        <f t="shared" si="521"/>
        <v>0</v>
      </c>
      <c r="BP602" s="5">
        <f t="shared" si="522"/>
        <v>0</v>
      </c>
      <c r="BQ602" s="5">
        <f t="shared" si="523"/>
        <v>0</v>
      </c>
      <c r="BS602" s="5">
        <f t="shared" si="524"/>
        <v>0</v>
      </c>
      <c r="BT602" s="5">
        <f t="shared" si="525"/>
        <v>0</v>
      </c>
      <c r="BV602" s="5">
        <f t="shared" si="526"/>
        <v>0</v>
      </c>
      <c r="BW602" s="5">
        <f t="shared" si="527"/>
        <v>0</v>
      </c>
      <c r="BY602" s="5">
        <f t="shared" si="528"/>
        <v>0</v>
      </c>
      <c r="BZ602" s="5">
        <f t="shared" si="529"/>
        <v>0</v>
      </c>
      <c r="CB602" s="5">
        <f t="shared" si="530"/>
        <v>0</v>
      </c>
      <c r="CC602" s="5">
        <f t="shared" si="531"/>
        <v>0</v>
      </c>
      <c r="CE602" s="5">
        <f t="shared" si="532"/>
        <v>0</v>
      </c>
      <c r="CF602" s="5">
        <f t="shared" si="533"/>
        <v>0</v>
      </c>
      <c r="CH602" s="5">
        <f t="shared" si="534"/>
        <v>0</v>
      </c>
      <c r="CI602" s="5">
        <f t="shared" si="535"/>
        <v>0</v>
      </c>
      <c r="CK602" s="5">
        <f t="shared" si="536"/>
        <v>0</v>
      </c>
      <c r="CL602" s="5">
        <f t="shared" si="537"/>
        <v>0</v>
      </c>
      <c r="CN602" s="5">
        <f t="shared" si="538"/>
        <v>0</v>
      </c>
      <c r="CO602" s="5">
        <f t="shared" si="539"/>
        <v>0</v>
      </c>
      <c r="CQ602" s="5">
        <f t="shared" si="540"/>
        <v>0</v>
      </c>
      <c r="CR602" s="5">
        <f t="shared" si="541"/>
        <v>0</v>
      </c>
      <c r="CT602" s="5">
        <f t="shared" si="542"/>
        <v>0</v>
      </c>
      <c r="CU602" s="5">
        <f t="shared" si="543"/>
        <v>0</v>
      </c>
      <c r="CW602" s="5">
        <f t="shared" si="544"/>
        <v>0</v>
      </c>
      <c r="CX602" s="5">
        <f t="shared" si="545"/>
        <v>0</v>
      </c>
      <c r="CZ602" s="5">
        <f t="shared" si="548"/>
        <v>0</v>
      </c>
      <c r="DA602" s="5">
        <f t="shared" si="548"/>
        <v>0</v>
      </c>
    </row>
    <row r="603" spans="1:105" x14ac:dyDescent="0.2">
      <c r="B603" s="23" t="s">
        <v>56</v>
      </c>
      <c r="D603" s="23" t="s">
        <v>249</v>
      </c>
      <c r="F603" s="31" t="s">
        <v>291</v>
      </c>
      <c r="G603" s="37" t="s">
        <v>290</v>
      </c>
      <c r="H603" s="23" t="s">
        <v>236</v>
      </c>
      <c r="I603" s="23" t="s">
        <v>357</v>
      </c>
      <c r="K603" s="18"/>
      <c r="L603" s="5">
        <f t="shared" si="546"/>
        <v>0</v>
      </c>
      <c r="M603" s="18"/>
      <c r="N603" s="5">
        <f t="shared" si="486"/>
        <v>0</v>
      </c>
      <c r="O603" s="5">
        <f t="shared" si="487"/>
        <v>0</v>
      </c>
      <c r="P603" s="18"/>
      <c r="Q603" s="5">
        <f t="shared" si="488"/>
        <v>0</v>
      </c>
      <c r="R603" s="5">
        <f t="shared" si="489"/>
        <v>0</v>
      </c>
      <c r="S603" s="18"/>
      <c r="T603" s="5">
        <f t="shared" si="490"/>
        <v>0</v>
      </c>
      <c r="U603" s="5">
        <f t="shared" si="491"/>
        <v>0</v>
      </c>
      <c r="V603" s="18"/>
      <c r="W603" s="5">
        <f t="shared" si="492"/>
        <v>0</v>
      </c>
      <c r="X603" s="5">
        <f t="shared" si="493"/>
        <v>0</v>
      </c>
      <c r="Y603" s="18"/>
      <c r="Z603" s="5">
        <f t="shared" si="494"/>
        <v>0</v>
      </c>
      <c r="AA603" s="5">
        <f t="shared" si="495"/>
        <v>0</v>
      </c>
      <c r="AB603" s="18"/>
      <c r="AC603" s="5">
        <f t="shared" si="496"/>
        <v>0</v>
      </c>
      <c r="AD603" s="5">
        <f t="shared" si="497"/>
        <v>0</v>
      </c>
      <c r="AE603" s="18"/>
      <c r="AF603" s="5">
        <f t="shared" si="498"/>
        <v>0</v>
      </c>
      <c r="AG603" s="5">
        <f t="shared" si="499"/>
        <v>0</v>
      </c>
      <c r="AH603" s="18"/>
      <c r="AI603" s="5">
        <f t="shared" si="500"/>
        <v>0</v>
      </c>
      <c r="AJ603" s="5">
        <f t="shared" si="501"/>
        <v>0</v>
      </c>
      <c r="AK603" s="18"/>
      <c r="AL603" s="5">
        <f t="shared" si="502"/>
        <v>0</v>
      </c>
      <c r="AM603" s="5">
        <f t="shared" si="503"/>
        <v>0</v>
      </c>
      <c r="AN603" s="18"/>
      <c r="AO603" s="5">
        <f t="shared" si="504"/>
        <v>0</v>
      </c>
      <c r="AP603" s="5">
        <f t="shared" si="505"/>
        <v>0</v>
      </c>
      <c r="AQ603" s="18"/>
      <c r="AR603" s="5">
        <f t="shared" si="506"/>
        <v>0</v>
      </c>
      <c r="AS603" s="5">
        <f t="shared" si="507"/>
        <v>0</v>
      </c>
      <c r="AT603" s="18"/>
      <c r="AU603" s="5">
        <f t="shared" si="508"/>
        <v>0</v>
      </c>
      <c r="AV603" s="5">
        <f t="shared" si="509"/>
        <v>0</v>
      </c>
      <c r="AW603" s="18"/>
      <c r="AX603" s="5">
        <f t="shared" si="510"/>
        <v>0</v>
      </c>
      <c r="AY603" s="5">
        <f t="shared" si="511"/>
        <v>0</v>
      </c>
      <c r="AZ603" s="18"/>
      <c r="BA603" s="5">
        <f t="shared" si="512"/>
        <v>0</v>
      </c>
      <c r="BB603" s="5">
        <f t="shared" si="513"/>
        <v>0</v>
      </c>
      <c r="BC603" s="18"/>
      <c r="BD603" s="5">
        <f t="shared" si="514"/>
        <v>0</v>
      </c>
      <c r="BE603" s="5">
        <f t="shared" si="515"/>
        <v>0</v>
      </c>
      <c r="BG603" s="5">
        <f t="shared" si="516"/>
        <v>0</v>
      </c>
      <c r="BH603" s="5">
        <f t="shared" si="517"/>
        <v>0</v>
      </c>
      <c r="BJ603" s="5">
        <f t="shared" si="518"/>
        <v>0</v>
      </c>
      <c r="BK603" s="5">
        <f t="shared" si="519"/>
        <v>0</v>
      </c>
      <c r="BM603" s="5">
        <f t="shared" si="520"/>
        <v>0</v>
      </c>
      <c r="BN603" s="5">
        <f t="shared" si="521"/>
        <v>0</v>
      </c>
      <c r="BP603" s="5">
        <f t="shared" si="522"/>
        <v>0</v>
      </c>
      <c r="BQ603" s="5">
        <f t="shared" si="523"/>
        <v>0</v>
      </c>
      <c r="BS603" s="5">
        <f t="shared" si="524"/>
        <v>0</v>
      </c>
      <c r="BT603" s="5">
        <f t="shared" si="525"/>
        <v>0</v>
      </c>
      <c r="BV603" s="5">
        <f t="shared" si="526"/>
        <v>0</v>
      </c>
      <c r="BW603" s="5">
        <f t="shared" si="527"/>
        <v>0</v>
      </c>
      <c r="BY603" s="5">
        <f t="shared" si="528"/>
        <v>0</v>
      </c>
      <c r="BZ603" s="5">
        <f t="shared" si="529"/>
        <v>0</v>
      </c>
      <c r="CB603" s="5">
        <f t="shared" si="530"/>
        <v>0</v>
      </c>
      <c r="CC603" s="5">
        <f t="shared" si="531"/>
        <v>0</v>
      </c>
      <c r="CE603" s="5">
        <f t="shared" si="532"/>
        <v>0</v>
      </c>
      <c r="CF603" s="5">
        <f t="shared" si="533"/>
        <v>0</v>
      </c>
      <c r="CH603" s="5">
        <f t="shared" si="534"/>
        <v>0</v>
      </c>
      <c r="CI603" s="5">
        <f t="shared" si="535"/>
        <v>0</v>
      </c>
      <c r="CK603" s="5">
        <f t="shared" si="536"/>
        <v>0</v>
      </c>
      <c r="CL603" s="5">
        <f t="shared" si="537"/>
        <v>0</v>
      </c>
      <c r="CN603" s="5">
        <f t="shared" si="538"/>
        <v>0</v>
      </c>
      <c r="CO603" s="5">
        <f t="shared" si="539"/>
        <v>0</v>
      </c>
      <c r="CQ603" s="5">
        <f t="shared" si="540"/>
        <v>0</v>
      </c>
      <c r="CR603" s="5">
        <f t="shared" si="541"/>
        <v>0</v>
      </c>
      <c r="CT603" s="5">
        <f t="shared" si="542"/>
        <v>0</v>
      </c>
      <c r="CU603" s="5">
        <f t="shared" si="543"/>
        <v>0</v>
      </c>
      <c r="CW603" s="5">
        <f t="shared" si="544"/>
        <v>0</v>
      </c>
      <c r="CX603" s="5">
        <f t="shared" si="545"/>
        <v>0</v>
      </c>
      <c r="CZ603" s="5">
        <f t="shared" si="548"/>
        <v>0</v>
      </c>
      <c r="DA603" s="5">
        <f t="shared" si="548"/>
        <v>0</v>
      </c>
    </row>
    <row r="604" spans="1:105" x14ac:dyDescent="0.2">
      <c r="B604" s="23" t="s">
        <v>56</v>
      </c>
      <c r="D604" s="23" t="s">
        <v>249</v>
      </c>
      <c r="F604" s="31" t="s">
        <v>291</v>
      </c>
      <c r="G604" s="37" t="s">
        <v>290</v>
      </c>
      <c r="H604" s="23" t="s">
        <v>237</v>
      </c>
      <c r="I604" s="23" t="s">
        <v>357</v>
      </c>
      <c r="K604" s="18"/>
      <c r="L604" s="5">
        <f t="shared" si="546"/>
        <v>0</v>
      </c>
      <c r="M604" s="18"/>
      <c r="N604" s="5">
        <f t="shared" si="486"/>
        <v>0</v>
      </c>
      <c r="O604" s="5">
        <f t="shared" si="487"/>
        <v>0</v>
      </c>
      <c r="P604" s="18"/>
      <c r="Q604" s="5">
        <f t="shared" si="488"/>
        <v>0</v>
      </c>
      <c r="R604" s="5">
        <f t="shared" si="489"/>
        <v>0</v>
      </c>
      <c r="S604" s="18"/>
      <c r="T604" s="5">
        <f t="shared" si="490"/>
        <v>0</v>
      </c>
      <c r="U604" s="5">
        <f t="shared" si="491"/>
        <v>0</v>
      </c>
      <c r="V604" s="18"/>
      <c r="W604" s="5">
        <f t="shared" si="492"/>
        <v>0</v>
      </c>
      <c r="X604" s="5">
        <f t="shared" si="493"/>
        <v>0</v>
      </c>
      <c r="Y604" s="18"/>
      <c r="Z604" s="5">
        <f t="shared" si="494"/>
        <v>0</v>
      </c>
      <c r="AA604" s="5">
        <f t="shared" si="495"/>
        <v>0</v>
      </c>
      <c r="AB604" s="18"/>
      <c r="AC604" s="5">
        <f t="shared" si="496"/>
        <v>0</v>
      </c>
      <c r="AD604" s="5">
        <f t="shared" si="497"/>
        <v>0</v>
      </c>
      <c r="AE604" s="18"/>
      <c r="AF604" s="5">
        <f t="shared" si="498"/>
        <v>0</v>
      </c>
      <c r="AG604" s="5">
        <f t="shared" si="499"/>
        <v>0</v>
      </c>
      <c r="AH604" s="18"/>
      <c r="AI604" s="5">
        <f t="shared" si="500"/>
        <v>0</v>
      </c>
      <c r="AJ604" s="5">
        <f t="shared" si="501"/>
        <v>0</v>
      </c>
      <c r="AK604" s="18"/>
      <c r="AL604" s="5">
        <f t="shared" si="502"/>
        <v>0</v>
      </c>
      <c r="AM604" s="5">
        <f t="shared" si="503"/>
        <v>0</v>
      </c>
      <c r="AN604" s="18"/>
      <c r="AO604" s="5">
        <f t="shared" si="504"/>
        <v>0</v>
      </c>
      <c r="AP604" s="5">
        <f t="shared" si="505"/>
        <v>0</v>
      </c>
      <c r="AQ604" s="18"/>
      <c r="AR604" s="5">
        <f t="shared" si="506"/>
        <v>0</v>
      </c>
      <c r="AS604" s="5">
        <f t="shared" si="507"/>
        <v>0</v>
      </c>
      <c r="AT604" s="18"/>
      <c r="AU604" s="5">
        <f t="shared" si="508"/>
        <v>0</v>
      </c>
      <c r="AV604" s="5">
        <f t="shared" si="509"/>
        <v>0</v>
      </c>
      <c r="AW604" s="18"/>
      <c r="AX604" s="5">
        <f t="shared" si="510"/>
        <v>0</v>
      </c>
      <c r="AY604" s="5">
        <f t="shared" si="511"/>
        <v>0</v>
      </c>
      <c r="AZ604" s="18"/>
      <c r="BA604" s="5">
        <f t="shared" si="512"/>
        <v>0</v>
      </c>
      <c r="BB604" s="5">
        <f t="shared" si="513"/>
        <v>0</v>
      </c>
      <c r="BC604" s="18"/>
      <c r="BD604" s="5">
        <f t="shared" si="514"/>
        <v>0</v>
      </c>
      <c r="BE604" s="5">
        <f t="shared" si="515"/>
        <v>0</v>
      </c>
      <c r="BG604" s="5">
        <f t="shared" si="516"/>
        <v>0</v>
      </c>
      <c r="BH604" s="5">
        <f t="shared" si="517"/>
        <v>0</v>
      </c>
      <c r="BJ604" s="5">
        <f t="shared" si="518"/>
        <v>0</v>
      </c>
      <c r="BK604" s="5">
        <f t="shared" si="519"/>
        <v>0</v>
      </c>
      <c r="BM604" s="5">
        <f t="shared" si="520"/>
        <v>0</v>
      </c>
      <c r="BN604" s="5">
        <f t="shared" si="521"/>
        <v>0</v>
      </c>
      <c r="BP604" s="5">
        <f t="shared" si="522"/>
        <v>0</v>
      </c>
      <c r="BQ604" s="5">
        <f t="shared" si="523"/>
        <v>0</v>
      </c>
      <c r="BS604" s="5">
        <f t="shared" si="524"/>
        <v>0</v>
      </c>
      <c r="BT604" s="5">
        <f t="shared" si="525"/>
        <v>0</v>
      </c>
      <c r="BV604" s="5">
        <f t="shared" si="526"/>
        <v>0</v>
      </c>
      <c r="BW604" s="5">
        <f t="shared" si="527"/>
        <v>0</v>
      </c>
      <c r="BY604" s="5">
        <f t="shared" si="528"/>
        <v>0</v>
      </c>
      <c r="BZ604" s="5">
        <f t="shared" si="529"/>
        <v>0</v>
      </c>
      <c r="CB604" s="5">
        <f t="shared" si="530"/>
        <v>0</v>
      </c>
      <c r="CC604" s="5">
        <f t="shared" si="531"/>
        <v>0</v>
      </c>
      <c r="CE604" s="5">
        <f t="shared" si="532"/>
        <v>0</v>
      </c>
      <c r="CF604" s="5">
        <f t="shared" si="533"/>
        <v>0</v>
      </c>
      <c r="CH604" s="5">
        <f t="shared" si="534"/>
        <v>0</v>
      </c>
      <c r="CI604" s="5">
        <f t="shared" si="535"/>
        <v>0</v>
      </c>
      <c r="CK604" s="5">
        <f t="shared" si="536"/>
        <v>0</v>
      </c>
      <c r="CL604" s="5">
        <f t="shared" si="537"/>
        <v>0</v>
      </c>
      <c r="CN604" s="5">
        <f t="shared" si="538"/>
        <v>0</v>
      </c>
      <c r="CO604" s="5">
        <f t="shared" si="539"/>
        <v>0</v>
      </c>
      <c r="CQ604" s="5">
        <f t="shared" si="540"/>
        <v>0</v>
      </c>
      <c r="CR604" s="5">
        <f t="shared" si="541"/>
        <v>0</v>
      </c>
      <c r="CT604" s="5">
        <f t="shared" si="542"/>
        <v>0</v>
      </c>
      <c r="CU604" s="5">
        <f t="shared" si="543"/>
        <v>0</v>
      </c>
      <c r="CW604" s="5">
        <f t="shared" si="544"/>
        <v>0</v>
      </c>
      <c r="CX604" s="5">
        <f t="shared" si="545"/>
        <v>0</v>
      </c>
      <c r="CZ604" s="5">
        <f t="shared" si="548"/>
        <v>0</v>
      </c>
      <c r="DA604" s="5">
        <f t="shared" si="548"/>
        <v>0</v>
      </c>
    </row>
    <row r="605" spans="1:105" x14ac:dyDescent="0.2">
      <c r="F605" s="31"/>
      <c r="K605" s="18"/>
      <c r="M605" s="18"/>
      <c r="P605" s="18"/>
      <c r="S605" s="18"/>
      <c r="V605" s="18"/>
      <c r="Y605" s="18"/>
      <c r="AB605" s="18"/>
      <c r="AE605" s="18"/>
      <c r="AH605" s="18"/>
      <c r="AK605" s="18"/>
      <c r="AN605" s="18"/>
      <c r="AQ605" s="18"/>
      <c r="AT605" s="18"/>
      <c r="AW605" s="18"/>
      <c r="AZ605" s="18"/>
      <c r="BC605" s="18"/>
    </row>
    <row r="606" spans="1:105" x14ac:dyDescent="0.2">
      <c r="K606" s="9"/>
      <c r="M606" s="9"/>
      <c r="P606" s="9"/>
      <c r="S606" s="9"/>
      <c r="V606" s="9"/>
      <c r="Y606" s="9"/>
      <c r="AB606" s="9"/>
      <c r="AE606" s="9"/>
      <c r="AH606" s="9"/>
      <c r="AK606" s="9"/>
      <c r="AN606" s="9"/>
      <c r="AQ606" s="9"/>
      <c r="AT606" s="9"/>
      <c r="AW606" s="9"/>
      <c r="AZ606" s="9"/>
      <c r="BC606" s="9"/>
    </row>
    <row r="607" spans="1:105" x14ac:dyDescent="0.2">
      <c r="B607" s="23" t="s">
        <v>255</v>
      </c>
      <c r="F607" s="23" t="s">
        <v>289</v>
      </c>
      <c r="G607" s="37" t="s">
        <v>292</v>
      </c>
      <c r="H607" s="23" t="s">
        <v>235</v>
      </c>
      <c r="I607" s="23" t="s">
        <v>357</v>
      </c>
      <c r="L607" s="5">
        <f t="shared" si="546"/>
        <v>0</v>
      </c>
      <c r="N607" s="5">
        <f t="shared" si="486"/>
        <v>0</v>
      </c>
      <c r="O607" s="5">
        <f t="shared" si="487"/>
        <v>0</v>
      </c>
      <c r="Q607" s="5">
        <f t="shared" si="488"/>
        <v>0</v>
      </c>
      <c r="R607" s="5">
        <f t="shared" si="489"/>
        <v>0</v>
      </c>
      <c r="T607" s="5">
        <f t="shared" si="490"/>
        <v>0</v>
      </c>
      <c r="U607" s="5">
        <f t="shared" si="491"/>
        <v>0</v>
      </c>
      <c r="W607" s="5">
        <f t="shared" si="492"/>
        <v>0</v>
      </c>
      <c r="X607" s="5">
        <f t="shared" si="493"/>
        <v>0</v>
      </c>
      <c r="Z607" s="5">
        <f t="shared" si="494"/>
        <v>0</v>
      </c>
      <c r="AA607" s="5">
        <f t="shared" si="495"/>
        <v>0</v>
      </c>
      <c r="AC607" s="5">
        <f t="shared" si="496"/>
        <v>0</v>
      </c>
      <c r="AD607" s="5">
        <f t="shared" si="497"/>
        <v>0</v>
      </c>
      <c r="AF607" s="5">
        <f t="shared" si="498"/>
        <v>0</v>
      </c>
      <c r="AG607" s="5">
        <f t="shared" si="499"/>
        <v>0</v>
      </c>
      <c r="AI607" s="5">
        <f t="shared" si="500"/>
        <v>0</v>
      </c>
      <c r="AJ607" s="5">
        <f t="shared" si="501"/>
        <v>0</v>
      </c>
      <c r="AL607" s="5">
        <f t="shared" si="502"/>
        <v>0</v>
      </c>
      <c r="AM607" s="5">
        <f t="shared" si="503"/>
        <v>0</v>
      </c>
      <c r="AO607" s="5">
        <f t="shared" si="504"/>
        <v>0</v>
      </c>
      <c r="AP607" s="5">
        <f t="shared" si="505"/>
        <v>0</v>
      </c>
      <c r="AR607" s="5">
        <f t="shared" si="506"/>
        <v>0</v>
      </c>
      <c r="AS607" s="5">
        <f t="shared" si="507"/>
        <v>0</v>
      </c>
      <c r="AU607" s="5">
        <f t="shared" si="508"/>
        <v>0</v>
      </c>
      <c r="AV607" s="5">
        <f t="shared" si="509"/>
        <v>0</v>
      </c>
      <c r="AX607" s="5">
        <f t="shared" si="510"/>
        <v>0</v>
      </c>
      <c r="AY607" s="5">
        <f t="shared" si="511"/>
        <v>0</v>
      </c>
      <c r="BA607" s="5">
        <f t="shared" si="512"/>
        <v>0</v>
      </c>
      <c r="BB607" s="5">
        <f t="shared" si="513"/>
        <v>0</v>
      </c>
      <c r="BD607" s="5">
        <f t="shared" si="514"/>
        <v>0</v>
      </c>
      <c r="BE607" s="5">
        <f t="shared" si="515"/>
        <v>0</v>
      </c>
      <c r="BG607" s="5">
        <f t="shared" si="516"/>
        <v>0</v>
      </c>
      <c r="BH607" s="5">
        <f t="shared" si="517"/>
        <v>0</v>
      </c>
      <c r="BJ607" s="5">
        <f t="shared" si="518"/>
        <v>0</v>
      </c>
      <c r="BK607" s="5">
        <f t="shared" si="519"/>
        <v>0</v>
      </c>
      <c r="BM607" s="5">
        <f t="shared" si="520"/>
        <v>0</v>
      </c>
      <c r="BN607" s="5">
        <f t="shared" si="521"/>
        <v>0</v>
      </c>
      <c r="BP607" s="5">
        <f t="shared" si="522"/>
        <v>0</v>
      </c>
      <c r="BQ607" s="5">
        <f t="shared" si="523"/>
        <v>0</v>
      </c>
      <c r="BS607" s="5">
        <f t="shared" si="524"/>
        <v>0</v>
      </c>
      <c r="BT607" s="5">
        <f t="shared" si="525"/>
        <v>0</v>
      </c>
      <c r="BV607" s="5">
        <f t="shared" si="526"/>
        <v>0</v>
      </c>
      <c r="BW607" s="5">
        <f t="shared" si="527"/>
        <v>0</v>
      </c>
      <c r="BY607" s="5">
        <f t="shared" si="528"/>
        <v>0</v>
      </c>
      <c r="BZ607" s="5">
        <f t="shared" si="529"/>
        <v>0</v>
      </c>
      <c r="CB607" s="5">
        <f t="shared" si="530"/>
        <v>0</v>
      </c>
      <c r="CC607" s="5">
        <f t="shared" si="531"/>
        <v>0</v>
      </c>
      <c r="CE607" s="5">
        <f t="shared" si="532"/>
        <v>0</v>
      </c>
      <c r="CF607" s="5">
        <f t="shared" si="533"/>
        <v>0</v>
      </c>
      <c r="CH607" s="5">
        <f t="shared" si="534"/>
        <v>0</v>
      </c>
      <c r="CI607" s="5">
        <f t="shared" si="535"/>
        <v>0</v>
      </c>
      <c r="CK607" s="5">
        <f t="shared" si="536"/>
        <v>0</v>
      </c>
      <c r="CL607" s="5">
        <f t="shared" si="537"/>
        <v>0</v>
      </c>
      <c r="CN607" s="5">
        <f t="shared" si="538"/>
        <v>0</v>
      </c>
      <c r="CO607" s="5">
        <f t="shared" si="539"/>
        <v>0</v>
      </c>
      <c r="CQ607" s="5">
        <f t="shared" si="540"/>
        <v>0</v>
      </c>
      <c r="CR607" s="5">
        <f t="shared" si="541"/>
        <v>0</v>
      </c>
      <c r="CT607" s="5">
        <f t="shared" si="542"/>
        <v>0</v>
      </c>
      <c r="CU607" s="5">
        <f t="shared" si="543"/>
        <v>0</v>
      </c>
      <c r="CW607" s="5">
        <f t="shared" si="544"/>
        <v>0</v>
      </c>
      <c r="CX607" s="5">
        <f t="shared" si="545"/>
        <v>0</v>
      </c>
      <c r="CZ607" s="5">
        <f t="shared" ref="CZ607:DA609" si="549">K607+N607+Q607+T607+W607+Z607+AC607+AF607+AI607+AL607+AO607+AR607+AU607+AX607+BA607+BD607+BG607+BJ607+BM607+BP607+BS607+BV607+BY607+CB607+CE607+CH607+CK607+CN607+CQ607</f>
        <v>0</v>
      </c>
      <c r="DA607" s="5">
        <f t="shared" si="549"/>
        <v>0</v>
      </c>
    </row>
    <row r="608" spans="1:105" x14ac:dyDescent="0.2">
      <c r="B608" s="23" t="s">
        <v>255</v>
      </c>
      <c r="F608" s="23" t="s">
        <v>289</v>
      </c>
      <c r="G608" s="37" t="s">
        <v>292</v>
      </c>
      <c r="H608" s="23" t="s">
        <v>236</v>
      </c>
      <c r="I608" s="23" t="s">
        <v>357</v>
      </c>
      <c r="L608" s="5">
        <f t="shared" si="546"/>
        <v>0</v>
      </c>
      <c r="N608" s="5">
        <f t="shared" si="486"/>
        <v>0</v>
      </c>
      <c r="O608" s="5">
        <f t="shared" si="487"/>
        <v>0</v>
      </c>
      <c r="Q608" s="5">
        <f t="shared" si="488"/>
        <v>0</v>
      </c>
      <c r="R608" s="5">
        <f t="shared" si="489"/>
        <v>0</v>
      </c>
      <c r="T608" s="5">
        <f t="shared" si="490"/>
        <v>0</v>
      </c>
      <c r="U608" s="5">
        <f t="shared" si="491"/>
        <v>0</v>
      </c>
      <c r="W608" s="5">
        <f t="shared" si="492"/>
        <v>0</v>
      </c>
      <c r="X608" s="5">
        <f t="shared" si="493"/>
        <v>0</v>
      </c>
      <c r="Z608" s="5">
        <f t="shared" si="494"/>
        <v>0</v>
      </c>
      <c r="AA608" s="5">
        <f t="shared" si="495"/>
        <v>0</v>
      </c>
      <c r="AC608" s="5">
        <f t="shared" si="496"/>
        <v>0</v>
      </c>
      <c r="AD608" s="5">
        <f t="shared" si="497"/>
        <v>0</v>
      </c>
      <c r="AF608" s="5">
        <f t="shared" si="498"/>
        <v>0</v>
      </c>
      <c r="AG608" s="5">
        <f t="shared" si="499"/>
        <v>0</v>
      </c>
      <c r="AI608" s="5">
        <f t="shared" si="500"/>
        <v>0</v>
      </c>
      <c r="AJ608" s="5">
        <f t="shared" si="501"/>
        <v>0</v>
      </c>
      <c r="AL608" s="5">
        <f t="shared" si="502"/>
        <v>0</v>
      </c>
      <c r="AM608" s="5">
        <f t="shared" si="503"/>
        <v>0</v>
      </c>
      <c r="AO608" s="5">
        <f t="shared" si="504"/>
        <v>0</v>
      </c>
      <c r="AP608" s="5">
        <f t="shared" si="505"/>
        <v>0</v>
      </c>
      <c r="AR608" s="5">
        <f t="shared" si="506"/>
        <v>0</v>
      </c>
      <c r="AS608" s="5">
        <f t="shared" si="507"/>
        <v>0</v>
      </c>
      <c r="AU608" s="5">
        <f t="shared" si="508"/>
        <v>0</v>
      </c>
      <c r="AV608" s="5">
        <f t="shared" si="509"/>
        <v>0</v>
      </c>
      <c r="AX608" s="5">
        <f t="shared" si="510"/>
        <v>0</v>
      </c>
      <c r="AY608" s="5">
        <f t="shared" si="511"/>
        <v>0</v>
      </c>
      <c r="BA608" s="5">
        <f t="shared" si="512"/>
        <v>0</v>
      </c>
      <c r="BB608" s="5">
        <f t="shared" si="513"/>
        <v>0</v>
      </c>
      <c r="BD608" s="5">
        <f t="shared" si="514"/>
        <v>0</v>
      </c>
      <c r="BE608" s="5">
        <f t="shared" si="515"/>
        <v>0</v>
      </c>
      <c r="BG608" s="5">
        <f t="shared" si="516"/>
        <v>0</v>
      </c>
      <c r="BH608" s="5">
        <f t="shared" si="517"/>
        <v>0</v>
      </c>
      <c r="BJ608" s="5">
        <f t="shared" si="518"/>
        <v>0</v>
      </c>
      <c r="BK608" s="5">
        <f t="shared" si="519"/>
        <v>0</v>
      </c>
      <c r="BM608" s="5">
        <f t="shared" si="520"/>
        <v>0</v>
      </c>
      <c r="BN608" s="5">
        <f t="shared" si="521"/>
        <v>0</v>
      </c>
      <c r="BP608" s="5">
        <f t="shared" si="522"/>
        <v>0</v>
      </c>
      <c r="BQ608" s="5">
        <f t="shared" si="523"/>
        <v>0</v>
      </c>
      <c r="BS608" s="5">
        <f t="shared" si="524"/>
        <v>0</v>
      </c>
      <c r="BT608" s="5">
        <f t="shared" si="525"/>
        <v>0</v>
      </c>
      <c r="BV608" s="5">
        <f t="shared" si="526"/>
        <v>0</v>
      </c>
      <c r="BW608" s="5">
        <f t="shared" si="527"/>
        <v>0</v>
      </c>
      <c r="BY608" s="5">
        <f t="shared" si="528"/>
        <v>0</v>
      </c>
      <c r="BZ608" s="5">
        <f t="shared" si="529"/>
        <v>0</v>
      </c>
      <c r="CB608" s="5">
        <f t="shared" si="530"/>
        <v>0</v>
      </c>
      <c r="CC608" s="5">
        <f t="shared" si="531"/>
        <v>0</v>
      </c>
      <c r="CE608" s="5">
        <f t="shared" si="532"/>
        <v>0</v>
      </c>
      <c r="CF608" s="5">
        <f t="shared" si="533"/>
        <v>0</v>
      </c>
      <c r="CH608" s="5">
        <f t="shared" si="534"/>
        <v>0</v>
      </c>
      <c r="CI608" s="5">
        <f t="shared" si="535"/>
        <v>0</v>
      </c>
      <c r="CK608" s="5">
        <f t="shared" si="536"/>
        <v>0</v>
      </c>
      <c r="CL608" s="5">
        <f t="shared" si="537"/>
        <v>0</v>
      </c>
      <c r="CN608" s="5">
        <f t="shared" si="538"/>
        <v>0</v>
      </c>
      <c r="CO608" s="5">
        <f t="shared" si="539"/>
        <v>0</v>
      </c>
      <c r="CQ608" s="5">
        <f t="shared" si="540"/>
        <v>0</v>
      </c>
      <c r="CR608" s="5">
        <f t="shared" si="541"/>
        <v>0</v>
      </c>
      <c r="CT608" s="5">
        <f t="shared" si="542"/>
        <v>0</v>
      </c>
      <c r="CU608" s="5">
        <f t="shared" si="543"/>
        <v>0</v>
      </c>
      <c r="CW608" s="5">
        <f t="shared" si="544"/>
        <v>0</v>
      </c>
      <c r="CX608" s="5">
        <f t="shared" si="545"/>
        <v>0</v>
      </c>
      <c r="CZ608" s="5">
        <f t="shared" si="549"/>
        <v>0</v>
      </c>
      <c r="DA608" s="5">
        <f t="shared" si="549"/>
        <v>0</v>
      </c>
    </row>
    <row r="609" spans="2:105" x14ac:dyDescent="0.2">
      <c r="B609" s="23" t="s">
        <v>255</v>
      </c>
      <c r="F609" s="23" t="s">
        <v>289</v>
      </c>
      <c r="G609" s="37" t="s">
        <v>292</v>
      </c>
      <c r="H609" s="23" t="s">
        <v>237</v>
      </c>
      <c r="I609" s="23" t="s">
        <v>357</v>
      </c>
      <c r="L609" s="5">
        <f t="shared" si="546"/>
        <v>0</v>
      </c>
      <c r="N609" s="5">
        <f t="shared" si="486"/>
        <v>0</v>
      </c>
      <c r="O609" s="5">
        <f t="shared" si="487"/>
        <v>0</v>
      </c>
      <c r="Q609" s="5">
        <f t="shared" si="488"/>
        <v>0</v>
      </c>
      <c r="R609" s="5">
        <f t="shared" si="489"/>
        <v>0</v>
      </c>
      <c r="T609" s="5">
        <f t="shared" si="490"/>
        <v>0</v>
      </c>
      <c r="U609" s="5">
        <f t="shared" si="491"/>
        <v>0</v>
      </c>
      <c r="W609" s="5">
        <f t="shared" si="492"/>
        <v>0</v>
      </c>
      <c r="X609" s="5">
        <f t="shared" si="493"/>
        <v>0</v>
      </c>
      <c r="Z609" s="5">
        <f t="shared" si="494"/>
        <v>0</v>
      </c>
      <c r="AA609" s="5">
        <f t="shared" si="495"/>
        <v>0</v>
      </c>
      <c r="AC609" s="5">
        <f t="shared" si="496"/>
        <v>0</v>
      </c>
      <c r="AD609" s="5">
        <f t="shared" si="497"/>
        <v>0</v>
      </c>
      <c r="AF609" s="5">
        <f t="shared" si="498"/>
        <v>0</v>
      </c>
      <c r="AG609" s="5">
        <f t="shared" si="499"/>
        <v>0</v>
      </c>
      <c r="AI609" s="5">
        <f t="shared" si="500"/>
        <v>0</v>
      </c>
      <c r="AJ609" s="5">
        <f t="shared" si="501"/>
        <v>0</v>
      </c>
      <c r="AL609" s="5">
        <f t="shared" si="502"/>
        <v>0</v>
      </c>
      <c r="AM609" s="5">
        <f t="shared" si="503"/>
        <v>0</v>
      </c>
      <c r="AO609" s="5">
        <f t="shared" si="504"/>
        <v>0</v>
      </c>
      <c r="AP609" s="5">
        <f t="shared" si="505"/>
        <v>0</v>
      </c>
      <c r="AR609" s="5">
        <f t="shared" si="506"/>
        <v>0</v>
      </c>
      <c r="AS609" s="5">
        <f t="shared" si="507"/>
        <v>0</v>
      </c>
      <c r="AU609" s="5">
        <f t="shared" si="508"/>
        <v>0</v>
      </c>
      <c r="AV609" s="5">
        <f t="shared" si="509"/>
        <v>0</v>
      </c>
      <c r="AX609" s="5">
        <f t="shared" si="510"/>
        <v>0</v>
      </c>
      <c r="AY609" s="5">
        <f t="shared" si="511"/>
        <v>0</v>
      </c>
      <c r="BA609" s="5">
        <f t="shared" si="512"/>
        <v>0</v>
      </c>
      <c r="BB609" s="5">
        <f t="shared" si="513"/>
        <v>0</v>
      </c>
      <c r="BD609" s="5">
        <f t="shared" si="514"/>
        <v>0</v>
      </c>
      <c r="BE609" s="5">
        <f t="shared" si="515"/>
        <v>0</v>
      </c>
      <c r="BG609" s="5">
        <f t="shared" si="516"/>
        <v>0</v>
      </c>
      <c r="BH609" s="5">
        <f t="shared" si="517"/>
        <v>0</v>
      </c>
      <c r="BJ609" s="5">
        <f t="shared" si="518"/>
        <v>0</v>
      </c>
      <c r="BK609" s="5">
        <f t="shared" si="519"/>
        <v>0</v>
      </c>
      <c r="BM609" s="5">
        <f t="shared" si="520"/>
        <v>0</v>
      </c>
      <c r="BN609" s="5">
        <f t="shared" si="521"/>
        <v>0</v>
      </c>
      <c r="BP609" s="5">
        <f t="shared" si="522"/>
        <v>0</v>
      </c>
      <c r="BQ609" s="5">
        <f t="shared" si="523"/>
        <v>0</v>
      </c>
      <c r="BS609" s="5">
        <f t="shared" si="524"/>
        <v>0</v>
      </c>
      <c r="BT609" s="5">
        <f t="shared" si="525"/>
        <v>0</v>
      </c>
      <c r="BV609" s="5">
        <f t="shared" si="526"/>
        <v>0</v>
      </c>
      <c r="BW609" s="5">
        <f t="shared" si="527"/>
        <v>0</v>
      </c>
      <c r="BY609" s="5">
        <f t="shared" si="528"/>
        <v>0</v>
      </c>
      <c r="BZ609" s="5">
        <f t="shared" si="529"/>
        <v>0</v>
      </c>
      <c r="CB609" s="5">
        <f t="shared" si="530"/>
        <v>0</v>
      </c>
      <c r="CC609" s="5">
        <f t="shared" si="531"/>
        <v>0</v>
      </c>
      <c r="CE609" s="5">
        <f t="shared" si="532"/>
        <v>0</v>
      </c>
      <c r="CF609" s="5">
        <f t="shared" si="533"/>
        <v>0</v>
      </c>
      <c r="CH609" s="5">
        <f t="shared" si="534"/>
        <v>0</v>
      </c>
      <c r="CI609" s="5">
        <f t="shared" si="535"/>
        <v>0</v>
      </c>
      <c r="CK609" s="5">
        <f t="shared" si="536"/>
        <v>0</v>
      </c>
      <c r="CL609" s="5">
        <f t="shared" si="537"/>
        <v>0</v>
      </c>
      <c r="CN609" s="5">
        <f t="shared" si="538"/>
        <v>0</v>
      </c>
      <c r="CO609" s="5">
        <f t="shared" si="539"/>
        <v>0</v>
      </c>
      <c r="CQ609" s="5">
        <f t="shared" si="540"/>
        <v>0</v>
      </c>
      <c r="CR609" s="5">
        <f t="shared" si="541"/>
        <v>0</v>
      </c>
      <c r="CT609" s="5">
        <f t="shared" si="542"/>
        <v>0</v>
      </c>
      <c r="CU609" s="5">
        <f t="shared" si="543"/>
        <v>0</v>
      </c>
      <c r="CW609" s="5">
        <f t="shared" si="544"/>
        <v>0</v>
      </c>
      <c r="CX609" s="5">
        <f t="shared" si="545"/>
        <v>0</v>
      </c>
      <c r="CZ609" s="5">
        <f t="shared" si="549"/>
        <v>0</v>
      </c>
      <c r="DA609" s="5">
        <f t="shared" si="549"/>
        <v>0</v>
      </c>
    </row>
    <row r="611" spans="2:105" x14ac:dyDescent="0.2">
      <c r="K611" s="9"/>
      <c r="M611" s="9"/>
      <c r="P611" s="9"/>
      <c r="S611" s="9"/>
      <c r="V611" s="9"/>
      <c r="Y611" s="9"/>
      <c r="AB611" s="9"/>
      <c r="AE611" s="9"/>
      <c r="AH611" s="9"/>
      <c r="AK611" s="9"/>
      <c r="AN611" s="9"/>
      <c r="AQ611" s="9"/>
      <c r="AT611" s="9"/>
      <c r="AW611" s="9"/>
      <c r="AZ611" s="9"/>
      <c r="BC611" s="9"/>
    </row>
    <row r="612" spans="2:105" x14ac:dyDescent="0.2">
      <c r="B612" s="23" t="s">
        <v>75</v>
      </c>
      <c r="D612" s="23" t="s">
        <v>350</v>
      </c>
      <c r="E612" s="23" t="s">
        <v>289</v>
      </c>
      <c r="F612" s="23" t="s">
        <v>293</v>
      </c>
      <c r="G612" s="37" t="s">
        <v>294</v>
      </c>
      <c r="H612" s="23" t="s">
        <v>235</v>
      </c>
      <c r="I612" s="23" t="s">
        <v>357</v>
      </c>
      <c r="L612" s="5">
        <f t="shared" si="546"/>
        <v>0</v>
      </c>
      <c r="N612" s="5">
        <f t="shared" si="486"/>
        <v>0</v>
      </c>
      <c r="O612" s="5">
        <f t="shared" si="487"/>
        <v>0</v>
      </c>
      <c r="Q612" s="5">
        <f t="shared" si="488"/>
        <v>0</v>
      </c>
      <c r="R612" s="5">
        <f t="shared" si="489"/>
        <v>0</v>
      </c>
      <c r="T612" s="5">
        <f t="shared" si="490"/>
        <v>0</v>
      </c>
      <c r="U612" s="5">
        <f t="shared" si="491"/>
        <v>0</v>
      </c>
      <c r="W612" s="5">
        <f t="shared" si="492"/>
        <v>0</v>
      </c>
      <c r="X612" s="5">
        <f t="shared" si="493"/>
        <v>0</v>
      </c>
      <c r="Z612" s="5">
        <f t="shared" si="494"/>
        <v>0</v>
      </c>
      <c r="AA612" s="5">
        <f t="shared" si="495"/>
        <v>0</v>
      </c>
      <c r="AC612" s="5">
        <f t="shared" si="496"/>
        <v>0</v>
      </c>
      <c r="AD612" s="5">
        <f t="shared" si="497"/>
        <v>0</v>
      </c>
      <c r="AF612" s="5">
        <f t="shared" si="498"/>
        <v>0</v>
      </c>
      <c r="AG612" s="5">
        <f t="shared" si="499"/>
        <v>0</v>
      </c>
      <c r="AI612" s="5">
        <f t="shared" si="500"/>
        <v>0</v>
      </c>
      <c r="AJ612" s="5">
        <f t="shared" si="501"/>
        <v>0</v>
      </c>
      <c r="AL612" s="5">
        <f t="shared" si="502"/>
        <v>0</v>
      </c>
      <c r="AM612" s="5">
        <f t="shared" si="503"/>
        <v>0</v>
      </c>
      <c r="AO612" s="5">
        <f t="shared" si="504"/>
        <v>0</v>
      </c>
      <c r="AP612" s="5">
        <f t="shared" si="505"/>
        <v>0</v>
      </c>
      <c r="AR612" s="5">
        <f t="shared" si="506"/>
        <v>0</v>
      </c>
      <c r="AS612" s="5">
        <f t="shared" si="507"/>
        <v>0</v>
      </c>
      <c r="AU612" s="5">
        <f t="shared" si="508"/>
        <v>0</v>
      </c>
      <c r="AV612" s="5">
        <f t="shared" si="509"/>
        <v>0</v>
      </c>
      <c r="AX612" s="5">
        <f t="shared" si="510"/>
        <v>0</v>
      </c>
      <c r="AY612" s="5">
        <f t="shared" si="511"/>
        <v>0</v>
      </c>
      <c r="BA612" s="5">
        <f t="shared" si="512"/>
        <v>0</v>
      </c>
      <c r="BB612" s="5">
        <f t="shared" si="513"/>
        <v>0</v>
      </c>
      <c r="BD612" s="5">
        <f t="shared" si="514"/>
        <v>0</v>
      </c>
      <c r="BE612" s="5">
        <f t="shared" si="515"/>
        <v>0</v>
      </c>
      <c r="BG612" s="5">
        <f t="shared" si="516"/>
        <v>0</v>
      </c>
      <c r="BH612" s="5">
        <f t="shared" si="517"/>
        <v>0</v>
      </c>
      <c r="BJ612" s="5">
        <f t="shared" si="518"/>
        <v>0</v>
      </c>
      <c r="BK612" s="5">
        <f t="shared" si="519"/>
        <v>0</v>
      </c>
      <c r="BM612" s="5">
        <f t="shared" si="520"/>
        <v>0</v>
      </c>
      <c r="BN612" s="5">
        <f t="shared" si="521"/>
        <v>0</v>
      </c>
      <c r="BP612" s="5">
        <f t="shared" si="522"/>
        <v>0</v>
      </c>
      <c r="BQ612" s="5">
        <f t="shared" si="523"/>
        <v>0</v>
      </c>
      <c r="BS612" s="5">
        <f t="shared" si="524"/>
        <v>0</v>
      </c>
      <c r="BT612" s="5">
        <f t="shared" si="525"/>
        <v>0</v>
      </c>
      <c r="BV612" s="5">
        <f t="shared" si="526"/>
        <v>0</v>
      </c>
      <c r="BW612" s="5">
        <f t="shared" si="527"/>
        <v>0</v>
      </c>
      <c r="BY612" s="5">
        <f t="shared" si="528"/>
        <v>0</v>
      </c>
      <c r="BZ612" s="5">
        <f t="shared" si="529"/>
        <v>0</v>
      </c>
      <c r="CB612" s="5">
        <f t="shared" si="530"/>
        <v>0</v>
      </c>
      <c r="CC612" s="5">
        <f t="shared" si="531"/>
        <v>0</v>
      </c>
      <c r="CE612" s="5">
        <f t="shared" si="532"/>
        <v>0</v>
      </c>
      <c r="CF612" s="5">
        <f t="shared" si="533"/>
        <v>0</v>
      </c>
      <c r="CH612" s="5">
        <f t="shared" si="534"/>
        <v>0</v>
      </c>
      <c r="CI612" s="5">
        <f t="shared" si="535"/>
        <v>0</v>
      </c>
      <c r="CK612" s="5">
        <f t="shared" si="536"/>
        <v>0</v>
      </c>
      <c r="CL612" s="5">
        <f t="shared" si="537"/>
        <v>0</v>
      </c>
      <c r="CN612" s="5">
        <f t="shared" si="538"/>
        <v>0</v>
      </c>
      <c r="CO612" s="5">
        <f t="shared" si="539"/>
        <v>0</v>
      </c>
      <c r="CQ612" s="5">
        <f t="shared" si="540"/>
        <v>0</v>
      </c>
      <c r="CR612" s="5">
        <f t="shared" si="541"/>
        <v>0</v>
      </c>
      <c r="CT612" s="5">
        <f t="shared" si="542"/>
        <v>0</v>
      </c>
      <c r="CU612" s="5">
        <f t="shared" si="543"/>
        <v>0</v>
      </c>
      <c r="CW612" s="5">
        <f t="shared" si="544"/>
        <v>0</v>
      </c>
      <c r="CX612" s="5">
        <f t="shared" si="545"/>
        <v>0</v>
      </c>
      <c r="CZ612" s="5">
        <f t="shared" ref="CZ612:DA614" si="550">K612+N612+Q612+T612+W612+Z612+AC612+AF612+AI612+AL612+AO612+AR612+AU612+AX612+BA612+BD612+BG612+BJ612+BM612+BP612+BS612+BV612+BY612+CB612+CE612+CH612+CK612+CN612+CQ612</f>
        <v>0</v>
      </c>
      <c r="DA612" s="5">
        <f t="shared" si="550"/>
        <v>0</v>
      </c>
    </row>
    <row r="613" spans="2:105" x14ac:dyDescent="0.2">
      <c r="B613" s="23" t="s">
        <v>75</v>
      </c>
      <c r="D613" s="23" t="s">
        <v>350</v>
      </c>
      <c r="E613" s="23" t="s">
        <v>289</v>
      </c>
      <c r="F613" s="23" t="s">
        <v>293</v>
      </c>
      <c r="G613" s="37" t="s">
        <v>294</v>
      </c>
      <c r="H613" s="23" t="s">
        <v>236</v>
      </c>
      <c r="I613" s="23" t="s">
        <v>357</v>
      </c>
      <c r="L613" s="5">
        <f t="shared" si="546"/>
        <v>0</v>
      </c>
      <c r="N613" s="5">
        <f t="shared" si="486"/>
        <v>0</v>
      </c>
      <c r="O613" s="5">
        <f t="shared" si="487"/>
        <v>0</v>
      </c>
      <c r="Q613" s="5">
        <f t="shared" si="488"/>
        <v>0</v>
      </c>
      <c r="R613" s="5">
        <f t="shared" si="489"/>
        <v>0</v>
      </c>
      <c r="T613" s="5">
        <f t="shared" si="490"/>
        <v>0</v>
      </c>
      <c r="U613" s="5">
        <f t="shared" si="491"/>
        <v>0</v>
      </c>
      <c r="W613" s="5">
        <f t="shared" si="492"/>
        <v>0</v>
      </c>
      <c r="X613" s="5">
        <f t="shared" si="493"/>
        <v>0</v>
      </c>
      <c r="Z613" s="5">
        <f t="shared" si="494"/>
        <v>0</v>
      </c>
      <c r="AA613" s="5">
        <f t="shared" si="495"/>
        <v>0</v>
      </c>
      <c r="AC613" s="5">
        <f t="shared" si="496"/>
        <v>0</v>
      </c>
      <c r="AD613" s="5">
        <f t="shared" si="497"/>
        <v>0</v>
      </c>
      <c r="AF613" s="5">
        <f t="shared" si="498"/>
        <v>0</v>
      </c>
      <c r="AG613" s="5">
        <f t="shared" si="499"/>
        <v>0</v>
      </c>
      <c r="AI613" s="5">
        <f t="shared" si="500"/>
        <v>0</v>
      </c>
      <c r="AJ613" s="5">
        <f t="shared" si="501"/>
        <v>0</v>
      </c>
      <c r="AL613" s="5">
        <f t="shared" si="502"/>
        <v>0</v>
      </c>
      <c r="AM613" s="5">
        <f t="shared" si="503"/>
        <v>0</v>
      </c>
      <c r="AO613" s="5">
        <f t="shared" si="504"/>
        <v>0</v>
      </c>
      <c r="AP613" s="5">
        <f t="shared" si="505"/>
        <v>0</v>
      </c>
      <c r="AR613" s="5">
        <f t="shared" si="506"/>
        <v>0</v>
      </c>
      <c r="AS613" s="5">
        <f t="shared" si="507"/>
        <v>0</v>
      </c>
      <c r="AU613" s="5">
        <f t="shared" si="508"/>
        <v>0</v>
      </c>
      <c r="AV613" s="5">
        <f t="shared" si="509"/>
        <v>0</v>
      </c>
      <c r="AX613" s="5">
        <f t="shared" si="510"/>
        <v>0</v>
      </c>
      <c r="AY613" s="5">
        <f t="shared" si="511"/>
        <v>0</v>
      </c>
      <c r="BA613" s="5">
        <f t="shared" si="512"/>
        <v>0</v>
      </c>
      <c r="BB613" s="5">
        <f t="shared" si="513"/>
        <v>0</v>
      </c>
      <c r="BD613" s="5">
        <f t="shared" si="514"/>
        <v>0</v>
      </c>
      <c r="BE613" s="5">
        <f t="shared" si="515"/>
        <v>0</v>
      </c>
      <c r="BG613" s="5">
        <f t="shared" si="516"/>
        <v>0</v>
      </c>
      <c r="BH613" s="5">
        <f t="shared" si="517"/>
        <v>0</v>
      </c>
      <c r="BJ613" s="5">
        <f t="shared" si="518"/>
        <v>0</v>
      </c>
      <c r="BK613" s="5">
        <f t="shared" si="519"/>
        <v>0</v>
      </c>
      <c r="BM613" s="5">
        <f t="shared" si="520"/>
        <v>0</v>
      </c>
      <c r="BN613" s="5">
        <f t="shared" si="521"/>
        <v>0</v>
      </c>
      <c r="BP613" s="5">
        <f t="shared" si="522"/>
        <v>0</v>
      </c>
      <c r="BQ613" s="5">
        <f t="shared" si="523"/>
        <v>0</v>
      </c>
      <c r="BS613" s="5">
        <f t="shared" si="524"/>
        <v>0</v>
      </c>
      <c r="BT613" s="5">
        <f t="shared" si="525"/>
        <v>0</v>
      </c>
      <c r="BV613" s="5">
        <f t="shared" si="526"/>
        <v>0</v>
      </c>
      <c r="BW613" s="5">
        <f t="shared" si="527"/>
        <v>0</v>
      </c>
      <c r="BY613" s="5">
        <f t="shared" si="528"/>
        <v>0</v>
      </c>
      <c r="BZ613" s="5">
        <f t="shared" si="529"/>
        <v>0</v>
      </c>
      <c r="CB613" s="5">
        <f t="shared" si="530"/>
        <v>0</v>
      </c>
      <c r="CC613" s="5">
        <f t="shared" si="531"/>
        <v>0</v>
      </c>
      <c r="CE613" s="5">
        <f t="shared" si="532"/>
        <v>0</v>
      </c>
      <c r="CF613" s="5">
        <f t="shared" si="533"/>
        <v>0</v>
      </c>
      <c r="CH613" s="5">
        <f t="shared" si="534"/>
        <v>0</v>
      </c>
      <c r="CI613" s="5">
        <f t="shared" si="535"/>
        <v>0</v>
      </c>
      <c r="CK613" s="5">
        <f t="shared" si="536"/>
        <v>0</v>
      </c>
      <c r="CL613" s="5">
        <f t="shared" si="537"/>
        <v>0</v>
      </c>
      <c r="CN613" s="5">
        <f t="shared" si="538"/>
        <v>0</v>
      </c>
      <c r="CO613" s="5">
        <f t="shared" si="539"/>
        <v>0</v>
      </c>
      <c r="CQ613" s="5">
        <f t="shared" si="540"/>
        <v>0</v>
      </c>
      <c r="CR613" s="5">
        <f t="shared" si="541"/>
        <v>0</v>
      </c>
      <c r="CT613" s="5">
        <f t="shared" si="542"/>
        <v>0</v>
      </c>
      <c r="CU613" s="5">
        <f t="shared" si="543"/>
        <v>0</v>
      </c>
      <c r="CW613" s="5">
        <f t="shared" si="544"/>
        <v>0</v>
      </c>
      <c r="CX613" s="5">
        <f t="shared" si="545"/>
        <v>0</v>
      </c>
      <c r="CZ613" s="5">
        <f t="shared" si="550"/>
        <v>0</v>
      </c>
      <c r="DA613" s="5">
        <f t="shared" si="550"/>
        <v>0</v>
      </c>
    </row>
    <row r="614" spans="2:105" x14ac:dyDescent="0.2">
      <c r="B614" s="23" t="s">
        <v>75</v>
      </c>
      <c r="D614" s="23" t="s">
        <v>350</v>
      </c>
      <c r="E614" s="23" t="s">
        <v>289</v>
      </c>
      <c r="F614" s="23" t="s">
        <v>293</v>
      </c>
      <c r="G614" s="37" t="s">
        <v>294</v>
      </c>
      <c r="H614" s="23" t="s">
        <v>237</v>
      </c>
      <c r="I614" s="23" t="s">
        <v>357</v>
      </c>
      <c r="L614" s="5">
        <f t="shared" si="546"/>
        <v>0</v>
      </c>
      <c r="N614" s="5">
        <f t="shared" si="486"/>
        <v>0</v>
      </c>
      <c r="O614" s="5">
        <f t="shared" si="487"/>
        <v>0</v>
      </c>
      <c r="Q614" s="5">
        <f t="shared" si="488"/>
        <v>0</v>
      </c>
      <c r="R614" s="5">
        <f t="shared" si="489"/>
        <v>0</v>
      </c>
      <c r="T614" s="5">
        <f t="shared" si="490"/>
        <v>0</v>
      </c>
      <c r="U614" s="5">
        <f t="shared" si="491"/>
        <v>0</v>
      </c>
      <c r="W614" s="5">
        <f t="shared" si="492"/>
        <v>0</v>
      </c>
      <c r="X614" s="5">
        <f t="shared" si="493"/>
        <v>0</v>
      </c>
      <c r="Z614" s="5">
        <f t="shared" si="494"/>
        <v>0</v>
      </c>
      <c r="AA614" s="5">
        <f t="shared" si="495"/>
        <v>0</v>
      </c>
      <c r="AC614" s="5">
        <f t="shared" si="496"/>
        <v>0</v>
      </c>
      <c r="AD614" s="5">
        <f t="shared" si="497"/>
        <v>0</v>
      </c>
      <c r="AF614" s="5">
        <f t="shared" si="498"/>
        <v>0</v>
      </c>
      <c r="AG614" s="5">
        <f t="shared" si="499"/>
        <v>0</v>
      </c>
      <c r="AI614" s="5">
        <f t="shared" si="500"/>
        <v>0</v>
      </c>
      <c r="AJ614" s="5">
        <f t="shared" si="501"/>
        <v>0</v>
      </c>
      <c r="AL614" s="5">
        <f t="shared" si="502"/>
        <v>0</v>
      </c>
      <c r="AM614" s="5">
        <f t="shared" si="503"/>
        <v>0</v>
      </c>
      <c r="AO614" s="5">
        <f t="shared" si="504"/>
        <v>0</v>
      </c>
      <c r="AP614" s="5">
        <f t="shared" si="505"/>
        <v>0</v>
      </c>
      <c r="AR614" s="5">
        <f t="shared" si="506"/>
        <v>0</v>
      </c>
      <c r="AS614" s="5">
        <f t="shared" si="507"/>
        <v>0</v>
      </c>
      <c r="AU614" s="5">
        <f t="shared" si="508"/>
        <v>0</v>
      </c>
      <c r="AV614" s="5">
        <f t="shared" si="509"/>
        <v>0</v>
      </c>
      <c r="AX614" s="5">
        <f t="shared" si="510"/>
        <v>0</v>
      </c>
      <c r="AY614" s="5">
        <f t="shared" si="511"/>
        <v>0</v>
      </c>
      <c r="BA614" s="5">
        <f t="shared" si="512"/>
        <v>0</v>
      </c>
      <c r="BB614" s="5">
        <f t="shared" si="513"/>
        <v>0</v>
      </c>
      <c r="BD614" s="5">
        <f t="shared" si="514"/>
        <v>0</v>
      </c>
      <c r="BE614" s="5">
        <f t="shared" si="515"/>
        <v>0</v>
      </c>
      <c r="BG614" s="5">
        <f t="shared" si="516"/>
        <v>0</v>
      </c>
      <c r="BH614" s="5">
        <f t="shared" si="517"/>
        <v>0</v>
      </c>
      <c r="BJ614" s="5">
        <f t="shared" si="518"/>
        <v>0</v>
      </c>
      <c r="BK614" s="5">
        <f t="shared" si="519"/>
        <v>0</v>
      </c>
      <c r="BM614" s="5">
        <f t="shared" si="520"/>
        <v>0</v>
      </c>
      <c r="BN614" s="5">
        <f t="shared" si="521"/>
        <v>0</v>
      </c>
      <c r="BP614" s="5">
        <f t="shared" si="522"/>
        <v>0</v>
      </c>
      <c r="BQ614" s="5">
        <f t="shared" si="523"/>
        <v>0</v>
      </c>
      <c r="BS614" s="5">
        <f t="shared" si="524"/>
        <v>0</v>
      </c>
      <c r="BT614" s="5">
        <f t="shared" si="525"/>
        <v>0</v>
      </c>
      <c r="BV614" s="5">
        <f t="shared" si="526"/>
        <v>0</v>
      </c>
      <c r="BW614" s="5">
        <f t="shared" si="527"/>
        <v>0</v>
      </c>
      <c r="BY614" s="5">
        <f t="shared" si="528"/>
        <v>0</v>
      </c>
      <c r="BZ614" s="5">
        <f t="shared" si="529"/>
        <v>0</v>
      </c>
      <c r="CB614" s="5">
        <f t="shared" si="530"/>
        <v>0</v>
      </c>
      <c r="CC614" s="5">
        <f t="shared" si="531"/>
        <v>0</v>
      </c>
      <c r="CE614" s="5">
        <f t="shared" si="532"/>
        <v>0</v>
      </c>
      <c r="CF614" s="5">
        <f t="shared" si="533"/>
        <v>0</v>
      </c>
      <c r="CH614" s="5">
        <f t="shared" si="534"/>
        <v>0</v>
      </c>
      <c r="CI614" s="5">
        <f t="shared" si="535"/>
        <v>0</v>
      </c>
      <c r="CK614" s="5">
        <f t="shared" si="536"/>
        <v>0</v>
      </c>
      <c r="CL614" s="5">
        <f t="shared" si="537"/>
        <v>0</v>
      </c>
      <c r="CN614" s="5">
        <f t="shared" si="538"/>
        <v>0</v>
      </c>
      <c r="CO614" s="5">
        <f t="shared" si="539"/>
        <v>0</v>
      </c>
      <c r="CQ614" s="5">
        <f t="shared" si="540"/>
        <v>0</v>
      </c>
      <c r="CR614" s="5">
        <f t="shared" si="541"/>
        <v>0</v>
      </c>
      <c r="CT614" s="5">
        <f t="shared" si="542"/>
        <v>0</v>
      </c>
      <c r="CU614" s="5">
        <f t="shared" si="543"/>
        <v>0</v>
      </c>
      <c r="CW614" s="5">
        <f t="shared" si="544"/>
        <v>0</v>
      </c>
      <c r="CX614" s="5">
        <f t="shared" si="545"/>
        <v>0</v>
      </c>
      <c r="CZ614" s="5">
        <f t="shared" si="550"/>
        <v>0</v>
      </c>
      <c r="DA614" s="5">
        <f t="shared" si="550"/>
        <v>0</v>
      </c>
    </row>
    <row r="616" spans="2:105" x14ac:dyDescent="0.2">
      <c r="B616" s="23" t="s">
        <v>75</v>
      </c>
      <c r="D616" s="23" t="s">
        <v>350</v>
      </c>
      <c r="E616" s="23" t="s">
        <v>355</v>
      </c>
      <c r="F616" s="31" t="s">
        <v>295</v>
      </c>
      <c r="G616" s="37" t="s">
        <v>296</v>
      </c>
      <c r="H616" s="23" t="s">
        <v>235</v>
      </c>
      <c r="I616" s="23" t="s">
        <v>357</v>
      </c>
      <c r="L616" s="5">
        <f t="shared" si="546"/>
        <v>0</v>
      </c>
      <c r="N616" s="5">
        <f t="shared" si="486"/>
        <v>0</v>
      </c>
      <c r="O616" s="5">
        <f t="shared" si="487"/>
        <v>0</v>
      </c>
      <c r="Q616" s="5">
        <f t="shared" si="488"/>
        <v>0</v>
      </c>
      <c r="R616" s="5">
        <f t="shared" si="489"/>
        <v>0</v>
      </c>
      <c r="T616" s="5">
        <f t="shared" si="490"/>
        <v>0</v>
      </c>
      <c r="U616" s="5">
        <f t="shared" si="491"/>
        <v>0</v>
      </c>
      <c r="W616" s="5">
        <f t="shared" si="492"/>
        <v>0</v>
      </c>
      <c r="X616" s="5">
        <f t="shared" si="493"/>
        <v>0</v>
      </c>
      <c r="Z616" s="5">
        <f t="shared" si="494"/>
        <v>0</v>
      </c>
      <c r="AA616" s="5">
        <f t="shared" si="495"/>
        <v>0</v>
      </c>
      <c r="AC616" s="5">
        <f t="shared" si="496"/>
        <v>0</v>
      </c>
      <c r="AD616" s="5">
        <f t="shared" si="497"/>
        <v>0</v>
      </c>
      <c r="AF616" s="5">
        <f t="shared" si="498"/>
        <v>0</v>
      </c>
      <c r="AG616" s="5">
        <f t="shared" si="499"/>
        <v>0</v>
      </c>
      <c r="AI616" s="5">
        <f t="shared" si="500"/>
        <v>0</v>
      </c>
      <c r="AJ616" s="5">
        <f t="shared" si="501"/>
        <v>0</v>
      </c>
      <c r="AL616" s="5">
        <f t="shared" si="502"/>
        <v>0</v>
      </c>
      <c r="AM616" s="5">
        <f t="shared" si="503"/>
        <v>0</v>
      </c>
      <c r="AO616" s="5">
        <f t="shared" si="504"/>
        <v>0</v>
      </c>
      <c r="AP616" s="5">
        <f t="shared" si="505"/>
        <v>0</v>
      </c>
      <c r="AR616" s="5">
        <f t="shared" si="506"/>
        <v>0</v>
      </c>
      <c r="AS616" s="5">
        <f t="shared" si="507"/>
        <v>0</v>
      </c>
      <c r="AU616" s="5">
        <f t="shared" si="508"/>
        <v>0</v>
      </c>
      <c r="AV616" s="5">
        <f t="shared" si="509"/>
        <v>0</v>
      </c>
      <c r="AX616" s="5">
        <f t="shared" si="510"/>
        <v>0</v>
      </c>
      <c r="AY616" s="5">
        <f t="shared" si="511"/>
        <v>0</v>
      </c>
      <c r="BA616" s="5">
        <f t="shared" si="512"/>
        <v>0</v>
      </c>
      <c r="BB616" s="5">
        <f t="shared" si="513"/>
        <v>0</v>
      </c>
      <c r="BD616" s="5">
        <f t="shared" si="514"/>
        <v>0</v>
      </c>
      <c r="BE616" s="5">
        <f t="shared" si="515"/>
        <v>0</v>
      </c>
      <c r="BG616" s="5">
        <f t="shared" si="516"/>
        <v>0</v>
      </c>
      <c r="BH616" s="5">
        <f t="shared" si="517"/>
        <v>0</v>
      </c>
      <c r="BJ616" s="5">
        <f t="shared" si="518"/>
        <v>0</v>
      </c>
      <c r="BK616" s="5">
        <f t="shared" si="519"/>
        <v>0</v>
      </c>
      <c r="BM616" s="5">
        <f t="shared" si="520"/>
        <v>0</v>
      </c>
      <c r="BN616" s="5">
        <f t="shared" si="521"/>
        <v>0</v>
      </c>
      <c r="BP616" s="5">
        <f t="shared" si="522"/>
        <v>0</v>
      </c>
      <c r="BQ616" s="5">
        <f t="shared" si="523"/>
        <v>0</v>
      </c>
      <c r="BS616" s="5">
        <f t="shared" si="524"/>
        <v>0</v>
      </c>
      <c r="BT616" s="5">
        <f t="shared" si="525"/>
        <v>0</v>
      </c>
      <c r="BV616" s="5">
        <f t="shared" si="526"/>
        <v>0</v>
      </c>
      <c r="BW616" s="5">
        <f t="shared" si="527"/>
        <v>0</v>
      </c>
      <c r="BY616" s="5">
        <f t="shared" si="528"/>
        <v>0</v>
      </c>
      <c r="BZ616" s="5">
        <f t="shared" si="529"/>
        <v>0</v>
      </c>
      <c r="CB616" s="5">
        <f t="shared" si="530"/>
        <v>0</v>
      </c>
      <c r="CC616" s="5">
        <f t="shared" si="531"/>
        <v>0</v>
      </c>
      <c r="CE616" s="5">
        <f t="shared" si="532"/>
        <v>0</v>
      </c>
      <c r="CF616" s="5">
        <f t="shared" si="533"/>
        <v>0</v>
      </c>
      <c r="CH616" s="5">
        <f t="shared" si="534"/>
        <v>0</v>
      </c>
      <c r="CI616" s="5">
        <f t="shared" si="535"/>
        <v>0</v>
      </c>
      <c r="CK616" s="5">
        <f t="shared" si="536"/>
        <v>0</v>
      </c>
      <c r="CL616" s="5">
        <f t="shared" si="537"/>
        <v>0</v>
      </c>
      <c r="CN616" s="5">
        <f t="shared" si="538"/>
        <v>0</v>
      </c>
      <c r="CO616" s="5">
        <f t="shared" si="539"/>
        <v>0</v>
      </c>
      <c r="CQ616" s="5">
        <f t="shared" si="540"/>
        <v>0</v>
      </c>
      <c r="CR616" s="5">
        <f t="shared" si="541"/>
        <v>0</v>
      </c>
      <c r="CT616" s="5">
        <f t="shared" si="542"/>
        <v>0</v>
      </c>
      <c r="CU616" s="5">
        <f t="shared" si="543"/>
        <v>0</v>
      </c>
      <c r="CW616" s="5">
        <f t="shared" si="544"/>
        <v>0</v>
      </c>
      <c r="CX616" s="5">
        <f t="shared" si="545"/>
        <v>0</v>
      </c>
      <c r="CZ616" s="5">
        <f t="shared" ref="CZ616:DA618" si="551">K616+N616+Q616+T616+W616+Z616+AC616+AF616+AI616+AL616+AO616+AR616+AU616+AX616+BA616+BD616+BG616+BJ616+BM616+BP616+BS616+BV616+BY616+CB616+CE616+CH616+CK616+CN616+CQ616</f>
        <v>0</v>
      </c>
      <c r="DA616" s="5">
        <f t="shared" si="551"/>
        <v>0</v>
      </c>
    </row>
    <row r="617" spans="2:105" x14ac:dyDescent="0.2">
      <c r="B617" s="23" t="s">
        <v>75</v>
      </c>
      <c r="D617" s="23" t="s">
        <v>350</v>
      </c>
      <c r="E617" s="23" t="s">
        <v>355</v>
      </c>
      <c r="F617" s="31" t="s">
        <v>295</v>
      </c>
      <c r="G617" s="37" t="s">
        <v>296</v>
      </c>
      <c r="H617" s="23" t="s">
        <v>236</v>
      </c>
      <c r="I617" s="23" t="s">
        <v>357</v>
      </c>
      <c r="L617" s="5">
        <f t="shared" si="546"/>
        <v>0</v>
      </c>
      <c r="N617" s="5">
        <f t="shared" si="486"/>
        <v>0</v>
      </c>
      <c r="O617" s="5">
        <f t="shared" si="487"/>
        <v>0</v>
      </c>
      <c r="Q617" s="5">
        <f t="shared" si="488"/>
        <v>0</v>
      </c>
      <c r="R617" s="5">
        <f t="shared" si="489"/>
        <v>0</v>
      </c>
      <c r="T617" s="5">
        <f t="shared" si="490"/>
        <v>0</v>
      </c>
      <c r="U617" s="5">
        <f t="shared" si="491"/>
        <v>0</v>
      </c>
      <c r="W617" s="5">
        <f t="shared" si="492"/>
        <v>0</v>
      </c>
      <c r="X617" s="5">
        <f t="shared" si="493"/>
        <v>0</v>
      </c>
      <c r="Z617" s="5">
        <f t="shared" si="494"/>
        <v>0</v>
      </c>
      <c r="AA617" s="5">
        <f t="shared" si="495"/>
        <v>0</v>
      </c>
      <c r="AC617" s="5">
        <f t="shared" si="496"/>
        <v>0</v>
      </c>
      <c r="AD617" s="5">
        <f t="shared" si="497"/>
        <v>0</v>
      </c>
      <c r="AF617" s="5">
        <f t="shared" si="498"/>
        <v>0</v>
      </c>
      <c r="AG617" s="5">
        <f t="shared" si="499"/>
        <v>0</v>
      </c>
      <c r="AI617" s="5">
        <f t="shared" si="500"/>
        <v>0</v>
      </c>
      <c r="AJ617" s="5">
        <f t="shared" si="501"/>
        <v>0</v>
      </c>
      <c r="AL617" s="5">
        <f t="shared" si="502"/>
        <v>0</v>
      </c>
      <c r="AM617" s="5">
        <f t="shared" si="503"/>
        <v>0</v>
      </c>
      <c r="AO617" s="5">
        <f t="shared" si="504"/>
        <v>0</v>
      </c>
      <c r="AP617" s="5">
        <f t="shared" si="505"/>
        <v>0</v>
      </c>
      <c r="AR617" s="5">
        <f t="shared" si="506"/>
        <v>0</v>
      </c>
      <c r="AS617" s="5">
        <f t="shared" si="507"/>
        <v>0</v>
      </c>
      <c r="AU617" s="5">
        <f t="shared" si="508"/>
        <v>0</v>
      </c>
      <c r="AV617" s="5">
        <f t="shared" si="509"/>
        <v>0</v>
      </c>
      <c r="AX617" s="5">
        <f t="shared" si="510"/>
        <v>0</v>
      </c>
      <c r="AY617" s="5">
        <f t="shared" si="511"/>
        <v>0</v>
      </c>
      <c r="BA617" s="5">
        <f t="shared" si="512"/>
        <v>0</v>
      </c>
      <c r="BB617" s="5">
        <f t="shared" si="513"/>
        <v>0</v>
      </c>
      <c r="BD617" s="5">
        <f t="shared" si="514"/>
        <v>0</v>
      </c>
      <c r="BE617" s="5">
        <f t="shared" si="515"/>
        <v>0</v>
      </c>
      <c r="BG617" s="5">
        <f t="shared" si="516"/>
        <v>0</v>
      </c>
      <c r="BH617" s="5">
        <f t="shared" si="517"/>
        <v>0</v>
      </c>
      <c r="BJ617" s="5">
        <f t="shared" si="518"/>
        <v>0</v>
      </c>
      <c r="BK617" s="5">
        <f t="shared" si="519"/>
        <v>0</v>
      </c>
      <c r="BM617" s="5">
        <f t="shared" si="520"/>
        <v>0</v>
      </c>
      <c r="BN617" s="5">
        <f t="shared" si="521"/>
        <v>0</v>
      </c>
      <c r="BP617" s="5">
        <f t="shared" si="522"/>
        <v>0</v>
      </c>
      <c r="BQ617" s="5">
        <f t="shared" si="523"/>
        <v>0</v>
      </c>
      <c r="BS617" s="5">
        <f t="shared" si="524"/>
        <v>0</v>
      </c>
      <c r="BT617" s="5">
        <f t="shared" si="525"/>
        <v>0</v>
      </c>
      <c r="BV617" s="5">
        <f t="shared" si="526"/>
        <v>0</v>
      </c>
      <c r="BW617" s="5">
        <f t="shared" si="527"/>
        <v>0</v>
      </c>
      <c r="BY617" s="5">
        <f t="shared" si="528"/>
        <v>0</v>
      </c>
      <c r="BZ617" s="5">
        <f t="shared" si="529"/>
        <v>0</v>
      </c>
      <c r="CB617" s="5">
        <f t="shared" si="530"/>
        <v>0</v>
      </c>
      <c r="CC617" s="5">
        <f t="shared" si="531"/>
        <v>0</v>
      </c>
      <c r="CE617" s="5">
        <f t="shared" si="532"/>
        <v>0</v>
      </c>
      <c r="CF617" s="5">
        <f t="shared" si="533"/>
        <v>0</v>
      </c>
      <c r="CH617" s="5">
        <f t="shared" si="534"/>
        <v>0</v>
      </c>
      <c r="CI617" s="5">
        <f t="shared" si="535"/>
        <v>0</v>
      </c>
      <c r="CK617" s="5">
        <f t="shared" si="536"/>
        <v>0</v>
      </c>
      <c r="CL617" s="5">
        <f t="shared" si="537"/>
        <v>0</v>
      </c>
      <c r="CN617" s="5">
        <f t="shared" si="538"/>
        <v>0</v>
      </c>
      <c r="CO617" s="5">
        <f t="shared" si="539"/>
        <v>0</v>
      </c>
      <c r="CQ617" s="5">
        <f t="shared" si="540"/>
        <v>0</v>
      </c>
      <c r="CR617" s="5">
        <f t="shared" si="541"/>
        <v>0</v>
      </c>
      <c r="CT617" s="5">
        <f t="shared" si="542"/>
        <v>0</v>
      </c>
      <c r="CU617" s="5">
        <f t="shared" si="543"/>
        <v>0</v>
      </c>
      <c r="CW617" s="5">
        <f t="shared" si="544"/>
        <v>0</v>
      </c>
      <c r="CX617" s="5">
        <f t="shared" si="545"/>
        <v>0</v>
      </c>
      <c r="CZ617" s="5">
        <f t="shared" si="551"/>
        <v>0</v>
      </c>
      <c r="DA617" s="5">
        <f t="shared" si="551"/>
        <v>0</v>
      </c>
    </row>
    <row r="618" spans="2:105" x14ac:dyDescent="0.2">
      <c r="B618" s="23" t="s">
        <v>75</v>
      </c>
      <c r="D618" s="23" t="s">
        <v>350</v>
      </c>
      <c r="E618" s="23" t="s">
        <v>355</v>
      </c>
      <c r="F618" s="31" t="s">
        <v>295</v>
      </c>
      <c r="G618" s="37" t="s">
        <v>296</v>
      </c>
      <c r="H618" s="23" t="s">
        <v>237</v>
      </c>
      <c r="I618" s="23" t="s">
        <v>357</v>
      </c>
      <c r="L618" s="5">
        <f t="shared" si="546"/>
        <v>0</v>
      </c>
      <c r="N618" s="5">
        <f t="shared" si="486"/>
        <v>0</v>
      </c>
      <c r="O618" s="5">
        <f t="shared" si="487"/>
        <v>0</v>
      </c>
      <c r="Q618" s="5">
        <f t="shared" si="488"/>
        <v>0</v>
      </c>
      <c r="R618" s="5">
        <f t="shared" si="489"/>
        <v>0</v>
      </c>
      <c r="T618" s="5">
        <f t="shared" si="490"/>
        <v>0</v>
      </c>
      <c r="U618" s="5">
        <f t="shared" si="491"/>
        <v>0</v>
      </c>
      <c r="W618" s="5">
        <f t="shared" si="492"/>
        <v>0</v>
      </c>
      <c r="X618" s="5">
        <f t="shared" si="493"/>
        <v>0</v>
      </c>
      <c r="Z618" s="5">
        <f t="shared" si="494"/>
        <v>0</v>
      </c>
      <c r="AA618" s="5">
        <f t="shared" si="495"/>
        <v>0</v>
      </c>
      <c r="AC618" s="5">
        <f t="shared" si="496"/>
        <v>0</v>
      </c>
      <c r="AD618" s="5">
        <f t="shared" si="497"/>
        <v>0</v>
      </c>
      <c r="AF618" s="5">
        <f t="shared" si="498"/>
        <v>0</v>
      </c>
      <c r="AG618" s="5">
        <f t="shared" si="499"/>
        <v>0</v>
      </c>
      <c r="AI618" s="5">
        <f t="shared" si="500"/>
        <v>0</v>
      </c>
      <c r="AJ618" s="5">
        <f t="shared" si="501"/>
        <v>0</v>
      </c>
      <c r="AL618" s="5">
        <f t="shared" si="502"/>
        <v>0</v>
      </c>
      <c r="AM618" s="5">
        <f t="shared" si="503"/>
        <v>0</v>
      </c>
      <c r="AO618" s="5">
        <f t="shared" si="504"/>
        <v>0</v>
      </c>
      <c r="AP618" s="5">
        <f t="shared" si="505"/>
        <v>0</v>
      </c>
      <c r="AR618" s="5">
        <f t="shared" si="506"/>
        <v>0</v>
      </c>
      <c r="AS618" s="5">
        <f t="shared" si="507"/>
        <v>0</v>
      </c>
      <c r="AU618" s="5">
        <f t="shared" si="508"/>
        <v>0</v>
      </c>
      <c r="AV618" s="5">
        <f t="shared" si="509"/>
        <v>0</v>
      </c>
      <c r="AX618" s="5">
        <f t="shared" si="510"/>
        <v>0</v>
      </c>
      <c r="AY618" s="5">
        <f t="shared" si="511"/>
        <v>0</v>
      </c>
      <c r="BA618" s="5">
        <f t="shared" si="512"/>
        <v>0</v>
      </c>
      <c r="BB618" s="5">
        <f t="shared" si="513"/>
        <v>0</v>
      </c>
      <c r="BD618" s="5">
        <f t="shared" si="514"/>
        <v>0</v>
      </c>
      <c r="BE618" s="5">
        <f t="shared" si="515"/>
        <v>0</v>
      </c>
      <c r="BG618" s="5">
        <f t="shared" si="516"/>
        <v>0</v>
      </c>
      <c r="BH618" s="5">
        <f t="shared" si="517"/>
        <v>0</v>
      </c>
      <c r="BJ618" s="5">
        <f t="shared" si="518"/>
        <v>0</v>
      </c>
      <c r="BK618" s="5">
        <f t="shared" si="519"/>
        <v>0</v>
      </c>
      <c r="BM618" s="5">
        <f t="shared" si="520"/>
        <v>0</v>
      </c>
      <c r="BN618" s="5">
        <f t="shared" si="521"/>
        <v>0</v>
      </c>
      <c r="BP618" s="5">
        <f t="shared" si="522"/>
        <v>0</v>
      </c>
      <c r="BQ618" s="5">
        <f t="shared" si="523"/>
        <v>0</v>
      </c>
      <c r="BS618" s="5">
        <f t="shared" si="524"/>
        <v>0</v>
      </c>
      <c r="BT618" s="5">
        <f t="shared" si="525"/>
        <v>0</v>
      </c>
      <c r="BV618" s="5">
        <f t="shared" si="526"/>
        <v>0</v>
      </c>
      <c r="BW618" s="5">
        <f t="shared" si="527"/>
        <v>0</v>
      </c>
      <c r="BY618" s="5">
        <f t="shared" si="528"/>
        <v>0</v>
      </c>
      <c r="BZ618" s="5">
        <f t="shared" si="529"/>
        <v>0</v>
      </c>
      <c r="CB618" s="5">
        <f t="shared" si="530"/>
        <v>0</v>
      </c>
      <c r="CC618" s="5">
        <f t="shared" si="531"/>
        <v>0</v>
      </c>
      <c r="CE618" s="5">
        <f t="shared" si="532"/>
        <v>0</v>
      </c>
      <c r="CF618" s="5">
        <f t="shared" si="533"/>
        <v>0</v>
      </c>
      <c r="CH618" s="5">
        <f t="shared" si="534"/>
        <v>0</v>
      </c>
      <c r="CI618" s="5">
        <f t="shared" si="535"/>
        <v>0</v>
      </c>
      <c r="CK618" s="5">
        <f t="shared" si="536"/>
        <v>0</v>
      </c>
      <c r="CL618" s="5">
        <f t="shared" si="537"/>
        <v>0</v>
      </c>
      <c r="CN618" s="5">
        <f t="shared" si="538"/>
        <v>0</v>
      </c>
      <c r="CO618" s="5">
        <f t="shared" si="539"/>
        <v>0</v>
      </c>
      <c r="CQ618" s="5">
        <f t="shared" si="540"/>
        <v>0</v>
      </c>
      <c r="CR618" s="5">
        <f t="shared" si="541"/>
        <v>0</v>
      </c>
      <c r="CT618" s="5">
        <f t="shared" si="542"/>
        <v>0</v>
      </c>
      <c r="CU618" s="5">
        <f t="shared" si="543"/>
        <v>0</v>
      </c>
      <c r="CW618" s="5">
        <f t="shared" si="544"/>
        <v>0</v>
      </c>
      <c r="CX618" s="5">
        <f t="shared" si="545"/>
        <v>0</v>
      </c>
      <c r="CZ618" s="5">
        <f t="shared" si="551"/>
        <v>0</v>
      </c>
      <c r="DA618" s="5">
        <f t="shared" si="551"/>
        <v>0</v>
      </c>
    </row>
    <row r="619" spans="2:105" x14ac:dyDescent="0.2">
      <c r="F619" s="31"/>
    </row>
    <row r="620" spans="2:105" x14ac:dyDescent="0.2">
      <c r="B620" s="23" t="s">
        <v>75</v>
      </c>
      <c r="D620" s="23" t="s">
        <v>350</v>
      </c>
      <c r="E620" s="23" t="s">
        <v>355</v>
      </c>
      <c r="F620" s="23" t="s">
        <v>297</v>
      </c>
      <c r="G620" s="37" t="s">
        <v>298</v>
      </c>
      <c r="H620" s="23" t="s">
        <v>235</v>
      </c>
      <c r="I620" s="23" t="s">
        <v>357</v>
      </c>
      <c r="K620" s="9"/>
      <c r="L620" s="5">
        <f t="shared" si="546"/>
        <v>0</v>
      </c>
      <c r="M620" s="9"/>
      <c r="N620" s="5">
        <f t="shared" si="486"/>
        <v>0</v>
      </c>
      <c r="O620" s="5">
        <f t="shared" si="487"/>
        <v>0</v>
      </c>
      <c r="P620" s="9"/>
      <c r="Q620" s="5">
        <f t="shared" si="488"/>
        <v>0</v>
      </c>
      <c r="R620" s="5">
        <f t="shared" si="489"/>
        <v>0</v>
      </c>
      <c r="S620" s="9"/>
      <c r="T620" s="5">
        <f t="shared" si="490"/>
        <v>0</v>
      </c>
      <c r="U620" s="5">
        <f t="shared" si="491"/>
        <v>0</v>
      </c>
      <c r="V620" s="9"/>
      <c r="W620" s="5">
        <f t="shared" si="492"/>
        <v>0</v>
      </c>
      <c r="X620" s="5">
        <f t="shared" si="493"/>
        <v>0</v>
      </c>
      <c r="Y620" s="9"/>
      <c r="Z620" s="5">
        <f t="shared" si="494"/>
        <v>0</v>
      </c>
      <c r="AA620" s="5">
        <f t="shared" si="495"/>
        <v>0</v>
      </c>
      <c r="AB620" s="9"/>
      <c r="AC620" s="5">
        <f t="shared" si="496"/>
        <v>0</v>
      </c>
      <c r="AD620" s="5">
        <f t="shared" si="497"/>
        <v>0</v>
      </c>
      <c r="AE620" s="9"/>
      <c r="AF620" s="5">
        <f t="shared" si="498"/>
        <v>0</v>
      </c>
      <c r="AG620" s="5">
        <f t="shared" si="499"/>
        <v>0</v>
      </c>
      <c r="AH620" s="9"/>
      <c r="AI620" s="5">
        <f t="shared" si="500"/>
        <v>0</v>
      </c>
      <c r="AJ620" s="5">
        <f t="shared" si="501"/>
        <v>0</v>
      </c>
      <c r="AK620" s="9"/>
      <c r="AL620" s="5">
        <f t="shared" si="502"/>
        <v>0</v>
      </c>
      <c r="AM620" s="5">
        <f t="shared" si="503"/>
        <v>0</v>
      </c>
      <c r="AN620" s="9"/>
      <c r="AO620" s="5">
        <f t="shared" si="504"/>
        <v>0</v>
      </c>
      <c r="AP620" s="5">
        <f t="shared" si="505"/>
        <v>0</v>
      </c>
      <c r="AQ620" s="9"/>
      <c r="AR620" s="5">
        <f t="shared" si="506"/>
        <v>0</v>
      </c>
      <c r="AS620" s="5">
        <f t="shared" si="507"/>
        <v>0</v>
      </c>
      <c r="AT620" s="9"/>
      <c r="AU620" s="5">
        <f t="shared" si="508"/>
        <v>0</v>
      </c>
      <c r="AV620" s="5">
        <f t="shared" si="509"/>
        <v>0</v>
      </c>
      <c r="AW620" s="9"/>
      <c r="AX620" s="5">
        <f t="shared" si="510"/>
        <v>0</v>
      </c>
      <c r="AY620" s="5">
        <f t="shared" si="511"/>
        <v>0</v>
      </c>
      <c r="AZ620" s="9"/>
      <c r="BA620" s="5">
        <f t="shared" si="512"/>
        <v>0</v>
      </c>
      <c r="BB620" s="5">
        <f t="shared" si="513"/>
        <v>0</v>
      </c>
      <c r="BC620" s="9"/>
      <c r="BD620" s="5">
        <f t="shared" si="514"/>
        <v>0</v>
      </c>
      <c r="BE620" s="5">
        <f t="shared" si="515"/>
        <v>0</v>
      </c>
      <c r="BG620" s="5">
        <f t="shared" si="516"/>
        <v>0</v>
      </c>
      <c r="BH620" s="5">
        <f t="shared" si="517"/>
        <v>0</v>
      </c>
      <c r="BJ620" s="5">
        <f t="shared" si="518"/>
        <v>0</v>
      </c>
      <c r="BK620" s="5">
        <f t="shared" si="519"/>
        <v>0</v>
      </c>
      <c r="BM620" s="5">
        <f t="shared" si="520"/>
        <v>0</v>
      </c>
      <c r="BN620" s="5">
        <f t="shared" si="521"/>
        <v>0</v>
      </c>
      <c r="BP620" s="5">
        <f t="shared" si="522"/>
        <v>0</v>
      </c>
      <c r="BQ620" s="5">
        <f t="shared" si="523"/>
        <v>0</v>
      </c>
      <c r="BS620" s="5">
        <f t="shared" si="524"/>
        <v>0</v>
      </c>
      <c r="BT620" s="5">
        <f t="shared" si="525"/>
        <v>0</v>
      </c>
      <c r="BV620" s="5">
        <f t="shared" si="526"/>
        <v>0</v>
      </c>
      <c r="BW620" s="5">
        <f t="shared" si="527"/>
        <v>0</v>
      </c>
      <c r="BY620" s="5">
        <f t="shared" si="528"/>
        <v>0</v>
      </c>
      <c r="BZ620" s="5">
        <f t="shared" si="529"/>
        <v>0</v>
      </c>
      <c r="CB620" s="5">
        <f t="shared" si="530"/>
        <v>0</v>
      </c>
      <c r="CC620" s="5">
        <f t="shared" si="531"/>
        <v>0</v>
      </c>
      <c r="CE620" s="5">
        <f t="shared" si="532"/>
        <v>0</v>
      </c>
      <c r="CF620" s="5">
        <f t="shared" si="533"/>
        <v>0</v>
      </c>
      <c r="CH620" s="5">
        <f t="shared" si="534"/>
        <v>0</v>
      </c>
      <c r="CI620" s="5">
        <f t="shared" si="535"/>
        <v>0</v>
      </c>
      <c r="CK620" s="5">
        <f t="shared" si="536"/>
        <v>0</v>
      </c>
      <c r="CL620" s="5">
        <f t="shared" si="537"/>
        <v>0</v>
      </c>
      <c r="CN620" s="5">
        <f t="shared" si="538"/>
        <v>0</v>
      </c>
      <c r="CO620" s="5">
        <f t="shared" si="539"/>
        <v>0</v>
      </c>
      <c r="CQ620" s="5">
        <f t="shared" si="540"/>
        <v>0</v>
      </c>
      <c r="CR620" s="5">
        <f t="shared" si="541"/>
        <v>0</v>
      </c>
      <c r="CT620" s="5">
        <f t="shared" si="542"/>
        <v>0</v>
      </c>
      <c r="CU620" s="5">
        <f t="shared" si="543"/>
        <v>0</v>
      </c>
      <c r="CW620" s="5">
        <f t="shared" si="544"/>
        <v>0</v>
      </c>
      <c r="CX620" s="5">
        <f t="shared" si="545"/>
        <v>0</v>
      </c>
      <c r="CZ620" s="5">
        <f t="shared" ref="CZ620:DA622" si="552">K620+N620+Q620+T620+W620+Z620+AC620+AF620+AI620+AL620+AO620+AR620+AU620+AX620+BA620+BD620+BG620+BJ620+BM620+BP620+BS620+BV620+BY620+CB620+CE620+CH620+CK620+CN620+CQ620</f>
        <v>0</v>
      </c>
      <c r="DA620" s="5">
        <f t="shared" si="552"/>
        <v>0</v>
      </c>
    </row>
    <row r="621" spans="2:105" x14ac:dyDescent="0.2">
      <c r="B621" s="23" t="s">
        <v>75</v>
      </c>
      <c r="D621" s="23" t="s">
        <v>350</v>
      </c>
      <c r="E621" s="23" t="s">
        <v>355</v>
      </c>
      <c r="F621" s="23" t="s">
        <v>297</v>
      </c>
      <c r="G621" s="37" t="s">
        <v>298</v>
      </c>
      <c r="H621" s="23" t="s">
        <v>236</v>
      </c>
      <c r="I621" s="23" t="s">
        <v>357</v>
      </c>
      <c r="K621" s="9"/>
      <c r="L621" s="5">
        <f t="shared" si="546"/>
        <v>0</v>
      </c>
      <c r="M621" s="9"/>
      <c r="N621" s="5">
        <f t="shared" si="486"/>
        <v>0</v>
      </c>
      <c r="O621" s="5">
        <f t="shared" si="487"/>
        <v>0</v>
      </c>
      <c r="P621" s="9"/>
      <c r="Q621" s="5">
        <f t="shared" si="488"/>
        <v>0</v>
      </c>
      <c r="R621" s="5">
        <f t="shared" si="489"/>
        <v>0</v>
      </c>
      <c r="S621" s="9"/>
      <c r="T621" s="5">
        <f t="shared" si="490"/>
        <v>0</v>
      </c>
      <c r="U621" s="5">
        <f t="shared" si="491"/>
        <v>0</v>
      </c>
      <c r="V621" s="9"/>
      <c r="W621" s="5">
        <f t="shared" si="492"/>
        <v>0</v>
      </c>
      <c r="X621" s="5">
        <f t="shared" si="493"/>
        <v>0</v>
      </c>
      <c r="Y621" s="9"/>
      <c r="Z621" s="5">
        <f t="shared" si="494"/>
        <v>0</v>
      </c>
      <c r="AA621" s="5">
        <f t="shared" si="495"/>
        <v>0</v>
      </c>
      <c r="AB621" s="9"/>
      <c r="AC621" s="5">
        <f t="shared" si="496"/>
        <v>0</v>
      </c>
      <c r="AD621" s="5">
        <f t="shared" si="497"/>
        <v>0</v>
      </c>
      <c r="AE621" s="9"/>
      <c r="AF621" s="5">
        <f t="shared" si="498"/>
        <v>0</v>
      </c>
      <c r="AG621" s="5">
        <f t="shared" si="499"/>
        <v>0</v>
      </c>
      <c r="AH621" s="9"/>
      <c r="AI621" s="5">
        <f t="shared" si="500"/>
        <v>0</v>
      </c>
      <c r="AJ621" s="5">
        <f t="shared" si="501"/>
        <v>0</v>
      </c>
      <c r="AK621" s="9"/>
      <c r="AL621" s="5">
        <f t="shared" si="502"/>
        <v>0</v>
      </c>
      <c r="AM621" s="5">
        <f t="shared" si="503"/>
        <v>0</v>
      </c>
      <c r="AN621" s="9"/>
      <c r="AO621" s="5">
        <f t="shared" si="504"/>
        <v>0</v>
      </c>
      <c r="AP621" s="5">
        <f t="shared" si="505"/>
        <v>0</v>
      </c>
      <c r="AQ621" s="9"/>
      <c r="AR621" s="5">
        <f t="shared" si="506"/>
        <v>0</v>
      </c>
      <c r="AS621" s="5">
        <f t="shared" si="507"/>
        <v>0</v>
      </c>
      <c r="AT621" s="9"/>
      <c r="AU621" s="5">
        <f t="shared" si="508"/>
        <v>0</v>
      </c>
      <c r="AV621" s="5">
        <f t="shared" si="509"/>
        <v>0</v>
      </c>
      <c r="AW621" s="9"/>
      <c r="AX621" s="5">
        <f t="shared" si="510"/>
        <v>0</v>
      </c>
      <c r="AY621" s="5">
        <f t="shared" si="511"/>
        <v>0</v>
      </c>
      <c r="AZ621" s="9"/>
      <c r="BA621" s="5">
        <f t="shared" si="512"/>
        <v>0</v>
      </c>
      <c r="BB621" s="5">
        <f t="shared" si="513"/>
        <v>0</v>
      </c>
      <c r="BC621" s="9"/>
      <c r="BD621" s="5">
        <f t="shared" si="514"/>
        <v>0</v>
      </c>
      <c r="BE621" s="5">
        <f t="shared" si="515"/>
        <v>0</v>
      </c>
      <c r="BG621" s="5">
        <f t="shared" si="516"/>
        <v>0</v>
      </c>
      <c r="BH621" s="5">
        <f t="shared" si="517"/>
        <v>0</v>
      </c>
      <c r="BJ621" s="5">
        <f t="shared" si="518"/>
        <v>0</v>
      </c>
      <c r="BK621" s="5">
        <f t="shared" si="519"/>
        <v>0</v>
      </c>
      <c r="BM621" s="5">
        <f t="shared" si="520"/>
        <v>0</v>
      </c>
      <c r="BN621" s="5">
        <f t="shared" si="521"/>
        <v>0</v>
      </c>
      <c r="BP621" s="5">
        <f t="shared" si="522"/>
        <v>0</v>
      </c>
      <c r="BQ621" s="5">
        <f t="shared" si="523"/>
        <v>0</v>
      </c>
      <c r="BS621" s="5">
        <f t="shared" si="524"/>
        <v>0</v>
      </c>
      <c r="BT621" s="5">
        <f t="shared" si="525"/>
        <v>0</v>
      </c>
      <c r="BV621" s="5">
        <f t="shared" si="526"/>
        <v>0</v>
      </c>
      <c r="BW621" s="5">
        <f t="shared" si="527"/>
        <v>0</v>
      </c>
      <c r="BY621" s="5">
        <f t="shared" si="528"/>
        <v>0</v>
      </c>
      <c r="BZ621" s="5">
        <f t="shared" si="529"/>
        <v>0</v>
      </c>
      <c r="CB621" s="5">
        <f t="shared" si="530"/>
        <v>0</v>
      </c>
      <c r="CC621" s="5">
        <f t="shared" si="531"/>
        <v>0</v>
      </c>
      <c r="CE621" s="5">
        <f t="shared" si="532"/>
        <v>0</v>
      </c>
      <c r="CF621" s="5">
        <f t="shared" si="533"/>
        <v>0</v>
      </c>
      <c r="CH621" s="5">
        <f t="shared" si="534"/>
        <v>0</v>
      </c>
      <c r="CI621" s="5">
        <f t="shared" si="535"/>
        <v>0</v>
      </c>
      <c r="CK621" s="5">
        <f t="shared" si="536"/>
        <v>0</v>
      </c>
      <c r="CL621" s="5">
        <f t="shared" si="537"/>
        <v>0</v>
      </c>
      <c r="CN621" s="5">
        <f t="shared" si="538"/>
        <v>0</v>
      </c>
      <c r="CO621" s="5">
        <f t="shared" si="539"/>
        <v>0</v>
      </c>
      <c r="CQ621" s="5">
        <f t="shared" si="540"/>
        <v>0</v>
      </c>
      <c r="CR621" s="5">
        <f t="shared" si="541"/>
        <v>0</v>
      </c>
      <c r="CT621" s="5">
        <f t="shared" si="542"/>
        <v>0</v>
      </c>
      <c r="CU621" s="5">
        <f t="shared" si="543"/>
        <v>0</v>
      </c>
      <c r="CW621" s="5">
        <f t="shared" si="544"/>
        <v>0</v>
      </c>
      <c r="CX621" s="5">
        <f t="shared" si="545"/>
        <v>0</v>
      </c>
      <c r="CZ621" s="5">
        <f t="shared" si="552"/>
        <v>0</v>
      </c>
      <c r="DA621" s="5">
        <f t="shared" si="552"/>
        <v>0</v>
      </c>
    </row>
    <row r="622" spans="2:105" x14ac:dyDescent="0.2">
      <c r="B622" s="23" t="s">
        <v>75</v>
      </c>
      <c r="D622" s="23" t="s">
        <v>350</v>
      </c>
      <c r="E622" s="23" t="s">
        <v>355</v>
      </c>
      <c r="F622" s="23" t="s">
        <v>297</v>
      </c>
      <c r="G622" s="37" t="s">
        <v>298</v>
      </c>
      <c r="H622" s="23" t="s">
        <v>237</v>
      </c>
      <c r="I622" s="23" t="s">
        <v>357</v>
      </c>
      <c r="K622" s="9"/>
      <c r="L622" s="5">
        <f t="shared" si="546"/>
        <v>0</v>
      </c>
      <c r="M622" s="9"/>
      <c r="N622" s="5">
        <f t="shared" si="486"/>
        <v>0</v>
      </c>
      <c r="O622" s="5">
        <f t="shared" si="487"/>
        <v>0</v>
      </c>
      <c r="P622" s="9"/>
      <c r="Q622" s="5">
        <f t="shared" si="488"/>
        <v>0</v>
      </c>
      <c r="R622" s="5">
        <f t="shared" si="489"/>
        <v>0</v>
      </c>
      <c r="S622" s="9"/>
      <c r="T622" s="5">
        <f t="shared" si="490"/>
        <v>0</v>
      </c>
      <c r="U622" s="5">
        <f t="shared" si="491"/>
        <v>0</v>
      </c>
      <c r="V622" s="9"/>
      <c r="W622" s="5">
        <f t="shared" si="492"/>
        <v>0</v>
      </c>
      <c r="X622" s="5">
        <f t="shared" si="493"/>
        <v>0</v>
      </c>
      <c r="Y622" s="9"/>
      <c r="Z622" s="5">
        <f t="shared" si="494"/>
        <v>0</v>
      </c>
      <c r="AA622" s="5">
        <f t="shared" si="495"/>
        <v>0</v>
      </c>
      <c r="AB622" s="9"/>
      <c r="AC622" s="5">
        <f t="shared" si="496"/>
        <v>0</v>
      </c>
      <c r="AD622" s="5">
        <f t="shared" si="497"/>
        <v>0</v>
      </c>
      <c r="AE622" s="9"/>
      <c r="AF622" s="5">
        <f t="shared" si="498"/>
        <v>0</v>
      </c>
      <c r="AG622" s="5">
        <f t="shared" si="499"/>
        <v>0</v>
      </c>
      <c r="AH622" s="9"/>
      <c r="AI622" s="5">
        <f t="shared" si="500"/>
        <v>0</v>
      </c>
      <c r="AJ622" s="5">
        <f t="shared" si="501"/>
        <v>0</v>
      </c>
      <c r="AK622" s="9"/>
      <c r="AL622" s="5">
        <f t="shared" si="502"/>
        <v>0</v>
      </c>
      <c r="AM622" s="5">
        <f t="shared" si="503"/>
        <v>0</v>
      </c>
      <c r="AN622" s="9"/>
      <c r="AO622" s="5">
        <f t="shared" si="504"/>
        <v>0</v>
      </c>
      <c r="AP622" s="5">
        <f t="shared" si="505"/>
        <v>0</v>
      </c>
      <c r="AQ622" s="9"/>
      <c r="AR622" s="5">
        <f t="shared" si="506"/>
        <v>0</v>
      </c>
      <c r="AS622" s="5">
        <f t="shared" si="507"/>
        <v>0</v>
      </c>
      <c r="AT622" s="9"/>
      <c r="AU622" s="5">
        <f t="shared" si="508"/>
        <v>0</v>
      </c>
      <c r="AV622" s="5">
        <f t="shared" si="509"/>
        <v>0</v>
      </c>
      <c r="AW622" s="9"/>
      <c r="AX622" s="5">
        <f t="shared" si="510"/>
        <v>0</v>
      </c>
      <c r="AY622" s="5">
        <f t="shared" si="511"/>
        <v>0</v>
      </c>
      <c r="AZ622" s="9"/>
      <c r="BA622" s="5">
        <f t="shared" si="512"/>
        <v>0</v>
      </c>
      <c r="BB622" s="5">
        <f t="shared" si="513"/>
        <v>0</v>
      </c>
      <c r="BC622" s="9"/>
      <c r="BD622" s="5">
        <f t="shared" si="514"/>
        <v>0</v>
      </c>
      <c r="BE622" s="5">
        <f t="shared" si="515"/>
        <v>0</v>
      </c>
      <c r="BG622" s="5">
        <f t="shared" si="516"/>
        <v>0</v>
      </c>
      <c r="BH622" s="5">
        <f t="shared" si="517"/>
        <v>0</v>
      </c>
      <c r="BJ622" s="5">
        <f t="shared" si="518"/>
        <v>0</v>
      </c>
      <c r="BK622" s="5">
        <f t="shared" si="519"/>
        <v>0</v>
      </c>
      <c r="BM622" s="5">
        <f t="shared" si="520"/>
        <v>0</v>
      </c>
      <c r="BN622" s="5">
        <f t="shared" si="521"/>
        <v>0</v>
      </c>
      <c r="BP622" s="5">
        <f t="shared" si="522"/>
        <v>0</v>
      </c>
      <c r="BQ622" s="5">
        <f t="shared" si="523"/>
        <v>0</v>
      </c>
      <c r="BS622" s="5">
        <f t="shared" si="524"/>
        <v>0</v>
      </c>
      <c r="BT622" s="5">
        <f t="shared" si="525"/>
        <v>0</v>
      </c>
      <c r="BV622" s="5">
        <f t="shared" si="526"/>
        <v>0</v>
      </c>
      <c r="BW622" s="5">
        <f t="shared" si="527"/>
        <v>0</v>
      </c>
      <c r="BY622" s="5">
        <f t="shared" si="528"/>
        <v>0</v>
      </c>
      <c r="BZ622" s="5">
        <f t="shared" si="529"/>
        <v>0</v>
      </c>
      <c r="CB622" s="5">
        <f t="shared" si="530"/>
        <v>0</v>
      </c>
      <c r="CC622" s="5">
        <f t="shared" si="531"/>
        <v>0</v>
      </c>
      <c r="CE622" s="5">
        <f t="shared" si="532"/>
        <v>0</v>
      </c>
      <c r="CF622" s="5">
        <f t="shared" si="533"/>
        <v>0</v>
      </c>
      <c r="CH622" s="5">
        <f t="shared" si="534"/>
        <v>0</v>
      </c>
      <c r="CI622" s="5">
        <f t="shared" si="535"/>
        <v>0</v>
      </c>
      <c r="CK622" s="5">
        <f t="shared" si="536"/>
        <v>0</v>
      </c>
      <c r="CL622" s="5">
        <f t="shared" si="537"/>
        <v>0</v>
      </c>
      <c r="CN622" s="5">
        <f t="shared" si="538"/>
        <v>0</v>
      </c>
      <c r="CO622" s="5">
        <f t="shared" si="539"/>
        <v>0</v>
      </c>
      <c r="CQ622" s="5">
        <f t="shared" si="540"/>
        <v>0</v>
      </c>
      <c r="CR622" s="5">
        <f t="shared" si="541"/>
        <v>0</v>
      </c>
      <c r="CT622" s="5">
        <f t="shared" si="542"/>
        <v>0</v>
      </c>
      <c r="CU622" s="5">
        <f t="shared" si="543"/>
        <v>0</v>
      </c>
      <c r="CW622" s="5">
        <f t="shared" si="544"/>
        <v>0</v>
      </c>
      <c r="CX622" s="5">
        <f t="shared" si="545"/>
        <v>0</v>
      </c>
      <c r="CZ622" s="5">
        <f t="shared" si="552"/>
        <v>0</v>
      </c>
      <c r="DA622" s="5">
        <f t="shared" si="552"/>
        <v>0</v>
      </c>
    </row>
    <row r="623" spans="2:105" x14ac:dyDescent="0.2">
      <c r="K623" s="9"/>
      <c r="M623" s="9"/>
      <c r="P623" s="9"/>
      <c r="S623" s="9"/>
      <c r="V623" s="9"/>
      <c r="Y623" s="9"/>
      <c r="AB623" s="9"/>
      <c r="AE623" s="9"/>
      <c r="AH623" s="9"/>
      <c r="AK623" s="9"/>
      <c r="AN623" s="9"/>
      <c r="AQ623" s="9"/>
      <c r="AT623" s="9"/>
      <c r="AW623" s="9"/>
      <c r="AZ623" s="9"/>
      <c r="BC623" s="9"/>
    </row>
    <row r="624" spans="2:105" x14ac:dyDescent="0.2">
      <c r="B624" s="23" t="s">
        <v>75</v>
      </c>
      <c r="D624" s="23" t="s">
        <v>350</v>
      </c>
      <c r="E624" s="23" t="s">
        <v>355</v>
      </c>
      <c r="F624" s="23" t="s">
        <v>299</v>
      </c>
      <c r="G624" s="37" t="s">
        <v>300</v>
      </c>
      <c r="H624" s="23" t="s">
        <v>235</v>
      </c>
      <c r="I624" s="23" t="s">
        <v>357</v>
      </c>
      <c r="K624" s="9"/>
      <c r="L624" s="5">
        <f t="shared" si="546"/>
        <v>0</v>
      </c>
      <c r="M624" s="9"/>
      <c r="N624" s="5">
        <f t="shared" si="486"/>
        <v>0</v>
      </c>
      <c r="O624" s="5">
        <f t="shared" si="487"/>
        <v>0</v>
      </c>
      <c r="P624" s="9"/>
      <c r="Q624" s="5">
        <f t="shared" si="488"/>
        <v>0</v>
      </c>
      <c r="R624" s="5">
        <f t="shared" si="489"/>
        <v>0</v>
      </c>
      <c r="S624" s="9"/>
      <c r="T624" s="5">
        <f t="shared" si="490"/>
        <v>0</v>
      </c>
      <c r="U624" s="5">
        <f t="shared" si="491"/>
        <v>0</v>
      </c>
      <c r="V624" s="9"/>
      <c r="W624" s="5">
        <f t="shared" si="492"/>
        <v>0</v>
      </c>
      <c r="X624" s="5">
        <f t="shared" si="493"/>
        <v>0</v>
      </c>
      <c r="Y624" s="9"/>
      <c r="Z624" s="5">
        <f t="shared" si="494"/>
        <v>0</v>
      </c>
      <c r="AA624" s="5">
        <f t="shared" si="495"/>
        <v>0</v>
      </c>
      <c r="AB624" s="9"/>
      <c r="AC624" s="5">
        <f t="shared" si="496"/>
        <v>0</v>
      </c>
      <c r="AD624" s="5">
        <f t="shared" si="497"/>
        <v>0</v>
      </c>
      <c r="AE624" s="9"/>
      <c r="AF624" s="5">
        <f t="shared" si="498"/>
        <v>0</v>
      </c>
      <c r="AG624" s="5">
        <f t="shared" si="499"/>
        <v>0</v>
      </c>
      <c r="AH624" s="9"/>
      <c r="AI624" s="5">
        <f t="shared" si="500"/>
        <v>0</v>
      </c>
      <c r="AJ624" s="5">
        <f t="shared" si="501"/>
        <v>0</v>
      </c>
      <c r="AK624" s="9"/>
      <c r="AL624" s="5">
        <f t="shared" si="502"/>
        <v>0</v>
      </c>
      <c r="AM624" s="5">
        <f t="shared" si="503"/>
        <v>0</v>
      </c>
      <c r="AN624" s="9"/>
      <c r="AO624" s="5">
        <f t="shared" si="504"/>
        <v>0</v>
      </c>
      <c r="AP624" s="5">
        <f t="shared" si="505"/>
        <v>0</v>
      </c>
      <c r="AQ624" s="9"/>
      <c r="AR624" s="5">
        <f t="shared" si="506"/>
        <v>0</v>
      </c>
      <c r="AS624" s="5">
        <f t="shared" si="507"/>
        <v>0</v>
      </c>
      <c r="AT624" s="9"/>
      <c r="AU624" s="5">
        <f t="shared" si="508"/>
        <v>0</v>
      </c>
      <c r="AV624" s="5">
        <f t="shared" si="509"/>
        <v>0</v>
      </c>
      <c r="AW624" s="9"/>
      <c r="AX624" s="5">
        <f t="shared" si="510"/>
        <v>0</v>
      </c>
      <c r="AY624" s="5">
        <f t="shared" si="511"/>
        <v>0</v>
      </c>
      <c r="AZ624" s="9"/>
      <c r="BA624" s="5">
        <f t="shared" si="512"/>
        <v>0</v>
      </c>
      <c r="BB624" s="5">
        <f t="shared" si="513"/>
        <v>0</v>
      </c>
      <c r="BC624" s="9"/>
      <c r="BD624" s="5">
        <f t="shared" si="514"/>
        <v>0</v>
      </c>
      <c r="BE624" s="5">
        <f t="shared" si="515"/>
        <v>0</v>
      </c>
      <c r="BG624" s="5">
        <f t="shared" si="516"/>
        <v>0</v>
      </c>
      <c r="BH624" s="5">
        <f t="shared" si="517"/>
        <v>0</v>
      </c>
      <c r="BJ624" s="5">
        <f t="shared" si="518"/>
        <v>0</v>
      </c>
      <c r="BK624" s="5">
        <f t="shared" si="519"/>
        <v>0</v>
      </c>
      <c r="BM624" s="5">
        <f t="shared" si="520"/>
        <v>0</v>
      </c>
      <c r="BN624" s="5">
        <f t="shared" si="521"/>
        <v>0</v>
      </c>
      <c r="BP624" s="5">
        <f t="shared" si="522"/>
        <v>0</v>
      </c>
      <c r="BQ624" s="5">
        <f t="shared" si="523"/>
        <v>0</v>
      </c>
      <c r="BS624" s="5">
        <f t="shared" si="524"/>
        <v>0</v>
      </c>
      <c r="BT624" s="5">
        <f t="shared" si="525"/>
        <v>0</v>
      </c>
      <c r="BV624" s="5">
        <f t="shared" si="526"/>
        <v>0</v>
      </c>
      <c r="BW624" s="5">
        <f t="shared" si="527"/>
        <v>0</v>
      </c>
      <c r="BY624" s="5">
        <f t="shared" si="528"/>
        <v>0</v>
      </c>
      <c r="BZ624" s="5">
        <f t="shared" si="529"/>
        <v>0</v>
      </c>
      <c r="CB624" s="5">
        <f t="shared" si="530"/>
        <v>0</v>
      </c>
      <c r="CC624" s="5">
        <f t="shared" si="531"/>
        <v>0</v>
      </c>
      <c r="CE624" s="5">
        <f t="shared" si="532"/>
        <v>0</v>
      </c>
      <c r="CF624" s="5">
        <f t="shared" si="533"/>
        <v>0</v>
      </c>
      <c r="CH624" s="5">
        <f t="shared" si="534"/>
        <v>0</v>
      </c>
      <c r="CI624" s="5">
        <f t="shared" si="535"/>
        <v>0</v>
      </c>
      <c r="CK624" s="5">
        <f t="shared" si="536"/>
        <v>0</v>
      </c>
      <c r="CL624" s="5">
        <f t="shared" si="537"/>
        <v>0</v>
      </c>
      <c r="CN624" s="5">
        <f t="shared" si="538"/>
        <v>0</v>
      </c>
      <c r="CO624" s="5">
        <f t="shared" si="539"/>
        <v>0</v>
      </c>
      <c r="CQ624" s="5">
        <f t="shared" si="540"/>
        <v>0</v>
      </c>
      <c r="CR624" s="5">
        <f t="shared" si="541"/>
        <v>0</v>
      </c>
      <c r="CT624" s="5">
        <f t="shared" si="542"/>
        <v>0</v>
      </c>
      <c r="CU624" s="5">
        <f t="shared" si="543"/>
        <v>0</v>
      </c>
      <c r="CW624" s="5">
        <f t="shared" si="544"/>
        <v>0</v>
      </c>
      <c r="CX624" s="5">
        <f t="shared" si="545"/>
        <v>0</v>
      </c>
      <c r="CZ624" s="5">
        <f t="shared" ref="CZ624:DA626" si="553">K624+N624+Q624+T624+W624+Z624+AC624+AF624+AI624+AL624+AO624+AR624+AU624+AX624+BA624+BD624+BG624+BJ624+BM624+BP624+BS624+BV624+BY624+CB624+CE624+CH624+CK624+CN624+CQ624</f>
        <v>0</v>
      </c>
      <c r="DA624" s="5">
        <f t="shared" si="553"/>
        <v>0</v>
      </c>
    </row>
    <row r="625" spans="2:105" x14ac:dyDescent="0.2">
      <c r="B625" s="23" t="s">
        <v>75</v>
      </c>
      <c r="D625" s="23" t="s">
        <v>350</v>
      </c>
      <c r="E625" s="23" t="s">
        <v>355</v>
      </c>
      <c r="F625" s="23" t="s">
        <v>299</v>
      </c>
      <c r="G625" s="37" t="s">
        <v>300</v>
      </c>
      <c r="H625" s="23" t="s">
        <v>236</v>
      </c>
      <c r="I625" s="23" t="s">
        <v>357</v>
      </c>
      <c r="K625" s="9"/>
      <c r="L625" s="5">
        <f t="shared" si="546"/>
        <v>0</v>
      </c>
      <c r="M625" s="9"/>
      <c r="N625" s="5">
        <f t="shared" si="486"/>
        <v>0</v>
      </c>
      <c r="O625" s="5">
        <f t="shared" si="487"/>
        <v>0</v>
      </c>
      <c r="P625" s="9"/>
      <c r="Q625" s="5">
        <f t="shared" si="488"/>
        <v>0</v>
      </c>
      <c r="R625" s="5">
        <f t="shared" si="489"/>
        <v>0</v>
      </c>
      <c r="S625" s="9"/>
      <c r="T625" s="5">
        <f t="shared" si="490"/>
        <v>0</v>
      </c>
      <c r="U625" s="5">
        <f t="shared" si="491"/>
        <v>0</v>
      </c>
      <c r="V625" s="9"/>
      <c r="W625" s="5">
        <f t="shared" si="492"/>
        <v>0</v>
      </c>
      <c r="X625" s="5">
        <f t="shared" si="493"/>
        <v>0</v>
      </c>
      <c r="Y625" s="9"/>
      <c r="Z625" s="5">
        <f t="shared" si="494"/>
        <v>0</v>
      </c>
      <c r="AA625" s="5">
        <f t="shared" si="495"/>
        <v>0</v>
      </c>
      <c r="AB625" s="9"/>
      <c r="AC625" s="5">
        <f t="shared" si="496"/>
        <v>0</v>
      </c>
      <c r="AD625" s="5">
        <f t="shared" si="497"/>
        <v>0</v>
      </c>
      <c r="AE625" s="9"/>
      <c r="AF625" s="5">
        <f t="shared" si="498"/>
        <v>0</v>
      </c>
      <c r="AG625" s="5">
        <f t="shared" si="499"/>
        <v>0</v>
      </c>
      <c r="AH625" s="9"/>
      <c r="AI625" s="5">
        <f t="shared" si="500"/>
        <v>0</v>
      </c>
      <c r="AJ625" s="5">
        <f t="shared" si="501"/>
        <v>0</v>
      </c>
      <c r="AK625" s="9"/>
      <c r="AL625" s="5">
        <f t="shared" si="502"/>
        <v>0</v>
      </c>
      <c r="AM625" s="5">
        <f t="shared" si="503"/>
        <v>0</v>
      </c>
      <c r="AN625" s="9"/>
      <c r="AO625" s="5">
        <f t="shared" si="504"/>
        <v>0</v>
      </c>
      <c r="AP625" s="5">
        <f t="shared" si="505"/>
        <v>0</v>
      </c>
      <c r="AQ625" s="9"/>
      <c r="AR625" s="5">
        <f t="shared" si="506"/>
        <v>0</v>
      </c>
      <c r="AS625" s="5">
        <f t="shared" si="507"/>
        <v>0</v>
      </c>
      <c r="AT625" s="9"/>
      <c r="AU625" s="5">
        <f t="shared" si="508"/>
        <v>0</v>
      </c>
      <c r="AV625" s="5">
        <f t="shared" si="509"/>
        <v>0</v>
      </c>
      <c r="AW625" s="9"/>
      <c r="AX625" s="5">
        <f t="shared" si="510"/>
        <v>0</v>
      </c>
      <c r="AY625" s="5">
        <f t="shared" si="511"/>
        <v>0</v>
      </c>
      <c r="AZ625" s="9"/>
      <c r="BA625" s="5">
        <f t="shared" si="512"/>
        <v>0</v>
      </c>
      <c r="BB625" s="5">
        <f t="shared" si="513"/>
        <v>0</v>
      </c>
      <c r="BC625" s="9"/>
      <c r="BD625" s="5">
        <f t="shared" si="514"/>
        <v>0</v>
      </c>
      <c r="BE625" s="5">
        <f t="shared" si="515"/>
        <v>0</v>
      </c>
      <c r="BG625" s="5">
        <f t="shared" si="516"/>
        <v>0</v>
      </c>
      <c r="BH625" s="5">
        <f t="shared" si="517"/>
        <v>0</v>
      </c>
      <c r="BJ625" s="5">
        <f t="shared" si="518"/>
        <v>0</v>
      </c>
      <c r="BK625" s="5">
        <f t="shared" si="519"/>
        <v>0</v>
      </c>
      <c r="BM625" s="5">
        <f t="shared" si="520"/>
        <v>0</v>
      </c>
      <c r="BN625" s="5">
        <f t="shared" si="521"/>
        <v>0</v>
      </c>
      <c r="BP625" s="5">
        <f t="shared" si="522"/>
        <v>0</v>
      </c>
      <c r="BQ625" s="5">
        <f t="shared" si="523"/>
        <v>0</v>
      </c>
      <c r="BS625" s="5">
        <f t="shared" si="524"/>
        <v>0</v>
      </c>
      <c r="BT625" s="5">
        <f t="shared" si="525"/>
        <v>0</v>
      </c>
      <c r="BV625" s="5">
        <f t="shared" si="526"/>
        <v>0</v>
      </c>
      <c r="BW625" s="5">
        <f t="shared" si="527"/>
        <v>0</v>
      </c>
      <c r="BY625" s="5">
        <f t="shared" si="528"/>
        <v>0</v>
      </c>
      <c r="BZ625" s="5">
        <f t="shared" si="529"/>
        <v>0</v>
      </c>
      <c r="CB625" s="5">
        <f t="shared" si="530"/>
        <v>0</v>
      </c>
      <c r="CC625" s="5">
        <f t="shared" si="531"/>
        <v>0</v>
      </c>
      <c r="CE625" s="5">
        <f t="shared" si="532"/>
        <v>0</v>
      </c>
      <c r="CF625" s="5">
        <f t="shared" si="533"/>
        <v>0</v>
      </c>
      <c r="CH625" s="5">
        <f t="shared" si="534"/>
        <v>0</v>
      </c>
      <c r="CI625" s="5">
        <f t="shared" si="535"/>
        <v>0</v>
      </c>
      <c r="CK625" s="5">
        <f t="shared" si="536"/>
        <v>0</v>
      </c>
      <c r="CL625" s="5">
        <f t="shared" si="537"/>
        <v>0</v>
      </c>
      <c r="CN625" s="5">
        <f t="shared" si="538"/>
        <v>0</v>
      </c>
      <c r="CO625" s="5">
        <f t="shared" si="539"/>
        <v>0</v>
      </c>
      <c r="CQ625" s="5">
        <f t="shared" si="540"/>
        <v>0</v>
      </c>
      <c r="CR625" s="5">
        <f t="shared" si="541"/>
        <v>0</v>
      </c>
      <c r="CT625" s="5">
        <f t="shared" si="542"/>
        <v>0</v>
      </c>
      <c r="CU625" s="5">
        <f t="shared" si="543"/>
        <v>0</v>
      </c>
      <c r="CW625" s="5">
        <f t="shared" si="544"/>
        <v>0</v>
      </c>
      <c r="CX625" s="5">
        <f t="shared" si="545"/>
        <v>0</v>
      </c>
      <c r="CZ625" s="5">
        <f t="shared" si="553"/>
        <v>0</v>
      </c>
      <c r="DA625" s="5">
        <f t="shared" si="553"/>
        <v>0</v>
      </c>
    </row>
    <row r="626" spans="2:105" x14ac:dyDescent="0.2">
      <c r="B626" s="23" t="s">
        <v>75</v>
      </c>
      <c r="D626" s="23" t="s">
        <v>350</v>
      </c>
      <c r="E626" s="23" t="s">
        <v>355</v>
      </c>
      <c r="F626" s="23" t="s">
        <v>299</v>
      </c>
      <c r="G626" s="37" t="s">
        <v>300</v>
      </c>
      <c r="H626" s="23" t="s">
        <v>237</v>
      </c>
      <c r="I626" s="23" t="s">
        <v>357</v>
      </c>
      <c r="K626" s="9"/>
      <c r="L626" s="5">
        <f t="shared" si="546"/>
        <v>0</v>
      </c>
      <c r="M626" s="9"/>
      <c r="N626" s="5">
        <f t="shared" si="486"/>
        <v>0</v>
      </c>
      <c r="O626" s="5">
        <f t="shared" si="487"/>
        <v>0</v>
      </c>
      <c r="P626" s="9"/>
      <c r="Q626" s="5">
        <f t="shared" si="488"/>
        <v>0</v>
      </c>
      <c r="R626" s="5">
        <f t="shared" si="489"/>
        <v>0</v>
      </c>
      <c r="S626" s="9"/>
      <c r="T626" s="5">
        <f t="shared" si="490"/>
        <v>0</v>
      </c>
      <c r="U626" s="5">
        <f t="shared" si="491"/>
        <v>0</v>
      </c>
      <c r="V626" s="9"/>
      <c r="W626" s="5">
        <f t="shared" si="492"/>
        <v>0</v>
      </c>
      <c r="X626" s="5">
        <f t="shared" si="493"/>
        <v>0</v>
      </c>
      <c r="Y626" s="9"/>
      <c r="Z626" s="5">
        <f t="shared" si="494"/>
        <v>0</v>
      </c>
      <c r="AA626" s="5">
        <f t="shared" si="495"/>
        <v>0</v>
      </c>
      <c r="AB626" s="9"/>
      <c r="AC626" s="5">
        <f t="shared" si="496"/>
        <v>0</v>
      </c>
      <c r="AD626" s="5">
        <f t="shared" si="497"/>
        <v>0</v>
      </c>
      <c r="AE626" s="9"/>
      <c r="AF626" s="5">
        <f t="shared" si="498"/>
        <v>0</v>
      </c>
      <c r="AG626" s="5">
        <f t="shared" si="499"/>
        <v>0</v>
      </c>
      <c r="AH626" s="9"/>
      <c r="AI626" s="5">
        <f t="shared" si="500"/>
        <v>0</v>
      </c>
      <c r="AJ626" s="5">
        <f t="shared" si="501"/>
        <v>0</v>
      </c>
      <c r="AK626" s="9"/>
      <c r="AL626" s="5">
        <f t="shared" si="502"/>
        <v>0</v>
      </c>
      <c r="AM626" s="5">
        <f t="shared" si="503"/>
        <v>0</v>
      </c>
      <c r="AN626" s="9"/>
      <c r="AO626" s="5">
        <f t="shared" si="504"/>
        <v>0</v>
      </c>
      <c r="AP626" s="5">
        <f t="shared" si="505"/>
        <v>0</v>
      </c>
      <c r="AQ626" s="9"/>
      <c r="AR626" s="5">
        <f t="shared" si="506"/>
        <v>0</v>
      </c>
      <c r="AS626" s="5">
        <f t="shared" si="507"/>
        <v>0</v>
      </c>
      <c r="AT626" s="9"/>
      <c r="AU626" s="5">
        <f t="shared" si="508"/>
        <v>0</v>
      </c>
      <c r="AV626" s="5">
        <f t="shared" si="509"/>
        <v>0</v>
      </c>
      <c r="AW626" s="9"/>
      <c r="AX626" s="5">
        <f t="shared" si="510"/>
        <v>0</v>
      </c>
      <c r="AY626" s="5">
        <f t="shared" si="511"/>
        <v>0</v>
      </c>
      <c r="AZ626" s="9"/>
      <c r="BA626" s="5">
        <f t="shared" si="512"/>
        <v>0</v>
      </c>
      <c r="BB626" s="5">
        <f t="shared" si="513"/>
        <v>0</v>
      </c>
      <c r="BC626" s="9"/>
      <c r="BD626" s="5">
        <f t="shared" si="514"/>
        <v>0</v>
      </c>
      <c r="BE626" s="5">
        <f t="shared" si="515"/>
        <v>0</v>
      </c>
      <c r="BG626" s="5">
        <f t="shared" si="516"/>
        <v>0</v>
      </c>
      <c r="BH626" s="5">
        <f t="shared" si="517"/>
        <v>0</v>
      </c>
      <c r="BJ626" s="5">
        <f t="shared" si="518"/>
        <v>0</v>
      </c>
      <c r="BK626" s="5">
        <f t="shared" si="519"/>
        <v>0</v>
      </c>
      <c r="BM626" s="5">
        <f t="shared" si="520"/>
        <v>0</v>
      </c>
      <c r="BN626" s="5">
        <f t="shared" si="521"/>
        <v>0</v>
      </c>
      <c r="BP626" s="5">
        <f t="shared" si="522"/>
        <v>0</v>
      </c>
      <c r="BQ626" s="5">
        <f t="shared" si="523"/>
        <v>0</v>
      </c>
      <c r="BS626" s="5">
        <f t="shared" si="524"/>
        <v>0</v>
      </c>
      <c r="BT626" s="5">
        <f t="shared" si="525"/>
        <v>0</v>
      </c>
      <c r="BV626" s="5">
        <f t="shared" si="526"/>
        <v>0</v>
      </c>
      <c r="BW626" s="5">
        <f t="shared" si="527"/>
        <v>0</v>
      </c>
      <c r="BY626" s="5">
        <f t="shared" si="528"/>
        <v>0</v>
      </c>
      <c r="BZ626" s="5">
        <f t="shared" si="529"/>
        <v>0</v>
      </c>
      <c r="CB626" s="5">
        <f t="shared" si="530"/>
        <v>0</v>
      </c>
      <c r="CC626" s="5">
        <f t="shared" si="531"/>
        <v>0</v>
      </c>
      <c r="CE626" s="5">
        <f t="shared" si="532"/>
        <v>0</v>
      </c>
      <c r="CF626" s="5">
        <f t="shared" si="533"/>
        <v>0</v>
      </c>
      <c r="CH626" s="5">
        <f t="shared" si="534"/>
        <v>0</v>
      </c>
      <c r="CI626" s="5">
        <f t="shared" si="535"/>
        <v>0</v>
      </c>
      <c r="CK626" s="5">
        <f t="shared" si="536"/>
        <v>0</v>
      </c>
      <c r="CL626" s="5">
        <f t="shared" si="537"/>
        <v>0</v>
      </c>
      <c r="CN626" s="5">
        <f t="shared" si="538"/>
        <v>0</v>
      </c>
      <c r="CO626" s="5">
        <f t="shared" si="539"/>
        <v>0</v>
      </c>
      <c r="CQ626" s="5">
        <f t="shared" si="540"/>
        <v>0</v>
      </c>
      <c r="CR626" s="5">
        <f t="shared" si="541"/>
        <v>0</v>
      </c>
      <c r="CT626" s="5">
        <f t="shared" si="542"/>
        <v>0</v>
      </c>
      <c r="CU626" s="5">
        <f t="shared" si="543"/>
        <v>0</v>
      </c>
      <c r="CW626" s="5">
        <f t="shared" si="544"/>
        <v>0</v>
      </c>
      <c r="CX626" s="5">
        <f t="shared" si="545"/>
        <v>0</v>
      </c>
      <c r="CZ626" s="5">
        <f t="shared" si="553"/>
        <v>0</v>
      </c>
      <c r="DA626" s="5">
        <f t="shared" si="553"/>
        <v>0</v>
      </c>
    </row>
    <row r="627" spans="2:105" x14ac:dyDescent="0.2">
      <c r="K627" s="9"/>
      <c r="M627" s="9"/>
      <c r="P627" s="9"/>
      <c r="S627" s="9"/>
      <c r="V627" s="9"/>
      <c r="Y627" s="9"/>
      <c r="AB627" s="9"/>
      <c r="AE627" s="9"/>
      <c r="AH627" s="9"/>
      <c r="AK627" s="9"/>
      <c r="AN627" s="9"/>
      <c r="AQ627" s="9"/>
      <c r="AT627" s="9"/>
      <c r="AW627" s="9"/>
      <c r="AZ627" s="9"/>
      <c r="BC627" s="9"/>
    </row>
    <row r="628" spans="2:105" x14ac:dyDescent="0.2">
      <c r="B628" s="23" t="s">
        <v>75</v>
      </c>
      <c r="D628" s="23" t="s">
        <v>350</v>
      </c>
      <c r="E628" s="23" t="s">
        <v>356</v>
      </c>
      <c r="F628" s="23" t="s">
        <v>301</v>
      </c>
      <c r="G628" s="37" t="s">
        <v>302</v>
      </c>
      <c r="H628" s="23" t="s">
        <v>235</v>
      </c>
      <c r="I628" s="23" t="s">
        <v>357</v>
      </c>
      <c r="K628" s="9"/>
      <c r="L628" s="5">
        <f t="shared" si="546"/>
        <v>0</v>
      </c>
      <c r="M628" s="9"/>
      <c r="N628" s="5">
        <f t="shared" si="486"/>
        <v>0</v>
      </c>
      <c r="O628" s="5">
        <f t="shared" si="487"/>
        <v>0</v>
      </c>
      <c r="P628" s="9"/>
      <c r="Q628" s="5">
        <f t="shared" si="488"/>
        <v>0</v>
      </c>
      <c r="R628" s="5">
        <f t="shared" si="489"/>
        <v>0</v>
      </c>
      <c r="S628" s="9"/>
      <c r="T628" s="5">
        <f t="shared" si="490"/>
        <v>0</v>
      </c>
      <c r="U628" s="5">
        <f t="shared" si="491"/>
        <v>0</v>
      </c>
      <c r="V628" s="9"/>
      <c r="W628" s="5">
        <f t="shared" si="492"/>
        <v>0</v>
      </c>
      <c r="X628" s="5">
        <f t="shared" si="493"/>
        <v>0</v>
      </c>
      <c r="Y628" s="9"/>
      <c r="Z628" s="5">
        <f t="shared" si="494"/>
        <v>0</v>
      </c>
      <c r="AA628" s="5">
        <f t="shared" si="495"/>
        <v>0</v>
      </c>
      <c r="AB628" s="9"/>
      <c r="AC628" s="5">
        <f t="shared" si="496"/>
        <v>0</v>
      </c>
      <c r="AD628" s="5">
        <f t="shared" si="497"/>
        <v>0</v>
      </c>
      <c r="AE628" s="9"/>
      <c r="AF628" s="5">
        <f t="shared" si="498"/>
        <v>0</v>
      </c>
      <c r="AG628" s="5">
        <f t="shared" si="499"/>
        <v>0</v>
      </c>
      <c r="AH628" s="9"/>
      <c r="AI628" s="5">
        <f t="shared" si="500"/>
        <v>0</v>
      </c>
      <c r="AJ628" s="5">
        <f t="shared" si="501"/>
        <v>0</v>
      </c>
      <c r="AK628" s="9"/>
      <c r="AL628" s="5">
        <f t="shared" si="502"/>
        <v>0</v>
      </c>
      <c r="AM628" s="5">
        <f t="shared" si="503"/>
        <v>0</v>
      </c>
      <c r="AN628" s="9"/>
      <c r="AO628" s="5">
        <f t="shared" si="504"/>
        <v>0</v>
      </c>
      <c r="AP628" s="5">
        <f t="shared" si="505"/>
        <v>0</v>
      </c>
      <c r="AQ628" s="9"/>
      <c r="AR628" s="5">
        <f t="shared" si="506"/>
        <v>0</v>
      </c>
      <c r="AS628" s="5">
        <f t="shared" si="507"/>
        <v>0</v>
      </c>
      <c r="AT628" s="9"/>
      <c r="AU628" s="5">
        <f t="shared" si="508"/>
        <v>0</v>
      </c>
      <c r="AV628" s="5">
        <f t="shared" si="509"/>
        <v>0</v>
      </c>
      <c r="AW628" s="9"/>
      <c r="AX628" s="5">
        <f t="shared" si="510"/>
        <v>0</v>
      </c>
      <c r="AY628" s="5">
        <f t="shared" si="511"/>
        <v>0</v>
      </c>
      <c r="AZ628" s="9"/>
      <c r="BA628" s="5">
        <f t="shared" si="512"/>
        <v>0</v>
      </c>
      <c r="BB628" s="5">
        <f t="shared" si="513"/>
        <v>0</v>
      </c>
      <c r="BC628" s="9"/>
      <c r="BD628" s="5">
        <f t="shared" si="514"/>
        <v>0</v>
      </c>
      <c r="BE628" s="5">
        <f t="shared" si="515"/>
        <v>0</v>
      </c>
      <c r="BG628" s="5">
        <f t="shared" si="516"/>
        <v>0</v>
      </c>
      <c r="BH628" s="5">
        <f t="shared" si="517"/>
        <v>0</v>
      </c>
      <c r="BJ628" s="5">
        <f t="shared" si="518"/>
        <v>0</v>
      </c>
      <c r="BK628" s="5">
        <f t="shared" si="519"/>
        <v>0</v>
      </c>
      <c r="BM628" s="5">
        <f t="shared" si="520"/>
        <v>0</v>
      </c>
      <c r="BN628" s="5">
        <f t="shared" si="521"/>
        <v>0</v>
      </c>
      <c r="BP628" s="5">
        <f t="shared" si="522"/>
        <v>0</v>
      </c>
      <c r="BQ628" s="5">
        <f t="shared" si="523"/>
        <v>0</v>
      </c>
      <c r="BS628" s="5">
        <f t="shared" si="524"/>
        <v>0</v>
      </c>
      <c r="BT628" s="5">
        <f t="shared" si="525"/>
        <v>0</v>
      </c>
      <c r="BV628" s="5">
        <f t="shared" si="526"/>
        <v>0</v>
      </c>
      <c r="BW628" s="5">
        <f t="shared" si="527"/>
        <v>0</v>
      </c>
      <c r="BY628" s="5">
        <f t="shared" si="528"/>
        <v>0</v>
      </c>
      <c r="BZ628" s="5">
        <f t="shared" si="529"/>
        <v>0</v>
      </c>
      <c r="CB628" s="5">
        <f t="shared" si="530"/>
        <v>0</v>
      </c>
      <c r="CC628" s="5">
        <f t="shared" si="531"/>
        <v>0</v>
      </c>
      <c r="CE628" s="5">
        <f t="shared" si="532"/>
        <v>0</v>
      </c>
      <c r="CF628" s="5">
        <f t="shared" si="533"/>
        <v>0</v>
      </c>
      <c r="CH628" s="5">
        <f t="shared" si="534"/>
        <v>0</v>
      </c>
      <c r="CI628" s="5">
        <f t="shared" si="535"/>
        <v>0</v>
      </c>
      <c r="CK628" s="5">
        <f t="shared" si="536"/>
        <v>0</v>
      </c>
      <c r="CL628" s="5">
        <f t="shared" si="537"/>
        <v>0</v>
      </c>
      <c r="CN628" s="5">
        <f t="shared" si="538"/>
        <v>0</v>
      </c>
      <c r="CO628" s="5">
        <f t="shared" si="539"/>
        <v>0</v>
      </c>
      <c r="CQ628" s="5">
        <f t="shared" si="540"/>
        <v>0</v>
      </c>
      <c r="CR628" s="5">
        <f t="shared" si="541"/>
        <v>0</v>
      </c>
      <c r="CT628" s="5">
        <f t="shared" si="542"/>
        <v>0</v>
      </c>
      <c r="CU628" s="5">
        <f t="shared" si="543"/>
        <v>0</v>
      </c>
      <c r="CW628" s="5">
        <f t="shared" si="544"/>
        <v>0</v>
      </c>
      <c r="CX628" s="5">
        <f t="shared" si="545"/>
        <v>0</v>
      </c>
      <c r="CZ628" s="5">
        <f>K628+N628+Q628+T628+W628+Z628+AC628+AF628+AI628+AL628+AO628+AR628+AU628+AX628+BA628+BD628+BG628+BJ628+BM628+BP628+BS628+BV628+BY628+CB628+CE628+CH628+CK628+CN628+CQ628</f>
        <v>0</v>
      </c>
      <c r="DA628" s="5">
        <f>L628+O628+R628+U628+X628+AA628+AD628+AG628+AJ628+AM628+AP628+AS628+AV628+AY628+BB628+BE628+BH628+BK628+BN628+BQ628+BT628+BW628+BZ628+CC628+CF628+CI628+CL628+CO628+CR628</f>
        <v>0</v>
      </c>
    </row>
    <row r="629" spans="2:105" x14ac:dyDescent="0.2">
      <c r="B629" s="23" t="s">
        <v>75</v>
      </c>
      <c r="D629" s="23" t="s">
        <v>350</v>
      </c>
      <c r="E629" s="23" t="s">
        <v>356</v>
      </c>
      <c r="F629" s="23" t="s">
        <v>301</v>
      </c>
      <c r="G629" s="37" t="s">
        <v>302</v>
      </c>
      <c r="H629" s="23" t="s">
        <v>236</v>
      </c>
      <c r="I629" s="23" t="s">
        <v>357</v>
      </c>
      <c r="K629" s="9"/>
      <c r="L629" s="5">
        <f t="shared" si="546"/>
        <v>0</v>
      </c>
      <c r="M629" s="9"/>
      <c r="N629" s="5">
        <f t="shared" si="486"/>
        <v>0</v>
      </c>
      <c r="O629" s="5">
        <f t="shared" si="487"/>
        <v>0</v>
      </c>
      <c r="P629" s="9"/>
      <c r="Q629" s="5">
        <f t="shared" si="488"/>
        <v>0</v>
      </c>
      <c r="R629" s="5">
        <f t="shared" si="489"/>
        <v>0</v>
      </c>
      <c r="S629" s="9"/>
      <c r="T629" s="5">
        <f t="shared" si="490"/>
        <v>0</v>
      </c>
      <c r="U629" s="5">
        <f t="shared" si="491"/>
        <v>0</v>
      </c>
      <c r="V629" s="9"/>
      <c r="W629" s="5">
        <f t="shared" si="492"/>
        <v>0</v>
      </c>
      <c r="X629" s="5">
        <f t="shared" si="493"/>
        <v>0</v>
      </c>
      <c r="Y629" s="9"/>
      <c r="Z629" s="5">
        <f t="shared" si="494"/>
        <v>0</v>
      </c>
      <c r="AA629" s="5">
        <f t="shared" si="495"/>
        <v>0</v>
      </c>
      <c r="AB629" s="9"/>
      <c r="AC629" s="5">
        <f t="shared" si="496"/>
        <v>0</v>
      </c>
      <c r="AD629" s="5">
        <f t="shared" si="497"/>
        <v>0</v>
      </c>
      <c r="AE629" s="9"/>
      <c r="AF629" s="5">
        <f t="shared" si="498"/>
        <v>0</v>
      </c>
      <c r="AG629" s="5">
        <f t="shared" si="499"/>
        <v>0</v>
      </c>
      <c r="AH629" s="9"/>
      <c r="AI629" s="5">
        <f t="shared" si="500"/>
        <v>0</v>
      </c>
      <c r="AJ629" s="5">
        <f t="shared" si="501"/>
        <v>0</v>
      </c>
      <c r="AK629" s="9"/>
      <c r="AL629" s="5">
        <f t="shared" si="502"/>
        <v>0</v>
      </c>
      <c r="AM629" s="5">
        <f t="shared" si="503"/>
        <v>0</v>
      </c>
      <c r="AN629" s="9"/>
      <c r="AO629" s="5">
        <f t="shared" si="504"/>
        <v>0</v>
      </c>
      <c r="AP629" s="5">
        <f t="shared" si="505"/>
        <v>0</v>
      </c>
      <c r="AQ629" s="9"/>
      <c r="AR629" s="5">
        <f t="shared" si="506"/>
        <v>0</v>
      </c>
      <c r="AS629" s="5">
        <f t="shared" si="507"/>
        <v>0</v>
      </c>
      <c r="AT629" s="9"/>
      <c r="AU629" s="5">
        <f t="shared" si="508"/>
        <v>0</v>
      </c>
      <c r="AV629" s="5">
        <f t="shared" si="509"/>
        <v>0</v>
      </c>
      <c r="AW629" s="9"/>
      <c r="AX629" s="5">
        <f t="shared" si="510"/>
        <v>0</v>
      </c>
      <c r="AY629" s="5">
        <f t="shared" si="511"/>
        <v>0</v>
      </c>
      <c r="AZ629" s="9"/>
      <c r="BA629" s="5">
        <f t="shared" si="512"/>
        <v>0</v>
      </c>
      <c r="BB629" s="5">
        <f t="shared" si="513"/>
        <v>0</v>
      </c>
      <c r="BC629" s="9"/>
      <c r="BD629" s="5">
        <f t="shared" si="514"/>
        <v>0</v>
      </c>
      <c r="BE629" s="5">
        <f t="shared" si="515"/>
        <v>0</v>
      </c>
      <c r="BG629" s="5">
        <f t="shared" si="516"/>
        <v>0</v>
      </c>
      <c r="BH629" s="5">
        <f t="shared" si="517"/>
        <v>0</v>
      </c>
      <c r="BJ629" s="5">
        <f t="shared" si="518"/>
        <v>0</v>
      </c>
      <c r="BK629" s="5">
        <f t="shared" si="519"/>
        <v>0</v>
      </c>
      <c r="BM629" s="5">
        <f t="shared" si="520"/>
        <v>0</v>
      </c>
      <c r="BN629" s="5">
        <f t="shared" si="521"/>
        <v>0</v>
      </c>
      <c r="BP629" s="5">
        <f t="shared" si="522"/>
        <v>0</v>
      </c>
      <c r="BQ629" s="5">
        <f t="shared" si="523"/>
        <v>0</v>
      </c>
      <c r="BS629" s="5">
        <f t="shared" si="524"/>
        <v>0</v>
      </c>
      <c r="BT629" s="5">
        <f t="shared" si="525"/>
        <v>0</v>
      </c>
      <c r="BV629" s="5">
        <f t="shared" si="526"/>
        <v>0</v>
      </c>
      <c r="BW629" s="5">
        <f t="shared" si="527"/>
        <v>0</v>
      </c>
      <c r="BY629" s="5">
        <f t="shared" si="528"/>
        <v>0</v>
      </c>
      <c r="BZ629" s="5">
        <f t="shared" si="529"/>
        <v>0</v>
      </c>
      <c r="CB629" s="5">
        <f t="shared" si="530"/>
        <v>0</v>
      </c>
      <c r="CC629" s="5">
        <f t="shared" si="531"/>
        <v>0</v>
      </c>
      <c r="CE629" s="5">
        <f t="shared" si="532"/>
        <v>0</v>
      </c>
      <c r="CF629" s="5">
        <f t="shared" si="533"/>
        <v>0</v>
      </c>
      <c r="CH629" s="5">
        <f t="shared" si="534"/>
        <v>0</v>
      </c>
      <c r="CI629" s="5">
        <f t="shared" si="535"/>
        <v>0</v>
      </c>
      <c r="CK629" s="5">
        <f t="shared" si="536"/>
        <v>0</v>
      </c>
      <c r="CL629" s="5">
        <f t="shared" si="537"/>
        <v>0</v>
      </c>
      <c r="CN629" s="5">
        <f t="shared" si="538"/>
        <v>0</v>
      </c>
      <c r="CO629" s="5">
        <f t="shared" si="539"/>
        <v>0</v>
      </c>
      <c r="CQ629" s="5">
        <f t="shared" si="540"/>
        <v>0</v>
      </c>
      <c r="CR629" s="5">
        <f t="shared" si="541"/>
        <v>0</v>
      </c>
      <c r="CT629" s="5">
        <f t="shared" si="542"/>
        <v>0</v>
      </c>
      <c r="CU629" s="5">
        <f t="shared" si="543"/>
        <v>0</v>
      </c>
      <c r="CW629" s="5">
        <f t="shared" si="544"/>
        <v>0</v>
      </c>
      <c r="CX629" s="5">
        <f t="shared" si="545"/>
        <v>0</v>
      </c>
      <c r="CZ629" s="5">
        <f>K629+N629+Q629+T629+W629+Z629+AC629+AF629+AI629+AL629+AO629+AR629+AU629+AX629+BA629+BD629+BG629+BJ629+BM629+BP629+BS629+BV629+BY629+CB629+CE629+CH629+CK629+CN629+CQ629</f>
        <v>0</v>
      </c>
      <c r="DA629" s="5">
        <f>L629+O629+R629+U629+X629+AA629+AD629+AG629+AJ629+AM629+AP629+AS629+AV629+AY629+BB629+BE629+BH629+BK629+BN629+BQ629+BT629+BW629+BZ629+CC629+CF629+CI629+CL629+CO629+CR629</f>
        <v>0</v>
      </c>
    </row>
    <row r="630" spans="2:105" x14ac:dyDescent="0.2">
      <c r="B630" s="23" t="s">
        <v>75</v>
      </c>
      <c r="D630" s="23" t="s">
        <v>350</v>
      </c>
      <c r="E630" s="23" t="s">
        <v>356</v>
      </c>
      <c r="F630" s="23" t="s">
        <v>301</v>
      </c>
      <c r="G630" s="37" t="s">
        <v>302</v>
      </c>
      <c r="H630" s="23" t="s">
        <v>237</v>
      </c>
      <c r="I630" s="23" t="s">
        <v>357</v>
      </c>
      <c r="K630" s="9"/>
      <c r="L630" s="5">
        <f t="shared" si="546"/>
        <v>0</v>
      </c>
      <c r="M630" s="9"/>
      <c r="N630" s="5">
        <f t="shared" si="486"/>
        <v>0</v>
      </c>
      <c r="O630" s="5">
        <f t="shared" si="487"/>
        <v>0</v>
      </c>
      <c r="P630" s="9"/>
      <c r="Q630" s="5">
        <f t="shared" si="488"/>
        <v>0</v>
      </c>
      <c r="R630" s="5">
        <f t="shared" si="489"/>
        <v>0</v>
      </c>
      <c r="S630" s="9"/>
      <c r="T630" s="5">
        <f t="shared" si="490"/>
        <v>0</v>
      </c>
      <c r="U630" s="5">
        <f t="shared" si="491"/>
        <v>0</v>
      </c>
      <c r="V630" s="9"/>
      <c r="W630" s="5">
        <f t="shared" si="492"/>
        <v>0</v>
      </c>
      <c r="X630" s="5">
        <f t="shared" si="493"/>
        <v>0</v>
      </c>
      <c r="Y630" s="9"/>
      <c r="Z630" s="5">
        <f t="shared" si="494"/>
        <v>0</v>
      </c>
      <c r="AA630" s="5">
        <f t="shared" si="495"/>
        <v>0</v>
      </c>
      <c r="AB630" s="9"/>
      <c r="AC630" s="5">
        <f t="shared" si="496"/>
        <v>0</v>
      </c>
      <c r="AD630" s="5">
        <f t="shared" si="497"/>
        <v>0</v>
      </c>
      <c r="AE630" s="9"/>
      <c r="AF630" s="5">
        <f t="shared" si="498"/>
        <v>0</v>
      </c>
      <c r="AG630" s="5">
        <f t="shared" si="499"/>
        <v>0</v>
      </c>
      <c r="AH630" s="9"/>
      <c r="AI630" s="5">
        <f t="shared" si="500"/>
        <v>0</v>
      </c>
      <c r="AJ630" s="5">
        <f t="shared" si="501"/>
        <v>0</v>
      </c>
      <c r="AK630" s="9"/>
      <c r="AL630" s="5">
        <f t="shared" si="502"/>
        <v>0</v>
      </c>
      <c r="AM630" s="5">
        <f t="shared" si="503"/>
        <v>0</v>
      </c>
      <c r="AN630" s="9"/>
      <c r="AO630" s="5">
        <f t="shared" si="504"/>
        <v>0</v>
      </c>
      <c r="AP630" s="5">
        <f t="shared" si="505"/>
        <v>0</v>
      </c>
      <c r="AQ630" s="9"/>
      <c r="AR630" s="5">
        <f t="shared" si="506"/>
        <v>0</v>
      </c>
      <c r="AS630" s="5">
        <f t="shared" si="507"/>
        <v>0</v>
      </c>
      <c r="AT630" s="9"/>
      <c r="AU630" s="5">
        <f t="shared" si="508"/>
        <v>0</v>
      </c>
      <c r="AV630" s="5">
        <f t="shared" si="509"/>
        <v>0</v>
      </c>
      <c r="AW630" s="9"/>
      <c r="AX630" s="5">
        <f t="shared" si="510"/>
        <v>0</v>
      </c>
      <c r="AY630" s="5">
        <f t="shared" si="511"/>
        <v>0</v>
      </c>
      <c r="AZ630" s="9"/>
      <c r="BA630" s="5">
        <f t="shared" si="512"/>
        <v>0</v>
      </c>
      <c r="BB630" s="5">
        <f t="shared" si="513"/>
        <v>0</v>
      </c>
      <c r="BC630" s="9"/>
      <c r="BD630" s="5">
        <f t="shared" si="514"/>
        <v>0</v>
      </c>
      <c r="BE630" s="5">
        <f t="shared" si="515"/>
        <v>0</v>
      </c>
      <c r="BG630" s="5">
        <f t="shared" si="516"/>
        <v>0</v>
      </c>
      <c r="BH630" s="5">
        <f t="shared" si="517"/>
        <v>0</v>
      </c>
      <c r="BJ630" s="5">
        <f t="shared" si="518"/>
        <v>0</v>
      </c>
      <c r="BK630" s="5">
        <f t="shared" si="519"/>
        <v>0</v>
      </c>
      <c r="BM630" s="5">
        <f t="shared" si="520"/>
        <v>0</v>
      </c>
      <c r="BN630" s="5">
        <f t="shared" si="521"/>
        <v>0</v>
      </c>
      <c r="BP630" s="5">
        <f t="shared" si="522"/>
        <v>0</v>
      </c>
      <c r="BQ630" s="5">
        <f t="shared" si="523"/>
        <v>0</v>
      </c>
      <c r="BS630" s="5">
        <f t="shared" si="524"/>
        <v>0</v>
      </c>
      <c r="BT630" s="5">
        <f t="shared" si="525"/>
        <v>0</v>
      </c>
      <c r="BV630" s="5">
        <f t="shared" si="526"/>
        <v>0</v>
      </c>
      <c r="BW630" s="5">
        <f t="shared" si="527"/>
        <v>0</v>
      </c>
      <c r="BY630" s="5">
        <f t="shared" si="528"/>
        <v>0</v>
      </c>
      <c r="BZ630" s="5">
        <f t="shared" si="529"/>
        <v>0</v>
      </c>
      <c r="CB630" s="5">
        <f t="shared" si="530"/>
        <v>0</v>
      </c>
      <c r="CC630" s="5">
        <f t="shared" si="531"/>
        <v>0</v>
      </c>
      <c r="CE630" s="5">
        <f t="shared" si="532"/>
        <v>0</v>
      </c>
      <c r="CF630" s="5">
        <f t="shared" si="533"/>
        <v>0</v>
      </c>
      <c r="CH630" s="5">
        <f t="shared" si="534"/>
        <v>0</v>
      </c>
      <c r="CI630" s="5">
        <f t="shared" si="535"/>
        <v>0</v>
      </c>
      <c r="CK630" s="5">
        <f t="shared" si="536"/>
        <v>0</v>
      </c>
      <c r="CL630" s="5">
        <f t="shared" si="537"/>
        <v>0</v>
      </c>
      <c r="CN630" s="5">
        <f t="shared" si="538"/>
        <v>0</v>
      </c>
      <c r="CO630" s="5">
        <f t="shared" si="539"/>
        <v>0</v>
      </c>
      <c r="CQ630" s="5">
        <f t="shared" si="540"/>
        <v>0</v>
      </c>
      <c r="CR630" s="5">
        <f t="shared" si="541"/>
        <v>0</v>
      </c>
      <c r="CT630" s="5">
        <f t="shared" si="542"/>
        <v>0</v>
      </c>
      <c r="CU630" s="5">
        <f t="shared" si="543"/>
        <v>0</v>
      </c>
      <c r="CW630" s="5">
        <f t="shared" si="544"/>
        <v>0</v>
      </c>
      <c r="CX630" s="5">
        <f t="shared" si="545"/>
        <v>0</v>
      </c>
      <c r="CZ630" s="5">
        <f t="shared" ref="CZ630:CZ693" si="554">K630+N630+Q630+T630+W630+Z630+AC630+AF630+AI630+AL630+AO630+AR630+AU630+AX630+BA630+BD630+BG630+BJ630+BM630+BP630+BS630+BV630+BY630+CB630+CE630+CH630+CK630+CN630+CQ630</f>
        <v>0</v>
      </c>
      <c r="DA630" s="5">
        <f t="shared" ref="DA630:DA693" si="555">L630+O630+R630+U630+X630+AA630+AD630+AG630+AJ630+AM630+AP630+AS630+AV630+AY630+BB630+BE630+BH630+BK630+BN630+BQ630+BT630+BW630+BZ630+CC630+CF630+CI630+CL630+CO630+CR630</f>
        <v>0</v>
      </c>
    </row>
    <row r="631" spans="2:105" x14ac:dyDescent="0.2">
      <c r="K631" s="9"/>
      <c r="M631" s="9"/>
      <c r="P631" s="9"/>
      <c r="S631" s="9"/>
      <c r="V631" s="9"/>
      <c r="Y631" s="9"/>
      <c r="AB631" s="9"/>
      <c r="AE631" s="9"/>
      <c r="AH631" s="9"/>
      <c r="AK631" s="9"/>
      <c r="AN631" s="9"/>
      <c r="AQ631" s="9"/>
      <c r="AT631" s="9"/>
      <c r="AW631" s="9"/>
      <c r="AZ631" s="9"/>
      <c r="BC631" s="9"/>
    </row>
    <row r="632" spans="2:105" x14ac:dyDescent="0.2">
      <c r="B632" s="23" t="s">
        <v>75</v>
      </c>
      <c r="D632" s="23" t="s">
        <v>350</v>
      </c>
      <c r="E632" s="23" t="s">
        <v>356</v>
      </c>
      <c r="F632" s="23" t="s">
        <v>303</v>
      </c>
      <c r="G632" s="37" t="s">
        <v>304</v>
      </c>
      <c r="H632" s="23" t="s">
        <v>235</v>
      </c>
      <c r="I632" s="23" t="s">
        <v>357</v>
      </c>
      <c r="K632" s="9"/>
      <c r="L632" s="5">
        <f t="shared" si="546"/>
        <v>0</v>
      </c>
      <c r="M632" s="9"/>
      <c r="N632" s="5">
        <f t="shared" si="486"/>
        <v>0</v>
      </c>
      <c r="O632" s="5">
        <f t="shared" si="487"/>
        <v>0</v>
      </c>
      <c r="P632" s="9"/>
      <c r="Q632" s="5">
        <f t="shared" si="488"/>
        <v>0</v>
      </c>
      <c r="R632" s="5">
        <f t="shared" si="489"/>
        <v>0</v>
      </c>
      <c r="S632" s="9"/>
      <c r="T632" s="5">
        <f t="shared" si="490"/>
        <v>0</v>
      </c>
      <c r="U632" s="5">
        <f t="shared" si="491"/>
        <v>0</v>
      </c>
      <c r="V632" s="9"/>
      <c r="W632" s="5">
        <f t="shared" si="492"/>
        <v>0</v>
      </c>
      <c r="X632" s="5">
        <f t="shared" si="493"/>
        <v>0</v>
      </c>
      <c r="Y632" s="9"/>
      <c r="Z632" s="5">
        <f t="shared" si="494"/>
        <v>0</v>
      </c>
      <c r="AA632" s="5">
        <f t="shared" si="495"/>
        <v>0</v>
      </c>
      <c r="AB632" s="9"/>
      <c r="AC632" s="5">
        <f t="shared" si="496"/>
        <v>0</v>
      </c>
      <c r="AD632" s="5">
        <f t="shared" si="497"/>
        <v>0</v>
      </c>
      <c r="AE632" s="9"/>
      <c r="AF632" s="5">
        <f t="shared" si="498"/>
        <v>0</v>
      </c>
      <c r="AG632" s="5">
        <f t="shared" si="499"/>
        <v>0</v>
      </c>
      <c r="AH632" s="9"/>
      <c r="AI632" s="5">
        <f t="shared" si="500"/>
        <v>0</v>
      </c>
      <c r="AJ632" s="5">
        <f t="shared" si="501"/>
        <v>0</v>
      </c>
      <c r="AK632" s="9"/>
      <c r="AL632" s="5">
        <f t="shared" si="502"/>
        <v>0</v>
      </c>
      <c r="AM632" s="5">
        <f t="shared" si="503"/>
        <v>0</v>
      </c>
      <c r="AN632" s="9"/>
      <c r="AO632" s="5">
        <f t="shared" si="504"/>
        <v>0</v>
      </c>
      <c r="AP632" s="5">
        <f t="shared" si="505"/>
        <v>0</v>
      </c>
      <c r="AQ632" s="9"/>
      <c r="AR632" s="5">
        <f t="shared" si="506"/>
        <v>0</v>
      </c>
      <c r="AS632" s="5">
        <f t="shared" si="507"/>
        <v>0</v>
      </c>
      <c r="AT632" s="9"/>
      <c r="AU632" s="5">
        <f t="shared" si="508"/>
        <v>0</v>
      </c>
      <c r="AV632" s="5">
        <f t="shared" si="509"/>
        <v>0</v>
      </c>
      <c r="AW632" s="9"/>
      <c r="AX632" s="5">
        <f t="shared" si="510"/>
        <v>0</v>
      </c>
      <c r="AY632" s="5">
        <f t="shared" si="511"/>
        <v>0</v>
      </c>
      <c r="AZ632" s="9"/>
      <c r="BA632" s="5">
        <f t="shared" si="512"/>
        <v>0</v>
      </c>
      <c r="BB632" s="5">
        <f t="shared" si="513"/>
        <v>0</v>
      </c>
      <c r="BC632" s="9"/>
      <c r="BD632" s="5">
        <f t="shared" si="514"/>
        <v>0</v>
      </c>
      <c r="BE632" s="5">
        <f t="shared" si="515"/>
        <v>0</v>
      </c>
      <c r="BG632" s="5">
        <f t="shared" si="516"/>
        <v>0</v>
      </c>
      <c r="BH632" s="5">
        <f t="shared" si="517"/>
        <v>0</v>
      </c>
      <c r="BJ632" s="5">
        <f t="shared" si="518"/>
        <v>0</v>
      </c>
      <c r="BK632" s="5">
        <f t="shared" si="519"/>
        <v>0</v>
      </c>
      <c r="BM632" s="5">
        <f t="shared" si="520"/>
        <v>0</v>
      </c>
      <c r="BN632" s="5">
        <f t="shared" si="521"/>
        <v>0</v>
      </c>
      <c r="BP632" s="5">
        <f t="shared" si="522"/>
        <v>0</v>
      </c>
      <c r="BQ632" s="5">
        <f t="shared" si="523"/>
        <v>0</v>
      </c>
      <c r="BS632" s="5">
        <f t="shared" si="524"/>
        <v>0</v>
      </c>
      <c r="BT632" s="5">
        <f t="shared" si="525"/>
        <v>0</v>
      </c>
      <c r="BV632" s="5">
        <f t="shared" si="526"/>
        <v>0</v>
      </c>
      <c r="BW632" s="5">
        <f t="shared" si="527"/>
        <v>0</v>
      </c>
      <c r="BY632" s="5">
        <f t="shared" si="528"/>
        <v>0</v>
      </c>
      <c r="BZ632" s="5">
        <f t="shared" si="529"/>
        <v>0</v>
      </c>
      <c r="CB632" s="5">
        <f t="shared" si="530"/>
        <v>0</v>
      </c>
      <c r="CC632" s="5">
        <f t="shared" si="531"/>
        <v>0</v>
      </c>
      <c r="CE632" s="5">
        <f t="shared" si="532"/>
        <v>0</v>
      </c>
      <c r="CF632" s="5">
        <f t="shared" si="533"/>
        <v>0</v>
      </c>
      <c r="CH632" s="5">
        <f t="shared" si="534"/>
        <v>0</v>
      </c>
      <c r="CI632" s="5">
        <f t="shared" si="535"/>
        <v>0</v>
      </c>
      <c r="CK632" s="5">
        <f t="shared" si="536"/>
        <v>0</v>
      </c>
      <c r="CL632" s="5">
        <f t="shared" si="537"/>
        <v>0</v>
      </c>
      <c r="CN632" s="5">
        <f t="shared" si="538"/>
        <v>0</v>
      </c>
      <c r="CO632" s="5">
        <f t="shared" si="539"/>
        <v>0</v>
      </c>
      <c r="CQ632" s="5">
        <f t="shared" si="540"/>
        <v>0</v>
      </c>
      <c r="CR632" s="5">
        <f t="shared" si="541"/>
        <v>0</v>
      </c>
      <c r="CT632" s="5">
        <f t="shared" si="542"/>
        <v>0</v>
      </c>
      <c r="CU632" s="5">
        <f t="shared" si="543"/>
        <v>0</v>
      </c>
      <c r="CW632" s="5">
        <f t="shared" si="544"/>
        <v>0</v>
      </c>
      <c r="CX632" s="5">
        <f t="shared" si="545"/>
        <v>0</v>
      </c>
      <c r="CZ632" s="5">
        <f t="shared" si="554"/>
        <v>0</v>
      </c>
      <c r="DA632" s="5">
        <f t="shared" si="555"/>
        <v>0</v>
      </c>
    </row>
    <row r="633" spans="2:105" x14ac:dyDescent="0.2">
      <c r="B633" s="23" t="s">
        <v>75</v>
      </c>
      <c r="D633" s="23" t="s">
        <v>350</v>
      </c>
      <c r="E633" s="23" t="s">
        <v>356</v>
      </c>
      <c r="F633" s="23" t="s">
        <v>303</v>
      </c>
      <c r="G633" s="37" t="s">
        <v>304</v>
      </c>
      <c r="H633" s="23" t="s">
        <v>236</v>
      </c>
      <c r="I633" s="23" t="s">
        <v>357</v>
      </c>
      <c r="K633" s="9"/>
      <c r="L633" s="5">
        <f t="shared" ref="L633:L696" si="556">+K633</f>
        <v>0</v>
      </c>
      <c r="M633" s="9"/>
      <c r="N633" s="5">
        <f t="shared" ref="N633:N696" si="557">+K633</f>
        <v>0</v>
      </c>
      <c r="O633" s="5">
        <f t="shared" ref="O633:O696" si="558">+N633</f>
        <v>0</v>
      </c>
      <c r="P633" s="9"/>
      <c r="Q633" s="5">
        <f t="shared" ref="Q633:Q696" si="559">+N633</f>
        <v>0</v>
      </c>
      <c r="R633" s="5">
        <f t="shared" ref="R633:R696" si="560">+Q633</f>
        <v>0</v>
      </c>
      <c r="S633" s="9"/>
      <c r="T633" s="5">
        <f t="shared" ref="T633:T696" si="561">+Q633</f>
        <v>0</v>
      </c>
      <c r="U633" s="5">
        <f t="shared" ref="U633:U696" si="562">+T633</f>
        <v>0</v>
      </c>
      <c r="V633" s="9"/>
      <c r="W633" s="5">
        <f t="shared" ref="W633:W696" si="563">+T633</f>
        <v>0</v>
      </c>
      <c r="X633" s="5">
        <f t="shared" ref="X633:X696" si="564">+W633</f>
        <v>0</v>
      </c>
      <c r="Y633" s="9"/>
      <c r="Z633" s="5">
        <f t="shared" ref="Z633:Z696" si="565">+W633</f>
        <v>0</v>
      </c>
      <c r="AA633" s="5">
        <f t="shared" ref="AA633:AA696" si="566">+Z633</f>
        <v>0</v>
      </c>
      <c r="AB633" s="9"/>
      <c r="AC633" s="5">
        <f t="shared" ref="AC633:AC696" si="567">+Z633</f>
        <v>0</v>
      </c>
      <c r="AD633" s="5">
        <f t="shared" ref="AD633:AD696" si="568">+AC633</f>
        <v>0</v>
      </c>
      <c r="AE633" s="9"/>
      <c r="AF633" s="5">
        <f t="shared" ref="AF633:AF696" si="569">+AC633</f>
        <v>0</v>
      </c>
      <c r="AG633" s="5">
        <f t="shared" ref="AG633:AG696" si="570">+AF633</f>
        <v>0</v>
      </c>
      <c r="AH633" s="9"/>
      <c r="AI633" s="5">
        <f t="shared" ref="AI633:AI696" si="571">+AF633</f>
        <v>0</v>
      </c>
      <c r="AJ633" s="5">
        <f t="shared" ref="AJ633:AJ696" si="572">+AI633</f>
        <v>0</v>
      </c>
      <c r="AK633" s="9"/>
      <c r="AL633" s="5">
        <f t="shared" ref="AL633:AL696" si="573">+AI633</f>
        <v>0</v>
      </c>
      <c r="AM633" s="5">
        <f t="shared" ref="AM633:AM696" si="574">+AL633</f>
        <v>0</v>
      </c>
      <c r="AN633" s="9"/>
      <c r="AO633" s="5">
        <f t="shared" ref="AO633:AO696" si="575">+AL633</f>
        <v>0</v>
      </c>
      <c r="AP633" s="5">
        <f t="shared" ref="AP633:AP696" si="576">+AO633</f>
        <v>0</v>
      </c>
      <c r="AQ633" s="9"/>
      <c r="AR633" s="5">
        <f t="shared" ref="AR633:AR696" si="577">+AO633</f>
        <v>0</v>
      </c>
      <c r="AS633" s="5">
        <f t="shared" ref="AS633:AS696" si="578">+AR633</f>
        <v>0</v>
      </c>
      <c r="AT633" s="9"/>
      <c r="AU633" s="5">
        <f t="shared" ref="AU633:AU696" si="579">+AR633</f>
        <v>0</v>
      </c>
      <c r="AV633" s="5">
        <f t="shared" ref="AV633:AV696" si="580">+AU633</f>
        <v>0</v>
      </c>
      <c r="AW633" s="9"/>
      <c r="AX633" s="5">
        <f t="shared" ref="AX633:AX696" si="581">+AU633</f>
        <v>0</v>
      </c>
      <c r="AY633" s="5">
        <f t="shared" ref="AY633:AY696" si="582">+AX633</f>
        <v>0</v>
      </c>
      <c r="AZ633" s="9"/>
      <c r="BA633" s="5">
        <f t="shared" ref="BA633:BA696" si="583">+AX633</f>
        <v>0</v>
      </c>
      <c r="BB633" s="5">
        <f t="shared" ref="BB633:BB696" si="584">+BA633</f>
        <v>0</v>
      </c>
      <c r="BC633" s="9"/>
      <c r="BD633" s="5">
        <f t="shared" ref="BD633:BD696" si="585">+BA633</f>
        <v>0</v>
      </c>
      <c r="BE633" s="5">
        <f t="shared" ref="BE633:BE696" si="586">+BD633</f>
        <v>0</v>
      </c>
      <c r="BG633" s="5">
        <f t="shared" ref="BG633:BG696" si="587">+BD633</f>
        <v>0</v>
      </c>
      <c r="BH633" s="5">
        <f t="shared" ref="BH633:BH696" si="588">+BG633</f>
        <v>0</v>
      </c>
      <c r="BJ633" s="5">
        <f t="shared" ref="BJ633:BJ696" si="589">+BG633</f>
        <v>0</v>
      </c>
      <c r="BK633" s="5">
        <f t="shared" ref="BK633:BK696" si="590">+BJ633</f>
        <v>0</v>
      </c>
      <c r="BM633" s="5">
        <f t="shared" ref="BM633:BM696" si="591">+BJ633</f>
        <v>0</v>
      </c>
      <c r="BN633" s="5">
        <f t="shared" ref="BN633:BN696" si="592">+BM633</f>
        <v>0</v>
      </c>
      <c r="BP633" s="5">
        <f t="shared" ref="BP633:BP696" si="593">+BM633</f>
        <v>0</v>
      </c>
      <c r="BQ633" s="5">
        <f t="shared" ref="BQ633:BQ696" si="594">+BP633</f>
        <v>0</v>
      </c>
      <c r="BS633" s="5">
        <f t="shared" ref="BS633:BS696" si="595">+BP633</f>
        <v>0</v>
      </c>
      <c r="BT633" s="5">
        <f t="shared" ref="BT633:BT696" si="596">+BS633</f>
        <v>0</v>
      </c>
      <c r="BV633" s="5">
        <f t="shared" ref="BV633:BV696" si="597">+BS633</f>
        <v>0</v>
      </c>
      <c r="BW633" s="5">
        <f t="shared" ref="BW633:BW696" si="598">+BV633</f>
        <v>0</v>
      </c>
      <c r="BY633" s="5">
        <f t="shared" ref="BY633:BY696" si="599">+BV633</f>
        <v>0</v>
      </c>
      <c r="BZ633" s="5">
        <f t="shared" ref="BZ633:BZ696" si="600">+BY633</f>
        <v>0</v>
      </c>
      <c r="CB633" s="5">
        <f t="shared" ref="CB633:CB696" si="601">+BY633</f>
        <v>0</v>
      </c>
      <c r="CC633" s="5">
        <f t="shared" ref="CC633:CC696" si="602">+CB633</f>
        <v>0</v>
      </c>
      <c r="CE633" s="5">
        <f t="shared" ref="CE633:CE696" si="603">+CB633</f>
        <v>0</v>
      </c>
      <c r="CF633" s="5">
        <f t="shared" ref="CF633:CF696" si="604">+CE633</f>
        <v>0</v>
      </c>
      <c r="CH633" s="5">
        <f t="shared" ref="CH633:CH696" si="605">+CE633</f>
        <v>0</v>
      </c>
      <c r="CI633" s="5">
        <f t="shared" ref="CI633:CI696" si="606">+CH633</f>
        <v>0</v>
      </c>
      <c r="CK633" s="5">
        <f t="shared" ref="CK633:CK696" si="607">+CH633</f>
        <v>0</v>
      </c>
      <c r="CL633" s="5">
        <f t="shared" ref="CL633:CL696" si="608">+CK633</f>
        <v>0</v>
      </c>
      <c r="CN633" s="5">
        <f t="shared" ref="CN633:CN696" si="609">+CK633</f>
        <v>0</v>
      </c>
      <c r="CO633" s="5">
        <f t="shared" ref="CO633:CO696" si="610">+CN633</f>
        <v>0</v>
      </c>
      <c r="CQ633" s="5">
        <f t="shared" ref="CQ633:CQ696" si="611">+CN633</f>
        <v>0</v>
      </c>
      <c r="CR633" s="5">
        <f t="shared" ref="CR633:CR696" si="612">+CQ633</f>
        <v>0</v>
      </c>
      <c r="CT633" s="5">
        <f t="shared" ref="CT633:CT696" si="613">+CQ633</f>
        <v>0</v>
      </c>
      <c r="CU633" s="5">
        <f t="shared" ref="CU633:CU696" si="614">+CT633</f>
        <v>0</v>
      </c>
      <c r="CW633" s="5">
        <f t="shared" ref="CW633:CW696" si="615">+CT633</f>
        <v>0</v>
      </c>
      <c r="CX633" s="5">
        <f t="shared" ref="CX633:CX696" si="616">+CW633</f>
        <v>0</v>
      </c>
      <c r="CZ633" s="5">
        <f t="shared" si="554"/>
        <v>0</v>
      </c>
      <c r="DA633" s="5">
        <f t="shared" si="555"/>
        <v>0</v>
      </c>
    </row>
    <row r="634" spans="2:105" x14ac:dyDescent="0.2">
      <c r="B634" s="23" t="s">
        <v>75</v>
      </c>
      <c r="D634" s="23" t="s">
        <v>350</v>
      </c>
      <c r="E634" s="23" t="s">
        <v>356</v>
      </c>
      <c r="F634" s="23" t="s">
        <v>303</v>
      </c>
      <c r="G634" s="37" t="s">
        <v>304</v>
      </c>
      <c r="H634" s="23" t="s">
        <v>237</v>
      </c>
      <c r="I634" s="23" t="s">
        <v>357</v>
      </c>
      <c r="K634" s="9"/>
      <c r="L634" s="5">
        <f t="shared" si="556"/>
        <v>0</v>
      </c>
      <c r="M634" s="9"/>
      <c r="N634" s="5">
        <f t="shared" si="557"/>
        <v>0</v>
      </c>
      <c r="O634" s="5">
        <f t="shared" si="558"/>
        <v>0</v>
      </c>
      <c r="P634" s="9"/>
      <c r="Q634" s="5">
        <f t="shared" si="559"/>
        <v>0</v>
      </c>
      <c r="R634" s="5">
        <f t="shared" si="560"/>
        <v>0</v>
      </c>
      <c r="S634" s="9"/>
      <c r="T634" s="5">
        <f t="shared" si="561"/>
        <v>0</v>
      </c>
      <c r="U634" s="5">
        <f t="shared" si="562"/>
        <v>0</v>
      </c>
      <c r="V634" s="9"/>
      <c r="W634" s="5">
        <f t="shared" si="563"/>
        <v>0</v>
      </c>
      <c r="X634" s="5">
        <f t="shared" si="564"/>
        <v>0</v>
      </c>
      <c r="Y634" s="9"/>
      <c r="Z634" s="5">
        <f t="shared" si="565"/>
        <v>0</v>
      </c>
      <c r="AA634" s="5">
        <f t="shared" si="566"/>
        <v>0</v>
      </c>
      <c r="AB634" s="9"/>
      <c r="AC634" s="5">
        <f t="shared" si="567"/>
        <v>0</v>
      </c>
      <c r="AD634" s="5">
        <f t="shared" si="568"/>
        <v>0</v>
      </c>
      <c r="AE634" s="9"/>
      <c r="AF634" s="5">
        <f t="shared" si="569"/>
        <v>0</v>
      </c>
      <c r="AG634" s="5">
        <f t="shared" si="570"/>
        <v>0</v>
      </c>
      <c r="AH634" s="9"/>
      <c r="AI634" s="5">
        <f t="shared" si="571"/>
        <v>0</v>
      </c>
      <c r="AJ634" s="5">
        <f t="shared" si="572"/>
        <v>0</v>
      </c>
      <c r="AK634" s="9"/>
      <c r="AL634" s="5">
        <f t="shared" si="573"/>
        <v>0</v>
      </c>
      <c r="AM634" s="5">
        <f t="shared" si="574"/>
        <v>0</v>
      </c>
      <c r="AN634" s="9"/>
      <c r="AO634" s="5">
        <f t="shared" si="575"/>
        <v>0</v>
      </c>
      <c r="AP634" s="5">
        <f t="shared" si="576"/>
        <v>0</v>
      </c>
      <c r="AQ634" s="9"/>
      <c r="AR634" s="5">
        <f t="shared" si="577"/>
        <v>0</v>
      </c>
      <c r="AS634" s="5">
        <f t="shared" si="578"/>
        <v>0</v>
      </c>
      <c r="AT634" s="9"/>
      <c r="AU634" s="5">
        <f t="shared" si="579"/>
        <v>0</v>
      </c>
      <c r="AV634" s="5">
        <f t="shared" si="580"/>
        <v>0</v>
      </c>
      <c r="AW634" s="9"/>
      <c r="AX634" s="5">
        <f t="shared" si="581"/>
        <v>0</v>
      </c>
      <c r="AY634" s="5">
        <f t="shared" si="582"/>
        <v>0</v>
      </c>
      <c r="AZ634" s="9"/>
      <c r="BA634" s="5">
        <f t="shared" si="583"/>
        <v>0</v>
      </c>
      <c r="BB634" s="5">
        <f t="shared" si="584"/>
        <v>0</v>
      </c>
      <c r="BC634" s="9"/>
      <c r="BD634" s="5">
        <f t="shared" si="585"/>
        <v>0</v>
      </c>
      <c r="BE634" s="5">
        <f t="shared" si="586"/>
        <v>0</v>
      </c>
      <c r="BG634" s="5">
        <f t="shared" si="587"/>
        <v>0</v>
      </c>
      <c r="BH634" s="5">
        <f t="shared" si="588"/>
        <v>0</v>
      </c>
      <c r="BJ634" s="5">
        <f t="shared" si="589"/>
        <v>0</v>
      </c>
      <c r="BK634" s="5">
        <f t="shared" si="590"/>
        <v>0</v>
      </c>
      <c r="BM634" s="5">
        <f t="shared" si="591"/>
        <v>0</v>
      </c>
      <c r="BN634" s="5">
        <f t="shared" si="592"/>
        <v>0</v>
      </c>
      <c r="BP634" s="5">
        <f t="shared" si="593"/>
        <v>0</v>
      </c>
      <c r="BQ634" s="5">
        <f t="shared" si="594"/>
        <v>0</v>
      </c>
      <c r="BS634" s="5">
        <f t="shared" si="595"/>
        <v>0</v>
      </c>
      <c r="BT634" s="5">
        <f t="shared" si="596"/>
        <v>0</v>
      </c>
      <c r="BV634" s="5">
        <f t="shared" si="597"/>
        <v>0</v>
      </c>
      <c r="BW634" s="5">
        <f t="shared" si="598"/>
        <v>0</v>
      </c>
      <c r="BY634" s="5">
        <f t="shared" si="599"/>
        <v>0</v>
      </c>
      <c r="BZ634" s="5">
        <f t="shared" si="600"/>
        <v>0</v>
      </c>
      <c r="CB634" s="5">
        <f t="shared" si="601"/>
        <v>0</v>
      </c>
      <c r="CC634" s="5">
        <f t="shared" si="602"/>
        <v>0</v>
      </c>
      <c r="CE634" s="5">
        <f t="shared" si="603"/>
        <v>0</v>
      </c>
      <c r="CF634" s="5">
        <f t="shared" si="604"/>
        <v>0</v>
      </c>
      <c r="CH634" s="5">
        <f t="shared" si="605"/>
        <v>0</v>
      </c>
      <c r="CI634" s="5">
        <f t="shared" si="606"/>
        <v>0</v>
      </c>
      <c r="CK634" s="5">
        <f t="shared" si="607"/>
        <v>0</v>
      </c>
      <c r="CL634" s="5">
        <f t="shared" si="608"/>
        <v>0</v>
      </c>
      <c r="CN634" s="5">
        <f t="shared" si="609"/>
        <v>0</v>
      </c>
      <c r="CO634" s="5">
        <f t="shared" si="610"/>
        <v>0</v>
      </c>
      <c r="CQ634" s="5">
        <f t="shared" si="611"/>
        <v>0</v>
      </c>
      <c r="CR634" s="5">
        <f t="shared" si="612"/>
        <v>0</v>
      </c>
      <c r="CT634" s="5">
        <f t="shared" si="613"/>
        <v>0</v>
      </c>
      <c r="CU634" s="5">
        <f t="shared" si="614"/>
        <v>0</v>
      </c>
      <c r="CW634" s="5">
        <f t="shared" si="615"/>
        <v>0</v>
      </c>
      <c r="CX634" s="5">
        <f t="shared" si="616"/>
        <v>0</v>
      </c>
      <c r="CZ634" s="5">
        <f t="shared" si="554"/>
        <v>0</v>
      </c>
      <c r="DA634" s="5">
        <f t="shared" si="555"/>
        <v>0</v>
      </c>
    </row>
    <row r="635" spans="2:105" x14ac:dyDescent="0.2">
      <c r="K635" s="9"/>
      <c r="M635" s="9"/>
      <c r="P635" s="9"/>
      <c r="S635" s="9"/>
      <c r="V635" s="9"/>
      <c r="Y635" s="9"/>
      <c r="AB635" s="9"/>
      <c r="AE635" s="9"/>
      <c r="AH635" s="9"/>
      <c r="AK635" s="9"/>
      <c r="AN635" s="9"/>
      <c r="AQ635" s="9"/>
      <c r="AT635" s="9"/>
      <c r="AW635" s="9"/>
      <c r="AZ635" s="9"/>
      <c r="BC635" s="9"/>
    </row>
    <row r="636" spans="2:105" x14ac:dyDescent="0.2">
      <c r="B636" s="23" t="s">
        <v>75</v>
      </c>
      <c r="D636" s="23" t="s">
        <v>350</v>
      </c>
      <c r="E636" s="23" t="s">
        <v>356</v>
      </c>
      <c r="F636" s="23" t="s">
        <v>305</v>
      </c>
      <c r="G636" s="37" t="s">
        <v>306</v>
      </c>
      <c r="H636" s="23" t="s">
        <v>235</v>
      </c>
      <c r="I636" s="23" t="s">
        <v>357</v>
      </c>
      <c r="K636" s="9"/>
      <c r="L636" s="5">
        <f t="shared" si="556"/>
        <v>0</v>
      </c>
      <c r="M636" s="9"/>
      <c r="N636" s="5">
        <f t="shared" si="557"/>
        <v>0</v>
      </c>
      <c r="O636" s="5">
        <f t="shared" si="558"/>
        <v>0</v>
      </c>
      <c r="P636" s="9"/>
      <c r="Q636" s="5">
        <f t="shared" si="559"/>
        <v>0</v>
      </c>
      <c r="R636" s="5">
        <f t="shared" si="560"/>
        <v>0</v>
      </c>
      <c r="S636" s="9"/>
      <c r="T636" s="5">
        <f t="shared" si="561"/>
        <v>0</v>
      </c>
      <c r="U636" s="5">
        <f t="shared" si="562"/>
        <v>0</v>
      </c>
      <c r="V636" s="9"/>
      <c r="W636" s="5">
        <f t="shared" si="563"/>
        <v>0</v>
      </c>
      <c r="X636" s="5">
        <f t="shared" si="564"/>
        <v>0</v>
      </c>
      <c r="Y636" s="9"/>
      <c r="Z636" s="5">
        <f t="shared" si="565"/>
        <v>0</v>
      </c>
      <c r="AA636" s="5">
        <f t="shared" si="566"/>
        <v>0</v>
      </c>
      <c r="AB636" s="9"/>
      <c r="AC636" s="5">
        <f t="shared" si="567"/>
        <v>0</v>
      </c>
      <c r="AD636" s="5">
        <f t="shared" si="568"/>
        <v>0</v>
      </c>
      <c r="AE636" s="9"/>
      <c r="AF636" s="5">
        <f t="shared" si="569"/>
        <v>0</v>
      </c>
      <c r="AG636" s="5">
        <f t="shared" si="570"/>
        <v>0</v>
      </c>
      <c r="AH636" s="9"/>
      <c r="AI636" s="5">
        <f t="shared" si="571"/>
        <v>0</v>
      </c>
      <c r="AJ636" s="5">
        <f t="shared" si="572"/>
        <v>0</v>
      </c>
      <c r="AK636" s="9"/>
      <c r="AL636" s="5">
        <f t="shared" si="573"/>
        <v>0</v>
      </c>
      <c r="AM636" s="5">
        <f t="shared" si="574"/>
        <v>0</v>
      </c>
      <c r="AN636" s="9"/>
      <c r="AO636" s="5">
        <f t="shared" si="575"/>
        <v>0</v>
      </c>
      <c r="AP636" s="5">
        <f t="shared" si="576"/>
        <v>0</v>
      </c>
      <c r="AQ636" s="9"/>
      <c r="AR636" s="5">
        <f t="shared" si="577"/>
        <v>0</v>
      </c>
      <c r="AS636" s="5">
        <f t="shared" si="578"/>
        <v>0</v>
      </c>
      <c r="AT636" s="9"/>
      <c r="AU636" s="5">
        <f t="shared" si="579"/>
        <v>0</v>
      </c>
      <c r="AV636" s="5">
        <f t="shared" si="580"/>
        <v>0</v>
      </c>
      <c r="AW636" s="9"/>
      <c r="AX636" s="5">
        <f t="shared" si="581"/>
        <v>0</v>
      </c>
      <c r="AY636" s="5">
        <f t="shared" si="582"/>
        <v>0</v>
      </c>
      <c r="AZ636" s="9"/>
      <c r="BA636" s="5">
        <f t="shared" si="583"/>
        <v>0</v>
      </c>
      <c r="BB636" s="5">
        <f t="shared" si="584"/>
        <v>0</v>
      </c>
      <c r="BC636" s="9"/>
      <c r="BD636" s="5">
        <f t="shared" si="585"/>
        <v>0</v>
      </c>
      <c r="BE636" s="5">
        <f t="shared" si="586"/>
        <v>0</v>
      </c>
      <c r="BG636" s="5">
        <f t="shared" si="587"/>
        <v>0</v>
      </c>
      <c r="BH636" s="5">
        <f t="shared" si="588"/>
        <v>0</v>
      </c>
      <c r="BJ636" s="5">
        <f t="shared" si="589"/>
        <v>0</v>
      </c>
      <c r="BK636" s="5">
        <f t="shared" si="590"/>
        <v>0</v>
      </c>
      <c r="BM636" s="5">
        <f t="shared" si="591"/>
        <v>0</v>
      </c>
      <c r="BN636" s="5">
        <f t="shared" si="592"/>
        <v>0</v>
      </c>
      <c r="BP636" s="5">
        <f t="shared" si="593"/>
        <v>0</v>
      </c>
      <c r="BQ636" s="5">
        <f t="shared" si="594"/>
        <v>0</v>
      </c>
      <c r="BS636" s="5">
        <f t="shared" si="595"/>
        <v>0</v>
      </c>
      <c r="BT636" s="5">
        <f t="shared" si="596"/>
        <v>0</v>
      </c>
      <c r="BV636" s="5">
        <f t="shared" si="597"/>
        <v>0</v>
      </c>
      <c r="BW636" s="5">
        <f t="shared" si="598"/>
        <v>0</v>
      </c>
      <c r="BY636" s="5">
        <f t="shared" si="599"/>
        <v>0</v>
      </c>
      <c r="BZ636" s="5">
        <f t="shared" si="600"/>
        <v>0</v>
      </c>
      <c r="CB636" s="5">
        <f t="shared" si="601"/>
        <v>0</v>
      </c>
      <c r="CC636" s="5">
        <f t="shared" si="602"/>
        <v>0</v>
      </c>
      <c r="CE636" s="5">
        <f t="shared" si="603"/>
        <v>0</v>
      </c>
      <c r="CF636" s="5">
        <f t="shared" si="604"/>
        <v>0</v>
      </c>
      <c r="CH636" s="5">
        <f t="shared" si="605"/>
        <v>0</v>
      </c>
      <c r="CI636" s="5">
        <f t="shared" si="606"/>
        <v>0</v>
      </c>
      <c r="CK636" s="5">
        <f t="shared" si="607"/>
        <v>0</v>
      </c>
      <c r="CL636" s="5">
        <f t="shared" si="608"/>
        <v>0</v>
      </c>
      <c r="CN636" s="5">
        <f t="shared" si="609"/>
        <v>0</v>
      </c>
      <c r="CO636" s="5">
        <f t="shared" si="610"/>
        <v>0</v>
      </c>
      <c r="CQ636" s="5">
        <f t="shared" si="611"/>
        <v>0</v>
      </c>
      <c r="CR636" s="5">
        <f t="shared" si="612"/>
        <v>0</v>
      </c>
      <c r="CT636" s="5">
        <f t="shared" si="613"/>
        <v>0</v>
      </c>
      <c r="CU636" s="5">
        <f t="shared" si="614"/>
        <v>0</v>
      </c>
      <c r="CW636" s="5">
        <f t="shared" si="615"/>
        <v>0</v>
      </c>
      <c r="CX636" s="5">
        <f t="shared" si="616"/>
        <v>0</v>
      </c>
      <c r="CZ636" s="5">
        <f t="shared" si="554"/>
        <v>0</v>
      </c>
      <c r="DA636" s="5">
        <f t="shared" si="555"/>
        <v>0</v>
      </c>
    </row>
    <row r="637" spans="2:105" x14ac:dyDescent="0.2">
      <c r="B637" s="23" t="s">
        <v>75</v>
      </c>
      <c r="D637" s="23" t="s">
        <v>350</v>
      </c>
      <c r="E637" s="23" t="s">
        <v>356</v>
      </c>
      <c r="F637" s="23" t="s">
        <v>305</v>
      </c>
      <c r="G637" s="37" t="s">
        <v>306</v>
      </c>
      <c r="H637" s="23" t="s">
        <v>236</v>
      </c>
      <c r="I637" s="23" t="s">
        <v>357</v>
      </c>
      <c r="K637" s="9"/>
      <c r="L637" s="5">
        <f t="shared" si="556"/>
        <v>0</v>
      </c>
      <c r="M637" s="9"/>
      <c r="N637" s="5">
        <f t="shared" si="557"/>
        <v>0</v>
      </c>
      <c r="O637" s="5">
        <f t="shared" si="558"/>
        <v>0</v>
      </c>
      <c r="P637" s="9"/>
      <c r="Q637" s="5">
        <f t="shared" si="559"/>
        <v>0</v>
      </c>
      <c r="R637" s="5">
        <f t="shared" si="560"/>
        <v>0</v>
      </c>
      <c r="S637" s="9"/>
      <c r="T637" s="5">
        <f t="shared" si="561"/>
        <v>0</v>
      </c>
      <c r="U637" s="5">
        <f t="shared" si="562"/>
        <v>0</v>
      </c>
      <c r="V637" s="9"/>
      <c r="W637" s="5">
        <f t="shared" si="563"/>
        <v>0</v>
      </c>
      <c r="X637" s="5">
        <f t="shared" si="564"/>
        <v>0</v>
      </c>
      <c r="Y637" s="9"/>
      <c r="Z637" s="5">
        <f t="shared" si="565"/>
        <v>0</v>
      </c>
      <c r="AA637" s="5">
        <f t="shared" si="566"/>
        <v>0</v>
      </c>
      <c r="AB637" s="9"/>
      <c r="AC637" s="5">
        <f t="shared" si="567"/>
        <v>0</v>
      </c>
      <c r="AD637" s="5">
        <f t="shared" si="568"/>
        <v>0</v>
      </c>
      <c r="AE637" s="9"/>
      <c r="AF637" s="5">
        <f t="shared" si="569"/>
        <v>0</v>
      </c>
      <c r="AG637" s="5">
        <f t="shared" si="570"/>
        <v>0</v>
      </c>
      <c r="AH637" s="9"/>
      <c r="AI637" s="5">
        <f t="shared" si="571"/>
        <v>0</v>
      </c>
      <c r="AJ637" s="5">
        <f t="shared" si="572"/>
        <v>0</v>
      </c>
      <c r="AK637" s="9"/>
      <c r="AL637" s="5">
        <f t="shared" si="573"/>
        <v>0</v>
      </c>
      <c r="AM637" s="5">
        <f t="shared" si="574"/>
        <v>0</v>
      </c>
      <c r="AN637" s="9"/>
      <c r="AO637" s="5">
        <f t="shared" si="575"/>
        <v>0</v>
      </c>
      <c r="AP637" s="5">
        <f t="shared" si="576"/>
        <v>0</v>
      </c>
      <c r="AQ637" s="9"/>
      <c r="AR637" s="5">
        <f t="shared" si="577"/>
        <v>0</v>
      </c>
      <c r="AS637" s="5">
        <f t="shared" si="578"/>
        <v>0</v>
      </c>
      <c r="AT637" s="9"/>
      <c r="AU637" s="5">
        <f t="shared" si="579"/>
        <v>0</v>
      </c>
      <c r="AV637" s="5">
        <f t="shared" si="580"/>
        <v>0</v>
      </c>
      <c r="AW637" s="9"/>
      <c r="AX637" s="5">
        <f t="shared" si="581"/>
        <v>0</v>
      </c>
      <c r="AY637" s="5">
        <f t="shared" si="582"/>
        <v>0</v>
      </c>
      <c r="AZ637" s="9"/>
      <c r="BA637" s="5">
        <f t="shared" si="583"/>
        <v>0</v>
      </c>
      <c r="BB637" s="5">
        <f t="shared" si="584"/>
        <v>0</v>
      </c>
      <c r="BC637" s="9"/>
      <c r="BD637" s="5">
        <f t="shared" si="585"/>
        <v>0</v>
      </c>
      <c r="BE637" s="5">
        <f t="shared" si="586"/>
        <v>0</v>
      </c>
      <c r="BG637" s="5">
        <f t="shared" si="587"/>
        <v>0</v>
      </c>
      <c r="BH637" s="5">
        <f t="shared" si="588"/>
        <v>0</v>
      </c>
      <c r="BJ637" s="5">
        <f t="shared" si="589"/>
        <v>0</v>
      </c>
      <c r="BK637" s="5">
        <f t="shared" si="590"/>
        <v>0</v>
      </c>
      <c r="BM637" s="5">
        <f t="shared" si="591"/>
        <v>0</v>
      </c>
      <c r="BN637" s="5">
        <f t="shared" si="592"/>
        <v>0</v>
      </c>
      <c r="BP637" s="5">
        <f t="shared" si="593"/>
        <v>0</v>
      </c>
      <c r="BQ637" s="5">
        <f t="shared" si="594"/>
        <v>0</v>
      </c>
      <c r="BS637" s="5">
        <f t="shared" si="595"/>
        <v>0</v>
      </c>
      <c r="BT637" s="5">
        <f t="shared" si="596"/>
        <v>0</v>
      </c>
      <c r="BV637" s="5">
        <f t="shared" si="597"/>
        <v>0</v>
      </c>
      <c r="BW637" s="5">
        <f t="shared" si="598"/>
        <v>0</v>
      </c>
      <c r="BY637" s="5">
        <f t="shared" si="599"/>
        <v>0</v>
      </c>
      <c r="BZ637" s="5">
        <f t="shared" si="600"/>
        <v>0</v>
      </c>
      <c r="CB637" s="5">
        <f t="shared" si="601"/>
        <v>0</v>
      </c>
      <c r="CC637" s="5">
        <f t="shared" si="602"/>
        <v>0</v>
      </c>
      <c r="CE637" s="5">
        <f t="shared" si="603"/>
        <v>0</v>
      </c>
      <c r="CF637" s="5">
        <f t="shared" si="604"/>
        <v>0</v>
      </c>
      <c r="CH637" s="5">
        <f t="shared" si="605"/>
        <v>0</v>
      </c>
      <c r="CI637" s="5">
        <f t="shared" si="606"/>
        <v>0</v>
      </c>
      <c r="CK637" s="5">
        <f t="shared" si="607"/>
        <v>0</v>
      </c>
      <c r="CL637" s="5">
        <f t="shared" si="608"/>
        <v>0</v>
      </c>
      <c r="CN637" s="5">
        <f t="shared" si="609"/>
        <v>0</v>
      </c>
      <c r="CO637" s="5">
        <f t="shared" si="610"/>
        <v>0</v>
      </c>
      <c r="CQ637" s="5">
        <f t="shared" si="611"/>
        <v>0</v>
      </c>
      <c r="CR637" s="5">
        <f t="shared" si="612"/>
        <v>0</v>
      </c>
      <c r="CT637" s="5">
        <f t="shared" si="613"/>
        <v>0</v>
      </c>
      <c r="CU637" s="5">
        <f t="shared" si="614"/>
        <v>0</v>
      </c>
      <c r="CW637" s="5">
        <f t="shared" si="615"/>
        <v>0</v>
      </c>
      <c r="CX637" s="5">
        <f t="shared" si="616"/>
        <v>0</v>
      </c>
      <c r="CZ637" s="5">
        <f t="shared" si="554"/>
        <v>0</v>
      </c>
      <c r="DA637" s="5">
        <f t="shared" si="555"/>
        <v>0</v>
      </c>
    </row>
    <row r="638" spans="2:105" x14ac:dyDescent="0.2">
      <c r="B638" s="23" t="s">
        <v>75</v>
      </c>
      <c r="D638" s="23" t="s">
        <v>350</v>
      </c>
      <c r="E638" s="23" t="s">
        <v>356</v>
      </c>
      <c r="F638" s="23" t="s">
        <v>305</v>
      </c>
      <c r="G638" s="37" t="s">
        <v>306</v>
      </c>
      <c r="H638" s="23" t="s">
        <v>237</v>
      </c>
      <c r="I638" s="23" t="s">
        <v>357</v>
      </c>
      <c r="K638" s="9"/>
      <c r="L638" s="5">
        <f t="shared" si="556"/>
        <v>0</v>
      </c>
      <c r="M638" s="9"/>
      <c r="N638" s="5">
        <f t="shared" si="557"/>
        <v>0</v>
      </c>
      <c r="O638" s="5">
        <f t="shared" si="558"/>
        <v>0</v>
      </c>
      <c r="P638" s="9"/>
      <c r="Q638" s="5">
        <f t="shared" si="559"/>
        <v>0</v>
      </c>
      <c r="R638" s="5">
        <f t="shared" si="560"/>
        <v>0</v>
      </c>
      <c r="S638" s="9"/>
      <c r="T638" s="5">
        <f t="shared" si="561"/>
        <v>0</v>
      </c>
      <c r="U638" s="5">
        <f t="shared" si="562"/>
        <v>0</v>
      </c>
      <c r="V638" s="9"/>
      <c r="W638" s="5">
        <f t="shared" si="563"/>
        <v>0</v>
      </c>
      <c r="X638" s="5">
        <f t="shared" si="564"/>
        <v>0</v>
      </c>
      <c r="Y638" s="9"/>
      <c r="Z638" s="5">
        <f t="shared" si="565"/>
        <v>0</v>
      </c>
      <c r="AA638" s="5">
        <f t="shared" si="566"/>
        <v>0</v>
      </c>
      <c r="AB638" s="9"/>
      <c r="AC638" s="5">
        <f t="shared" si="567"/>
        <v>0</v>
      </c>
      <c r="AD638" s="5">
        <f t="shared" si="568"/>
        <v>0</v>
      </c>
      <c r="AE638" s="9"/>
      <c r="AF638" s="5">
        <f t="shared" si="569"/>
        <v>0</v>
      </c>
      <c r="AG638" s="5">
        <f t="shared" si="570"/>
        <v>0</v>
      </c>
      <c r="AH638" s="9"/>
      <c r="AI638" s="5">
        <f t="shared" si="571"/>
        <v>0</v>
      </c>
      <c r="AJ638" s="5">
        <f t="shared" si="572"/>
        <v>0</v>
      </c>
      <c r="AK638" s="9"/>
      <c r="AL638" s="5">
        <f t="shared" si="573"/>
        <v>0</v>
      </c>
      <c r="AM638" s="5">
        <f t="shared" si="574"/>
        <v>0</v>
      </c>
      <c r="AN638" s="9"/>
      <c r="AO638" s="5">
        <f t="shared" si="575"/>
        <v>0</v>
      </c>
      <c r="AP638" s="5">
        <f t="shared" si="576"/>
        <v>0</v>
      </c>
      <c r="AQ638" s="9"/>
      <c r="AR638" s="5">
        <f t="shared" si="577"/>
        <v>0</v>
      </c>
      <c r="AS638" s="5">
        <f t="shared" si="578"/>
        <v>0</v>
      </c>
      <c r="AT638" s="9"/>
      <c r="AU638" s="5">
        <f t="shared" si="579"/>
        <v>0</v>
      </c>
      <c r="AV638" s="5">
        <f t="shared" si="580"/>
        <v>0</v>
      </c>
      <c r="AW638" s="9"/>
      <c r="AX638" s="5">
        <f t="shared" si="581"/>
        <v>0</v>
      </c>
      <c r="AY638" s="5">
        <f t="shared" si="582"/>
        <v>0</v>
      </c>
      <c r="AZ638" s="9"/>
      <c r="BA638" s="5">
        <f t="shared" si="583"/>
        <v>0</v>
      </c>
      <c r="BB638" s="5">
        <f t="shared" si="584"/>
        <v>0</v>
      </c>
      <c r="BC638" s="9"/>
      <c r="BD638" s="5">
        <f t="shared" si="585"/>
        <v>0</v>
      </c>
      <c r="BE638" s="5">
        <f t="shared" si="586"/>
        <v>0</v>
      </c>
      <c r="BG638" s="5">
        <f t="shared" si="587"/>
        <v>0</v>
      </c>
      <c r="BH638" s="5">
        <f t="shared" si="588"/>
        <v>0</v>
      </c>
      <c r="BJ638" s="5">
        <f t="shared" si="589"/>
        <v>0</v>
      </c>
      <c r="BK638" s="5">
        <f t="shared" si="590"/>
        <v>0</v>
      </c>
      <c r="BM638" s="5">
        <f t="shared" si="591"/>
        <v>0</v>
      </c>
      <c r="BN638" s="5">
        <f t="shared" si="592"/>
        <v>0</v>
      </c>
      <c r="BP638" s="5">
        <f t="shared" si="593"/>
        <v>0</v>
      </c>
      <c r="BQ638" s="5">
        <f t="shared" si="594"/>
        <v>0</v>
      </c>
      <c r="BS638" s="5">
        <f t="shared" si="595"/>
        <v>0</v>
      </c>
      <c r="BT638" s="5">
        <f t="shared" si="596"/>
        <v>0</v>
      </c>
      <c r="BV638" s="5">
        <f t="shared" si="597"/>
        <v>0</v>
      </c>
      <c r="BW638" s="5">
        <f t="shared" si="598"/>
        <v>0</v>
      </c>
      <c r="BY638" s="5">
        <f t="shared" si="599"/>
        <v>0</v>
      </c>
      <c r="BZ638" s="5">
        <f t="shared" si="600"/>
        <v>0</v>
      </c>
      <c r="CB638" s="5">
        <f t="shared" si="601"/>
        <v>0</v>
      </c>
      <c r="CC638" s="5">
        <f t="shared" si="602"/>
        <v>0</v>
      </c>
      <c r="CE638" s="5">
        <f t="shared" si="603"/>
        <v>0</v>
      </c>
      <c r="CF638" s="5">
        <f t="shared" si="604"/>
        <v>0</v>
      </c>
      <c r="CH638" s="5">
        <f t="shared" si="605"/>
        <v>0</v>
      </c>
      <c r="CI638" s="5">
        <f t="shared" si="606"/>
        <v>0</v>
      </c>
      <c r="CK638" s="5">
        <f t="shared" si="607"/>
        <v>0</v>
      </c>
      <c r="CL638" s="5">
        <f t="shared" si="608"/>
        <v>0</v>
      </c>
      <c r="CN638" s="5">
        <f t="shared" si="609"/>
        <v>0</v>
      </c>
      <c r="CO638" s="5">
        <f t="shared" si="610"/>
        <v>0</v>
      </c>
      <c r="CQ638" s="5">
        <f t="shared" si="611"/>
        <v>0</v>
      </c>
      <c r="CR638" s="5">
        <f t="shared" si="612"/>
        <v>0</v>
      </c>
      <c r="CT638" s="5">
        <f t="shared" si="613"/>
        <v>0</v>
      </c>
      <c r="CU638" s="5">
        <f t="shared" si="614"/>
        <v>0</v>
      </c>
      <c r="CW638" s="5">
        <f t="shared" si="615"/>
        <v>0</v>
      </c>
      <c r="CX638" s="5">
        <f t="shared" si="616"/>
        <v>0</v>
      </c>
      <c r="CZ638" s="5">
        <f t="shared" si="554"/>
        <v>0</v>
      </c>
      <c r="DA638" s="5">
        <f t="shared" si="555"/>
        <v>0</v>
      </c>
    </row>
    <row r="639" spans="2:105" x14ac:dyDescent="0.2">
      <c r="K639" s="9"/>
      <c r="M639" s="9"/>
      <c r="P639" s="9"/>
      <c r="S639" s="9"/>
      <c r="V639" s="9"/>
      <c r="Y639" s="9"/>
      <c r="AB639" s="9"/>
      <c r="AE639" s="9"/>
      <c r="AH639" s="9"/>
      <c r="AK639" s="9"/>
      <c r="AN639" s="9"/>
      <c r="AQ639" s="9"/>
      <c r="AT639" s="9"/>
      <c r="AW639" s="9"/>
      <c r="AZ639" s="9"/>
      <c r="BC639" s="9"/>
    </row>
    <row r="640" spans="2:105" x14ac:dyDescent="0.2">
      <c r="B640" s="23" t="s">
        <v>75</v>
      </c>
      <c r="D640" s="23" t="s">
        <v>350</v>
      </c>
      <c r="E640" s="23" t="s">
        <v>351</v>
      </c>
      <c r="F640" s="23" t="s">
        <v>307</v>
      </c>
      <c r="G640" s="37" t="s">
        <v>308</v>
      </c>
      <c r="H640" s="23" t="s">
        <v>235</v>
      </c>
      <c r="I640" s="23" t="s">
        <v>357</v>
      </c>
      <c r="K640" s="9"/>
      <c r="L640" s="5">
        <f t="shared" si="556"/>
        <v>0</v>
      </c>
      <c r="M640" s="9"/>
      <c r="N640" s="5">
        <f t="shared" si="557"/>
        <v>0</v>
      </c>
      <c r="O640" s="5">
        <f t="shared" si="558"/>
        <v>0</v>
      </c>
      <c r="P640" s="9"/>
      <c r="Q640" s="5">
        <f t="shared" si="559"/>
        <v>0</v>
      </c>
      <c r="R640" s="5">
        <f t="shared" si="560"/>
        <v>0</v>
      </c>
      <c r="S640" s="9"/>
      <c r="T640" s="5">
        <f t="shared" si="561"/>
        <v>0</v>
      </c>
      <c r="U640" s="5">
        <f t="shared" si="562"/>
        <v>0</v>
      </c>
      <c r="V640" s="9"/>
      <c r="W640" s="5">
        <f t="shared" si="563"/>
        <v>0</v>
      </c>
      <c r="X640" s="5">
        <f t="shared" si="564"/>
        <v>0</v>
      </c>
      <c r="Y640" s="9"/>
      <c r="Z640" s="5">
        <f t="shared" si="565"/>
        <v>0</v>
      </c>
      <c r="AA640" s="5">
        <f t="shared" si="566"/>
        <v>0</v>
      </c>
      <c r="AB640" s="9"/>
      <c r="AC640" s="5">
        <f t="shared" si="567"/>
        <v>0</v>
      </c>
      <c r="AD640" s="5">
        <f t="shared" si="568"/>
        <v>0</v>
      </c>
      <c r="AE640" s="9"/>
      <c r="AF640" s="5">
        <f t="shared" si="569"/>
        <v>0</v>
      </c>
      <c r="AG640" s="5">
        <f t="shared" si="570"/>
        <v>0</v>
      </c>
      <c r="AH640" s="9"/>
      <c r="AI640" s="5">
        <f t="shared" si="571"/>
        <v>0</v>
      </c>
      <c r="AJ640" s="5">
        <f t="shared" si="572"/>
        <v>0</v>
      </c>
      <c r="AK640" s="9"/>
      <c r="AL640" s="5">
        <f t="shared" si="573"/>
        <v>0</v>
      </c>
      <c r="AM640" s="5">
        <f t="shared" si="574"/>
        <v>0</v>
      </c>
      <c r="AN640" s="9"/>
      <c r="AO640" s="5">
        <f t="shared" si="575"/>
        <v>0</v>
      </c>
      <c r="AP640" s="5">
        <f t="shared" si="576"/>
        <v>0</v>
      </c>
      <c r="AQ640" s="9"/>
      <c r="AR640" s="5">
        <f t="shared" si="577"/>
        <v>0</v>
      </c>
      <c r="AS640" s="5">
        <f t="shared" si="578"/>
        <v>0</v>
      </c>
      <c r="AT640" s="9"/>
      <c r="AU640" s="5">
        <f t="shared" si="579"/>
        <v>0</v>
      </c>
      <c r="AV640" s="5">
        <f t="shared" si="580"/>
        <v>0</v>
      </c>
      <c r="AW640" s="9"/>
      <c r="AX640" s="5">
        <f t="shared" si="581"/>
        <v>0</v>
      </c>
      <c r="AY640" s="5">
        <f t="shared" si="582"/>
        <v>0</v>
      </c>
      <c r="AZ640" s="9"/>
      <c r="BA640" s="5">
        <f t="shared" si="583"/>
        <v>0</v>
      </c>
      <c r="BB640" s="5">
        <f t="shared" si="584"/>
        <v>0</v>
      </c>
      <c r="BC640" s="9"/>
      <c r="BD640" s="5">
        <f t="shared" si="585"/>
        <v>0</v>
      </c>
      <c r="BE640" s="5">
        <f t="shared" si="586"/>
        <v>0</v>
      </c>
      <c r="BG640" s="5">
        <f t="shared" si="587"/>
        <v>0</v>
      </c>
      <c r="BH640" s="5">
        <f t="shared" si="588"/>
        <v>0</v>
      </c>
      <c r="BJ640" s="5">
        <f t="shared" si="589"/>
        <v>0</v>
      </c>
      <c r="BK640" s="5">
        <f t="shared" si="590"/>
        <v>0</v>
      </c>
      <c r="BM640" s="5">
        <f t="shared" si="591"/>
        <v>0</v>
      </c>
      <c r="BN640" s="5">
        <f t="shared" si="592"/>
        <v>0</v>
      </c>
      <c r="BP640" s="5">
        <f t="shared" si="593"/>
        <v>0</v>
      </c>
      <c r="BQ640" s="5">
        <f t="shared" si="594"/>
        <v>0</v>
      </c>
      <c r="BS640" s="5">
        <f t="shared" si="595"/>
        <v>0</v>
      </c>
      <c r="BT640" s="5">
        <f t="shared" si="596"/>
        <v>0</v>
      </c>
      <c r="BV640" s="5">
        <f t="shared" si="597"/>
        <v>0</v>
      </c>
      <c r="BW640" s="5">
        <f t="shared" si="598"/>
        <v>0</v>
      </c>
      <c r="BY640" s="5">
        <f t="shared" si="599"/>
        <v>0</v>
      </c>
      <c r="BZ640" s="5">
        <f t="shared" si="600"/>
        <v>0</v>
      </c>
      <c r="CB640" s="5">
        <f t="shared" si="601"/>
        <v>0</v>
      </c>
      <c r="CC640" s="5">
        <f t="shared" si="602"/>
        <v>0</v>
      </c>
      <c r="CE640" s="5">
        <f t="shared" si="603"/>
        <v>0</v>
      </c>
      <c r="CF640" s="5">
        <f t="shared" si="604"/>
        <v>0</v>
      </c>
      <c r="CH640" s="5">
        <f t="shared" si="605"/>
        <v>0</v>
      </c>
      <c r="CI640" s="5">
        <f t="shared" si="606"/>
        <v>0</v>
      </c>
      <c r="CK640" s="5">
        <f t="shared" si="607"/>
        <v>0</v>
      </c>
      <c r="CL640" s="5">
        <f t="shared" si="608"/>
        <v>0</v>
      </c>
      <c r="CN640" s="5">
        <f t="shared" si="609"/>
        <v>0</v>
      </c>
      <c r="CO640" s="5">
        <f t="shared" si="610"/>
        <v>0</v>
      </c>
      <c r="CQ640" s="5">
        <f t="shared" si="611"/>
        <v>0</v>
      </c>
      <c r="CR640" s="5">
        <f t="shared" si="612"/>
        <v>0</v>
      </c>
      <c r="CT640" s="5">
        <f t="shared" si="613"/>
        <v>0</v>
      </c>
      <c r="CU640" s="5">
        <f t="shared" si="614"/>
        <v>0</v>
      </c>
      <c r="CW640" s="5">
        <f t="shared" si="615"/>
        <v>0</v>
      </c>
      <c r="CX640" s="5">
        <f t="shared" si="616"/>
        <v>0</v>
      </c>
      <c r="CZ640" s="5">
        <f t="shared" si="554"/>
        <v>0</v>
      </c>
      <c r="DA640" s="5">
        <f t="shared" si="555"/>
        <v>0</v>
      </c>
    </row>
    <row r="641" spans="2:105" x14ac:dyDescent="0.2">
      <c r="B641" s="23" t="s">
        <v>75</v>
      </c>
      <c r="D641" s="23" t="s">
        <v>350</v>
      </c>
      <c r="E641" s="23" t="s">
        <v>351</v>
      </c>
      <c r="F641" s="23" t="s">
        <v>307</v>
      </c>
      <c r="G641" s="37" t="s">
        <v>308</v>
      </c>
      <c r="H641" s="23" t="s">
        <v>236</v>
      </c>
      <c r="I641" s="23" t="s">
        <v>357</v>
      </c>
      <c r="K641" s="9"/>
      <c r="L641" s="5">
        <f t="shared" si="556"/>
        <v>0</v>
      </c>
      <c r="M641" s="9"/>
      <c r="N641" s="5">
        <f t="shared" si="557"/>
        <v>0</v>
      </c>
      <c r="O641" s="5">
        <f t="shared" si="558"/>
        <v>0</v>
      </c>
      <c r="P641" s="9"/>
      <c r="Q641" s="5">
        <f t="shared" si="559"/>
        <v>0</v>
      </c>
      <c r="R641" s="5">
        <f t="shared" si="560"/>
        <v>0</v>
      </c>
      <c r="S641" s="9"/>
      <c r="T641" s="5">
        <f t="shared" si="561"/>
        <v>0</v>
      </c>
      <c r="U641" s="5">
        <f t="shared" si="562"/>
        <v>0</v>
      </c>
      <c r="V641" s="9"/>
      <c r="W641" s="5">
        <f t="shared" si="563"/>
        <v>0</v>
      </c>
      <c r="X641" s="5">
        <f t="shared" si="564"/>
        <v>0</v>
      </c>
      <c r="Y641" s="9"/>
      <c r="Z641" s="5">
        <f t="shared" si="565"/>
        <v>0</v>
      </c>
      <c r="AA641" s="5">
        <f t="shared" si="566"/>
        <v>0</v>
      </c>
      <c r="AB641" s="9"/>
      <c r="AC641" s="5">
        <f t="shared" si="567"/>
        <v>0</v>
      </c>
      <c r="AD641" s="5">
        <f t="shared" si="568"/>
        <v>0</v>
      </c>
      <c r="AE641" s="9"/>
      <c r="AF641" s="5">
        <f t="shared" si="569"/>
        <v>0</v>
      </c>
      <c r="AG641" s="5">
        <f t="shared" si="570"/>
        <v>0</v>
      </c>
      <c r="AH641" s="9"/>
      <c r="AI641" s="5">
        <f t="shared" si="571"/>
        <v>0</v>
      </c>
      <c r="AJ641" s="5">
        <f t="shared" si="572"/>
        <v>0</v>
      </c>
      <c r="AK641" s="9"/>
      <c r="AL641" s="5">
        <f t="shared" si="573"/>
        <v>0</v>
      </c>
      <c r="AM641" s="5">
        <f t="shared" si="574"/>
        <v>0</v>
      </c>
      <c r="AN641" s="9"/>
      <c r="AO641" s="5">
        <f t="shared" si="575"/>
        <v>0</v>
      </c>
      <c r="AP641" s="5">
        <f t="shared" si="576"/>
        <v>0</v>
      </c>
      <c r="AQ641" s="9"/>
      <c r="AR641" s="5">
        <f t="shared" si="577"/>
        <v>0</v>
      </c>
      <c r="AS641" s="5">
        <f t="shared" si="578"/>
        <v>0</v>
      </c>
      <c r="AT641" s="9"/>
      <c r="AU641" s="5">
        <f t="shared" si="579"/>
        <v>0</v>
      </c>
      <c r="AV641" s="5">
        <f t="shared" si="580"/>
        <v>0</v>
      </c>
      <c r="AW641" s="9"/>
      <c r="AX641" s="5">
        <f t="shared" si="581"/>
        <v>0</v>
      </c>
      <c r="AY641" s="5">
        <f t="shared" si="582"/>
        <v>0</v>
      </c>
      <c r="AZ641" s="9"/>
      <c r="BA641" s="5">
        <f t="shared" si="583"/>
        <v>0</v>
      </c>
      <c r="BB641" s="5">
        <f t="shared" si="584"/>
        <v>0</v>
      </c>
      <c r="BC641" s="9"/>
      <c r="BD641" s="5">
        <f t="shared" si="585"/>
        <v>0</v>
      </c>
      <c r="BE641" s="5">
        <f t="shared" si="586"/>
        <v>0</v>
      </c>
      <c r="BG641" s="5">
        <f t="shared" si="587"/>
        <v>0</v>
      </c>
      <c r="BH641" s="5">
        <f t="shared" si="588"/>
        <v>0</v>
      </c>
      <c r="BJ641" s="5">
        <f t="shared" si="589"/>
        <v>0</v>
      </c>
      <c r="BK641" s="5">
        <f t="shared" si="590"/>
        <v>0</v>
      </c>
      <c r="BM641" s="5">
        <f t="shared" si="591"/>
        <v>0</v>
      </c>
      <c r="BN641" s="5">
        <f t="shared" si="592"/>
        <v>0</v>
      </c>
      <c r="BP641" s="5">
        <f t="shared" si="593"/>
        <v>0</v>
      </c>
      <c r="BQ641" s="5">
        <f t="shared" si="594"/>
        <v>0</v>
      </c>
      <c r="BS641" s="5">
        <f t="shared" si="595"/>
        <v>0</v>
      </c>
      <c r="BT641" s="5">
        <f t="shared" si="596"/>
        <v>0</v>
      </c>
      <c r="BV641" s="5">
        <f t="shared" si="597"/>
        <v>0</v>
      </c>
      <c r="BW641" s="5">
        <f t="shared" si="598"/>
        <v>0</v>
      </c>
      <c r="BY641" s="5">
        <f t="shared" si="599"/>
        <v>0</v>
      </c>
      <c r="BZ641" s="5">
        <f t="shared" si="600"/>
        <v>0</v>
      </c>
      <c r="CB641" s="5">
        <f t="shared" si="601"/>
        <v>0</v>
      </c>
      <c r="CC641" s="5">
        <f t="shared" si="602"/>
        <v>0</v>
      </c>
      <c r="CE641" s="5">
        <f t="shared" si="603"/>
        <v>0</v>
      </c>
      <c r="CF641" s="5">
        <f t="shared" si="604"/>
        <v>0</v>
      </c>
      <c r="CH641" s="5">
        <f t="shared" si="605"/>
        <v>0</v>
      </c>
      <c r="CI641" s="5">
        <f t="shared" si="606"/>
        <v>0</v>
      </c>
      <c r="CK641" s="5">
        <f t="shared" si="607"/>
        <v>0</v>
      </c>
      <c r="CL641" s="5">
        <f t="shared" si="608"/>
        <v>0</v>
      </c>
      <c r="CN641" s="5">
        <f t="shared" si="609"/>
        <v>0</v>
      </c>
      <c r="CO641" s="5">
        <f t="shared" si="610"/>
        <v>0</v>
      </c>
      <c r="CQ641" s="5">
        <f t="shared" si="611"/>
        <v>0</v>
      </c>
      <c r="CR641" s="5">
        <f t="shared" si="612"/>
        <v>0</v>
      </c>
      <c r="CT641" s="5">
        <f t="shared" si="613"/>
        <v>0</v>
      </c>
      <c r="CU641" s="5">
        <f t="shared" si="614"/>
        <v>0</v>
      </c>
      <c r="CW641" s="5">
        <f t="shared" si="615"/>
        <v>0</v>
      </c>
      <c r="CX641" s="5">
        <f t="shared" si="616"/>
        <v>0</v>
      </c>
      <c r="CZ641" s="5">
        <f t="shared" si="554"/>
        <v>0</v>
      </c>
      <c r="DA641" s="5">
        <f t="shared" si="555"/>
        <v>0</v>
      </c>
    </row>
    <row r="642" spans="2:105" x14ac:dyDescent="0.2">
      <c r="B642" s="23" t="s">
        <v>75</v>
      </c>
      <c r="D642" s="23" t="s">
        <v>350</v>
      </c>
      <c r="E642" s="23" t="s">
        <v>351</v>
      </c>
      <c r="F642" s="23" t="s">
        <v>307</v>
      </c>
      <c r="G642" s="37" t="s">
        <v>308</v>
      </c>
      <c r="H642" s="23" t="s">
        <v>237</v>
      </c>
      <c r="I642" s="23" t="s">
        <v>357</v>
      </c>
      <c r="K642" s="9"/>
      <c r="L642" s="5">
        <f t="shared" si="556"/>
        <v>0</v>
      </c>
      <c r="M642" s="9"/>
      <c r="N642" s="5">
        <f t="shared" si="557"/>
        <v>0</v>
      </c>
      <c r="O642" s="5">
        <f t="shared" si="558"/>
        <v>0</v>
      </c>
      <c r="P642" s="9"/>
      <c r="Q642" s="5">
        <f t="shared" si="559"/>
        <v>0</v>
      </c>
      <c r="R642" s="5">
        <f t="shared" si="560"/>
        <v>0</v>
      </c>
      <c r="S642" s="9"/>
      <c r="T642" s="5">
        <f t="shared" si="561"/>
        <v>0</v>
      </c>
      <c r="U642" s="5">
        <f t="shared" si="562"/>
        <v>0</v>
      </c>
      <c r="V642" s="9"/>
      <c r="W642" s="5">
        <f t="shared" si="563"/>
        <v>0</v>
      </c>
      <c r="X642" s="5">
        <f t="shared" si="564"/>
        <v>0</v>
      </c>
      <c r="Y642" s="9"/>
      <c r="Z642" s="5">
        <f t="shared" si="565"/>
        <v>0</v>
      </c>
      <c r="AA642" s="5">
        <f t="shared" si="566"/>
        <v>0</v>
      </c>
      <c r="AB642" s="9"/>
      <c r="AC642" s="5">
        <f t="shared" si="567"/>
        <v>0</v>
      </c>
      <c r="AD642" s="5">
        <f t="shared" si="568"/>
        <v>0</v>
      </c>
      <c r="AE642" s="9"/>
      <c r="AF642" s="5">
        <f t="shared" si="569"/>
        <v>0</v>
      </c>
      <c r="AG642" s="5">
        <f t="shared" si="570"/>
        <v>0</v>
      </c>
      <c r="AH642" s="9"/>
      <c r="AI642" s="5">
        <f t="shared" si="571"/>
        <v>0</v>
      </c>
      <c r="AJ642" s="5">
        <f t="shared" si="572"/>
        <v>0</v>
      </c>
      <c r="AK642" s="9"/>
      <c r="AL642" s="5">
        <f t="shared" si="573"/>
        <v>0</v>
      </c>
      <c r="AM642" s="5">
        <f t="shared" si="574"/>
        <v>0</v>
      </c>
      <c r="AN642" s="9"/>
      <c r="AO642" s="5">
        <f t="shared" si="575"/>
        <v>0</v>
      </c>
      <c r="AP642" s="5">
        <f t="shared" si="576"/>
        <v>0</v>
      </c>
      <c r="AQ642" s="9"/>
      <c r="AR642" s="5">
        <f t="shared" si="577"/>
        <v>0</v>
      </c>
      <c r="AS642" s="5">
        <f t="shared" si="578"/>
        <v>0</v>
      </c>
      <c r="AT642" s="9"/>
      <c r="AU642" s="5">
        <f t="shared" si="579"/>
        <v>0</v>
      </c>
      <c r="AV642" s="5">
        <f t="shared" si="580"/>
        <v>0</v>
      </c>
      <c r="AW642" s="9"/>
      <c r="AX642" s="5">
        <f t="shared" si="581"/>
        <v>0</v>
      </c>
      <c r="AY642" s="5">
        <f t="shared" si="582"/>
        <v>0</v>
      </c>
      <c r="AZ642" s="9"/>
      <c r="BA642" s="5">
        <f t="shared" si="583"/>
        <v>0</v>
      </c>
      <c r="BB642" s="5">
        <f t="shared" si="584"/>
        <v>0</v>
      </c>
      <c r="BC642" s="9"/>
      <c r="BD642" s="5">
        <f t="shared" si="585"/>
        <v>0</v>
      </c>
      <c r="BE642" s="5">
        <f t="shared" si="586"/>
        <v>0</v>
      </c>
      <c r="BG642" s="5">
        <f t="shared" si="587"/>
        <v>0</v>
      </c>
      <c r="BH642" s="5">
        <f t="shared" si="588"/>
        <v>0</v>
      </c>
      <c r="BJ642" s="5">
        <f t="shared" si="589"/>
        <v>0</v>
      </c>
      <c r="BK642" s="5">
        <f t="shared" si="590"/>
        <v>0</v>
      </c>
      <c r="BM642" s="5">
        <f t="shared" si="591"/>
        <v>0</v>
      </c>
      <c r="BN642" s="5">
        <f t="shared" si="592"/>
        <v>0</v>
      </c>
      <c r="BP642" s="5">
        <f t="shared" si="593"/>
        <v>0</v>
      </c>
      <c r="BQ642" s="5">
        <f t="shared" si="594"/>
        <v>0</v>
      </c>
      <c r="BS642" s="5">
        <f t="shared" si="595"/>
        <v>0</v>
      </c>
      <c r="BT642" s="5">
        <f t="shared" si="596"/>
        <v>0</v>
      </c>
      <c r="BV642" s="5">
        <f t="shared" si="597"/>
        <v>0</v>
      </c>
      <c r="BW642" s="5">
        <f t="shared" si="598"/>
        <v>0</v>
      </c>
      <c r="BY642" s="5">
        <f t="shared" si="599"/>
        <v>0</v>
      </c>
      <c r="BZ642" s="5">
        <f t="shared" si="600"/>
        <v>0</v>
      </c>
      <c r="CB642" s="5">
        <f t="shared" si="601"/>
        <v>0</v>
      </c>
      <c r="CC642" s="5">
        <f t="shared" si="602"/>
        <v>0</v>
      </c>
      <c r="CE642" s="5">
        <f t="shared" si="603"/>
        <v>0</v>
      </c>
      <c r="CF642" s="5">
        <f t="shared" si="604"/>
        <v>0</v>
      </c>
      <c r="CH642" s="5">
        <f t="shared" si="605"/>
        <v>0</v>
      </c>
      <c r="CI642" s="5">
        <f t="shared" si="606"/>
        <v>0</v>
      </c>
      <c r="CK642" s="5">
        <f t="shared" si="607"/>
        <v>0</v>
      </c>
      <c r="CL642" s="5">
        <f t="shared" si="608"/>
        <v>0</v>
      </c>
      <c r="CN642" s="5">
        <f t="shared" si="609"/>
        <v>0</v>
      </c>
      <c r="CO642" s="5">
        <f t="shared" si="610"/>
        <v>0</v>
      </c>
      <c r="CQ642" s="5">
        <f t="shared" si="611"/>
        <v>0</v>
      </c>
      <c r="CR642" s="5">
        <f t="shared" si="612"/>
        <v>0</v>
      </c>
      <c r="CT642" s="5">
        <f t="shared" si="613"/>
        <v>0</v>
      </c>
      <c r="CU642" s="5">
        <f t="shared" si="614"/>
        <v>0</v>
      </c>
      <c r="CW642" s="5">
        <f t="shared" si="615"/>
        <v>0</v>
      </c>
      <c r="CX642" s="5">
        <f t="shared" si="616"/>
        <v>0</v>
      </c>
      <c r="CZ642" s="5">
        <f t="shared" si="554"/>
        <v>0</v>
      </c>
      <c r="DA642" s="5">
        <f t="shared" si="555"/>
        <v>0</v>
      </c>
    </row>
    <row r="643" spans="2:105" x14ac:dyDescent="0.2">
      <c r="K643" s="9"/>
      <c r="M643" s="9"/>
      <c r="P643" s="9"/>
      <c r="S643" s="9"/>
      <c r="V643" s="9"/>
      <c r="Y643" s="9"/>
      <c r="AB643" s="9"/>
      <c r="AE643" s="9"/>
      <c r="AH643" s="9"/>
      <c r="AK643" s="9"/>
      <c r="AN643" s="9"/>
      <c r="AQ643" s="9"/>
      <c r="AT643" s="9"/>
      <c r="AW643" s="9"/>
      <c r="AZ643" s="9"/>
      <c r="BC643" s="9"/>
    </row>
    <row r="644" spans="2:105" x14ac:dyDescent="0.2">
      <c r="B644" s="23" t="s">
        <v>75</v>
      </c>
      <c r="D644" s="23" t="s">
        <v>350</v>
      </c>
      <c r="E644" s="23" t="s">
        <v>351</v>
      </c>
      <c r="F644" s="23" t="s">
        <v>309</v>
      </c>
      <c r="G644" s="37" t="s">
        <v>310</v>
      </c>
      <c r="H644" s="23" t="s">
        <v>235</v>
      </c>
      <c r="I644" s="23" t="s">
        <v>357</v>
      </c>
      <c r="K644" s="9"/>
      <c r="L644" s="5">
        <f t="shared" si="556"/>
        <v>0</v>
      </c>
      <c r="M644" s="9"/>
      <c r="N644" s="5">
        <f t="shared" si="557"/>
        <v>0</v>
      </c>
      <c r="O644" s="5">
        <f t="shared" si="558"/>
        <v>0</v>
      </c>
      <c r="P644" s="9"/>
      <c r="Q644" s="5">
        <f t="shared" si="559"/>
        <v>0</v>
      </c>
      <c r="R644" s="5">
        <f t="shared" si="560"/>
        <v>0</v>
      </c>
      <c r="S644" s="9"/>
      <c r="T644" s="5">
        <f t="shared" si="561"/>
        <v>0</v>
      </c>
      <c r="U644" s="5">
        <f t="shared" si="562"/>
        <v>0</v>
      </c>
      <c r="V644" s="9"/>
      <c r="W644" s="5">
        <f t="shared" si="563"/>
        <v>0</v>
      </c>
      <c r="X644" s="5">
        <f t="shared" si="564"/>
        <v>0</v>
      </c>
      <c r="Y644" s="9"/>
      <c r="Z644" s="5">
        <f t="shared" si="565"/>
        <v>0</v>
      </c>
      <c r="AA644" s="5">
        <f t="shared" si="566"/>
        <v>0</v>
      </c>
      <c r="AB644" s="9"/>
      <c r="AC644" s="5">
        <f t="shared" si="567"/>
        <v>0</v>
      </c>
      <c r="AD644" s="5">
        <f t="shared" si="568"/>
        <v>0</v>
      </c>
      <c r="AE644" s="9"/>
      <c r="AF644" s="5">
        <f t="shared" si="569"/>
        <v>0</v>
      </c>
      <c r="AG644" s="5">
        <f t="shared" si="570"/>
        <v>0</v>
      </c>
      <c r="AH644" s="9"/>
      <c r="AI644" s="5">
        <f t="shared" si="571"/>
        <v>0</v>
      </c>
      <c r="AJ644" s="5">
        <f t="shared" si="572"/>
        <v>0</v>
      </c>
      <c r="AK644" s="9"/>
      <c r="AL644" s="5">
        <f t="shared" si="573"/>
        <v>0</v>
      </c>
      <c r="AM644" s="5">
        <f t="shared" si="574"/>
        <v>0</v>
      </c>
      <c r="AN644" s="9"/>
      <c r="AO644" s="5">
        <f t="shared" si="575"/>
        <v>0</v>
      </c>
      <c r="AP644" s="5">
        <f t="shared" si="576"/>
        <v>0</v>
      </c>
      <c r="AQ644" s="9"/>
      <c r="AR644" s="5">
        <f t="shared" si="577"/>
        <v>0</v>
      </c>
      <c r="AS644" s="5">
        <f t="shared" si="578"/>
        <v>0</v>
      </c>
      <c r="AT644" s="9"/>
      <c r="AU644" s="5">
        <f t="shared" si="579"/>
        <v>0</v>
      </c>
      <c r="AV644" s="5">
        <f t="shared" si="580"/>
        <v>0</v>
      </c>
      <c r="AW644" s="9"/>
      <c r="AX644" s="5">
        <f t="shared" si="581"/>
        <v>0</v>
      </c>
      <c r="AY644" s="5">
        <f t="shared" si="582"/>
        <v>0</v>
      </c>
      <c r="AZ644" s="9"/>
      <c r="BA644" s="5">
        <f t="shared" si="583"/>
        <v>0</v>
      </c>
      <c r="BB644" s="5">
        <f t="shared" si="584"/>
        <v>0</v>
      </c>
      <c r="BC644" s="9"/>
      <c r="BD644" s="5">
        <f t="shared" si="585"/>
        <v>0</v>
      </c>
      <c r="BE644" s="5">
        <f t="shared" si="586"/>
        <v>0</v>
      </c>
      <c r="BG644" s="5">
        <f t="shared" si="587"/>
        <v>0</v>
      </c>
      <c r="BH644" s="5">
        <f t="shared" si="588"/>
        <v>0</v>
      </c>
      <c r="BJ644" s="5">
        <f t="shared" si="589"/>
        <v>0</v>
      </c>
      <c r="BK644" s="5">
        <f t="shared" si="590"/>
        <v>0</v>
      </c>
      <c r="BM644" s="5">
        <f t="shared" si="591"/>
        <v>0</v>
      </c>
      <c r="BN644" s="5">
        <f t="shared" si="592"/>
        <v>0</v>
      </c>
      <c r="BP644" s="5">
        <f t="shared" si="593"/>
        <v>0</v>
      </c>
      <c r="BQ644" s="5">
        <f t="shared" si="594"/>
        <v>0</v>
      </c>
      <c r="BS644" s="5">
        <f t="shared" si="595"/>
        <v>0</v>
      </c>
      <c r="BT644" s="5">
        <f t="shared" si="596"/>
        <v>0</v>
      </c>
      <c r="BV644" s="5">
        <f t="shared" si="597"/>
        <v>0</v>
      </c>
      <c r="BW644" s="5">
        <f t="shared" si="598"/>
        <v>0</v>
      </c>
      <c r="BY644" s="5">
        <f t="shared" si="599"/>
        <v>0</v>
      </c>
      <c r="BZ644" s="5">
        <f t="shared" si="600"/>
        <v>0</v>
      </c>
      <c r="CB644" s="5">
        <f t="shared" si="601"/>
        <v>0</v>
      </c>
      <c r="CC644" s="5">
        <f t="shared" si="602"/>
        <v>0</v>
      </c>
      <c r="CE644" s="5">
        <f t="shared" si="603"/>
        <v>0</v>
      </c>
      <c r="CF644" s="5">
        <f t="shared" si="604"/>
        <v>0</v>
      </c>
      <c r="CH644" s="5">
        <f t="shared" si="605"/>
        <v>0</v>
      </c>
      <c r="CI644" s="5">
        <f t="shared" si="606"/>
        <v>0</v>
      </c>
      <c r="CK644" s="5">
        <f t="shared" si="607"/>
        <v>0</v>
      </c>
      <c r="CL644" s="5">
        <f t="shared" si="608"/>
        <v>0</v>
      </c>
      <c r="CN644" s="5">
        <f t="shared" si="609"/>
        <v>0</v>
      </c>
      <c r="CO644" s="5">
        <f t="shared" si="610"/>
        <v>0</v>
      </c>
      <c r="CQ644" s="5">
        <f t="shared" si="611"/>
        <v>0</v>
      </c>
      <c r="CR644" s="5">
        <f t="shared" si="612"/>
        <v>0</v>
      </c>
      <c r="CT644" s="5">
        <f t="shared" si="613"/>
        <v>0</v>
      </c>
      <c r="CU644" s="5">
        <f t="shared" si="614"/>
        <v>0</v>
      </c>
      <c r="CW644" s="5">
        <f t="shared" si="615"/>
        <v>0</v>
      </c>
      <c r="CX644" s="5">
        <f t="shared" si="616"/>
        <v>0</v>
      </c>
      <c r="CZ644" s="5">
        <f t="shared" si="554"/>
        <v>0</v>
      </c>
      <c r="DA644" s="5">
        <f t="shared" si="555"/>
        <v>0</v>
      </c>
    </row>
    <row r="645" spans="2:105" x14ac:dyDescent="0.2">
      <c r="B645" s="23" t="s">
        <v>75</v>
      </c>
      <c r="D645" s="23" t="s">
        <v>350</v>
      </c>
      <c r="E645" s="23" t="s">
        <v>351</v>
      </c>
      <c r="F645" s="23" t="s">
        <v>309</v>
      </c>
      <c r="G645" s="37" t="s">
        <v>310</v>
      </c>
      <c r="H645" s="23" t="s">
        <v>236</v>
      </c>
      <c r="I645" s="23" t="s">
        <v>357</v>
      </c>
      <c r="K645" s="9"/>
      <c r="L645" s="5">
        <f t="shared" si="556"/>
        <v>0</v>
      </c>
      <c r="M645" s="9"/>
      <c r="N645" s="5">
        <f t="shared" si="557"/>
        <v>0</v>
      </c>
      <c r="O645" s="5">
        <f t="shared" si="558"/>
        <v>0</v>
      </c>
      <c r="P645" s="9"/>
      <c r="Q645" s="5">
        <f t="shared" si="559"/>
        <v>0</v>
      </c>
      <c r="R645" s="5">
        <f t="shared" si="560"/>
        <v>0</v>
      </c>
      <c r="S645" s="9"/>
      <c r="T645" s="5">
        <f t="shared" si="561"/>
        <v>0</v>
      </c>
      <c r="U645" s="5">
        <f t="shared" si="562"/>
        <v>0</v>
      </c>
      <c r="V645" s="9"/>
      <c r="W645" s="5">
        <f t="shared" si="563"/>
        <v>0</v>
      </c>
      <c r="X645" s="5">
        <f t="shared" si="564"/>
        <v>0</v>
      </c>
      <c r="Y645" s="9"/>
      <c r="Z645" s="5">
        <f t="shared" si="565"/>
        <v>0</v>
      </c>
      <c r="AA645" s="5">
        <f t="shared" si="566"/>
        <v>0</v>
      </c>
      <c r="AB645" s="9"/>
      <c r="AC645" s="5">
        <f t="shared" si="567"/>
        <v>0</v>
      </c>
      <c r="AD645" s="5">
        <f t="shared" si="568"/>
        <v>0</v>
      </c>
      <c r="AE645" s="9"/>
      <c r="AF645" s="5">
        <f t="shared" si="569"/>
        <v>0</v>
      </c>
      <c r="AG645" s="5">
        <f t="shared" si="570"/>
        <v>0</v>
      </c>
      <c r="AH645" s="9"/>
      <c r="AI645" s="5">
        <f t="shared" si="571"/>
        <v>0</v>
      </c>
      <c r="AJ645" s="5">
        <f t="shared" si="572"/>
        <v>0</v>
      </c>
      <c r="AK645" s="9"/>
      <c r="AL645" s="5">
        <f t="shared" si="573"/>
        <v>0</v>
      </c>
      <c r="AM645" s="5">
        <f t="shared" si="574"/>
        <v>0</v>
      </c>
      <c r="AN645" s="9"/>
      <c r="AO645" s="5">
        <f t="shared" si="575"/>
        <v>0</v>
      </c>
      <c r="AP645" s="5">
        <f t="shared" si="576"/>
        <v>0</v>
      </c>
      <c r="AQ645" s="9"/>
      <c r="AR645" s="5">
        <f t="shared" si="577"/>
        <v>0</v>
      </c>
      <c r="AS645" s="5">
        <f t="shared" si="578"/>
        <v>0</v>
      </c>
      <c r="AT645" s="9"/>
      <c r="AU645" s="5">
        <f t="shared" si="579"/>
        <v>0</v>
      </c>
      <c r="AV645" s="5">
        <f t="shared" si="580"/>
        <v>0</v>
      </c>
      <c r="AW645" s="9"/>
      <c r="AX645" s="5">
        <f t="shared" si="581"/>
        <v>0</v>
      </c>
      <c r="AY645" s="5">
        <f t="shared" si="582"/>
        <v>0</v>
      </c>
      <c r="AZ645" s="9"/>
      <c r="BA645" s="5">
        <f t="shared" si="583"/>
        <v>0</v>
      </c>
      <c r="BB645" s="5">
        <f t="shared" si="584"/>
        <v>0</v>
      </c>
      <c r="BC645" s="9"/>
      <c r="BD645" s="5">
        <f t="shared" si="585"/>
        <v>0</v>
      </c>
      <c r="BE645" s="5">
        <f t="shared" si="586"/>
        <v>0</v>
      </c>
      <c r="BG645" s="5">
        <f t="shared" si="587"/>
        <v>0</v>
      </c>
      <c r="BH645" s="5">
        <f t="shared" si="588"/>
        <v>0</v>
      </c>
      <c r="BJ645" s="5">
        <f t="shared" si="589"/>
        <v>0</v>
      </c>
      <c r="BK645" s="5">
        <f t="shared" si="590"/>
        <v>0</v>
      </c>
      <c r="BM645" s="5">
        <f t="shared" si="591"/>
        <v>0</v>
      </c>
      <c r="BN645" s="5">
        <f t="shared" si="592"/>
        <v>0</v>
      </c>
      <c r="BP645" s="5">
        <f t="shared" si="593"/>
        <v>0</v>
      </c>
      <c r="BQ645" s="5">
        <f t="shared" si="594"/>
        <v>0</v>
      </c>
      <c r="BS645" s="5">
        <f t="shared" si="595"/>
        <v>0</v>
      </c>
      <c r="BT645" s="5">
        <f t="shared" si="596"/>
        <v>0</v>
      </c>
      <c r="BV645" s="5">
        <f t="shared" si="597"/>
        <v>0</v>
      </c>
      <c r="BW645" s="5">
        <f t="shared" si="598"/>
        <v>0</v>
      </c>
      <c r="BY645" s="5">
        <f t="shared" si="599"/>
        <v>0</v>
      </c>
      <c r="BZ645" s="5">
        <f t="shared" si="600"/>
        <v>0</v>
      </c>
      <c r="CB645" s="5">
        <f t="shared" si="601"/>
        <v>0</v>
      </c>
      <c r="CC645" s="5">
        <f t="shared" si="602"/>
        <v>0</v>
      </c>
      <c r="CE645" s="5">
        <f t="shared" si="603"/>
        <v>0</v>
      </c>
      <c r="CF645" s="5">
        <f t="shared" si="604"/>
        <v>0</v>
      </c>
      <c r="CH645" s="5">
        <f t="shared" si="605"/>
        <v>0</v>
      </c>
      <c r="CI645" s="5">
        <f t="shared" si="606"/>
        <v>0</v>
      </c>
      <c r="CK645" s="5">
        <f t="shared" si="607"/>
        <v>0</v>
      </c>
      <c r="CL645" s="5">
        <f t="shared" si="608"/>
        <v>0</v>
      </c>
      <c r="CN645" s="5">
        <f t="shared" si="609"/>
        <v>0</v>
      </c>
      <c r="CO645" s="5">
        <f t="shared" si="610"/>
        <v>0</v>
      </c>
      <c r="CQ645" s="5">
        <f t="shared" si="611"/>
        <v>0</v>
      </c>
      <c r="CR645" s="5">
        <f t="shared" si="612"/>
        <v>0</v>
      </c>
      <c r="CT645" s="5">
        <f t="shared" si="613"/>
        <v>0</v>
      </c>
      <c r="CU645" s="5">
        <f t="shared" si="614"/>
        <v>0</v>
      </c>
      <c r="CW645" s="5">
        <f t="shared" si="615"/>
        <v>0</v>
      </c>
      <c r="CX645" s="5">
        <f t="shared" si="616"/>
        <v>0</v>
      </c>
      <c r="CZ645" s="5">
        <f t="shared" si="554"/>
        <v>0</v>
      </c>
      <c r="DA645" s="5">
        <f t="shared" si="555"/>
        <v>0</v>
      </c>
    </row>
    <row r="646" spans="2:105" x14ac:dyDescent="0.2">
      <c r="B646" s="23" t="s">
        <v>75</v>
      </c>
      <c r="D646" s="23" t="s">
        <v>350</v>
      </c>
      <c r="E646" s="23" t="s">
        <v>351</v>
      </c>
      <c r="F646" s="23" t="s">
        <v>309</v>
      </c>
      <c r="G646" s="37" t="s">
        <v>310</v>
      </c>
      <c r="H646" s="23" t="s">
        <v>237</v>
      </c>
      <c r="I646" s="23" t="s">
        <v>357</v>
      </c>
      <c r="K646" s="9"/>
      <c r="L646" s="5">
        <f t="shared" si="556"/>
        <v>0</v>
      </c>
      <c r="M646" s="9"/>
      <c r="N646" s="5">
        <f t="shared" si="557"/>
        <v>0</v>
      </c>
      <c r="O646" s="5">
        <f t="shared" si="558"/>
        <v>0</v>
      </c>
      <c r="P646" s="9"/>
      <c r="Q646" s="5">
        <f t="shared" si="559"/>
        <v>0</v>
      </c>
      <c r="R646" s="5">
        <f t="shared" si="560"/>
        <v>0</v>
      </c>
      <c r="S646" s="9"/>
      <c r="T646" s="5">
        <f t="shared" si="561"/>
        <v>0</v>
      </c>
      <c r="U646" s="5">
        <f t="shared" si="562"/>
        <v>0</v>
      </c>
      <c r="V646" s="9"/>
      <c r="W646" s="5">
        <f t="shared" si="563"/>
        <v>0</v>
      </c>
      <c r="X646" s="5">
        <f t="shared" si="564"/>
        <v>0</v>
      </c>
      <c r="Y646" s="9"/>
      <c r="Z646" s="5">
        <f t="shared" si="565"/>
        <v>0</v>
      </c>
      <c r="AA646" s="5">
        <f t="shared" si="566"/>
        <v>0</v>
      </c>
      <c r="AB646" s="9"/>
      <c r="AC646" s="5">
        <f t="shared" si="567"/>
        <v>0</v>
      </c>
      <c r="AD646" s="5">
        <f t="shared" si="568"/>
        <v>0</v>
      </c>
      <c r="AE646" s="9"/>
      <c r="AF646" s="5">
        <f t="shared" si="569"/>
        <v>0</v>
      </c>
      <c r="AG646" s="5">
        <f t="shared" si="570"/>
        <v>0</v>
      </c>
      <c r="AH646" s="9"/>
      <c r="AI646" s="5">
        <f t="shared" si="571"/>
        <v>0</v>
      </c>
      <c r="AJ646" s="5">
        <f t="shared" si="572"/>
        <v>0</v>
      </c>
      <c r="AK646" s="9"/>
      <c r="AL646" s="5">
        <f t="shared" si="573"/>
        <v>0</v>
      </c>
      <c r="AM646" s="5">
        <f t="shared" si="574"/>
        <v>0</v>
      </c>
      <c r="AN646" s="9"/>
      <c r="AO646" s="5">
        <f t="shared" si="575"/>
        <v>0</v>
      </c>
      <c r="AP646" s="5">
        <f t="shared" si="576"/>
        <v>0</v>
      </c>
      <c r="AQ646" s="9"/>
      <c r="AR646" s="5">
        <f t="shared" si="577"/>
        <v>0</v>
      </c>
      <c r="AS646" s="5">
        <f t="shared" si="578"/>
        <v>0</v>
      </c>
      <c r="AT646" s="9"/>
      <c r="AU646" s="5">
        <f t="shared" si="579"/>
        <v>0</v>
      </c>
      <c r="AV646" s="5">
        <f t="shared" si="580"/>
        <v>0</v>
      </c>
      <c r="AW646" s="9"/>
      <c r="AX646" s="5">
        <f t="shared" si="581"/>
        <v>0</v>
      </c>
      <c r="AY646" s="5">
        <f t="shared" si="582"/>
        <v>0</v>
      </c>
      <c r="AZ646" s="9"/>
      <c r="BA646" s="5">
        <f t="shared" si="583"/>
        <v>0</v>
      </c>
      <c r="BB646" s="5">
        <f t="shared" si="584"/>
        <v>0</v>
      </c>
      <c r="BC646" s="9"/>
      <c r="BD646" s="5">
        <f t="shared" si="585"/>
        <v>0</v>
      </c>
      <c r="BE646" s="5">
        <f t="shared" si="586"/>
        <v>0</v>
      </c>
      <c r="BG646" s="5">
        <f t="shared" si="587"/>
        <v>0</v>
      </c>
      <c r="BH646" s="5">
        <f t="shared" si="588"/>
        <v>0</v>
      </c>
      <c r="BJ646" s="5">
        <f t="shared" si="589"/>
        <v>0</v>
      </c>
      <c r="BK646" s="5">
        <f t="shared" si="590"/>
        <v>0</v>
      </c>
      <c r="BM646" s="5">
        <f t="shared" si="591"/>
        <v>0</v>
      </c>
      <c r="BN646" s="5">
        <f t="shared" si="592"/>
        <v>0</v>
      </c>
      <c r="BP646" s="5">
        <f t="shared" si="593"/>
        <v>0</v>
      </c>
      <c r="BQ646" s="5">
        <f t="shared" si="594"/>
        <v>0</v>
      </c>
      <c r="BS646" s="5">
        <f t="shared" si="595"/>
        <v>0</v>
      </c>
      <c r="BT646" s="5">
        <f t="shared" si="596"/>
        <v>0</v>
      </c>
      <c r="BV646" s="5">
        <f t="shared" si="597"/>
        <v>0</v>
      </c>
      <c r="BW646" s="5">
        <f t="shared" si="598"/>
        <v>0</v>
      </c>
      <c r="BY646" s="5">
        <f t="shared" si="599"/>
        <v>0</v>
      </c>
      <c r="BZ646" s="5">
        <f t="shared" si="600"/>
        <v>0</v>
      </c>
      <c r="CB646" s="5">
        <f t="shared" si="601"/>
        <v>0</v>
      </c>
      <c r="CC646" s="5">
        <f t="shared" si="602"/>
        <v>0</v>
      </c>
      <c r="CE646" s="5">
        <f t="shared" si="603"/>
        <v>0</v>
      </c>
      <c r="CF646" s="5">
        <f t="shared" si="604"/>
        <v>0</v>
      </c>
      <c r="CH646" s="5">
        <f t="shared" si="605"/>
        <v>0</v>
      </c>
      <c r="CI646" s="5">
        <f t="shared" si="606"/>
        <v>0</v>
      </c>
      <c r="CK646" s="5">
        <f t="shared" si="607"/>
        <v>0</v>
      </c>
      <c r="CL646" s="5">
        <f t="shared" si="608"/>
        <v>0</v>
      </c>
      <c r="CN646" s="5">
        <f t="shared" si="609"/>
        <v>0</v>
      </c>
      <c r="CO646" s="5">
        <f t="shared" si="610"/>
        <v>0</v>
      </c>
      <c r="CQ646" s="5">
        <f t="shared" si="611"/>
        <v>0</v>
      </c>
      <c r="CR646" s="5">
        <f t="shared" si="612"/>
        <v>0</v>
      </c>
      <c r="CT646" s="5">
        <f t="shared" si="613"/>
        <v>0</v>
      </c>
      <c r="CU646" s="5">
        <f t="shared" si="614"/>
        <v>0</v>
      </c>
      <c r="CW646" s="5">
        <f t="shared" si="615"/>
        <v>0</v>
      </c>
      <c r="CX646" s="5">
        <f t="shared" si="616"/>
        <v>0</v>
      </c>
      <c r="CZ646" s="5">
        <f t="shared" si="554"/>
        <v>0</v>
      </c>
      <c r="DA646" s="5">
        <f t="shared" si="555"/>
        <v>0</v>
      </c>
    </row>
    <row r="647" spans="2:105" x14ac:dyDescent="0.2">
      <c r="K647" s="9"/>
      <c r="M647" s="9"/>
      <c r="P647" s="9"/>
      <c r="S647" s="9"/>
      <c r="V647" s="9"/>
      <c r="Y647" s="9"/>
      <c r="AB647" s="9"/>
      <c r="AE647" s="9"/>
      <c r="AH647" s="9"/>
      <c r="AK647" s="9"/>
      <c r="AN647" s="9"/>
      <c r="AQ647" s="9"/>
      <c r="AT647" s="9"/>
      <c r="AW647" s="9"/>
      <c r="AZ647" s="9"/>
      <c r="BC647" s="9"/>
    </row>
    <row r="648" spans="2:105" x14ac:dyDescent="0.2">
      <c r="B648" s="23" t="s">
        <v>75</v>
      </c>
      <c r="D648" s="23" t="s">
        <v>350</v>
      </c>
      <c r="E648" s="23" t="s">
        <v>351</v>
      </c>
      <c r="F648" s="23" t="s">
        <v>311</v>
      </c>
      <c r="G648" s="37" t="s">
        <v>312</v>
      </c>
      <c r="H648" s="23" t="s">
        <v>235</v>
      </c>
      <c r="I648" s="23" t="s">
        <v>357</v>
      </c>
      <c r="K648" s="9"/>
      <c r="L648" s="5">
        <f t="shared" si="556"/>
        <v>0</v>
      </c>
      <c r="M648" s="9"/>
      <c r="N648" s="5">
        <f t="shared" si="557"/>
        <v>0</v>
      </c>
      <c r="O648" s="5">
        <f t="shared" si="558"/>
        <v>0</v>
      </c>
      <c r="P648" s="9"/>
      <c r="Q648" s="5">
        <f t="shared" si="559"/>
        <v>0</v>
      </c>
      <c r="R648" s="5">
        <f t="shared" si="560"/>
        <v>0</v>
      </c>
      <c r="S648" s="9"/>
      <c r="T648" s="5">
        <f t="shared" si="561"/>
        <v>0</v>
      </c>
      <c r="U648" s="5">
        <f t="shared" si="562"/>
        <v>0</v>
      </c>
      <c r="V648" s="9"/>
      <c r="W648" s="5">
        <f t="shared" si="563"/>
        <v>0</v>
      </c>
      <c r="X648" s="5">
        <f t="shared" si="564"/>
        <v>0</v>
      </c>
      <c r="Y648" s="9"/>
      <c r="Z648" s="5">
        <f t="shared" si="565"/>
        <v>0</v>
      </c>
      <c r="AA648" s="5">
        <f t="shared" si="566"/>
        <v>0</v>
      </c>
      <c r="AB648" s="9"/>
      <c r="AC648" s="5">
        <f t="shared" si="567"/>
        <v>0</v>
      </c>
      <c r="AD648" s="5">
        <f t="shared" si="568"/>
        <v>0</v>
      </c>
      <c r="AE648" s="9"/>
      <c r="AF648" s="5">
        <f t="shared" si="569"/>
        <v>0</v>
      </c>
      <c r="AG648" s="5">
        <f t="shared" si="570"/>
        <v>0</v>
      </c>
      <c r="AH648" s="9"/>
      <c r="AI648" s="5">
        <f t="shared" si="571"/>
        <v>0</v>
      </c>
      <c r="AJ648" s="5">
        <f t="shared" si="572"/>
        <v>0</v>
      </c>
      <c r="AK648" s="9"/>
      <c r="AL648" s="5">
        <f t="shared" si="573"/>
        <v>0</v>
      </c>
      <c r="AM648" s="5">
        <f t="shared" si="574"/>
        <v>0</v>
      </c>
      <c r="AN648" s="9"/>
      <c r="AO648" s="5">
        <f t="shared" si="575"/>
        <v>0</v>
      </c>
      <c r="AP648" s="5">
        <f t="shared" si="576"/>
        <v>0</v>
      </c>
      <c r="AQ648" s="9"/>
      <c r="AR648" s="5">
        <f t="shared" si="577"/>
        <v>0</v>
      </c>
      <c r="AS648" s="5">
        <f t="shared" si="578"/>
        <v>0</v>
      </c>
      <c r="AT648" s="9"/>
      <c r="AU648" s="5">
        <f t="shared" si="579"/>
        <v>0</v>
      </c>
      <c r="AV648" s="5">
        <f t="shared" si="580"/>
        <v>0</v>
      </c>
      <c r="AW648" s="9"/>
      <c r="AX648" s="5">
        <f t="shared" si="581"/>
        <v>0</v>
      </c>
      <c r="AY648" s="5">
        <f t="shared" si="582"/>
        <v>0</v>
      </c>
      <c r="AZ648" s="9"/>
      <c r="BA648" s="5">
        <f t="shared" si="583"/>
        <v>0</v>
      </c>
      <c r="BB648" s="5">
        <f t="shared" si="584"/>
        <v>0</v>
      </c>
      <c r="BC648" s="9"/>
      <c r="BD648" s="5">
        <f t="shared" si="585"/>
        <v>0</v>
      </c>
      <c r="BE648" s="5">
        <f t="shared" si="586"/>
        <v>0</v>
      </c>
      <c r="BG648" s="5">
        <f t="shared" si="587"/>
        <v>0</v>
      </c>
      <c r="BH648" s="5">
        <f t="shared" si="588"/>
        <v>0</v>
      </c>
      <c r="BJ648" s="5">
        <f t="shared" si="589"/>
        <v>0</v>
      </c>
      <c r="BK648" s="5">
        <f t="shared" si="590"/>
        <v>0</v>
      </c>
      <c r="BM648" s="5">
        <f t="shared" si="591"/>
        <v>0</v>
      </c>
      <c r="BN648" s="5">
        <f t="shared" si="592"/>
        <v>0</v>
      </c>
      <c r="BP648" s="5">
        <f t="shared" si="593"/>
        <v>0</v>
      </c>
      <c r="BQ648" s="5">
        <f t="shared" si="594"/>
        <v>0</v>
      </c>
      <c r="BS648" s="5">
        <f t="shared" si="595"/>
        <v>0</v>
      </c>
      <c r="BT648" s="5">
        <f t="shared" si="596"/>
        <v>0</v>
      </c>
      <c r="BV648" s="5">
        <f t="shared" si="597"/>
        <v>0</v>
      </c>
      <c r="BW648" s="5">
        <f t="shared" si="598"/>
        <v>0</v>
      </c>
      <c r="BY648" s="5">
        <f t="shared" si="599"/>
        <v>0</v>
      </c>
      <c r="BZ648" s="5">
        <f t="shared" si="600"/>
        <v>0</v>
      </c>
      <c r="CB648" s="5">
        <f t="shared" si="601"/>
        <v>0</v>
      </c>
      <c r="CC648" s="5">
        <f t="shared" si="602"/>
        <v>0</v>
      </c>
      <c r="CE648" s="5">
        <f t="shared" si="603"/>
        <v>0</v>
      </c>
      <c r="CF648" s="5">
        <f t="shared" si="604"/>
        <v>0</v>
      </c>
      <c r="CH648" s="5">
        <f t="shared" si="605"/>
        <v>0</v>
      </c>
      <c r="CI648" s="5">
        <f t="shared" si="606"/>
        <v>0</v>
      </c>
      <c r="CK648" s="5">
        <f t="shared" si="607"/>
        <v>0</v>
      </c>
      <c r="CL648" s="5">
        <f t="shared" si="608"/>
        <v>0</v>
      </c>
      <c r="CN648" s="5">
        <f t="shared" si="609"/>
        <v>0</v>
      </c>
      <c r="CO648" s="5">
        <f t="shared" si="610"/>
        <v>0</v>
      </c>
      <c r="CQ648" s="5">
        <f t="shared" si="611"/>
        <v>0</v>
      </c>
      <c r="CR648" s="5">
        <f t="shared" si="612"/>
        <v>0</v>
      </c>
      <c r="CT648" s="5">
        <f t="shared" si="613"/>
        <v>0</v>
      </c>
      <c r="CU648" s="5">
        <f t="shared" si="614"/>
        <v>0</v>
      </c>
      <c r="CW648" s="5">
        <f t="shared" si="615"/>
        <v>0</v>
      </c>
      <c r="CX648" s="5">
        <f t="shared" si="616"/>
        <v>0</v>
      </c>
      <c r="CZ648" s="5">
        <f t="shared" si="554"/>
        <v>0</v>
      </c>
      <c r="DA648" s="5">
        <f t="shared" si="555"/>
        <v>0</v>
      </c>
    </row>
    <row r="649" spans="2:105" x14ac:dyDescent="0.2">
      <c r="B649" s="23" t="s">
        <v>75</v>
      </c>
      <c r="D649" s="23" t="s">
        <v>350</v>
      </c>
      <c r="E649" s="23" t="s">
        <v>351</v>
      </c>
      <c r="F649" s="23" t="s">
        <v>311</v>
      </c>
      <c r="G649" s="37" t="s">
        <v>312</v>
      </c>
      <c r="H649" s="23" t="s">
        <v>236</v>
      </c>
      <c r="I649" s="23" t="s">
        <v>357</v>
      </c>
      <c r="K649" s="9"/>
      <c r="L649" s="5">
        <f t="shared" si="556"/>
        <v>0</v>
      </c>
      <c r="M649" s="9"/>
      <c r="N649" s="5">
        <f t="shared" si="557"/>
        <v>0</v>
      </c>
      <c r="O649" s="5">
        <f t="shared" si="558"/>
        <v>0</v>
      </c>
      <c r="P649" s="9"/>
      <c r="Q649" s="5">
        <f t="shared" si="559"/>
        <v>0</v>
      </c>
      <c r="R649" s="5">
        <f t="shared" si="560"/>
        <v>0</v>
      </c>
      <c r="S649" s="9"/>
      <c r="T649" s="5">
        <f t="shared" si="561"/>
        <v>0</v>
      </c>
      <c r="U649" s="5">
        <f t="shared" si="562"/>
        <v>0</v>
      </c>
      <c r="V649" s="9"/>
      <c r="W649" s="5">
        <f t="shared" si="563"/>
        <v>0</v>
      </c>
      <c r="X649" s="5">
        <f t="shared" si="564"/>
        <v>0</v>
      </c>
      <c r="Y649" s="9"/>
      <c r="Z649" s="5">
        <f t="shared" si="565"/>
        <v>0</v>
      </c>
      <c r="AA649" s="5">
        <f t="shared" si="566"/>
        <v>0</v>
      </c>
      <c r="AB649" s="9"/>
      <c r="AC649" s="5">
        <f t="shared" si="567"/>
        <v>0</v>
      </c>
      <c r="AD649" s="5">
        <f t="shared" si="568"/>
        <v>0</v>
      </c>
      <c r="AE649" s="9"/>
      <c r="AF649" s="5">
        <f t="shared" si="569"/>
        <v>0</v>
      </c>
      <c r="AG649" s="5">
        <f t="shared" si="570"/>
        <v>0</v>
      </c>
      <c r="AH649" s="9"/>
      <c r="AI649" s="5">
        <f t="shared" si="571"/>
        <v>0</v>
      </c>
      <c r="AJ649" s="5">
        <f t="shared" si="572"/>
        <v>0</v>
      </c>
      <c r="AK649" s="9"/>
      <c r="AL649" s="5">
        <f t="shared" si="573"/>
        <v>0</v>
      </c>
      <c r="AM649" s="5">
        <f t="shared" si="574"/>
        <v>0</v>
      </c>
      <c r="AN649" s="9"/>
      <c r="AO649" s="5">
        <f t="shared" si="575"/>
        <v>0</v>
      </c>
      <c r="AP649" s="5">
        <f t="shared" si="576"/>
        <v>0</v>
      </c>
      <c r="AQ649" s="9"/>
      <c r="AR649" s="5">
        <f t="shared" si="577"/>
        <v>0</v>
      </c>
      <c r="AS649" s="5">
        <f t="shared" si="578"/>
        <v>0</v>
      </c>
      <c r="AT649" s="9"/>
      <c r="AU649" s="5">
        <f t="shared" si="579"/>
        <v>0</v>
      </c>
      <c r="AV649" s="5">
        <f t="shared" si="580"/>
        <v>0</v>
      </c>
      <c r="AW649" s="9"/>
      <c r="AX649" s="5">
        <f t="shared" si="581"/>
        <v>0</v>
      </c>
      <c r="AY649" s="5">
        <f t="shared" si="582"/>
        <v>0</v>
      </c>
      <c r="AZ649" s="9"/>
      <c r="BA649" s="5">
        <f t="shared" si="583"/>
        <v>0</v>
      </c>
      <c r="BB649" s="5">
        <f t="shared" si="584"/>
        <v>0</v>
      </c>
      <c r="BC649" s="9"/>
      <c r="BD649" s="5">
        <f t="shared" si="585"/>
        <v>0</v>
      </c>
      <c r="BE649" s="5">
        <f t="shared" si="586"/>
        <v>0</v>
      </c>
      <c r="BG649" s="5">
        <f t="shared" si="587"/>
        <v>0</v>
      </c>
      <c r="BH649" s="5">
        <f t="shared" si="588"/>
        <v>0</v>
      </c>
      <c r="BJ649" s="5">
        <f t="shared" si="589"/>
        <v>0</v>
      </c>
      <c r="BK649" s="5">
        <f t="shared" si="590"/>
        <v>0</v>
      </c>
      <c r="BM649" s="5">
        <f t="shared" si="591"/>
        <v>0</v>
      </c>
      <c r="BN649" s="5">
        <f t="shared" si="592"/>
        <v>0</v>
      </c>
      <c r="BP649" s="5">
        <f t="shared" si="593"/>
        <v>0</v>
      </c>
      <c r="BQ649" s="5">
        <f t="shared" si="594"/>
        <v>0</v>
      </c>
      <c r="BS649" s="5">
        <f t="shared" si="595"/>
        <v>0</v>
      </c>
      <c r="BT649" s="5">
        <f t="shared" si="596"/>
        <v>0</v>
      </c>
      <c r="BV649" s="5">
        <f t="shared" si="597"/>
        <v>0</v>
      </c>
      <c r="BW649" s="5">
        <f t="shared" si="598"/>
        <v>0</v>
      </c>
      <c r="BY649" s="5">
        <f t="shared" si="599"/>
        <v>0</v>
      </c>
      <c r="BZ649" s="5">
        <f t="shared" si="600"/>
        <v>0</v>
      </c>
      <c r="CB649" s="5">
        <f t="shared" si="601"/>
        <v>0</v>
      </c>
      <c r="CC649" s="5">
        <f t="shared" si="602"/>
        <v>0</v>
      </c>
      <c r="CE649" s="5">
        <f t="shared" si="603"/>
        <v>0</v>
      </c>
      <c r="CF649" s="5">
        <f t="shared" si="604"/>
        <v>0</v>
      </c>
      <c r="CH649" s="5">
        <f t="shared" si="605"/>
        <v>0</v>
      </c>
      <c r="CI649" s="5">
        <f t="shared" si="606"/>
        <v>0</v>
      </c>
      <c r="CK649" s="5">
        <f t="shared" si="607"/>
        <v>0</v>
      </c>
      <c r="CL649" s="5">
        <f t="shared" si="608"/>
        <v>0</v>
      </c>
      <c r="CN649" s="5">
        <f t="shared" si="609"/>
        <v>0</v>
      </c>
      <c r="CO649" s="5">
        <f t="shared" si="610"/>
        <v>0</v>
      </c>
      <c r="CQ649" s="5">
        <f t="shared" si="611"/>
        <v>0</v>
      </c>
      <c r="CR649" s="5">
        <f t="shared" si="612"/>
        <v>0</v>
      </c>
      <c r="CT649" s="5">
        <f t="shared" si="613"/>
        <v>0</v>
      </c>
      <c r="CU649" s="5">
        <f t="shared" si="614"/>
        <v>0</v>
      </c>
      <c r="CW649" s="5">
        <f t="shared" si="615"/>
        <v>0</v>
      </c>
      <c r="CX649" s="5">
        <f t="shared" si="616"/>
        <v>0</v>
      </c>
      <c r="CZ649" s="5">
        <f t="shared" si="554"/>
        <v>0</v>
      </c>
      <c r="DA649" s="5">
        <f t="shared" si="555"/>
        <v>0</v>
      </c>
    </row>
    <row r="650" spans="2:105" x14ac:dyDescent="0.2">
      <c r="B650" s="23" t="s">
        <v>75</v>
      </c>
      <c r="D650" s="23" t="s">
        <v>350</v>
      </c>
      <c r="E650" s="23" t="s">
        <v>351</v>
      </c>
      <c r="F650" s="23" t="s">
        <v>311</v>
      </c>
      <c r="G650" s="37" t="s">
        <v>312</v>
      </c>
      <c r="H650" s="23" t="s">
        <v>237</v>
      </c>
      <c r="I650" s="23" t="s">
        <v>357</v>
      </c>
      <c r="K650" s="9"/>
      <c r="L650" s="5">
        <f t="shared" si="556"/>
        <v>0</v>
      </c>
      <c r="M650" s="9"/>
      <c r="N650" s="5">
        <f t="shared" si="557"/>
        <v>0</v>
      </c>
      <c r="O650" s="5">
        <f t="shared" si="558"/>
        <v>0</v>
      </c>
      <c r="P650" s="9"/>
      <c r="Q650" s="5">
        <f t="shared" si="559"/>
        <v>0</v>
      </c>
      <c r="R650" s="5">
        <f t="shared" si="560"/>
        <v>0</v>
      </c>
      <c r="S650" s="9"/>
      <c r="T650" s="5">
        <f t="shared" si="561"/>
        <v>0</v>
      </c>
      <c r="U650" s="5">
        <f t="shared" si="562"/>
        <v>0</v>
      </c>
      <c r="V650" s="9"/>
      <c r="W650" s="5">
        <f t="shared" si="563"/>
        <v>0</v>
      </c>
      <c r="X650" s="5">
        <f t="shared" si="564"/>
        <v>0</v>
      </c>
      <c r="Y650" s="9"/>
      <c r="Z650" s="5">
        <f t="shared" si="565"/>
        <v>0</v>
      </c>
      <c r="AA650" s="5">
        <f t="shared" si="566"/>
        <v>0</v>
      </c>
      <c r="AB650" s="9"/>
      <c r="AC650" s="5">
        <f t="shared" si="567"/>
        <v>0</v>
      </c>
      <c r="AD650" s="5">
        <f t="shared" si="568"/>
        <v>0</v>
      </c>
      <c r="AE650" s="9"/>
      <c r="AF650" s="5">
        <f t="shared" si="569"/>
        <v>0</v>
      </c>
      <c r="AG650" s="5">
        <f t="shared" si="570"/>
        <v>0</v>
      </c>
      <c r="AH650" s="9"/>
      <c r="AI650" s="5">
        <f t="shared" si="571"/>
        <v>0</v>
      </c>
      <c r="AJ650" s="5">
        <f t="shared" si="572"/>
        <v>0</v>
      </c>
      <c r="AK650" s="9"/>
      <c r="AL650" s="5">
        <f t="shared" si="573"/>
        <v>0</v>
      </c>
      <c r="AM650" s="5">
        <f t="shared" si="574"/>
        <v>0</v>
      </c>
      <c r="AN650" s="9"/>
      <c r="AO650" s="5">
        <f t="shared" si="575"/>
        <v>0</v>
      </c>
      <c r="AP650" s="5">
        <f t="shared" si="576"/>
        <v>0</v>
      </c>
      <c r="AQ650" s="9"/>
      <c r="AR650" s="5">
        <f t="shared" si="577"/>
        <v>0</v>
      </c>
      <c r="AS650" s="5">
        <f t="shared" si="578"/>
        <v>0</v>
      </c>
      <c r="AT650" s="9"/>
      <c r="AU650" s="5">
        <f t="shared" si="579"/>
        <v>0</v>
      </c>
      <c r="AV650" s="5">
        <f t="shared" si="580"/>
        <v>0</v>
      </c>
      <c r="AW650" s="9"/>
      <c r="AX650" s="5">
        <f t="shared" si="581"/>
        <v>0</v>
      </c>
      <c r="AY650" s="5">
        <f t="shared" si="582"/>
        <v>0</v>
      </c>
      <c r="AZ650" s="9"/>
      <c r="BA650" s="5">
        <f t="shared" si="583"/>
        <v>0</v>
      </c>
      <c r="BB650" s="5">
        <f t="shared" si="584"/>
        <v>0</v>
      </c>
      <c r="BC650" s="9"/>
      <c r="BD650" s="5">
        <f t="shared" si="585"/>
        <v>0</v>
      </c>
      <c r="BE650" s="5">
        <f t="shared" si="586"/>
        <v>0</v>
      </c>
      <c r="BG650" s="5">
        <f t="shared" si="587"/>
        <v>0</v>
      </c>
      <c r="BH650" s="5">
        <f t="shared" si="588"/>
        <v>0</v>
      </c>
      <c r="BJ650" s="5">
        <f t="shared" si="589"/>
        <v>0</v>
      </c>
      <c r="BK650" s="5">
        <f t="shared" si="590"/>
        <v>0</v>
      </c>
      <c r="BM650" s="5">
        <f t="shared" si="591"/>
        <v>0</v>
      </c>
      <c r="BN650" s="5">
        <f t="shared" si="592"/>
        <v>0</v>
      </c>
      <c r="BP650" s="5">
        <f t="shared" si="593"/>
        <v>0</v>
      </c>
      <c r="BQ650" s="5">
        <f t="shared" si="594"/>
        <v>0</v>
      </c>
      <c r="BS650" s="5">
        <f t="shared" si="595"/>
        <v>0</v>
      </c>
      <c r="BT650" s="5">
        <f t="shared" si="596"/>
        <v>0</v>
      </c>
      <c r="BV650" s="5">
        <f t="shared" si="597"/>
        <v>0</v>
      </c>
      <c r="BW650" s="5">
        <f t="shared" si="598"/>
        <v>0</v>
      </c>
      <c r="BY650" s="5">
        <f t="shared" si="599"/>
        <v>0</v>
      </c>
      <c r="BZ650" s="5">
        <f t="shared" si="600"/>
        <v>0</v>
      </c>
      <c r="CB650" s="5">
        <f t="shared" si="601"/>
        <v>0</v>
      </c>
      <c r="CC650" s="5">
        <f t="shared" si="602"/>
        <v>0</v>
      </c>
      <c r="CE650" s="5">
        <f t="shared" si="603"/>
        <v>0</v>
      </c>
      <c r="CF650" s="5">
        <f t="shared" si="604"/>
        <v>0</v>
      </c>
      <c r="CH650" s="5">
        <f t="shared" si="605"/>
        <v>0</v>
      </c>
      <c r="CI650" s="5">
        <f t="shared" si="606"/>
        <v>0</v>
      </c>
      <c r="CK650" s="5">
        <f t="shared" si="607"/>
        <v>0</v>
      </c>
      <c r="CL650" s="5">
        <f t="shared" si="608"/>
        <v>0</v>
      </c>
      <c r="CN650" s="5">
        <f t="shared" si="609"/>
        <v>0</v>
      </c>
      <c r="CO650" s="5">
        <f t="shared" si="610"/>
        <v>0</v>
      </c>
      <c r="CQ650" s="5">
        <f t="shared" si="611"/>
        <v>0</v>
      </c>
      <c r="CR650" s="5">
        <f t="shared" si="612"/>
        <v>0</v>
      </c>
      <c r="CT650" s="5">
        <f t="shared" si="613"/>
        <v>0</v>
      </c>
      <c r="CU650" s="5">
        <f t="shared" si="614"/>
        <v>0</v>
      </c>
      <c r="CW650" s="5">
        <f t="shared" si="615"/>
        <v>0</v>
      </c>
      <c r="CX650" s="5">
        <f t="shared" si="616"/>
        <v>0</v>
      </c>
      <c r="CZ650" s="5">
        <f t="shared" si="554"/>
        <v>0</v>
      </c>
      <c r="DA650" s="5">
        <f t="shared" si="555"/>
        <v>0</v>
      </c>
    </row>
    <row r="651" spans="2:105" x14ac:dyDescent="0.2">
      <c r="K651" s="9"/>
      <c r="M651" s="9"/>
      <c r="P651" s="9"/>
      <c r="S651" s="9"/>
      <c r="V651" s="9"/>
      <c r="Y651" s="9"/>
      <c r="AB651" s="9"/>
      <c r="AE651" s="9"/>
      <c r="AH651" s="9"/>
      <c r="AK651" s="9"/>
      <c r="AN651" s="9"/>
      <c r="AQ651" s="9"/>
      <c r="AT651" s="9"/>
      <c r="AW651" s="9"/>
      <c r="AZ651" s="9"/>
      <c r="BC651" s="9"/>
    </row>
    <row r="652" spans="2:105" x14ac:dyDescent="0.2">
      <c r="B652" s="23" t="s">
        <v>75</v>
      </c>
      <c r="D652" s="23" t="s">
        <v>350</v>
      </c>
      <c r="E652" s="23" t="s">
        <v>351</v>
      </c>
      <c r="F652" s="23" t="s">
        <v>313</v>
      </c>
      <c r="G652" s="37" t="s">
        <v>314</v>
      </c>
      <c r="H652" s="23" t="s">
        <v>235</v>
      </c>
      <c r="I652" s="23" t="s">
        <v>357</v>
      </c>
      <c r="K652" s="9"/>
      <c r="L652" s="5">
        <f t="shared" si="556"/>
        <v>0</v>
      </c>
      <c r="M652" s="9"/>
      <c r="N652" s="5">
        <f t="shared" si="557"/>
        <v>0</v>
      </c>
      <c r="O652" s="5">
        <f t="shared" si="558"/>
        <v>0</v>
      </c>
      <c r="P652" s="9"/>
      <c r="Q652" s="5">
        <f t="shared" si="559"/>
        <v>0</v>
      </c>
      <c r="R652" s="5">
        <f t="shared" si="560"/>
        <v>0</v>
      </c>
      <c r="S652" s="9"/>
      <c r="T652" s="5">
        <f t="shared" si="561"/>
        <v>0</v>
      </c>
      <c r="U652" s="5">
        <f t="shared" si="562"/>
        <v>0</v>
      </c>
      <c r="V652" s="9"/>
      <c r="W652" s="5">
        <f t="shared" si="563"/>
        <v>0</v>
      </c>
      <c r="X652" s="5">
        <f t="shared" si="564"/>
        <v>0</v>
      </c>
      <c r="Y652" s="9"/>
      <c r="Z652" s="5">
        <f t="shared" si="565"/>
        <v>0</v>
      </c>
      <c r="AA652" s="5">
        <f t="shared" si="566"/>
        <v>0</v>
      </c>
      <c r="AB652" s="9"/>
      <c r="AC652" s="5">
        <f t="shared" si="567"/>
        <v>0</v>
      </c>
      <c r="AD652" s="5">
        <f t="shared" si="568"/>
        <v>0</v>
      </c>
      <c r="AE652" s="9"/>
      <c r="AF652" s="5">
        <f t="shared" si="569"/>
        <v>0</v>
      </c>
      <c r="AG652" s="5">
        <f t="shared" si="570"/>
        <v>0</v>
      </c>
      <c r="AH652" s="9"/>
      <c r="AI652" s="5">
        <f t="shared" si="571"/>
        <v>0</v>
      </c>
      <c r="AJ652" s="5">
        <f t="shared" si="572"/>
        <v>0</v>
      </c>
      <c r="AK652" s="9"/>
      <c r="AL652" s="5">
        <f t="shared" si="573"/>
        <v>0</v>
      </c>
      <c r="AM652" s="5">
        <f t="shared" si="574"/>
        <v>0</v>
      </c>
      <c r="AN652" s="9"/>
      <c r="AO652" s="5">
        <f t="shared" si="575"/>
        <v>0</v>
      </c>
      <c r="AP652" s="5">
        <f t="shared" si="576"/>
        <v>0</v>
      </c>
      <c r="AQ652" s="9"/>
      <c r="AR652" s="5">
        <f t="shared" si="577"/>
        <v>0</v>
      </c>
      <c r="AS652" s="5">
        <f t="shared" si="578"/>
        <v>0</v>
      </c>
      <c r="AT652" s="9"/>
      <c r="AU652" s="5">
        <f t="shared" si="579"/>
        <v>0</v>
      </c>
      <c r="AV652" s="5">
        <f t="shared" si="580"/>
        <v>0</v>
      </c>
      <c r="AW652" s="9"/>
      <c r="AX652" s="5">
        <f t="shared" si="581"/>
        <v>0</v>
      </c>
      <c r="AY652" s="5">
        <f t="shared" si="582"/>
        <v>0</v>
      </c>
      <c r="AZ652" s="9"/>
      <c r="BA652" s="5">
        <f t="shared" si="583"/>
        <v>0</v>
      </c>
      <c r="BB652" s="5">
        <f t="shared" si="584"/>
        <v>0</v>
      </c>
      <c r="BC652" s="9"/>
      <c r="BD652" s="5">
        <f t="shared" si="585"/>
        <v>0</v>
      </c>
      <c r="BE652" s="5">
        <f t="shared" si="586"/>
        <v>0</v>
      </c>
      <c r="BG652" s="5">
        <f t="shared" si="587"/>
        <v>0</v>
      </c>
      <c r="BH652" s="5">
        <f t="shared" si="588"/>
        <v>0</v>
      </c>
      <c r="BJ652" s="5">
        <f t="shared" si="589"/>
        <v>0</v>
      </c>
      <c r="BK652" s="5">
        <f t="shared" si="590"/>
        <v>0</v>
      </c>
      <c r="BM652" s="5">
        <f t="shared" si="591"/>
        <v>0</v>
      </c>
      <c r="BN652" s="5">
        <f t="shared" si="592"/>
        <v>0</v>
      </c>
      <c r="BP652" s="5">
        <f t="shared" si="593"/>
        <v>0</v>
      </c>
      <c r="BQ652" s="5">
        <f t="shared" si="594"/>
        <v>0</v>
      </c>
      <c r="BS652" s="5">
        <f t="shared" si="595"/>
        <v>0</v>
      </c>
      <c r="BT652" s="5">
        <f t="shared" si="596"/>
        <v>0</v>
      </c>
      <c r="BV652" s="5">
        <f t="shared" si="597"/>
        <v>0</v>
      </c>
      <c r="BW652" s="5">
        <f t="shared" si="598"/>
        <v>0</v>
      </c>
      <c r="BY652" s="5">
        <f t="shared" si="599"/>
        <v>0</v>
      </c>
      <c r="BZ652" s="5">
        <f t="shared" si="600"/>
        <v>0</v>
      </c>
      <c r="CB652" s="5">
        <f t="shared" si="601"/>
        <v>0</v>
      </c>
      <c r="CC652" s="5">
        <f t="shared" si="602"/>
        <v>0</v>
      </c>
      <c r="CE652" s="5">
        <f t="shared" si="603"/>
        <v>0</v>
      </c>
      <c r="CF652" s="5">
        <f t="shared" si="604"/>
        <v>0</v>
      </c>
      <c r="CH652" s="5">
        <f t="shared" si="605"/>
        <v>0</v>
      </c>
      <c r="CI652" s="5">
        <f t="shared" si="606"/>
        <v>0</v>
      </c>
      <c r="CK652" s="5">
        <f t="shared" si="607"/>
        <v>0</v>
      </c>
      <c r="CL652" s="5">
        <f t="shared" si="608"/>
        <v>0</v>
      </c>
      <c r="CN652" s="5">
        <f t="shared" si="609"/>
        <v>0</v>
      </c>
      <c r="CO652" s="5">
        <f t="shared" si="610"/>
        <v>0</v>
      </c>
      <c r="CQ652" s="5">
        <f t="shared" si="611"/>
        <v>0</v>
      </c>
      <c r="CR652" s="5">
        <f t="shared" si="612"/>
        <v>0</v>
      </c>
      <c r="CT652" s="5">
        <f t="shared" si="613"/>
        <v>0</v>
      </c>
      <c r="CU652" s="5">
        <f t="shared" si="614"/>
        <v>0</v>
      </c>
      <c r="CW652" s="5">
        <f t="shared" si="615"/>
        <v>0</v>
      </c>
      <c r="CX652" s="5">
        <f t="shared" si="616"/>
        <v>0</v>
      </c>
      <c r="CZ652" s="5">
        <f t="shared" si="554"/>
        <v>0</v>
      </c>
      <c r="DA652" s="5">
        <f t="shared" si="555"/>
        <v>0</v>
      </c>
    </row>
    <row r="653" spans="2:105" x14ac:dyDescent="0.2">
      <c r="B653" s="23" t="s">
        <v>75</v>
      </c>
      <c r="D653" s="23" t="s">
        <v>350</v>
      </c>
      <c r="E653" s="23" t="s">
        <v>351</v>
      </c>
      <c r="F653" s="23" t="s">
        <v>313</v>
      </c>
      <c r="G653" s="37" t="s">
        <v>314</v>
      </c>
      <c r="H653" s="23" t="s">
        <v>236</v>
      </c>
      <c r="I653" s="23" t="s">
        <v>357</v>
      </c>
      <c r="K653" s="9"/>
      <c r="L653" s="5">
        <f t="shared" si="556"/>
        <v>0</v>
      </c>
      <c r="M653" s="9"/>
      <c r="N653" s="5">
        <f t="shared" si="557"/>
        <v>0</v>
      </c>
      <c r="O653" s="5">
        <f t="shared" si="558"/>
        <v>0</v>
      </c>
      <c r="P653" s="9"/>
      <c r="Q653" s="5">
        <f t="shared" si="559"/>
        <v>0</v>
      </c>
      <c r="R653" s="5">
        <f t="shared" si="560"/>
        <v>0</v>
      </c>
      <c r="S653" s="9"/>
      <c r="T653" s="5">
        <f t="shared" si="561"/>
        <v>0</v>
      </c>
      <c r="U653" s="5">
        <f t="shared" si="562"/>
        <v>0</v>
      </c>
      <c r="V653" s="9"/>
      <c r="W653" s="5">
        <f t="shared" si="563"/>
        <v>0</v>
      </c>
      <c r="X653" s="5">
        <f t="shared" si="564"/>
        <v>0</v>
      </c>
      <c r="Y653" s="9"/>
      <c r="Z653" s="5">
        <f t="shared" si="565"/>
        <v>0</v>
      </c>
      <c r="AA653" s="5">
        <f t="shared" si="566"/>
        <v>0</v>
      </c>
      <c r="AB653" s="9"/>
      <c r="AC653" s="5">
        <f t="shared" si="567"/>
        <v>0</v>
      </c>
      <c r="AD653" s="5">
        <f t="shared" si="568"/>
        <v>0</v>
      </c>
      <c r="AE653" s="9"/>
      <c r="AF653" s="5">
        <f t="shared" si="569"/>
        <v>0</v>
      </c>
      <c r="AG653" s="5">
        <f t="shared" si="570"/>
        <v>0</v>
      </c>
      <c r="AH653" s="9"/>
      <c r="AI653" s="5">
        <f t="shared" si="571"/>
        <v>0</v>
      </c>
      <c r="AJ653" s="5">
        <f t="shared" si="572"/>
        <v>0</v>
      </c>
      <c r="AK653" s="9"/>
      <c r="AL653" s="5">
        <f t="shared" si="573"/>
        <v>0</v>
      </c>
      <c r="AM653" s="5">
        <f t="shared" si="574"/>
        <v>0</v>
      </c>
      <c r="AN653" s="9"/>
      <c r="AO653" s="5">
        <f t="shared" si="575"/>
        <v>0</v>
      </c>
      <c r="AP653" s="5">
        <f t="shared" si="576"/>
        <v>0</v>
      </c>
      <c r="AQ653" s="9"/>
      <c r="AR653" s="5">
        <f t="shared" si="577"/>
        <v>0</v>
      </c>
      <c r="AS653" s="5">
        <f t="shared" si="578"/>
        <v>0</v>
      </c>
      <c r="AT653" s="9"/>
      <c r="AU653" s="5">
        <f t="shared" si="579"/>
        <v>0</v>
      </c>
      <c r="AV653" s="5">
        <f t="shared" si="580"/>
        <v>0</v>
      </c>
      <c r="AW653" s="9"/>
      <c r="AX653" s="5">
        <f t="shared" si="581"/>
        <v>0</v>
      </c>
      <c r="AY653" s="5">
        <f t="shared" si="582"/>
        <v>0</v>
      </c>
      <c r="AZ653" s="9"/>
      <c r="BA653" s="5">
        <f t="shared" si="583"/>
        <v>0</v>
      </c>
      <c r="BB653" s="5">
        <f t="shared" si="584"/>
        <v>0</v>
      </c>
      <c r="BC653" s="9"/>
      <c r="BD653" s="5">
        <f t="shared" si="585"/>
        <v>0</v>
      </c>
      <c r="BE653" s="5">
        <f t="shared" si="586"/>
        <v>0</v>
      </c>
      <c r="BG653" s="5">
        <f t="shared" si="587"/>
        <v>0</v>
      </c>
      <c r="BH653" s="5">
        <f t="shared" si="588"/>
        <v>0</v>
      </c>
      <c r="BJ653" s="5">
        <f t="shared" si="589"/>
        <v>0</v>
      </c>
      <c r="BK653" s="5">
        <f t="shared" si="590"/>
        <v>0</v>
      </c>
      <c r="BM653" s="5">
        <f t="shared" si="591"/>
        <v>0</v>
      </c>
      <c r="BN653" s="5">
        <f t="shared" si="592"/>
        <v>0</v>
      </c>
      <c r="BP653" s="5">
        <f t="shared" si="593"/>
        <v>0</v>
      </c>
      <c r="BQ653" s="5">
        <f t="shared" si="594"/>
        <v>0</v>
      </c>
      <c r="BS653" s="5">
        <f t="shared" si="595"/>
        <v>0</v>
      </c>
      <c r="BT653" s="5">
        <f t="shared" si="596"/>
        <v>0</v>
      </c>
      <c r="BV653" s="5">
        <f t="shared" si="597"/>
        <v>0</v>
      </c>
      <c r="BW653" s="5">
        <f t="shared" si="598"/>
        <v>0</v>
      </c>
      <c r="BY653" s="5">
        <f t="shared" si="599"/>
        <v>0</v>
      </c>
      <c r="BZ653" s="5">
        <f t="shared" si="600"/>
        <v>0</v>
      </c>
      <c r="CB653" s="5">
        <f t="shared" si="601"/>
        <v>0</v>
      </c>
      <c r="CC653" s="5">
        <f t="shared" si="602"/>
        <v>0</v>
      </c>
      <c r="CE653" s="5">
        <f t="shared" si="603"/>
        <v>0</v>
      </c>
      <c r="CF653" s="5">
        <f t="shared" si="604"/>
        <v>0</v>
      </c>
      <c r="CH653" s="5">
        <f t="shared" si="605"/>
        <v>0</v>
      </c>
      <c r="CI653" s="5">
        <f t="shared" si="606"/>
        <v>0</v>
      </c>
      <c r="CK653" s="5">
        <f t="shared" si="607"/>
        <v>0</v>
      </c>
      <c r="CL653" s="5">
        <f t="shared" si="608"/>
        <v>0</v>
      </c>
      <c r="CN653" s="5">
        <f t="shared" si="609"/>
        <v>0</v>
      </c>
      <c r="CO653" s="5">
        <f t="shared" si="610"/>
        <v>0</v>
      </c>
      <c r="CQ653" s="5">
        <f t="shared" si="611"/>
        <v>0</v>
      </c>
      <c r="CR653" s="5">
        <f t="shared" si="612"/>
        <v>0</v>
      </c>
      <c r="CT653" s="5">
        <f t="shared" si="613"/>
        <v>0</v>
      </c>
      <c r="CU653" s="5">
        <f t="shared" si="614"/>
        <v>0</v>
      </c>
      <c r="CW653" s="5">
        <f t="shared" si="615"/>
        <v>0</v>
      </c>
      <c r="CX653" s="5">
        <f t="shared" si="616"/>
        <v>0</v>
      </c>
      <c r="CZ653" s="5">
        <f t="shared" si="554"/>
        <v>0</v>
      </c>
      <c r="DA653" s="5">
        <f t="shared" si="555"/>
        <v>0</v>
      </c>
    </row>
    <row r="654" spans="2:105" x14ac:dyDescent="0.2">
      <c r="B654" s="23" t="s">
        <v>75</v>
      </c>
      <c r="D654" s="23" t="s">
        <v>350</v>
      </c>
      <c r="E654" s="23" t="s">
        <v>351</v>
      </c>
      <c r="F654" s="23" t="s">
        <v>313</v>
      </c>
      <c r="G654" s="37" t="s">
        <v>314</v>
      </c>
      <c r="H654" s="23" t="s">
        <v>237</v>
      </c>
      <c r="I654" s="23" t="s">
        <v>357</v>
      </c>
      <c r="K654" s="9"/>
      <c r="L654" s="5">
        <f t="shared" si="556"/>
        <v>0</v>
      </c>
      <c r="M654" s="9"/>
      <c r="N654" s="5">
        <f t="shared" si="557"/>
        <v>0</v>
      </c>
      <c r="O654" s="5">
        <f t="shared" si="558"/>
        <v>0</v>
      </c>
      <c r="P654" s="9"/>
      <c r="Q654" s="5">
        <f t="shared" si="559"/>
        <v>0</v>
      </c>
      <c r="R654" s="5">
        <f t="shared" si="560"/>
        <v>0</v>
      </c>
      <c r="S654" s="9"/>
      <c r="T654" s="5">
        <f t="shared" si="561"/>
        <v>0</v>
      </c>
      <c r="U654" s="5">
        <f t="shared" si="562"/>
        <v>0</v>
      </c>
      <c r="V654" s="9"/>
      <c r="W654" s="5">
        <f t="shared" si="563"/>
        <v>0</v>
      </c>
      <c r="X654" s="5">
        <f t="shared" si="564"/>
        <v>0</v>
      </c>
      <c r="Y654" s="9"/>
      <c r="Z654" s="5">
        <f t="shared" si="565"/>
        <v>0</v>
      </c>
      <c r="AA654" s="5">
        <f t="shared" si="566"/>
        <v>0</v>
      </c>
      <c r="AB654" s="9"/>
      <c r="AC654" s="5">
        <f t="shared" si="567"/>
        <v>0</v>
      </c>
      <c r="AD654" s="5">
        <f t="shared" si="568"/>
        <v>0</v>
      </c>
      <c r="AE654" s="9"/>
      <c r="AF654" s="5">
        <f t="shared" si="569"/>
        <v>0</v>
      </c>
      <c r="AG654" s="5">
        <f t="shared" si="570"/>
        <v>0</v>
      </c>
      <c r="AH654" s="9"/>
      <c r="AI654" s="5">
        <f t="shared" si="571"/>
        <v>0</v>
      </c>
      <c r="AJ654" s="5">
        <f t="shared" si="572"/>
        <v>0</v>
      </c>
      <c r="AK654" s="9"/>
      <c r="AL654" s="5">
        <f t="shared" si="573"/>
        <v>0</v>
      </c>
      <c r="AM654" s="5">
        <f t="shared" si="574"/>
        <v>0</v>
      </c>
      <c r="AN654" s="9"/>
      <c r="AO654" s="5">
        <f t="shared" si="575"/>
        <v>0</v>
      </c>
      <c r="AP654" s="5">
        <f t="shared" si="576"/>
        <v>0</v>
      </c>
      <c r="AQ654" s="9"/>
      <c r="AR654" s="5">
        <f t="shared" si="577"/>
        <v>0</v>
      </c>
      <c r="AS654" s="5">
        <f t="shared" si="578"/>
        <v>0</v>
      </c>
      <c r="AT654" s="9"/>
      <c r="AU654" s="5">
        <f t="shared" si="579"/>
        <v>0</v>
      </c>
      <c r="AV654" s="5">
        <f t="shared" si="580"/>
        <v>0</v>
      </c>
      <c r="AW654" s="9"/>
      <c r="AX654" s="5">
        <f t="shared" si="581"/>
        <v>0</v>
      </c>
      <c r="AY654" s="5">
        <f t="shared" si="582"/>
        <v>0</v>
      </c>
      <c r="AZ654" s="9"/>
      <c r="BA654" s="5">
        <f t="shared" si="583"/>
        <v>0</v>
      </c>
      <c r="BB654" s="5">
        <f t="shared" si="584"/>
        <v>0</v>
      </c>
      <c r="BC654" s="9"/>
      <c r="BD654" s="5">
        <f t="shared" si="585"/>
        <v>0</v>
      </c>
      <c r="BE654" s="5">
        <f t="shared" si="586"/>
        <v>0</v>
      </c>
      <c r="BG654" s="5">
        <f t="shared" si="587"/>
        <v>0</v>
      </c>
      <c r="BH654" s="5">
        <f t="shared" si="588"/>
        <v>0</v>
      </c>
      <c r="BJ654" s="5">
        <f t="shared" si="589"/>
        <v>0</v>
      </c>
      <c r="BK654" s="5">
        <f t="shared" si="590"/>
        <v>0</v>
      </c>
      <c r="BM654" s="5">
        <f t="shared" si="591"/>
        <v>0</v>
      </c>
      <c r="BN654" s="5">
        <f t="shared" si="592"/>
        <v>0</v>
      </c>
      <c r="BP654" s="5">
        <f t="shared" si="593"/>
        <v>0</v>
      </c>
      <c r="BQ654" s="5">
        <f t="shared" si="594"/>
        <v>0</v>
      </c>
      <c r="BS654" s="5">
        <f t="shared" si="595"/>
        <v>0</v>
      </c>
      <c r="BT654" s="5">
        <f t="shared" si="596"/>
        <v>0</v>
      </c>
      <c r="BV654" s="5">
        <f t="shared" si="597"/>
        <v>0</v>
      </c>
      <c r="BW654" s="5">
        <f t="shared" si="598"/>
        <v>0</v>
      </c>
      <c r="BY654" s="5">
        <f t="shared" si="599"/>
        <v>0</v>
      </c>
      <c r="BZ654" s="5">
        <f t="shared" si="600"/>
        <v>0</v>
      </c>
      <c r="CB654" s="5">
        <f t="shared" si="601"/>
        <v>0</v>
      </c>
      <c r="CC654" s="5">
        <f t="shared" si="602"/>
        <v>0</v>
      </c>
      <c r="CE654" s="5">
        <f t="shared" si="603"/>
        <v>0</v>
      </c>
      <c r="CF654" s="5">
        <f t="shared" si="604"/>
        <v>0</v>
      </c>
      <c r="CH654" s="5">
        <f t="shared" si="605"/>
        <v>0</v>
      </c>
      <c r="CI654" s="5">
        <f t="shared" si="606"/>
        <v>0</v>
      </c>
      <c r="CK654" s="5">
        <f t="shared" si="607"/>
        <v>0</v>
      </c>
      <c r="CL654" s="5">
        <f t="shared" si="608"/>
        <v>0</v>
      </c>
      <c r="CN654" s="5">
        <f t="shared" si="609"/>
        <v>0</v>
      </c>
      <c r="CO654" s="5">
        <f t="shared" si="610"/>
        <v>0</v>
      </c>
      <c r="CQ654" s="5">
        <f t="shared" si="611"/>
        <v>0</v>
      </c>
      <c r="CR654" s="5">
        <f t="shared" si="612"/>
        <v>0</v>
      </c>
      <c r="CT654" s="5">
        <f t="shared" si="613"/>
        <v>0</v>
      </c>
      <c r="CU654" s="5">
        <f t="shared" si="614"/>
        <v>0</v>
      </c>
      <c r="CW654" s="5">
        <f t="shared" si="615"/>
        <v>0</v>
      </c>
      <c r="CX654" s="5">
        <f t="shared" si="616"/>
        <v>0</v>
      </c>
      <c r="CZ654" s="5">
        <f t="shared" si="554"/>
        <v>0</v>
      </c>
      <c r="DA654" s="5">
        <f t="shared" si="555"/>
        <v>0</v>
      </c>
    </row>
    <row r="655" spans="2:105" x14ac:dyDescent="0.2">
      <c r="K655" s="9"/>
      <c r="M655" s="9"/>
      <c r="P655" s="9"/>
      <c r="S655" s="9"/>
      <c r="V655" s="9"/>
      <c r="Y655" s="9"/>
      <c r="AB655" s="9"/>
      <c r="AE655" s="9"/>
      <c r="AH655" s="9"/>
      <c r="AK655" s="9"/>
      <c r="AN655" s="9"/>
      <c r="AQ655" s="9"/>
      <c r="AT655" s="9"/>
      <c r="AW655" s="9"/>
      <c r="AZ655" s="9"/>
      <c r="BC655" s="9"/>
    </row>
    <row r="656" spans="2:105" x14ac:dyDescent="0.2">
      <c r="B656" s="23" t="s">
        <v>75</v>
      </c>
      <c r="D656" s="23" t="s">
        <v>350</v>
      </c>
      <c r="E656" s="23" t="s">
        <v>351</v>
      </c>
      <c r="F656" s="23" t="s">
        <v>315</v>
      </c>
      <c r="G656" s="37" t="s">
        <v>316</v>
      </c>
      <c r="H656" s="23" t="s">
        <v>235</v>
      </c>
      <c r="I656" s="23" t="s">
        <v>357</v>
      </c>
      <c r="K656" s="9"/>
      <c r="L656" s="5">
        <f t="shared" si="556"/>
        <v>0</v>
      </c>
      <c r="M656" s="9"/>
      <c r="N656" s="5">
        <f t="shared" si="557"/>
        <v>0</v>
      </c>
      <c r="O656" s="5">
        <f t="shared" si="558"/>
        <v>0</v>
      </c>
      <c r="P656" s="9"/>
      <c r="Q656" s="5">
        <f t="shared" si="559"/>
        <v>0</v>
      </c>
      <c r="R656" s="5">
        <f t="shared" si="560"/>
        <v>0</v>
      </c>
      <c r="S656" s="9"/>
      <c r="T656" s="5">
        <f t="shared" si="561"/>
        <v>0</v>
      </c>
      <c r="U656" s="5">
        <f t="shared" si="562"/>
        <v>0</v>
      </c>
      <c r="V656" s="9"/>
      <c r="W656" s="5">
        <f t="shared" si="563"/>
        <v>0</v>
      </c>
      <c r="X656" s="5">
        <f t="shared" si="564"/>
        <v>0</v>
      </c>
      <c r="Y656" s="9"/>
      <c r="Z656" s="5">
        <f t="shared" si="565"/>
        <v>0</v>
      </c>
      <c r="AA656" s="5">
        <f t="shared" si="566"/>
        <v>0</v>
      </c>
      <c r="AB656" s="9"/>
      <c r="AC656" s="5">
        <f t="shared" si="567"/>
        <v>0</v>
      </c>
      <c r="AD656" s="5">
        <f t="shared" si="568"/>
        <v>0</v>
      </c>
      <c r="AE656" s="9"/>
      <c r="AF656" s="5">
        <f t="shared" si="569"/>
        <v>0</v>
      </c>
      <c r="AG656" s="5">
        <f t="shared" si="570"/>
        <v>0</v>
      </c>
      <c r="AH656" s="9"/>
      <c r="AI656" s="5">
        <f t="shared" si="571"/>
        <v>0</v>
      </c>
      <c r="AJ656" s="5">
        <f t="shared" si="572"/>
        <v>0</v>
      </c>
      <c r="AK656" s="9"/>
      <c r="AL656" s="5">
        <f t="shared" si="573"/>
        <v>0</v>
      </c>
      <c r="AM656" s="5">
        <f t="shared" si="574"/>
        <v>0</v>
      </c>
      <c r="AN656" s="9"/>
      <c r="AO656" s="5">
        <f t="shared" si="575"/>
        <v>0</v>
      </c>
      <c r="AP656" s="5">
        <f t="shared" si="576"/>
        <v>0</v>
      </c>
      <c r="AQ656" s="9"/>
      <c r="AR656" s="5">
        <f t="shared" si="577"/>
        <v>0</v>
      </c>
      <c r="AS656" s="5">
        <f t="shared" si="578"/>
        <v>0</v>
      </c>
      <c r="AT656" s="9"/>
      <c r="AU656" s="5">
        <f t="shared" si="579"/>
        <v>0</v>
      </c>
      <c r="AV656" s="5">
        <f t="shared" si="580"/>
        <v>0</v>
      </c>
      <c r="AW656" s="9"/>
      <c r="AX656" s="5">
        <f t="shared" si="581"/>
        <v>0</v>
      </c>
      <c r="AY656" s="5">
        <f t="shared" si="582"/>
        <v>0</v>
      </c>
      <c r="AZ656" s="9"/>
      <c r="BA656" s="5">
        <f t="shared" si="583"/>
        <v>0</v>
      </c>
      <c r="BB656" s="5">
        <f t="shared" si="584"/>
        <v>0</v>
      </c>
      <c r="BC656" s="9"/>
      <c r="BD656" s="5">
        <f t="shared" si="585"/>
        <v>0</v>
      </c>
      <c r="BE656" s="5">
        <f t="shared" si="586"/>
        <v>0</v>
      </c>
      <c r="BG656" s="5">
        <f t="shared" si="587"/>
        <v>0</v>
      </c>
      <c r="BH656" s="5">
        <f t="shared" si="588"/>
        <v>0</v>
      </c>
      <c r="BJ656" s="5">
        <f t="shared" si="589"/>
        <v>0</v>
      </c>
      <c r="BK656" s="5">
        <f t="shared" si="590"/>
        <v>0</v>
      </c>
      <c r="BM656" s="5">
        <f t="shared" si="591"/>
        <v>0</v>
      </c>
      <c r="BN656" s="5">
        <f t="shared" si="592"/>
        <v>0</v>
      </c>
      <c r="BP656" s="5">
        <f t="shared" si="593"/>
        <v>0</v>
      </c>
      <c r="BQ656" s="5">
        <f t="shared" si="594"/>
        <v>0</v>
      </c>
      <c r="BS656" s="5">
        <f t="shared" si="595"/>
        <v>0</v>
      </c>
      <c r="BT656" s="5">
        <f t="shared" si="596"/>
        <v>0</v>
      </c>
      <c r="BV656" s="5">
        <f t="shared" si="597"/>
        <v>0</v>
      </c>
      <c r="BW656" s="5">
        <f t="shared" si="598"/>
        <v>0</v>
      </c>
      <c r="BY656" s="5">
        <f t="shared" si="599"/>
        <v>0</v>
      </c>
      <c r="BZ656" s="5">
        <f t="shared" si="600"/>
        <v>0</v>
      </c>
      <c r="CB656" s="5">
        <f t="shared" si="601"/>
        <v>0</v>
      </c>
      <c r="CC656" s="5">
        <f t="shared" si="602"/>
        <v>0</v>
      </c>
      <c r="CE656" s="5">
        <f t="shared" si="603"/>
        <v>0</v>
      </c>
      <c r="CF656" s="5">
        <f t="shared" si="604"/>
        <v>0</v>
      </c>
      <c r="CH656" s="5">
        <f t="shared" si="605"/>
        <v>0</v>
      </c>
      <c r="CI656" s="5">
        <f t="shared" si="606"/>
        <v>0</v>
      </c>
      <c r="CK656" s="5">
        <f t="shared" si="607"/>
        <v>0</v>
      </c>
      <c r="CL656" s="5">
        <f t="shared" si="608"/>
        <v>0</v>
      </c>
      <c r="CN656" s="5">
        <f t="shared" si="609"/>
        <v>0</v>
      </c>
      <c r="CO656" s="5">
        <f t="shared" si="610"/>
        <v>0</v>
      </c>
      <c r="CQ656" s="5">
        <f t="shared" si="611"/>
        <v>0</v>
      </c>
      <c r="CR656" s="5">
        <f t="shared" si="612"/>
        <v>0</v>
      </c>
      <c r="CT656" s="5">
        <f t="shared" si="613"/>
        <v>0</v>
      </c>
      <c r="CU656" s="5">
        <f t="shared" si="614"/>
        <v>0</v>
      </c>
      <c r="CW656" s="5">
        <f t="shared" si="615"/>
        <v>0</v>
      </c>
      <c r="CX656" s="5">
        <f t="shared" si="616"/>
        <v>0</v>
      </c>
      <c r="CZ656" s="5">
        <f t="shared" si="554"/>
        <v>0</v>
      </c>
      <c r="DA656" s="5">
        <f t="shared" si="555"/>
        <v>0</v>
      </c>
    </row>
    <row r="657" spans="2:105" x14ac:dyDescent="0.2">
      <c r="B657" s="23" t="s">
        <v>75</v>
      </c>
      <c r="D657" s="23" t="s">
        <v>350</v>
      </c>
      <c r="E657" s="23" t="s">
        <v>351</v>
      </c>
      <c r="F657" s="23" t="s">
        <v>315</v>
      </c>
      <c r="G657" s="37" t="s">
        <v>316</v>
      </c>
      <c r="H657" s="23" t="s">
        <v>236</v>
      </c>
      <c r="I657" s="23" t="s">
        <v>357</v>
      </c>
      <c r="K657" s="9"/>
      <c r="L657" s="5">
        <f t="shared" si="556"/>
        <v>0</v>
      </c>
      <c r="M657" s="9"/>
      <c r="N657" s="5">
        <f t="shared" si="557"/>
        <v>0</v>
      </c>
      <c r="O657" s="5">
        <f t="shared" si="558"/>
        <v>0</v>
      </c>
      <c r="P657" s="9"/>
      <c r="Q657" s="5">
        <f t="shared" si="559"/>
        <v>0</v>
      </c>
      <c r="R657" s="5">
        <f t="shared" si="560"/>
        <v>0</v>
      </c>
      <c r="S657" s="9"/>
      <c r="T657" s="5">
        <f t="shared" si="561"/>
        <v>0</v>
      </c>
      <c r="U657" s="5">
        <f t="shared" si="562"/>
        <v>0</v>
      </c>
      <c r="V657" s="9"/>
      <c r="W657" s="5">
        <f t="shared" si="563"/>
        <v>0</v>
      </c>
      <c r="X657" s="5">
        <f t="shared" si="564"/>
        <v>0</v>
      </c>
      <c r="Y657" s="9"/>
      <c r="Z657" s="5">
        <f t="shared" si="565"/>
        <v>0</v>
      </c>
      <c r="AA657" s="5">
        <f t="shared" si="566"/>
        <v>0</v>
      </c>
      <c r="AB657" s="9"/>
      <c r="AC657" s="5">
        <f t="shared" si="567"/>
        <v>0</v>
      </c>
      <c r="AD657" s="5">
        <f t="shared" si="568"/>
        <v>0</v>
      </c>
      <c r="AE657" s="9"/>
      <c r="AF657" s="5">
        <f t="shared" si="569"/>
        <v>0</v>
      </c>
      <c r="AG657" s="5">
        <f t="shared" si="570"/>
        <v>0</v>
      </c>
      <c r="AH657" s="9"/>
      <c r="AI657" s="5">
        <f t="shared" si="571"/>
        <v>0</v>
      </c>
      <c r="AJ657" s="5">
        <f t="shared" si="572"/>
        <v>0</v>
      </c>
      <c r="AK657" s="9"/>
      <c r="AL657" s="5">
        <f t="shared" si="573"/>
        <v>0</v>
      </c>
      <c r="AM657" s="5">
        <f t="shared" si="574"/>
        <v>0</v>
      </c>
      <c r="AN657" s="9"/>
      <c r="AO657" s="5">
        <f t="shared" si="575"/>
        <v>0</v>
      </c>
      <c r="AP657" s="5">
        <f t="shared" si="576"/>
        <v>0</v>
      </c>
      <c r="AQ657" s="9"/>
      <c r="AR657" s="5">
        <f t="shared" si="577"/>
        <v>0</v>
      </c>
      <c r="AS657" s="5">
        <f t="shared" si="578"/>
        <v>0</v>
      </c>
      <c r="AT657" s="9"/>
      <c r="AU657" s="5">
        <f t="shared" si="579"/>
        <v>0</v>
      </c>
      <c r="AV657" s="5">
        <f t="shared" si="580"/>
        <v>0</v>
      </c>
      <c r="AW657" s="9"/>
      <c r="AX657" s="5">
        <f t="shared" si="581"/>
        <v>0</v>
      </c>
      <c r="AY657" s="5">
        <f t="shared" si="582"/>
        <v>0</v>
      </c>
      <c r="AZ657" s="9"/>
      <c r="BA657" s="5">
        <f t="shared" si="583"/>
        <v>0</v>
      </c>
      <c r="BB657" s="5">
        <f t="shared" si="584"/>
        <v>0</v>
      </c>
      <c r="BC657" s="9"/>
      <c r="BD657" s="5">
        <f t="shared" si="585"/>
        <v>0</v>
      </c>
      <c r="BE657" s="5">
        <f t="shared" si="586"/>
        <v>0</v>
      </c>
      <c r="BG657" s="5">
        <f t="shared" si="587"/>
        <v>0</v>
      </c>
      <c r="BH657" s="5">
        <f t="shared" si="588"/>
        <v>0</v>
      </c>
      <c r="BJ657" s="5">
        <f t="shared" si="589"/>
        <v>0</v>
      </c>
      <c r="BK657" s="5">
        <f t="shared" si="590"/>
        <v>0</v>
      </c>
      <c r="BM657" s="5">
        <f t="shared" si="591"/>
        <v>0</v>
      </c>
      <c r="BN657" s="5">
        <f t="shared" si="592"/>
        <v>0</v>
      </c>
      <c r="BP657" s="5">
        <f t="shared" si="593"/>
        <v>0</v>
      </c>
      <c r="BQ657" s="5">
        <f t="shared" si="594"/>
        <v>0</v>
      </c>
      <c r="BS657" s="5">
        <f t="shared" si="595"/>
        <v>0</v>
      </c>
      <c r="BT657" s="5">
        <f t="shared" si="596"/>
        <v>0</v>
      </c>
      <c r="BV657" s="5">
        <f t="shared" si="597"/>
        <v>0</v>
      </c>
      <c r="BW657" s="5">
        <f t="shared" si="598"/>
        <v>0</v>
      </c>
      <c r="BY657" s="5">
        <f t="shared" si="599"/>
        <v>0</v>
      </c>
      <c r="BZ657" s="5">
        <f t="shared" si="600"/>
        <v>0</v>
      </c>
      <c r="CB657" s="5">
        <f t="shared" si="601"/>
        <v>0</v>
      </c>
      <c r="CC657" s="5">
        <f t="shared" si="602"/>
        <v>0</v>
      </c>
      <c r="CE657" s="5">
        <f t="shared" si="603"/>
        <v>0</v>
      </c>
      <c r="CF657" s="5">
        <f t="shared" si="604"/>
        <v>0</v>
      </c>
      <c r="CH657" s="5">
        <f t="shared" si="605"/>
        <v>0</v>
      </c>
      <c r="CI657" s="5">
        <f t="shared" si="606"/>
        <v>0</v>
      </c>
      <c r="CK657" s="5">
        <f t="shared" si="607"/>
        <v>0</v>
      </c>
      <c r="CL657" s="5">
        <f t="shared" si="608"/>
        <v>0</v>
      </c>
      <c r="CN657" s="5">
        <f t="shared" si="609"/>
        <v>0</v>
      </c>
      <c r="CO657" s="5">
        <f t="shared" si="610"/>
        <v>0</v>
      </c>
      <c r="CQ657" s="5">
        <f t="shared" si="611"/>
        <v>0</v>
      </c>
      <c r="CR657" s="5">
        <f t="shared" si="612"/>
        <v>0</v>
      </c>
      <c r="CT657" s="5">
        <f t="shared" si="613"/>
        <v>0</v>
      </c>
      <c r="CU657" s="5">
        <f t="shared" si="614"/>
        <v>0</v>
      </c>
      <c r="CW657" s="5">
        <f t="shared" si="615"/>
        <v>0</v>
      </c>
      <c r="CX657" s="5">
        <f t="shared" si="616"/>
        <v>0</v>
      </c>
      <c r="CZ657" s="5">
        <f t="shared" si="554"/>
        <v>0</v>
      </c>
      <c r="DA657" s="5">
        <f t="shared" si="555"/>
        <v>0</v>
      </c>
    </row>
    <row r="658" spans="2:105" x14ac:dyDescent="0.2">
      <c r="B658" s="23" t="s">
        <v>75</v>
      </c>
      <c r="D658" s="23" t="s">
        <v>350</v>
      </c>
      <c r="E658" s="23" t="s">
        <v>351</v>
      </c>
      <c r="F658" s="23" t="s">
        <v>315</v>
      </c>
      <c r="G658" s="37" t="s">
        <v>316</v>
      </c>
      <c r="H658" s="23" t="s">
        <v>237</v>
      </c>
      <c r="I658" s="23" t="s">
        <v>357</v>
      </c>
      <c r="K658" s="9"/>
      <c r="L658" s="5">
        <f t="shared" si="556"/>
        <v>0</v>
      </c>
      <c r="M658" s="9"/>
      <c r="N658" s="5">
        <f t="shared" si="557"/>
        <v>0</v>
      </c>
      <c r="O658" s="5">
        <f t="shared" si="558"/>
        <v>0</v>
      </c>
      <c r="P658" s="9"/>
      <c r="Q658" s="5">
        <f t="shared" si="559"/>
        <v>0</v>
      </c>
      <c r="R658" s="5">
        <f t="shared" si="560"/>
        <v>0</v>
      </c>
      <c r="S658" s="9"/>
      <c r="T658" s="5">
        <f t="shared" si="561"/>
        <v>0</v>
      </c>
      <c r="U658" s="5">
        <f t="shared" si="562"/>
        <v>0</v>
      </c>
      <c r="V658" s="9"/>
      <c r="W658" s="5">
        <f t="shared" si="563"/>
        <v>0</v>
      </c>
      <c r="X658" s="5">
        <f t="shared" si="564"/>
        <v>0</v>
      </c>
      <c r="Y658" s="9"/>
      <c r="Z658" s="5">
        <f t="shared" si="565"/>
        <v>0</v>
      </c>
      <c r="AA658" s="5">
        <f t="shared" si="566"/>
        <v>0</v>
      </c>
      <c r="AB658" s="9"/>
      <c r="AC658" s="5">
        <f t="shared" si="567"/>
        <v>0</v>
      </c>
      <c r="AD658" s="5">
        <f t="shared" si="568"/>
        <v>0</v>
      </c>
      <c r="AE658" s="9"/>
      <c r="AF658" s="5">
        <f t="shared" si="569"/>
        <v>0</v>
      </c>
      <c r="AG658" s="5">
        <f t="shared" si="570"/>
        <v>0</v>
      </c>
      <c r="AH658" s="9"/>
      <c r="AI658" s="5">
        <f t="shared" si="571"/>
        <v>0</v>
      </c>
      <c r="AJ658" s="5">
        <f t="shared" si="572"/>
        <v>0</v>
      </c>
      <c r="AK658" s="9"/>
      <c r="AL658" s="5">
        <f t="shared" si="573"/>
        <v>0</v>
      </c>
      <c r="AM658" s="5">
        <f t="shared" si="574"/>
        <v>0</v>
      </c>
      <c r="AN658" s="9"/>
      <c r="AO658" s="5">
        <f t="shared" si="575"/>
        <v>0</v>
      </c>
      <c r="AP658" s="5">
        <f t="shared" si="576"/>
        <v>0</v>
      </c>
      <c r="AQ658" s="9"/>
      <c r="AR658" s="5">
        <f t="shared" si="577"/>
        <v>0</v>
      </c>
      <c r="AS658" s="5">
        <f t="shared" si="578"/>
        <v>0</v>
      </c>
      <c r="AT658" s="9"/>
      <c r="AU658" s="5">
        <f t="shared" si="579"/>
        <v>0</v>
      </c>
      <c r="AV658" s="5">
        <f t="shared" si="580"/>
        <v>0</v>
      </c>
      <c r="AW658" s="9"/>
      <c r="AX658" s="5">
        <f t="shared" si="581"/>
        <v>0</v>
      </c>
      <c r="AY658" s="5">
        <f t="shared" si="582"/>
        <v>0</v>
      </c>
      <c r="AZ658" s="9"/>
      <c r="BA658" s="5">
        <f t="shared" si="583"/>
        <v>0</v>
      </c>
      <c r="BB658" s="5">
        <f t="shared" si="584"/>
        <v>0</v>
      </c>
      <c r="BC658" s="9"/>
      <c r="BD658" s="5">
        <f t="shared" si="585"/>
        <v>0</v>
      </c>
      <c r="BE658" s="5">
        <f t="shared" si="586"/>
        <v>0</v>
      </c>
      <c r="BG658" s="5">
        <f t="shared" si="587"/>
        <v>0</v>
      </c>
      <c r="BH658" s="5">
        <f t="shared" si="588"/>
        <v>0</v>
      </c>
      <c r="BJ658" s="5">
        <f t="shared" si="589"/>
        <v>0</v>
      </c>
      <c r="BK658" s="5">
        <f t="shared" si="590"/>
        <v>0</v>
      </c>
      <c r="BM658" s="5">
        <f t="shared" si="591"/>
        <v>0</v>
      </c>
      <c r="BN658" s="5">
        <f t="shared" si="592"/>
        <v>0</v>
      </c>
      <c r="BP658" s="5">
        <f t="shared" si="593"/>
        <v>0</v>
      </c>
      <c r="BQ658" s="5">
        <f t="shared" si="594"/>
        <v>0</v>
      </c>
      <c r="BS658" s="5">
        <f t="shared" si="595"/>
        <v>0</v>
      </c>
      <c r="BT658" s="5">
        <f t="shared" si="596"/>
        <v>0</v>
      </c>
      <c r="BV658" s="5">
        <f t="shared" si="597"/>
        <v>0</v>
      </c>
      <c r="BW658" s="5">
        <f t="shared" si="598"/>
        <v>0</v>
      </c>
      <c r="BY658" s="5">
        <f t="shared" si="599"/>
        <v>0</v>
      </c>
      <c r="BZ658" s="5">
        <f t="shared" si="600"/>
        <v>0</v>
      </c>
      <c r="CB658" s="5">
        <f t="shared" si="601"/>
        <v>0</v>
      </c>
      <c r="CC658" s="5">
        <f t="shared" si="602"/>
        <v>0</v>
      </c>
      <c r="CE658" s="5">
        <f t="shared" si="603"/>
        <v>0</v>
      </c>
      <c r="CF658" s="5">
        <f t="shared" si="604"/>
        <v>0</v>
      </c>
      <c r="CH658" s="5">
        <f t="shared" si="605"/>
        <v>0</v>
      </c>
      <c r="CI658" s="5">
        <f t="shared" si="606"/>
        <v>0</v>
      </c>
      <c r="CK658" s="5">
        <f t="shared" si="607"/>
        <v>0</v>
      </c>
      <c r="CL658" s="5">
        <f t="shared" si="608"/>
        <v>0</v>
      </c>
      <c r="CN658" s="5">
        <f t="shared" si="609"/>
        <v>0</v>
      </c>
      <c r="CO658" s="5">
        <f t="shared" si="610"/>
        <v>0</v>
      </c>
      <c r="CQ658" s="5">
        <f t="shared" si="611"/>
        <v>0</v>
      </c>
      <c r="CR658" s="5">
        <f t="shared" si="612"/>
        <v>0</v>
      </c>
      <c r="CT658" s="5">
        <f t="shared" si="613"/>
        <v>0</v>
      </c>
      <c r="CU658" s="5">
        <f t="shared" si="614"/>
        <v>0</v>
      </c>
      <c r="CW658" s="5">
        <f t="shared" si="615"/>
        <v>0</v>
      </c>
      <c r="CX658" s="5">
        <f t="shared" si="616"/>
        <v>0</v>
      </c>
      <c r="CZ658" s="5">
        <f t="shared" si="554"/>
        <v>0</v>
      </c>
      <c r="DA658" s="5">
        <f t="shared" si="555"/>
        <v>0</v>
      </c>
    </row>
    <row r="659" spans="2:105" x14ac:dyDescent="0.2">
      <c r="K659" s="9"/>
      <c r="M659" s="9"/>
      <c r="P659" s="9"/>
      <c r="S659" s="9"/>
      <c r="V659" s="9"/>
      <c r="Y659" s="9"/>
      <c r="AB659" s="9"/>
      <c r="AE659" s="9"/>
      <c r="AH659" s="9"/>
      <c r="AK659" s="9"/>
      <c r="AN659" s="9"/>
      <c r="AQ659" s="9"/>
      <c r="AT659" s="9"/>
      <c r="AW659" s="9"/>
      <c r="AZ659" s="9"/>
      <c r="BC659" s="9"/>
    </row>
    <row r="660" spans="2:105" x14ac:dyDescent="0.2">
      <c r="B660" s="23" t="s">
        <v>75</v>
      </c>
      <c r="D660" s="23" t="s">
        <v>350</v>
      </c>
      <c r="E660" s="23" t="s">
        <v>351</v>
      </c>
      <c r="F660" s="23" t="s">
        <v>317</v>
      </c>
      <c r="G660" s="37" t="s">
        <v>318</v>
      </c>
      <c r="H660" s="23" t="s">
        <v>235</v>
      </c>
      <c r="I660" s="23" t="s">
        <v>357</v>
      </c>
      <c r="K660" s="9"/>
      <c r="L660" s="5">
        <f t="shared" si="556"/>
        <v>0</v>
      </c>
      <c r="M660" s="9"/>
      <c r="N660" s="5">
        <f t="shared" si="557"/>
        <v>0</v>
      </c>
      <c r="O660" s="5">
        <f t="shared" si="558"/>
        <v>0</v>
      </c>
      <c r="P660" s="9"/>
      <c r="Q660" s="5">
        <f t="shared" si="559"/>
        <v>0</v>
      </c>
      <c r="R660" s="5">
        <f t="shared" si="560"/>
        <v>0</v>
      </c>
      <c r="S660" s="9"/>
      <c r="T660" s="5">
        <f t="shared" si="561"/>
        <v>0</v>
      </c>
      <c r="U660" s="5">
        <f t="shared" si="562"/>
        <v>0</v>
      </c>
      <c r="V660" s="9"/>
      <c r="W660" s="5">
        <f t="shared" si="563"/>
        <v>0</v>
      </c>
      <c r="X660" s="5">
        <f t="shared" si="564"/>
        <v>0</v>
      </c>
      <c r="Y660" s="9"/>
      <c r="Z660" s="5">
        <f t="shared" si="565"/>
        <v>0</v>
      </c>
      <c r="AA660" s="5">
        <f t="shared" si="566"/>
        <v>0</v>
      </c>
      <c r="AB660" s="9"/>
      <c r="AC660" s="5">
        <f t="shared" si="567"/>
        <v>0</v>
      </c>
      <c r="AD660" s="5">
        <f t="shared" si="568"/>
        <v>0</v>
      </c>
      <c r="AE660" s="9"/>
      <c r="AF660" s="5">
        <f t="shared" si="569"/>
        <v>0</v>
      </c>
      <c r="AG660" s="5">
        <f t="shared" si="570"/>
        <v>0</v>
      </c>
      <c r="AH660" s="9"/>
      <c r="AI660" s="5">
        <f t="shared" si="571"/>
        <v>0</v>
      </c>
      <c r="AJ660" s="5">
        <f t="shared" si="572"/>
        <v>0</v>
      </c>
      <c r="AK660" s="9"/>
      <c r="AL660" s="5">
        <f t="shared" si="573"/>
        <v>0</v>
      </c>
      <c r="AM660" s="5">
        <f t="shared" si="574"/>
        <v>0</v>
      </c>
      <c r="AN660" s="9"/>
      <c r="AO660" s="5">
        <f t="shared" si="575"/>
        <v>0</v>
      </c>
      <c r="AP660" s="5">
        <f t="shared" si="576"/>
        <v>0</v>
      </c>
      <c r="AQ660" s="9"/>
      <c r="AR660" s="5">
        <f t="shared" si="577"/>
        <v>0</v>
      </c>
      <c r="AS660" s="5">
        <f t="shared" si="578"/>
        <v>0</v>
      </c>
      <c r="AT660" s="9"/>
      <c r="AU660" s="5">
        <f t="shared" si="579"/>
        <v>0</v>
      </c>
      <c r="AV660" s="5">
        <f t="shared" si="580"/>
        <v>0</v>
      </c>
      <c r="AW660" s="9"/>
      <c r="AX660" s="5">
        <f t="shared" si="581"/>
        <v>0</v>
      </c>
      <c r="AY660" s="5">
        <f t="shared" si="582"/>
        <v>0</v>
      </c>
      <c r="AZ660" s="9"/>
      <c r="BA660" s="5">
        <f t="shared" si="583"/>
        <v>0</v>
      </c>
      <c r="BB660" s="5">
        <f t="shared" si="584"/>
        <v>0</v>
      </c>
      <c r="BC660" s="9"/>
      <c r="BD660" s="5">
        <f t="shared" si="585"/>
        <v>0</v>
      </c>
      <c r="BE660" s="5">
        <f t="shared" si="586"/>
        <v>0</v>
      </c>
      <c r="BG660" s="5">
        <f t="shared" si="587"/>
        <v>0</v>
      </c>
      <c r="BH660" s="5">
        <f t="shared" si="588"/>
        <v>0</v>
      </c>
      <c r="BJ660" s="5">
        <f t="shared" si="589"/>
        <v>0</v>
      </c>
      <c r="BK660" s="5">
        <f t="shared" si="590"/>
        <v>0</v>
      </c>
      <c r="BM660" s="5">
        <f t="shared" si="591"/>
        <v>0</v>
      </c>
      <c r="BN660" s="5">
        <f t="shared" si="592"/>
        <v>0</v>
      </c>
      <c r="BP660" s="5">
        <f t="shared" si="593"/>
        <v>0</v>
      </c>
      <c r="BQ660" s="5">
        <f t="shared" si="594"/>
        <v>0</v>
      </c>
      <c r="BS660" s="5">
        <f t="shared" si="595"/>
        <v>0</v>
      </c>
      <c r="BT660" s="5">
        <f t="shared" si="596"/>
        <v>0</v>
      </c>
      <c r="BV660" s="5">
        <f t="shared" si="597"/>
        <v>0</v>
      </c>
      <c r="BW660" s="5">
        <f t="shared" si="598"/>
        <v>0</v>
      </c>
      <c r="BY660" s="5">
        <f t="shared" si="599"/>
        <v>0</v>
      </c>
      <c r="BZ660" s="5">
        <f t="shared" si="600"/>
        <v>0</v>
      </c>
      <c r="CB660" s="5">
        <f t="shared" si="601"/>
        <v>0</v>
      </c>
      <c r="CC660" s="5">
        <f t="shared" si="602"/>
        <v>0</v>
      </c>
      <c r="CE660" s="5">
        <f t="shared" si="603"/>
        <v>0</v>
      </c>
      <c r="CF660" s="5">
        <f t="shared" si="604"/>
        <v>0</v>
      </c>
      <c r="CH660" s="5">
        <f t="shared" si="605"/>
        <v>0</v>
      </c>
      <c r="CI660" s="5">
        <f t="shared" si="606"/>
        <v>0</v>
      </c>
      <c r="CK660" s="5">
        <f t="shared" si="607"/>
        <v>0</v>
      </c>
      <c r="CL660" s="5">
        <f t="shared" si="608"/>
        <v>0</v>
      </c>
      <c r="CN660" s="5">
        <f t="shared" si="609"/>
        <v>0</v>
      </c>
      <c r="CO660" s="5">
        <f t="shared" si="610"/>
        <v>0</v>
      </c>
      <c r="CQ660" s="5">
        <f t="shared" si="611"/>
        <v>0</v>
      </c>
      <c r="CR660" s="5">
        <f t="shared" si="612"/>
        <v>0</v>
      </c>
      <c r="CT660" s="5">
        <f t="shared" si="613"/>
        <v>0</v>
      </c>
      <c r="CU660" s="5">
        <f t="shared" si="614"/>
        <v>0</v>
      </c>
      <c r="CW660" s="5">
        <f t="shared" si="615"/>
        <v>0</v>
      </c>
      <c r="CX660" s="5">
        <f t="shared" si="616"/>
        <v>0</v>
      </c>
      <c r="CZ660" s="5">
        <f t="shared" si="554"/>
        <v>0</v>
      </c>
      <c r="DA660" s="5">
        <f t="shared" si="555"/>
        <v>0</v>
      </c>
    </row>
    <row r="661" spans="2:105" x14ac:dyDescent="0.2">
      <c r="B661" s="23" t="s">
        <v>75</v>
      </c>
      <c r="D661" s="23" t="s">
        <v>350</v>
      </c>
      <c r="E661" s="23" t="s">
        <v>351</v>
      </c>
      <c r="F661" s="23" t="s">
        <v>317</v>
      </c>
      <c r="G661" s="37" t="s">
        <v>318</v>
      </c>
      <c r="H661" s="23" t="s">
        <v>236</v>
      </c>
      <c r="I661" s="23" t="s">
        <v>357</v>
      </c>
      <c r="K661" s="9"/>
      <c r="L661" s="5">
        <f t="shared" si="556"/>
        <v>0</v>
      </c>
      <c r="M661" s="9"/>
      <c r="N661" s="5">
        <f t="shared" si="557"/>
        <v>0</v>
      </c>
      <c r="O661" s="5">
        <f t="shared" si="558"/>
        <v>0</v>
      </c>
      <c r="P661" s="9"/>
      <c r="Q661" s="5">
        <f t="shared" si="559"/>
        <v>0</v>
      </c>
      <c r="R661" s="5">
        <f t="shared" si="560"/>
        <v>0</v>
      </c>
      <c r="S661" s="9"/>
      <c r="T661" s="5">
        <f t="shared" si="561"/>
        <v>0</v>
      </c>
      <c r="U661" s="5">
        <f t="shared" si="562"/>
        <v>0</v>
      </c>
      <c r="V661" s="9"/>
      <c r="W661" s="5">
        <f t="shared" si="563"/>
        <v>0</v>
      </c>
      <c r="X661" s="5">
        <f t="shared" si="564"/>
        <v>0</v>
      </c>
      <c r="Y661" s="9"/>
      <c r="Z661" s="5">
        <f t="shared" si="565"/>
        <v>0</v>
      </c>
      <c r="AA661" s="5">
        <f t="shared" si="566"/>
        <v>0</v>
      </c>
      <c r="AB661" s="9"/>
      <c r="AC661" s="5">
        <f t="shared" si="567"/>
        <v>0</v>
      </c>
      <c r="AD661" s="5">
        <f t="shared" si="568"/>
        <v>0</v>
      </c>
      <c r="AE661" s="9"/>
      <c r="AF661" s="5">
        <f t="shared" si="569"/>
        <v>0</v>
      </c>
      <c r="AG661" s="5">
        <f t="shared" si="570"/>
        <v>0</v>
      </c>
      <c r="AH661" s="9"/>
      <c r="AI661" s="5">
        <f t="shared" si="571"/>
        <v>0</v>
      </c>
      <c r="AJ661" s="5">
        <f t="shared" si="572"/>
        <v>0</v>
      </c>
      <c r="AK661" s="9"/>
      <c r="AL661" s="5">
        <f t="shared" si="573"/>
        <v>0</v>
      </c>
      <c r="AM661" s="5">
        <f t="shared" si="574"/>
        <v>0</v>
      </c>
      <c r="AN661" s="9"/>
      <c r="AO661" s="5">
        <f t="shared" si="575"/>
        <v>0</v>
      </c>
      <c r="AP661" s="5">
        <f t="shared" si="576"/>
        <v>0</v>
      </c>
      <c r="AQ661" s="9"/>
      <c r="AR661" s="5">
        <f t="shared" si="577"/>
        <v>0</v>
      </c>
      <c r="AS661" s="5">
        <f t="shared" si="578"/>
        <v>0</v>
      </c>
      <c r="AT661" s="9"/>
      <c r="AU661" s="5">
        <f t="shared" si="579"/>
        <v>0</v>
      </c>
      <c r="AV661" s="5">
        <f t="shared" si="580"/>
        <v>0</v>
      </c>
      <c r="AW661" s="9"/>
      <c r="AX661" s="5">
        <f t="shared" si="581"/>
        <v>0</v>
      </c>
      <c r="AY661" s="5">
        <f t="shared" si="582"/>
        <v>0</v>
      </c>
      <c r="AZ661" s="9"/>
      <c r="BA661" s="5">
        <f t="shared" si="583"/>
        <v>0</v>
      </c>
      <c r="BB661" s="5">
        <f t="shared" si="584"/>
        <v>0</v>
      </c>
      <c r="BC661" s="9"/>
      <c r="BD661" s="5">
        <f t="shared" si="585"/>
        <v>0</v>
      </c>
      <c r="BE661" s="5">
        <f t="shared" si="586"/>
        <v>0</v>
      </c>
      <c r="BG661" s="5">
        <f t="shared" si="587"/>
        <v>0</v>
      </c>
      <c r="BH661" s="5">
        <f t="shared" si="588"/>
        <v>0</v>
      </c>
      <c r="BJ661" s="5">
        <f t="shared" si="589"/>
        <v>0</v>
      </c>
      <c r="BK661" s="5">
        <f t="shared" si="590"/>
        <v>0</v>
      </c>
      <c r="BM661" s="5">
        <f t="shared" si="591"/>
        <v>0</v>
      </c>
      <c r="BN661" s="5">
        <f t="shared" si="592"/>
        <v>0</v>
      </c>
      <c r="BP661" s="5">
        <f t="shared" si="593"/>
        <v>0</v>
      </c>
      <c r="BQ661" s="5">
        <f t="shared" si="594"/>
        <v>0</v>
      </c>
      <c r="BS661" s="5">
        <f t="shared" si="595"/>
        <v>0</v>
      </c>
      <c r="BT661" s="5">
        <f t="shared" si="596"/>
        <v>0</v>
      </c>
      <c r="BV661" s="5">
        <f t="shared" si="597"/>
        <v>0</v>
      </c>
      <c r="BW661" s="5">
        <f t="shared" si="598"/>
        <v>0</v>
      </c>
      <c r="BY661" s="5">
        <f t="shared" si="599"/>
        <v>0</v>
      </c>
      <c r="BZ661" s="5">
        <f t="shared" si="600"/>
        <v>0</v>
      </c>
      <c r="CB661" s="5">
        <f t="shared" si="601"/>
        <v>0</v>
      </c>
      <c r="CC661" s="5">
        <f t="shared" si="602"/>
        <v>0</v>
      </c>
      <c r="CE661" s="5">
        <f t="shared" si="603"/>
        <v>0</v>
      </c>
      <c r="CF661" s="5">
        <f t="shared" si="604"/>
        <v>0</v>
      </c>
      <c r="CH661" s="5">
        <f t="shared" si="605"/>
        <v>0</v>
      </c>
      <c r="CI661" s="5">
        <f t="shared" si="606"/>
        <v>0</v>
      </c>
      <c r="CK661" s="5">
        <f t="shared" si="607"/>
        <v>0</v>
      </c>
      <c r="CL661" s="5">
        <f t="shared" si="608"/>
        <v>0</v>
      </c>
      <c r="CN661" s="5">
        <f t="shared" si="609"/>
        <v>0</v>
      </c>
      <c r="CO661" s="5">
        <f t="shared" si="610"/>
        <v>0</v>
      </c>
      <c r="CQ661" s="5">
        <f t="shared" si="611"/>
        <v>0</v>
      </c>
      <c r="CR661" s="5">
        <f t="shared" si="612"/>
        <v>0</v>
      </c>
      <c r="CT661" s="5">
        <f t="shared" si="613"/>
        <v>0</v>
      </c>
      <c r="CU661" s="5">
        <f t="shared" si="614"/>
        <v>0</v>
      </c>
      <c r="CW661" s="5">
        <f t="shared" si="615"/>
        <v>0</v>
      </c>
      <c r="CX661" s="5">
        <f t="shared" si="616"/>
        <v>0</v>
      </c>
      <c r="CZ661" s="5">
        <f t="shared" si="554"/>
        <v>0</v>
      </c>
      <c r="DA661" s="5">
        <f t="shared" si="555"/>
        <v>0</v>
      </c>
    </row>
    <row r="662" spans="2:105" x14ac:dyDescent="0.2">
      <c r="B662" s="23" t="s">
        <v>75</v>
      </c>
      <c r="D662" s="23" t="s">
        <v>350</v>
      </c>
      <c r="E662" s="23" t="s">
        <v>351</v>
      </c>
      <c r="F662" s="23" t="s">
        <v>317</v>
      </c>
      <c r="G662" s="37" t="s">
        <v>318</v>
      </c>
      <c r="H662" s="23" t="s">
        <v>237</v>
      </c>
      <c r="I662" s="23" t="s">
        <v>357</v>
      </c>
      <c r="K662" s="9"/>
      <c r="L662" s="5">
        <f t="shared" si="556"/>
        <v>0</v>
      </c>
      <c r="M662" s="9"/>
      <c r="N662" s="5">
        <f t="shared" si="557"/>
        <v>0</v>
      </c>
      <c r="O662" s="5">
        <f t="shared" si="558"/>
        <v>0</v>
      </c>
      <c r="P662" s="9"/>
      <c r="Q662" s="5">
        <f t="shared" si="559"/>
        <v>0</v>
      </c>
      <c r="R662" s="5">
        <f t="shared" si="560"/>
        <v>0</v>
      </c>
      <c r="S662" s="9"/>
      <c r="T662" s="5">
        <f t="shared" si="561"/>
        <v>0</v>
      </c>
      <c r="U662" s="5">
        <f t="shared" si="562"/>
        <v>0</v>
      </c>
      <c r="V662" s="9"/>
      <c r="W662" s="5">
        <f t="shared" si="563"/>
        <v>0</v>
      </c>
      <c r="X662" s="5">
        <f t="shared" si="564"/>
        <v>0</v>
      </c>
      <c r="Y662" s="9"/>
      <c r="Z662" s="5">
        <f t="shared" si="565"/>
        <v>0</v>
      </c>
      <c r="AA662" s="5">
        <f t="shared" si="566"/>
        <v>0</v>
      </c>
      <c r="AB662" s="9"/>
      <c r="AC662" s="5">
        <f t="shared" si="567"/>
        <v>0</v>
      </c>
      <c r="AD662" s="5">
        <f t="shared" si="568"/>
        <v>0</v>
      </c>
      <c r="AE662" s="9"/>
      <c r="AF662" s="5">
        <f t="shared" si="569"/>
        <v>0</v>
      </c>
      <c r="AG662" s="5">
        <f t="shared" si="570"/>
        <v>0</v>
      </c>
      <c r="AH662" s="9"/>
      <c r="AI662" s="5">
        <f t="shared" si="571"/>
        <v>0</v>
      </c>
      <c r="AJ662" s="5">
        <f t="shared" si="572"/>
        <v>0</v>
      </c>
      <c r="AK662" s="9"/>
      <c r="AL662" s="5">
        <f t="shared" si="573"/>
        <v>0</v>
      </c>
      <c r="AM662" s="5">
        <f t="shared" si="574"/>
        <v>0</v>
      </c>
      <c r="AN662" s="9"/>
      <c r="AO662" s="5">
        <f t="shared" si="575"/>
        <v>0</v>
      </c>
      <c r="AP662" s="5">
        <f t="shared" si="576"/>
        <v>0</v>
      </c>
      <c r="AQ662" s="9"/>
      <c r="AR662" s="5">
        <f t="shared" si="577"/>
        <v>0</v>
      </c>
      <c r="AS662" s="5">
        <f t="shared" si="578"/>
        <v>0</v>
      </c>
      <c r="AT662" s="9"/>
      <c r="AU662" s="5">
        <f t="shared" si="579"/>
        <v>0</v>
      </c>
      <c r="AV662" s="5">
        <f t="shared" si="580"/>
        <v>0</v>
      </c>
      <c r="AW662" s="9"/>
      <c r="AX662" s="5">
        <f t="shared" si="581"/>
        <v>0</v>
      </c>
      <c r="AY662" s="5">
        <f t="shared" si="582"/>
        <v>0</v>
      </c>
      <c r="AZ662" s="9"/>
      <c r="BA662" s="5">
        <f t="shared" si="583"/>
        <v>0</v>
      </c>
      <c r="BB662" s="5">
        <f t="shared" si="584"/>
        <v>0</v>
      </c>
      <c r="BC662" s="9"/>
      <c r="BD662" s="5">
        <f t="shared" si="585"/>
        <v>0</v>
      </c>
      <c r="BE662" s="5">
        <f t="shared" si="586"/>
        <v>0</v>
      </c>
      <c r="BG662" s="5">
        <f t="shared" si="587"/>
        <v>0</v>
      </c>
      <c r="BH662" s="5">
        <f t="shared" si="588"/>
        <v>0</v>
      </c>
      <c r="BJ662" s="5">
        <f t="shared" si="589"/>
        <v>0</v>
      </c>
      <c r="BK662" s="5">
        <f t="shared" si="590"/>
        <v>0</v>
      </c>
      <c r="BM662" s="5">
        <f t="shared" si="591"/>
        <v>0</v>
      </c>
      <c r="BN662" s="5">
        <f t="shared" si="592"/>
        <v>0</v>
      </c>
      <c r="BP662" s="5">
        <f t="shared" si="593"/>
        <v>0</v>
      </c>
      <c r="BQ662" s="5">
        <f t="shared" si="594"/>
        <v>0</v>
      </c>
      <c r="BS662" s="5">
        <f t="shared" si="595"/>
        <v>0</v>
      </c>
      <c r="BT662" s="5">
        <f t="shared" si="596"/>
        <v>0</v>
      </c>
      <c r="BV662" s="5">
        <f t="shared" si="597"/>
        <v>0</v>
      </c>
      <c r="BW662" s="5">
        <f t="shared" si="598"/>
        <v>0</v>
      </c>
      <c r="BY662" s="5">
        <f t="shared" si="599"/>
        <v>0</v>
      </c>
      <c r="BZ662" s="5">
        <f t="shared" si="600"/>
        <v>0</v>
      </c>
      <c r="CB662" s="5">
        <f t="shared" si="601"/>
        <v>0</v>
      </c>
      <c r="CC662" s="5">
        <f t="shared" si="602"/>
        <v>0</v>
      </c>
      <c r="CE662" s="5">
        <f t="shared" si="603"/>
        <v>0</v>
      </c>
      <c r="CF662" s="5">
        <f t="shared" si="604"/>
        <v>0</v>
      </c>
      <c r="CH662" s="5">
        <f t="shared" si="605"/>
        <v>0</v>
      </c>
      <c r="CI662" s="5">
        <f t="shared" si="606"/>
        <v>0</v>
      </c>
      <c r="CK662" s="5">
        <f t="shared" si="607"/>
        <v>0</v>
      </c>
      <c r="CL662" s="5">
        <f t="shared" si="608"/>
        <v>0</v>
      </c>
      <c r="CN662" s="5">
        <f t="shared" si="609"/>
        <v>0</v>
      </c>
      <c r="CO662" s="5">
        <f t="shared" si="610"/>
        <v>0</v>
      </c>
      <c r="CQ662" s="5">
        <f t="shared" si="611"/>
        <v>0</v>
      </c>
      <c r="CR662" s="5">
        <f t="shared" si="612"/>
        <v>0</v>
      </c>
      <c r="CT662" s="5">
        <f t="shared" si="613"/>
        <v>0</v>
      </c>
      <c r="CU662" s="5">
        <f t="shared" si="614"/>
        <v>0</v>
      </c>
      <c r="CW662" s="5">
        <f t="shared" si="615"/>
        <v>0</v>
      </c>
      <c r="CX662" s="5">
        <f t="shared" si="616"/>
        <v>0</v>
      </c>
      <c r="CZ662" s="5">
        <f t="shared" si="554"/>
        <v>0</v>
      </c>
      <c r="DA662" s="5">
        <f t="shared" si="555"/>
        <v>0</v>
      </c>
    </row>
    <row r="663" spans="2:105" ht="13.5" customHeight="1" x14ac:dyDescent="0.2">
      <c r="K663" s="9"/>
      <c r="M663" s="9"/>
      <c r="P663" s="9"/>
      <c r="S663" s="9"/>
      <c r="V663" s="9"/>
      <c r="Y663" s="9"/>
      <c r="AB663" s="9"/>
      <c r="AE663" s="9"/>
      <c r="AH663" s="9"/>
      <c r="AK663" s="9"/>
      <c r="AN663" s="9"/>
      <c r="AQ663" s="9"/>
      <c r="AT663" s="9"/>
      <c r="AW663" s="9"/>
      <c r="AZ663" s="9"/>
      <c r="BC663" s="9"/>
    </row>
    <row r="664" spans="2:105" x14ac:dyDescent="0.2">
      <c r="B664" s="23" t="s">
        <v>75</v>
      </c>
      <c r="D664" s="23" t="s">
        <v>350</v>
      </c>
      <c r="E664" s="23" t="s">
        <v>352</v>
      </c>
      <c r="F664" s="23" t="s">
        <v>319</v>
      </c>
      <c r="G664" s="37" t="s">
        <v>320</v>
      </c>
      <c r="H664" s="23" t="s">
        <v>235</v>
      </c>
      <c r="I664" s="23" t="s">
        <v>357</v>
      </c>
      <c r="K664" s="9"/>
      <c r="L664" s="5">
        <f t="shared" si="556"/>
        <v>0</v>
      </c>
      <c r="M664" s="9"/>
      <c r="N664" s="5">
        <f t="shared" si="557"/>
        <v>0</v>
      </c>
      <c r="O664" s="5">
        <f t="shared" si="558"/>
        <v>0</v>
      </c>
      <c r="P664" s="9"/>
      <c r="Q664" s="5">
        <f t="shared" si="559"/>
        <v>0</v>
      </c>
      <c r="R664" s="5">
        <f t="shared" si="560"/>
        <v>0</v>
      </c>
      <c r="S664" s="9"/>
      <c r="T664" s="5">
        <f t="shared" si="561"/>
        <v>0</v>
      </c>
      <c r="U664" s="5">
        <f t="shared" si="562"/>
        <v>0</v>
      </c>
      <c r="V664" s="9"/>
      <c r="W664" s="5">
        <f t="shared" si="563"/>
        <v>0</v>
      </c>
      <c r="X664" s="5">
        <f t="shared" si="564"/>
        <v>0</v>
      </c>
      <c r="Y664" s="9"/>
      <c r="Z664" s="5">
        <f t="shared" si="565"/>
        <v>0</v>
      </c>
      <c r="AA664" s="5">
        <f t="shared" si="566"/>
        <v>0</v>
      </c>
      <c r="AB664" s="9"/>
      <c r="AC664" s="5">
        <f t="shared" si="567"/>
        <v>0</v>
      </c>
      <c r="AD664" s="5">
        <f t="shared" si="568"/>
        <v>0</v>
      </c>
      <c r="AE664" s="9"/>
      <c r="AF664" s="5">
        <f t="shared" si="569"/>
        <v>0</v>
      </c>
      <c r="AG664" s="5">
        <f t="shared" si="570"/>
        <v>0</v>
      </c>
      <c r="AH664" s="9"/>
      <c r="AI664" s="5">
        <f t="shared" si="571"/>
        <v>0</v>
      </c>
      <c r="AJ664" s="5">
        <f t="shared" si="572"/>
        <v>0</v>
      </c>
      <c r="AK664" s="9"/>
      <c r="AL664" s="5">
        <f t="shared" si="573"/>
        <v>0</v>
      </c>
      <c r="AM664" s="5">
        <f t="shared" si="574"/>
        <v>0</v>
      </c>
      <c r="AN664" s="9"/>
      <c r="AO664" s="5">
        <f t="shared" si="575"/>
        <v>0</v>
      </c>
      <c r="AP664" s="5">
        <f t="shared" si="576"/>
        <v>0</v>
      </c>
      <c r="AQ664" s="9"/>
      <c r="AR664" s="5">
        <f t="shared" si="577"/>
        <v>0</v>
      </c>
      <c r="AS664" s="5">
        <f t="shared" si="578"/>
        <v>0</v>
      </c>
      <c r="AT664" s="9"/>
      <c r="AU664" s="5">
        <f t="shared" si="579"/>
        <v>0</v>
      </c>
      <c r="AV664" s="5">
        <f t="shared" si="580"/>
        <v>0</v>
      </c>
      <c r="AW664" s="9"/>
      <c r="AX664" s="5">
        <f t="shared" si="581"/>
        <v>0</v>
      </c>
      <c r="AY664" s="5">
        <f t="shared" si="582"/>
        <v>0</v>
      </c>
      <c r="AZ664" s="9"/>
      <c r="BA664" s="5">
        <f t="shared" si="583"/>
        <v>0</v>
      </c>
      <c r="BB664" s="5">
        <f t="shared" si="584"/>
        <v>0</v>
      </c>
      <c r="BC664" s="9"/>
      <c r="BD664" s="5">
        <f t="shared" si="585"/>
        <v>0</v>
      </c>
      <c r="BE664" s="5">
        <f t="shared" si="586"/>
        <v>0</v>
      </c>
      <c r="BG664" s="5">
        <f t="shared" si="587"/>
        <v>0</v>
      </c>
      <c r="BH664" s="5">
        <f t="shared" si="588"/>
        <v>0</v>
      </c>
      <c r="BJ664" s="5">
        <f t="shared" si="589"/>
        <v>0</v>
      </c>
      <c r="BK664" s="5">
        <f t="shared" si="590"/>
        <v>0</v>
      </c>
      <c r="BM664" s="5">
        <f t="shared" si="591"/>
        <v>0</v>
      </c>
      <c r="BN664" s="5">
        <f t="shared" si="592"/>
        <v>0</v>
      </c>
      <c r="BP664" s="5">
        <f t="shared" si="593"/>
        <v>0</v>
      </c>
      <c r="BQ664" s="5">
        <f t="shared" si="594"/>
        <v>0</v>
      </c>
      <c r="BS664" s="5">
        <f t="shared" si="595"/>
        <v>0</v>
      </c>
      <c r="BT664" s="5">
        <f t="shared" si="596"/>
        <v>0</v>
      </c>
      <c r="BV664" s="5">
        <f t="shared" si="597"/>
        <v>0</v>
      </c>
      <c r="BW664" s="5">
        <f t="shared" si="598"/>
        <v>0</v>
      </c>
      <c r="BY664" s="5">
        <f t="shared" si="599"/>
        <v>0</v>
      </c>
      <c r="BZ664" s="5">
        <f t="shared" si="600"/>
        <v>0</v>
      </c>
      <c r="CB664" s="5">
        <f t="shared" si="601"/>
        <v>0</v>
      </c>
      <c r="CC664" s="5">
        <f t="shared" si="602"/>
        <v>0</v>
      </c>
      <c r="CE664" s="5">
        <f t="shared" si="603"/>
        <v>0</v>
      </c>
      <c r="CF664" s="5">
        <f t="shared" si="604"/>
        <v>0</v>
      </c>
      <c r="CH664" s="5">
        <f t="shared" si="605"/>
        <v>0</v>
      </c>
      <c r="CI664" s="5">
        <f t="shared" si="606"/>
        <v>0</v>
      </c>
      <c r="CK664" s="5">
        <f t="shared" si="607"/>
        <v>0</v>
      </c>
      <c r="CL664" s="5">
        <f t="shared" si="608"/>
        <v>0</v>
      </c>
      <c r="CN664" s="5">
        <f t="shared" si="609"/>
        <v>0</v>
      </c>
      <c r="CO664" s="5">
        <f t="shared" si="610"/>
        <v>0</v>
      </c>
      <c r="CQ664" s="5">
        <f t="shared" si="611"/>
        <v>0</v>
      </c>
      <c r="CR664" s="5">
        <f t="shared" si="612"/>
        <v>0</v>
      </c>
      <c r="CT664" s="5">
        <f t="shared" si="613"/>
        <v>0</v>
      </c>
      <c r="CU664" s="5">
        <f t="shared" si="614"/>
        <v>0</v>
      </c>
      <c r="CW664" s="5">
        <f t="shared" si="615"/>
        <v>0</v>
      </c>
      <c r="CX664" s="5">
        <f t="shared" si="616"/>
        <v>0</v>
      </c>
      <c r="CZ664" s="5">
        <f t="shared" si="554"/>
        <v>0</v>
      </c>
      <c r="DA664" s="5">
        <f t="shared" si="555"/>
        <v>0</v>
      </c>
    </row>
    <row r="665" spans="2:105" x14ac:dyDescent="0.2">
      <c r="B665" s="23" t="s">
        <v>75</v>
      </c>
      <c r="D665" s="23" t="s">
        <v>350</v>
      </c>
      <c r="E665" s="23" t="s">
        <v>352</v>
      </c>
      <c r="F665" s="23" t="s">
        <v>319</v>
      </c>
      <c r="G665" s="37" t="s">
        <v>320</v>
      </c>
      <c r="H665" s="23" t="s">
        <v>236</v>
      </c>
      <c r="I665" s="23" t="s">
        <v>357</v>
      </c>
      <c r="K665" s="9"/>
      <c r="L665" s="5">
        <f t="shared" si="556"/>
        <v>0</v>
      </c>
      <c r="M665" s="9"/>
      <c r="N665" s="5">
        <f t="shared" si="557"/>
        <v>0</v>
      </c>
      <c r="O665" s="5">
        <f t="shared" si="558"/>
        <v>0</v>
      </c>
      <c r="P665" s="9"/>
      <c r="Q665" s="5">
        <f t="shared" si="559"/>
        <v>0</v>
      </c>
      <c r="R665" s="5">
        <f t="shared" si="560"/>
        <v>0</v>
      </c>
      <c r="S665" s="9"/>
      <c r="T665" s="5">
        <f t="shared" si="561"/>
        <v>0</v>
      </c>
      <c r="U665" s="5">
        <f t="shared" si="562"/>
        <v>0</v>
      </c>
      <c r="V665" s="9"/>
      <c r="W665" s="5">
        <f t="shared" si="563"/>
        <v>0</v>
      </c>
      <c r="X665" s="5">
        <f t="shared" si="564"/>
        <v>0</v>
      </c>
      <c r="Y665" s="9"/>
      <c r="Z665" s="5">
        <f t="shared" si="565"/>
        <v>0</v>
      </c>
      <c r="AA665" s="5">
        <f t="shared" si="566"/>
        <v>0</v>
      </c>
      <c r="AB665" s="9"/>
      <c r="AC665" s="5">
        <f t="shared" si="567"/>
        <v>0</v>
      </c>
      <c r="AD665" s="5">
        <f t="shared" si="568"/>
        <v>0</v>
      </c>
      <c r="AE665" s="9"/>
      <c r="AF665" s="5">
        <f t="shared" si="569"/>
        <v>0</v>
      </c>
      <c r="AG665" s="5">
        <f t="shared" si="570"/>
        <v>0</v>
      </c>
      <c r="AH665" s="9"/>
      <c r="AI665" s="5">
        <f t="shared" si="571"/>
        <v>0</v>
      </c>
      <c r="AJ665" s="5">
        <f t="shared" si="572"/>
        <v>0</v>
      </c>
      <c r="AK665" s="9"/>
      <c r="AL665" s="5">
        <f t="shared" si="573"/>
        <v>0</v>
      </c>
      <c r="AM665" s="5">
        <f t="shared" si="574"/>
        <v>0</v>
      </c>
      <c r="AN665" s="9"/>
      <c r="AO665" s="5">
        <f t="shared" si="575"/>
        <v>0</v>
      </c>
      <c r="AP665" s="5">
        <f t="shared" si="576"/>
        <v>0</v>
      </c>
      <c r="AQ665" s="9"/>
      <c r="AR665" s="5">
        <f t="shared" si="577"/>
        <v>0</v>
      </c>
      <c r="AS665" s="5">
        <f t="shared" si="578"/>
        <v>0</v>
      </c>
      <c r="AT665" s="9"/>
      <c r="AU665" s="5">
        <f t="shared" si="579"/>
        <v>0</v>
      </c>
      <c r="AV665" s="5">
        <f t="shared" si="580"/>
        <v>0</v>
      </c>
      <c r="AW665" s="9"/>
      <c r="AX665" s="5">
        <f t="shared" si="581"/>
        <v>0</v>
      </c>
      <c r="AY665" s="5">
        <f t="shared" si="582"/>
        <v>0</v>
      </c>
      <c r="AZ665" s="9"/>
      <c r="BA665" s="5">
        <f t="shared" si="583"/>
        <v>0</v>
      </c>
      <c r="BB665" s="5">
        <f t="shared" si="584"/>
        <v>0</v>
      </c>
      <c r="BC665" s="9"/>
      <c r="BD665" s="5">
        <f t="shared" si="585"/>
        <v>0</v>
      </c>
      <c r="BE665" s="5">
        <f t="shared" si="586"/>
        <v>0</v>
      </c>
      <c r="BG665" s="5">
        <f t="shared" si="587"/>
        <v>0</v>
      </c>
      <c r="BH665" s="5">
        <f t="shared" si="588"/>
        <v>0</v>
      </c>
      <c r="BJ665" s="5">
        <f t="shared" si="589"/>
        <v>0</v>
      </c>
      <c r="BK665" s="5">
        <f t="shared" si="590"/>
        <v>0</v>
      </c>
      <c r="BM665" s="5">
        <f t="shared" si="591"/>
        <v>0</v>
      </c>
      <c r="BN665" s="5">
        <f t="shared" si="592"/>
        <v>0</v>
      </c>
      <c r="BP665" s="5">
        <f t="shared" si="593"/>
        <v>0</v>
      </c>
      <c r="BQ665" s="5">
        <f t="shared" si="594"/>
        <v>0</v>
      </c>
      <c r="BS665" s="5">
        <f t="shared" si="595"/>
        <v>0</v>
      </c>
      <c r="BT665" s="5">
        <f t="shared" si="596"/>
        <v>0</v>
      </c>
      <c r="BV665" s="5">
        <f t="shared" si="597"/>
        <v>0</v>
      </c>
      <c r="BW665" s="5">
        <f t="shared" si="598"/>
        <v>0</v>
      </c>
      <c r="BY665" s="5">
        <f t="shared" si="599"/>
        <v>0</v>
      </c>
      <c r="BZ665" s="5">
        <f t="shared" si="600"/>
        <v>0</v>
      </c>
      <c r="CB665" s="5">
        <f t="shared" si="601"/>
        <v>0</v>
      </c>
      <c r="CC665" s="5">
        <f t="shared" si="602"/>
        <v>0</v>
      </c>
      <c r="CE665" s="5">
        <f t="shared" si="603"/>
        <v>0</v>
      </c>
      <c r="CF665" s="5">
        <f t="shared" si="604"/>
        <v>0</v>
      </c>
      <c r="CH665" s="5">
        <f t="shared" si="605"/>
        <v>0</v>
      </c>
      <c r="CI665" s="5">
        <f t="shared" si="606"/>
        <v>0</v>
      </c>
      <c r="CK665" s="5">
        <f t="shared" si="607"/>
        <v>0</v>
      </c>
      <c r="CL665" s="5">
        <f t="shared" si="608"/>
        <v>0</v>
      </c>
      <c r="CN665" s="5">
        <f t="shared" si="609"/>
        <v>0</v>
      </c>
      <c r="CO665" s="5">
        <f t="shared" si="610"/>
        <v>0</v>
      </c>
      <c r="CQ665" s="5">
        <f t="shared" si="611"/>
        <v>0</v>
      </c>
      <c r="CR665" s="5">
        <f t="shared" si="612"/>
        <v>0</v>
      </c>
      <c r="CT665" s="5">
        <f t="shared" si="613"/>
        <v>0</v>
      </c>
      <c r="CU665" s="5">
        <f t="shared" si="614"/>
        <v>0</v>
      </c>
      <c r="CW665" s="5">
        <f t="shared" si="615"/>
        <v>0</v>
      </c>
      <c r="CX665" s="5">
        <f t="shared" si="616"/>
        <v>0</v>
      </c>
      <c r="CZ665" s="5">
        <f t="shared" si="554"/>
        <v>0</v>
      </c>
      <c r="DA665" s="5">
        <f t="shared" si="555"/>
        <v>0</v>
      </c>
    </row>
    <row r="666" spans="2:105" x14ac:dyDescent="0.2">
      <c r="B666" s="23" t="s">
        <v>75</v>
      </c>
      <c r="D666" s="23" t="s">
        <v>350</v>
      </c>
      <c r="E666" s="23" t="s">
        <v>352</v>
      </c>
      <c r="F666" s="23" t="s">
        <v>319</v>
      </c>
      <c r="G666" s="37" t="s">
        <v>320</v>
      </c>
      <c r="H666" s="23" t="s">
        <v>237</v>
      </c>
      <c r="I666" s="23" t="s">
        <v>357</v>
      </c>
      <c r="K666" s="9"/>
      <c r="L666" s="5">
        <f t="shared" si="556"/>
        <v>0</v>
      </c>
      <c r="M666" s="9"/>
      <c r="N666" s="5">
        <f t="shared" si="557"/>
        <v>0</v>
      </c>
      <c r="O666" s="5">
        <f t="shared" si="558"/>
        <v>0</v>
      </c>
      <c r="P666" s="9"/>
      <c r="Q666" s="5">
        <f t="shared" si="559"/>
        <v>0</v>
      </c>
      <c r="R666" s="5">
        <f t="shared" si="560"/>
        <v>0</v>
      </c>
      <c r="S666" s="9"/>
      <c r="T666" s="5">
        <f t="shared" si="561"/>
        <v>0</v>
      </c>
      <c r="U666" s="5">
        <f t="shared" si="562"/>
        <v>0</v>
      </c>
      <c r="V666" s="9"/>
      <c r="W666" s="5">
        <f t="shared" si="563"/>
        <v>0</v>
      </c>
      <c r="X666" s="5">
        <f t="shared" si="564"/>
        <v>0</v>
      </c>
      <c r="Y666" s="9"/>
      <c r="Z666" s="5">
        <f t="shared" si="565"/>
        <v>0</v>
      </c>
      <c r="AA666" s="5">
        <f t="shared" si="566"/>
        <v>0</v>
      </c>
      <c r="AB666" s="9"/>
      <c r="AC666" s="5">
        <f t="shared" si="567"/>
        <v>0</v>
      </c>
      <c r="AD666" s="5">
        <f t="shared" si="568"/>
        <v>0</v>
      </c>
      <c r="AE666" s="9"/>
      <c r="AF666" s="5">
        <f t="shared" si="569"/>
        <v>0</v>
      </c>
      <c r="AG666" s="5">
        <f t="shared" si="570"/>
        <v>0</v>
      </c>
      <c r="AH666" s="9"/>
      <c r="AI666" s="5">
        <f t="shared" si="571"/>
        <v>0</v>
      </c>
      <c r="AJ666" s="5">
        <f t="shared" si="572"/>
        <v>0</v>
      </c>
      <c r="AK666" s="9"/>
      <c r="AL666" s="5">
        <f t="shared" si="573"/>
        <v>0</v>
      </c>
      <c r="AM666" s="5">
        <f t="shared" si="574"/>
        <v>0</v>
      </c>
      <c r="AN666" s="9"/>
      <c r="AO666" s="5">
        <f t="shared" si="575"/>
        <v>0</v>
      </c>
      <c r="AP666" s="5">
        <f t="shared" si="576"/>
        <v>0</v>
      </c>
      <c r="AQ666" s="9"/>
      <c r="AR666" s="5">
        <f t="shared" si="577"/>
        <v>0</v>
      </c>
      <c r="AS666" s="5">
        <f t="shared" si="578"/>
        <v>0</v>
      </c>
      <c r="AT666" s="9"/>
      <c r="AU666" s="5">
        <f t="shared" si="579"/>
        <v>0</v>
      </c>
      <c r="AV666" s="5">
        <f t="shared" si="580"/>
        <v>0</v>
      </c>
      <c r="AW666" s="9"/>
      <c r="AX666" s="5">
        <f t="shared" si="581"/>
        <v>0</v>
      </c>
      <c r="AY666" s="5">
        <f t="shared" si="582"/>
        <v>0</v>
      </c>
      <c r="AZ666" s="9"/>
      <c r="BA666" s="5">
        <f t="shared" si="583"/>
        <v>0</v>
      </c>
      <c r="BB666" s="5">
        <f t="shared" si="584"/>
        <v>0</v>
      </c>
      <c r="BC666" s="9"/>
      <c r="BD666" s="5">
        <f t="shared" si="585"/>
        <v>0</v>
      </c>
      <c r="BE666" s="5">
        <f t="shared" si="586"/>
        <v>0</v>
      </c>
      <c r="BG666" s="5">
        <f t="shared" si="587"/>
        <v>0</v>
      </c>
      <c r="BH666" s="5">
        <f t="shared" si="588"/>
        <v>0</v>
      </c>
      <c r="BJ666" s="5">
        <f t="shared" si="589"/>
        <v>0</v>
      </c>
      <c r="BK666" s="5">
        <f t="shared" si="590"/>
        <v>0</v>
      </c>
      <c r="BM666" s="5">
        <f t="shared" si="591"/>
        <v>0</v>
      </c>
      <c r="BN666" s="5">
        <f t="shared" si="592"/>
        <v>0</v>
      </c>
      <c r="BP666" s="5">
        <f t="shared" si="593"/>
        <v>0</v>
      </c>
      <c r="BQ666" s="5">
        <f t="shared" si="594"/>
        <v>0</v>
      </c>
      <c r="BS666" s="5">
        <f t="shared" si="595"/>
        <v>0</v>
      </c>
      <c r="BT666" s="5">
        <f t="shared" si="596"/>
        <v>0</v>
      </c>
      <c r="BV666" s="5">
        <f t="shared" si="597"/>
        <v>0</v>
      </c>
      <c r="BW666" s="5">
        <f t="shared" si="598"/>
        <v>0</v>
      </c>
      <c r="BY666" s="5">
        <f t="shared" si="599"/>
        <v>0</v>
      </c>
      <c r="BZ666" s="5">
        <f t="shared" si="600"/>
        <v>0</v>
      </c>
      <c r="CB666" s="5">
        <f t="shared" si="601"/>
        <v>0</v>
      </c>
      <c r="CC666" s="5">
        <f t="shared" si="602"/>
        <v>0</v>
      </c>
      <c r="CE666" s="5">
        <f t="shared" si="603"/>
        <v>0</v>
      </c>
      <c r="CF666" s="5">
        <f t="shared" si="604"/>
        <v>0</v>
      </c>
      <c r="CH666" s="5">
        <f t="shared" si="605"/>
        <v>0</v>
      </c>
      <c r="CI666" s="5">
        <f t="shared" si="606"/>
        <v>0</v>
      </c>
      <c r="CK666" s="5">
        <f t="shared" si="607"/>
        <v>0</v>
      </c>
      <c r="CL666" s="5">
        <f t="shared" si="608"/>
        <v>0</v>
      </c>
      <c r="CN666" s="5">
        <f t="shared" si="609"/>
        <v>0</v>
      </c>
      <c r="CO666" s="5">
        <f t="shared" si="610"/>
        <v>0</v>
      </c>
      <c r="CQ666" s="5">
        <f t="shared" si="611"/>
        <v>0</v>
      </c>
      <c r="CR666" s="5">
        <f t="shared" si="612"/>
        <v>0</v>
      </c>
      <c r="CT666" s="5">
        <f t="shared" si="613"/>
        <v>0</v>
      </c>
      <c r="CU666" s="5">
        <f t="shared" si="614"/>
        <v>0</v>
      </c>
      <c r="CW666" s="5">
        <f t="shared" si="615"/>
        <v>0</v>
      </c>
      <c r="CX666" s="5">
        <f t="shared" si="616"/>
        <v>0</v>
      </c>
      <c r="CZ666" s="5">
        <f t="shared" si="554"/>
        <v>0</v>
      </c>
      <c r="DA666" s="5">
        <f t="shared" si="555"/>
        <v>0</v>
      </c>
    </row>
    <row r="667" spans="2:105" x14ac:dyDescent="0.2">
      <c r="K667" s="9"/>
      <c r="M667" s="9"/>
      <c r="P667" s="9"/>
      <c r="S667" s="9"/>
      <c r="V667" s="9"/>
      <c r="Y667" s="9"/>
      <c r="AB667" s="9"/>
      <c r="AE667" s="9"/>
      <c r="AH667" s="9"/>
      <c r="AK667" s="9"/>
      <c r="AN667" s="9"/>
      <c r="AQ667" s="9"/>
      <c r="AT667" s="9"/>
      <c r="AW667" s="9"/>
      <c r="AZ667" s="9"/>
      <c r="BC667" s="9"/>
    </row>
    <row r="668" spans="2:105" x14ac:dyDescent="0.2">
      <c r="B668" s="23" t="s">
        <v>75</v>
      </c>
      <c r="D668" s="23" t="s">
        <v>350</v>
      </c>
      <c r="E668" s="23" t="s">
        <v>352</v>
      </c>
      <c r="F668" s="23" t="s">
        <v>321</v>
      </c>
      <c r="G668" s="37" t="s">
        <v>322</v>
      </c>
      <c r="H668" s="23" t="s">
        <v>235</v>
      </c>
      <c r="I668" s="23" t="s">
        <v>357</v>
      </c>
      <c r="K668" s="9"/>
      <c r="L668" s="5">
        <f t="shared" si="556"/>
        <v>0</v>
      </c>
      <c r="M668" s="9"/>
      <c r="N668" s="5">
        <f t="shared" si="557"/>
        <v>0</v>
      </c>
      <c r="O668" s="5">
        <f t="shared" si="558"/>
        <v>0</v>
      </c>
      <c r="P668" s="9"/>
      <c r="Q668" s="5">
        <f t="shared" si="559"/>
        <v>0</v>
      </c>
      <c r="R668" s="5">
        <f t="shared" si="560"/>
        <v>0</v>
      </c>
      <c r="S668" s="9"/>
      <c r="T668" s="5">
        <f t="shared" si="561"/>
        <v>0</v>
      </c>
      <c r="U668" s="5">
        <f t="shared" si="562"/>
        <v>0</v>
      </c>
      <c r="V668" s="9"/>
      <c r="W668" s="5">
        <f t="shared" si="563"/>
        <v>0</v>
      </c>
      <c r="X668" s="5">
        <f t="shared" si="564"/>
        <v>0</v>
      </c>
      <c r="Y668" s="9"/>
      <c r="Z668" s="5">
        <f t="shared" si="565"/>
        <v>0</v>
      </c>
      <c r="AA668" s="5">
        <f t="shared" si="566"/>
        <v>0</v>
      </c>
      <c r="AB668" s="9"/>
      <c r="AC668" s="5">
        <f t="shared" si="567"/>
        <v>0</v>
      </c>
      <c r="AD668" s="5">
        <f t="shared" si="568"/>
        <v>0</v>
      </c>
      <c r="AE668" s="9"/>
      <c r="AF668" s="5">
        <f t="shared" si="569"/>
        <v>0</v>
      </c>
      <c r="AG668" s="5">
        <f t="shared" si="570"/>
        <v>0</v>
      </c>
      <c r="AH668" s="9"/>
      <c r="AI668" s="5">
        <f t="shared" si="571"/>
        <v>0</v>
      </c>
      <c r="AJ668" s="5">
        <f t="shared" si="572"/>
        <v>0</v>
      </c>
      <c r="AK668" s="9"/>
      <c r="AL668" s="5">
        <f t="shared" si="573"/>
        <v>0</v>
      </c>
      <c r="AM668" s="5">
        <f t="shared" si="574"/>
        <v>0</v>
      </c>
      <c r="AN668" s="9"/>
      <c r="AO668" s="5">
        <f t="shared" si="575"/>
        <v>0</v>
      </c>
      <c r="AP668" s="5">
        <f t="shared" si="576"/>
        <v>0</v>
      </c>
      <c r="AQ668" s="9"/>
      <c r="AR668" s="5">
        <f t="shared" si="577"/>
        <v>0</v>
      </c>
      <c r="AS668" s="5">
        <f t="shared" si="578"/>
        <v>0</v>
      </c>
      <c r="AT668" s="9"/>
      <c r="AU668" s="5">
        <f t="shared" si="579"/>
        <v>0</v>
      </c>
      <c r="AV668" s="5">
        <f t="shared" si="580"/>
        <v>0</v>
      </c>
      <c r="AW668" s="9"/>
      <c r="AX668" s="5">
        <f t="shared" si="581"/>
        <v>0</v>
      </c>
      <c r="AY668" s="5">
        <f t="shared" si="582"/>
        <v>0</v>
      </c>
      <c r="AZ668" s="9"/>
      <c r="BA668" s="5">
        <f t="shared" si="583"/>
        <v>0</v>
      </c>
      <c r="BB668" s="5">
        <f t="shared" si="584"/>
        <v>0</v>
      </c>
      <c r="BC668" s="9"/>
      <c r="BD668" s="5">
        <f t="shared" si="585"/>
        <v>0</v>
      </c>
      <c r="BE668" s="5">
        <f t="shared" si="586"/>
        <v>0</v>
      </c>
      <c r="BG668" s="5">
        <f t="shared" si="587"/>
        <v>0</v>
      </c>
      <c r="BH668" s="5">
        <f t="shared" si="588"/>
        <v>0</v>
      </c>
      <c r="BJ668" s="5">
        <f t="shared" si="589"/>
        <v>0</v>
      </c>
      <c r="BK668" s="5">
        <f t="shared" si="590"/>
        <v>0</v>
      </c>
      <c r="BM668" s="5">
        <f t="shared" si="591"/>
        <v>0</v>
      </c>
      <c r="BN668" s="5">
        <f t="shared" si="592"/>
        <v>0</v>
      </c>
      <c r="BP668" s="5">
        <f t="shared" si="593"/>
        <v>0</v>
      </c>
      <c r="BQ668" s="5">
        <f t="shared" si="594"/>
        <v>0</v>
      </c>
      <c r="BS668" s="5">
        <f t="shared" si="595"/>
        <v>0</v>
      </c>
      <c r="BT668" s="5">
        <f t="shared" si="596"/>
        <v>0</v>
      </c>
      <c r="BV668" s="5">
        <f t="shared" si="597"/>
        <v>0</v>
      </c>
      <c r="BW668" s="5">
        <f t="shared" si="598"/>
        <v>0</v>
      </c>
      <c r="BY668" s="5">
        <f t="shared" si="599"/>
        <v>0</v>
      </c>
      <c r="BZ668" s="5">
        <f t="shared" si="600"/>
        <v>0</v>
      </c>
      <c r="CB668" s="5">
        <f t="shared" si="601"/>
        <v>0</v>
      </c>
      <c r="CC668" s="5">
        <f t="shared" si="602"/>
        <v>0</v>
      </c>
      <c r="CE668" s="5">
        <f t="shared" si="603"/>
        <v>0</v>
      </c>
      <c r="CF668" s="5">
        <f t="shared" si="604"/>
        <v>0</v>
      </c>
      <c r="CH668" s="5">
        <f t="shared" si="605"/>
        <v>0</v>
      </c>
      <c r="CI668" s="5">
        <f t="shared" si="606"/>
        <v>0</v>
      </c>
      <c r="CK668" s="5">
        <f t="shared" si="607"/>
        <v>0</v>
      </c>
      <c r="CL668" s="5">
        <f t="shared" si="608"/>
        <v>0</v>
      </c>
      <c r="CN668" s="5">
        <f t="shared" si="609"/>
        <v>0</v>
      </c>
      <c r="CO668" s="5">
        <f t="shared" si="610"/>
        <v>0</v>
      </c>
      <c r="CQ668" s="5">
        <f t="shared" si="611"/>
        <v>0</v>
      </c>
      <c r="CR668" s="5">
        <f t="shared" si="612"/>
        <v>0</v>
      </c>
      <c r="CT668" s="5">
        <f t="shared" si="613"/>
        <v>0</v>
      </c>
      <c r="CU668" s="5">
        <f t="shared" si="614"/>
        <v>0</v>
      </c>
      <c r="CW668" s="5">
        <f t="shared" si="615"/>
        <v>0</v>
      </c>
      <c r="CX668" s="5">
        <f t="shared" si="616"/>
        <v>0</v>
      </c>
      <c r="CZ668" s="5">
        <f t="shared" si="554"/>
        <v>0</v>
      </c>
      <c r="DA668" s="5">
        <f t="shared" si="555"/>
        <v>0</v>
      </c>
    </row>
    <row r="669" spans="2:105" x14ac:dyDescent="0.2">
      <c r="B669" s="23" t="s">
        <v>75</v>
      </c>
      <c r="D669" s="23" t="s">
        <v>350</v>
      </c>
      <c r="E669" s="23" t="s">
        <v>352</v>
      </c>
      <c r="F669" s="23" t="s">
        <v>321</v>
      </c>
      <c r="G669" s="37" t="s">
        <v>322</v>
      </c>
      <c r="H669" s="23" t="s">
        <v>236</v>
      </c>
      <c r="I669" s="23" t="s">
        <v>357</v>
      </c>
      <c r="K669" s="9"/>
      <c r="L669" s="5">
        <f t="shared" si="556"/>
        <v>0</v>
      </c>
      <c r="M669" s="9"/>
      <c r="N669" s="5">
        <f t="shared" si="557"/>
        <v>0</v>
      </c>
      <c r="O669" s="5">
        <f t="shared" si="558"/>
        <v>0</v>
      </c>
      <c r="P669" s="9"/>
      <c r="Q669" s="5">
        <f t="shared" si="559"/>
        <v>0</v>
      </c>
      <c r="R669" s="5">
        <f t="shared" si="560"/>
        <v>0</v>
      </c>
      <c r="S669" s="9"/>
      <c r="T669" s="5">
        <f t="shared" si="561"/>
        <v>0</v>
      </c>
      <c r="U669" s="5">
        <f t="shared" si="562"/>
        <v>0</v>
      </c>
      <c r="V669" s="9"/>
      <c r="W669" s="5">
        <f t="shared" si="563"/>
        <v>0</v>
      </c>
      <c r="X669" s="5">
        <f t="shared" si="564"/>
        <v>0</v>
      </c>
      <c r="Y669" s="9"/>
      <c r="Z669" s="5">
        <f t="shared" si="565"/>
        <v>0</v>
      </c>
      <c r="AA669" s="5">
        <f t="shared" si="566"/>
        <v>0</v>
      </c>
      <c r="AB669" s="9"/>
      <c r="AC669" s="5">
        <f t="shared" si="567"/>
        <v>0</v>
      </c>
      <c r="AD669" s="5">
        <f t="shared" si="568"/>
        <v>0</v>
      </c>
      <c r="AE669" s="9"/>
      <c r="AF669" s="5">
        <f t="shared" si="569"/>
        <v>0</v>
      </c>
      <c r="AG669" s="5">
        <f t="shared" si="570"/>
        <v>0</v>
      </c>
      <c r="AH669" s="9"/>
      <c r="AI669" s="5">
        <f t="shared" si="571"/>
        <v>0</v>
      </c>
      <c r="AJ669" s="5">
        <f t="shared" si="572"/>
        <v>0</v>
      </c>
      <c r="AK669" s="9"/>
      <c r="AL669" s="5">
        <f t="shared" si="573"/>
        <v>0</v>
      </c>
      <c r="AM669" s="5">
        <f t="shared" si="574"/>
        <v>0</v>
      </c>
      <c r="AN669" s="9"/>
      <c r="AO669" s="5">
        <f t="shared" si="575"/>
        <v>0</v>
      </c>
      <c r="AP669" s="5">
        <f t="shared" si="576"/>
        <v>0</v>
      </c>
      <c r="AQ669" s="9"/>
      <c r="AR669" s="5">
        <f t="shared" si="577"/>
        <v>0</v>
      </c>
      <c r="AS669" s="5">
        <f t="shared" si="578"/>
        <v>0</v>
      </c>
      <c r="AT669" s="9"/>
      <c r="AU669" s="5">
        <f t="shared" si="579"/>
        <v>0</v>
      </c>
      <c r="AV669" s="5">
        <f t="shared" si="580"/>
        <v>0</v>
      </c>
      <c r="AW669" s="9"/>
      <c r="AX669" s="5">
        <f t="shared" si="581"/>
        <v>0</v>
      </c>
      <c r="AY669" s="5">
        <f t="shared" si="582"/>
        <v>0</v>
      </c>
      <c r="AZ669" s="9"/>
      <c r="BA669" s="5">
        <f t="shared" si="583"/>
        <v>0</v>
      </c>
      <c r="BB669" s="5">
        <f t="shared" si="584"/>
        <v>0</v>
      </c>
      <c r="BC669" s="9"/>
      <c r="BD669" s="5">
        <f t="shared" si="585"/>
        <v>0</v>
      </c>
      <c r="BE669" s="5">
        <f t="shared" si="586"/>
        <v>0</v>
      </c>
      <c r="BG669" s="5">
        <f t="shared" si="587"/>
        <v>0</v>
      </c>
      <c r="BH669" s="5">
        <f t="shared" si="588"/>
        <v>0</v>
      </c>
      <c r="BJ669" s="5">
        <f t="shared" si="589"/>
        <v>0</v>
      </c>
      <c r="BK669" s="5">
        <f t="shared" si="590"/>
        <v>0</v>
      </c>
      <c r="BM669" s="5">
        <f t="shared" si="591"/>
        <v>0</v>
      </c>
      <c r="BN669" s="5">
        <f t="shared" si="592"/>
        <v>0</v>
      </c>
      <c r="BP669" s="5">
        <f t="shared" si="593"/>
        <v>0</v>
      </c>
      <c r="BQ669" s="5">
        <f t="shared" si="594"/>
        <v>0</v>
      </c>
      <c r="BS669" s="5">
        <f t="shared" si="595"/>
        <v>0</v>
      </c>
      <c r="BT669" s="5">
        <f t="shared" si="596"/>
        <v>0</v>
      </c>
      <c r="BV669" s="5">
        <f t="shared" si="597"/>
        <v>0</v>
      </c>
      <c r="BW669" s="5">
        <f t="shared" si="598"/>
        <v>0</v>
      </c>
      <c r="BY669" s="5">
        <f t="shared" si="599"/>
        <v>0</v>
      </c>
      <c r="BZ669" s="5">
        <f t="shared" si="600"/>
        <v>0</v>
      </c>
      <c r="CB669" s="5">
        <f t="shared" si="601"/>
        <v>0</v>
      </c>
      <c r="CC669" s="5">
        <f t="shared" si="602"/>
        <v>0</v>
      </c>
      <c r="CE669" s="5">
        <f t="shared" si="603"/>
        <v>0</v>
      </c>
      <c r="CF669" s="5">
        <f t="shared" si="604"/>
        <v>0</v>
      </c>
      <c r="CH669" s="5">
        <f t="shared" si="605"/>
        <v>0</v>
      </c>
      <c r="CI669" s="5">
        <f t="shared" si="606"/>
        <v>0</v>
      </c>
      <c r="CK669" s="5">
        <f t="shared" si="607"/>
        <v>0</v>
      </c>
      <c r="CL669" s="5">
        <f t="shared" si="608"/>
        <v>0</v>
      </c>
      <c r="CN669" s="5">
        <f t="shared" si="609"/>
        <v>0</v>
      </c>
      <c r="CO669" s="5">
        <f t="shared" si="610"/>
        <v>0</v>
      </c>
      <c r="CQ669" s="5">
        <f t="shared" si="611"/>
        <v>0</v>
      </c>
      <c r="CR669" s="5">
        <f t="shared" si="612"/>
        <v>0</v>
      </c>
      <c r="CT669" s="5">
        <f t="shared" si="613"/>
        <v>0</v>
      </c>
      <c r="CU669" s="5">
        <f t="shared" si="614"/>
        <v>0</v>
      </c>
      <c r="CW669" s="5">
        <f t="shared" si="615"/>
        <v>0</v>
      </c>
      <c r="CX669" s="5">
        <f t="shared" si="616"/>
        <v>0</v>
      </c>
      <c r="CZ669" s="5">
        <f t="shared" si="554"/>
        <v>0</v>
      </c>
      <c r="DA669" s="5">
        <f t="shared" si="555"/>
        <v>0</v>
      </c>
    </row>
    <row r="670" spans="2:105" x14ac:dyDescent="0.2">
      <c r="B670" s="23" t="s">
        <v>75</v>
      </c>
      <c r="D670" s="23" t="s">
        <v>350</v>
      </c>
      <c r="E670" s="23" t="s">
        <v>352</v>
      </c>
      <c r="F670" s="23" t="s">
        <v>321</v>
      </c>
      <c r="G670" s="37" t="s">
        <v>322</v>
      </c>
      <c r="H670" s="23" t="s">
        <v>237</v>
      </c>
      <c r="I670" s="23" t="s">
        <v>357</v>
      </c>
      <c r="K670" s="9"/>
      <c r="L670" s="5">
        <f t="shared" si="556"/>
        <v>0</v>
      </c>
      <c r="M670" s="9"/>
      <c r="N670" s="5">
        <f t="shared" si="557"/>
        <v>0</v>
      </c>
      <c r="O670" s="5">
        <f t="shared" si="558"/>
        <v>0</v>
      </c>
      <c r="P670" s="9"/>
      <c r="Q670" s="5">
        <f t="shared" si="559"/>
        <v>0</v>
      </c>
      <c r="R670" s="5">
        <f t="shared" si="560"/>
        <v>0</v>
      </c>
      <c r="S670" s="9"/>
      <c r="T670" s="5">
        <f t="shared" si="561"/>
        <v>0</v>
      </c>
      <c r="U670" s="5">
        <f t="shared" si="562"/>
        <v>0</v>
      </c>
      <c r="V670" s="9"/>
      <c r="W670" s="5">
        <f t="shared" si="563"/>
        <v>0</v>
      </c>
      <c r="X670" s="5">
        <f t="shared" si="564"/>
        <v>0</v>
      </c>
      <c r="Y670" s="9"/>
      <c r="Z670" s="5">
        <f t="shared" si="565"/>
        <v>0</v>
      </c>
      <c r="AA670" s="5">
        <f t="shared" si="566"/>
        <v>0</v>
      </c>
      <c r="AB670" s="9"/>
      <c r="AC670" s="5">
        <f t="shared" si="567"/>
        <v>0</v>
      </c>
      <c r="AD670" s="5">
        <f t="shared" si="568"/>
        <v>0</v>
      </c>
      <c r="AE670" s="9"/>
      <c r="AF670" s="5">
        <f t="shared" si="569"/>
        <v>0</v>
      </c>
      <c r="AG670" s="5">
        <f t="shared" si="570"/>
        <v>0</v>
      </c>
      <c r="AH670" s="9"/>
      <c r="AI670" s="5">
        <f t="shared" si="571"/>
        <v>0</v>
      </c>
      <c r="AJ670" s="5">
        <f t="shared" si="572"/>
        <v>0</v>
      </c>
      <c r="AK670" s="9"/>
      <c r="AL670" s="5">
        <f t="shared" si="573"/>
        <v>0</v>
      </c>
      <c r="AM670" s="5">
        <f t="shared" si="574"/>
        <v>0</v>
      </c>
      <c r="AN670" s="9"/>
      <c r="AO670" s="5">
        <f t="shared" si="575"/>
        <v>0</v>
      </c>
      <c r="AP670" s="5">
        <f t="shared" si="576"/>
        <v>0</v>
      </c>
      <c r="AQ670" s="9"/>
      <c r="AR670" s="5">
        <f t="shared" si="577"/>
        <v>0</v>
      </c>
      <c r="AS670" s="5">
        <f t="shared" si="578"/>
        <v>0</v>
      </c>
      <c r="AT670" s="9"/>
      <c r="AU670" s="5">
        <f t="shared" si="579"/>
        <v>0</v>
      </c>
      <c r="AV670" s="5">
        <f t="shared" si="580"/>
        <v>0</v>
      </c>
      <c r="AW670" s="9"/>
      <c r="AX670" s="5">
        <f t="shared" si="581"/>
        <v>0</v>
      </c>
      <c r="AY670" s="5">
        <f t="shared" si="582"/>
        <v>0</v>
      </c>
      <c r="AZ670" s="9"/>
      <c r="BA670" s="5">
        <f t="shared" si="583"/>
        <v>0</v>
      </c>
      <c r="BB670" s="5">
        <f t="shared" si="584"/>
        <v>0</v>
      </c>
      <c r="BC670" s="9"/>
      <c r="BD670" s="5">
        <f t="shared" si="585"/>
        <v>0</v>
      </c>
      <c r="BE670" s="5">
        <f t="shared" si="586"/>
        <v>0</v>
      </c>
      <c r="BG670" s="5">
        <f t="shared" si="587"/>
        <v>0</v>
      </c>
      <c r="BH670" s="5">
        <f t="shared" si="588"/>
        <v>0</v>
      </c>
      <c r="BJ670" s="5">
        <f t="shared" si="589"/>
        <v>0</v>
      </c>
      <c r="BK670" s="5">
        <f t="shared" si="590"/>
        <v>0</v>
      </c>
      <c r="BM670" s="5">
        <f t="shared" si="591"/>
        <v>0</v>
      </c>
      <c r="BN670" s="5">
        <f t="shared" si="592"/>
        <v>0</v>
      </c>
      <c r="BP670" s="5">
        <f t="shared" si="593"/>
        <v>0</v>
      </c>
      <c r="BQ670" s="5">
        <f t="shared" si="594"/>
        <v>0</v>
      </c>
      <c r="BS670" s="5">
        <f t="shared" si="595"/>
        <v>0</v>
      </c>
      <c r="BT670" s="5">
        <f t="shared" si="596"/>
        <v>0</v>
      </c>
      <c r="BV670" s="5">
        <f t="shared" si="597"/>
        <v>0</v>
      </c>
      <c r="BW670" s="5">
        <f t="shared" si="598"/>
        <v>0</v>
      </c>
      <c r="BY670" s="5">
        <f t="shared" si="599"/>
        <v>0</v>
      </c>
      <c r="BZ670" s="5">
        <f t="shared" si="600"/>
        <v>0</v>
      </c>
      <c r="CB670" s="5">
        <f t="shared" si="601"/>
        <v>0</v>
      </c>
      <c r="CC670" s="5">
        <f t="shared" si="602"/>
        <v>0</v>
      </c>
      <c r="CE670" s="5">
        <f t="shared" si="603"/>
        <v>0</v>
      </c>
      <c r="CF670" s="5">
        <f t="shared" si="604"/>
        <v>0</v>
      </c>
      <c r="CH670" s="5">
        <f t="shared" si="605"/>
        <v>0</v>
      </c>
      <c r="CI670" s="5">
        <f t="shared" si="606"/>
        <v>0</v>
      </c>
      <c r="CK670" s="5">
        <f t="shared" si="607"/>
        <v>0</v>
      </c>
      <c r="CL670" s="5">
        <f t="shared" si="608"/>
        <v>0</v>
      </c>
      <c r="CN670" s="5">
        <f t="shared" si="609"/>
        <v>0</v>
      </c>
      <c r="CO670" s="5">
        <f t="shared" si="610"/>
        <v>0</v>
      </c>
      <c r="CQ670" s="5">
        <f t="shared" si="611"/>
        <v>0</v>
      </c>
      <c r="CR670" s="5">
        <f t="shared" si="612"/>
        <v>0</v>
      </c>
      <c r="CT670" s="5">
        <f t="shared" si="613"/>
        <v>0</v>
      </c>
      <c r="CU670" s="5">
        <f t="shared" si="614"/>
        <v>0</v>
      </c>
      <c r="CW670" s="5">
        <f t="shared" si="615"/>
        <v>0</v>
      </c>
      <c r="CX670" s="5">
        <f t="shared" si="616"/>
        <v>0</v>
      </c>
      <c r="CZ670" s="5">
        <f t="shared" si="554"/>
        <v>0</v>
      </c>
      <c r="DA670" s="5">
        <f t="shared" si="555"/>
        <v>0</v>
      </c>
    </row>
    <row r="671" spans="2:105" x14ac:dyDescent="0.2">
      <c r="K671" s="9"/>
      <c r="M671" s="9"/>
      <c r="P671" s="9"/>
      <c r="S671" s="9"/>
      <c r="V671" s="9"/>
      <c r="Y671" s="9"/>
      <c r="AB671" s="9"/>
      <c r="AE671" s="9"/>
      <c r="AH671" s="9"/>
      <c r="AK671" s="9"/>
      <c r="AN671" s="9"/>
      <c r="AQ671" s="9"/>
      <c r="AT671" s="9"/>
      <c r="AW671" s="9"/>
      <c r="AZ671" s="9"/>
      <c r="BC671" s="9"/>
    </row>
    <row r="672" spans="2:105" x14ac:dyDescent="0.2">
      <c r="B672" s="23" t="s">
        <v>75</v>
      </c>
      <c r="D672" s="23" t="s">
        <v>350</v>
      </c>
      <c r="E672" s="23" t="s">
        <v>353</v>
      </c>
      <c r="F672" s="23" t="s">
        <v>323</v>
      </c>
      <c r="G672" s="37" t="s">
        <v>324</v>
      </c>
      <c r="H672" s="23" t="s">
        <v>235</v>
      </c>
      <c r="I672" s="23" t="s">
        <v>357</v>
      </c>
      <c r="K672" s="9"/>
      <c r="L672" s="5">
        <f t="shared" si="556"/>
        <v>0</v>
      </c>
      <c r="M672" s="9"/>
      <c r="N672" s="5">
        <f t="shared" si="557"/>
        <v>0</v>
      </c>
      <c r="O672" s="5">
        <f t="shared" si="558"/>
        <v>0</v>
      </c>
      <c r="P672" s="9"/>
      <c r="Q672" s="5">
        <f t="shared" si="559"/>
        <v>0</v>
      </c>
      <c r="R672" s="5">
        <f t="shared" si="560"/>
        <v>0</v>
      </c>
      <c r="S672" s="9"/>
      <c r="T672" s="5">
        <f t="shared" si="561"/>
        <v>0</v>
      </c>
      <c r="U672" s="5">
        <f t="shared" si="562"/>
        <v>0</v>
      </c>
      <c r="V672" s="9"/>
      <c r="W672" s="5">
        <f t="shared" si="563"/>
        <v>0</v>
      </c>
      <c r="X672" s="5">
        <f t="shared" si="564"/>
        <v>0</v>
      </c>
      <c r="Y672" s="9"/>
      <c r="Z672" s="5">
        <f t="shared" si="565"/>
        <v>0</v>
      </c>
      <c r="AA672" s="5">
        <f t="shared" si="566"/>
        <v>0</v>
      </c>
      <c r="AB672" s="9"/>
      <c r="AC672" s="5">
        <f t="shared" si="567"/>
        <v>0</v>
      </c>
      <c r="AD672" s="5">
        <f t="shared" si="568"/>
        <v>0</v>
      </c>
      <c r="AE672" s="9"/>
      <c r="AF672" s="5">
        <f t="shared" si="569"/>
        <v>0</v>
      </c>
      <c r="AG672" s="5">
        <f t="shared" si="570"/>
        <v>0</v>
      </c>
      <c r="AH672" s="9"/>
      <c r="AI672" s="5">
        <f t="shared" si="571"/>
        <v>0</v>
      </c>
      <c r="AJ672" s="5">
        <f t="shared" si="572"/>
        <v>0</v>
      </c>
      <c r="AK672" s="9"/>
      <c r="AL672" s="5">
        <f t="shared" si="573"/>
        <v>0</v>
      </c>
      <c r="AM672" s="5">
        <f t="shared" si="574"/>
        <v>0</v>
      </c>
      <c r="AN672" s="9"/>
      <c r="AO672" s="5">
        <f t="shared" si="575"/>
        <v>0</v>
      </c>
      <c r="AP672" s="5">
        <f t="shared" si="576"/>
        <v>0</v>
      </c>
      <c r="AQ672" s="9"/>
      <c r="AR672" s="5">
        <f t="shared" si="577"/>
        <v>0</v>
      </c>
      <c r="AS672" s="5">
        <f t="shared" si="578"/>
        <v>0</v>
      </c>
      <c r="AT672" s="9"/>
      <c r="AU672" s="5">
        <f t="shared" si="579"/>
        <v>0</v>
      </c>
      <c r="AV672" s="5">
        <f t="shared" si="580"/>
        <v>0</v>
      </c>
      <c r="AW672" s="9"/>
      <c r="AX672" s="5">
        <f t="shared" si="581"/>
        <v>0</v>
      </c>
      <c r="AY672" s="5">
        <f t="shared" si="582"/>
        <v>0</v>
      </c>
      <c r="AZ672" s="9"/>
      <c r="BA672" s="5">
        <f t="shared" si="583"/>
        <v>0</v>
      </c>
      <c r="BB672" s="5">
        <f t="shared" si="584"/>
        <v>0</v>
      </c>
      <c r="BC672" s="9"/>
      <c r="BD672" s="5">
        <f t="shared" si="585"/>
        <v>0</v>
      </c>
      <c r="BE672" s="5">
        <f t="shared" si="586"/>
        <v>0</v>
      </c>
      <c r="BG672" s="5">
        <f t="shared" si="587"/>
        <v>0</v>
      </c>
      <c r="BH672" s="5">
        <f t="shared" si="588"/>
        <v>0</v>
      </c>
      <c r="BJ672" s="5">
        <f t="shared" si="589"/>
        <v>0</v>
      </c>
      <c r="BK672" s="5">
        <f t="shared" si="590"/>
        <v>0</v>
      </c>
      <c r="BM672" s="5">
        <f t="shared" si="591"/>
        <v>0</v>
      </c>
      <c r="BN672" s="5">
        <f t="shared" si="592"/>
        <v>0</v>
      </c>
      <c r="BP672" s="5">
        <f t="shared" si="593"/>
        <v>0</v>
      </c>
      <c r="BQ672" s="5">
        <f t="shared" si="594"/>
        <v>0</v>
      </c>
      <c r="BS672" s="5">
        <f t="shared" si="595"/>
        <v>0</v>
      </c>
      <c r="BT672" s="5">
        <f t="shared" si="596"/>
        <v>0</v>
      </c>
      <c r="BV672" s="5">
        <f t="shared" si="597"/>
        <v>0</v>
      </c>
      <c r="BW672" s="5">
        <f t="shared" si="598"/>
        <v>0</v>
      </c>
      <c r="BY672" s="5">
        <f t="shared" si="599"/>
        <v>0</v>
      </c>
      <c r="BZ672" s="5">
        <f t="shared" si="600"/>
        <v>0</v>
      </c>
      <c r="CB672" s="5">
        <f t="shared" si="601"/>
        <v>0</v>
      </c>
      <c r="CC672" s="5">
        <f t="shared" si="602"/>
        <v>0</v>
      </c>
      <c r="CE672" s="5">
        <f t="shared" si="603"/>
        <v>0</v>
      </c>
      <c r="CF672" s="5">
        <f t="shared" si="604"/>
        <v>0</v>
      </c>
      <c r="CH672" s="5">
        <f t="shared" si="605"/>
        <v>0</v>
      </c>
      <c r="CI672" s="5">
        <f t="shared" si="606"/>
        <v>0</v>
      </c>
      <c r="CK672" s="5">
        <f t="shared" si="607"/>
        <v>0</v>
      </c>
      <c r="CL672" s="5">
        <f t="shared" si="608"/>
        <v>0</v>
      </c>
      <c r="CN672" s="5">
        <f t="shared" si="609"/>
        <v>0</v>
      </c>
      <c r="CO672" s="5">
        <f t="shared" si="610"/>
        <v>0</v>
      </c>
      <c r="CQ672" s="5">
        <f t="shared" si="611"/>
        <v>0</v>
      </c>
      <c r="CR672" s="5">
        <f t="shared" si="612"/>
        <v>0</v>
      </c>
      <c r="CT672" s="5">
        <f t="shared" si="613"/>
        <v>0</v>
      </c>
      <c r="CU672" s="5">
        <f t="shared" si="614"/>
        <v>0</v>
      </c>
      <c r="CW672" s="5">
        <f t="shared" si="615"/>
        <v>0</v>
      </c>
      <c r="CX672" s="5">
        <f t="shared" si="616"/>
        <v>0</v>
      </c>
      <c r="CZ672" s="5">
        <f t="shared" si="554"/>
        <v>0</v>
      </c>
      <c r="DA672" s="5">
        <f t="shared" si="555"/>
        <v>0</v>
      </c>
    </row>
    <row r="673" spans="2:105" x14ac:dyDescent="0.2">
      <c r="B673" s="23" t="s">
        <v>75</v>
      </c>
      <c r="D673" s="23" t="s">
        <v>350</v>
      </c>
      <c r="E673" s="23" t="s">
        <v>353</v>
      </c>
      <c r="F673" s="23" t="s">
        <v>323</v>
      </c>
      <c r="G673" s="37" t="s">
        <v>324</v>
      </c>
      <c r="H673" s="23" t="s">
        <v>236</v>
      </c>
      <c r="I673" s="23" t="s">
        <v>357</v>
      </c>
      <c r="K673" s="9"/>
      <c r="L673" s="5">
        <f t="shared" si="556"/>
        <v>0</v>
      </c>
      <c r="M673" s="9"/>
      <c r="N673" s="5">
        <f t="shared" si="557"/>
        <v>0</v>
      </c>
      <c r="O673" s="5">
        <f t="shared" si="558"/>
        <v>0</v>
      </c>
      <c r="P673" s="9"/>
      <c r="Q673" s="5">
        <f t="shared" si="559"/>
        <v>0</v>
      </c>
      <c r="R673" s="5">
        <f t="shared" si="560"/>
        <v>0</v>
      </c>
      <c r="S673" s="9"/>
      <c r="T673" s="5">
        <f t="shared" si="561"/>
        <v>0</v>
      </c>
      <c r="U673" s="5">
        <f t="shared" si="562"/>
        <v>0</v>
      </c>
      <c r="V673" s="9"/>
      <c r="W673" s="5">
        <f t="shared" si="563"/>
        <v>0</v>
      </c>
      <c r="X673" s="5">
        <f t="shared" si="564"/>
        <v>0</v>
      </c>
      <c r="Y673" s="9"/>
      <c r="Z673" s="5">
        <f t="shared" si="565"/>
        <v>0</v>
      </c>
      <c r="AA673" s="5">
        <f t="shared" si="566"/>
        <v>0</v>
      </c>
      <c r="AB673" s="9"/>
      <c r="AC673" s="5">
        <f t="shared" si="567"/>
        <v>0</v>
      </c>
      <c r="AD673" s="5">
        <f t="shared" si="568"/>
        <v>0</v>
      </c>
      <c r="AE673" s="9"/>
      <c r="AF673" s="5">
        <f t="shared" si="569"/>
        <v>0</v>
      </c>
      <c r="AG673" s="5">
        <f t="shared" si="570"/>
        <v>0</v>
      </c>
      <c r="AH673" s="9"/>
      <c r="AI673" s="5">
        <f t="shared" si="571"/>
        <v>0</v>
      </c>
      <c r="AJ673" s="5">
        <f t="shared" si="572"/>
        <v>0</v>
      </c>
      <c r="AK673" s="9"/>
      <c r="AL673" s="5">
        <f t="shared" si="573"/>
        <v>0</v>
      </c>
      <c r="AM673" s="5">
        <f t="shared" si="574"/>
        <v>0</v>
      </c>
      <c r="AN673" s="9"/>
      <c r="AO673" s="5">
        <f t="shared" si="575"/>
        <v>0</v>
      </c>
      <c r="AP673" s="5">
        <f t="shared" si="576"/>
        <v>0</v>
      </c>
      <c r="AQ673" s="9"/>
      <c r="AR673" s="5">
        <f t="shared" si="577"/>
        <v>0</v>
      </c>
      <c r="AS673" s="5">
        <f t="shared" si="578"/>
        <v>0</v>
      </c>
      <c r="AT673" s="9"/>
      <c r="AU673" s="5">
        <f t="shared" si="579"/>
        <v>0</v>
      </c>
      <c r="AV673" s="5">
        <f t="shared" si="580"/>
        <v>0</v>
      </c>
      <c r="AW673" s="9"/>
      <c r="AX673" s="5">
        <f t="shared" si="581"/>
        <v>0</v>
      </c>
      <c r="AY673" s="5">
        <f t="shared" si="582"/>
        <v>0</v>
      </c>
      <c r="AZ673" s="9"/>
      <c r="BA673" s="5">
        <f t="shared" si="583"/>
        <v>0</v>
      </c>
      <c r="BB673" s="5">
        <f t="shared" si="584"/>
        <v>0</v>
      </c>
      <c r="BC673" s="9"/>
      <c r="BD673" s="5">
        <f t="shared" si="585"/>
        <v>0</v>
      </c>
      <c r="BE673" s="5">
        <f t="shared" si="586"/>
        <v>0</v>
      </c>
      <c r="BG673" s="5">
        <f t="shared" si="587"/>
        <v>0</v>
      </c>
      <c r="BH673" s="5">
        <f t="shared" si="588"/>
        <v>0</v>
      </c>
      <c r="BJ673" s="5">
        <f t="shared" si="589"/>
        <v>0</v>
      </c>
      <c r="BK673" s="5">
        <f t="shared" si="590"/>
        <v>0</v>
      </c>
      <c r="BM673" s="5">
        <f t="shared" si="591"/>
        <v>0</v>
      </c>
      <c r="BN673" s="5">
        <f t="shared" si="592"/>
        <v>0</v>
      </c>
      <c r="BP673" s="5">
        <f t="shared" si="593"/>
        <v>0</v>
      </c>
      <c r="BQ673" s="5">
        <f t="shared" si="594"/>
        <v>0</v>
      </c>
      <c r="BS673" s="5">
        <f t="shared" si="595"/>
        <v>0</v>
      </c>
      <c r="BT673" s="5">
        <f t="shared" si="596"/>
        <v>0</v>
      </c>
      <c r="BV673" s="5">
        <f t="shared" si="597"/>
        <v>0</v>
      </c>
      <c r="BW673" s="5">
        <f t="shared" si="598"/>
        <v>0</v>
      </c>
      <c r="BY673" s="5">
        <f t="shared" si="599"/>
        <v>0</v>
      </c>
      <c r="BZ673" s="5">
        <f t="shared" si="600"/>
        <v>0</v>
      </c>
      <c r="CB673" s="5">
        <f t="shared" si="601"/>
        <v>0</v>
      </c>
      <c r="CC673" s="5">
        <f t="shared" si="602"/>
        <v>0</v>
      </c>
      <c r="CE673" s="5">
        <f t="shared" si="603"/>
        <v>0</v>
      </c>
      <c r="CF673" s="5">
        <f t="shared" si="604"/>
        <v>0</v>
      </c>
      <c r="CH673" s="5">
        <f t="shared" si="605"/>
        <v>0</v>
      </c>
      <c r="CI673" s="5">
        <f t="shared" si="606"/>
        <v>0</v>
      </c>
      <c r="CK673" s="5">
        <f t="shared" si="607"/>
        <v>0</v>
      </c>
      <c r="CL673" s="5">
        <f t="shared" si="608"/>
        <v>0</v>
      </c>
      <c r="CN673" s="5">
        <f t="shared" si="609"/>
        <v>0</v>
      </c>
      <c r="CO673" s="5">
        <f t="shared" si="610"/>
        <v>0</v>
      </c>
      <c r="CQ673" s="5">
        <f t="shared" si="611"/>
        <v>0</v>
      </c>
      <c r="CR673" s="5">
        <f t="shared" si="612"/>
        <v>0</v>
      </c>
      <c r="CT673" s="5">
        <f t="shared" si="613"/>
        <v>0</v>
      </c>
      <c r="CU673" s="5">
        <f t="shared" si="614"/>
        <v>0</v>
      </c>
      <c r="CW673" s="5">
        <f t="shared" si="615"/>
        <v>0</v>
      </c>
      <c r="CX673" s="5">
        <f t="shared" si="616"/>
        <v>0</v>
      </c>
      <c r="CZ673" s="5">
        <f t="shared" si="554"/>
        <v>0</v>
      </c>
      <c r="DA673" s="5">
        <f t="shared" si="555"/>
        <v>0</v>
      </c>
    </row>
    <row r="674" spans="2:105" x14ac:dyDescent="0.2">
      <c r="B674" s="23" t="s">
        <v>75</v>
      </c>
      <c r="D674" s="23" t="s">
        <v>350</v>
      </c>
      <c r="E674" s="23" t="s">
        <v>353</v>
      </c>
      <c r="F674" s="23" t="s">
        <v>323</v>
      </c>
      <c r="G674" s="37" t="s">
        <v>324</v>
      </c>
      <c r="H674" s="23" t="s">
        <v>237</v>
      </c>
      <c r="I674" s="23" t="s">
        <v>357</v>
      </c>
      <c r="K674" s="9"/>
      <c r="L674" s="5">
        <f t="shared" si="556"/>
        <v>0</v>
      </c>
      <c r="M674" s="9"/>
      <c r="N674" s="5">
        <f t="shared" si="557"/>
        <v>0</v>
      </c>
      <c r="O674" s="5">
        <f t="shared" si="558"/>
        <v>0</v>
      </c>
      <c r="P674" s="9"/>
      <c r="Q674" s="5">
        <f t="shared" si="559"/>
        <v>0</v>
      </c>
      <c r="R674" s="5">
        <f t="shared" si="560"/>
        <v>0</v>
      </c>
      <c r="S674" s="9"/>
      <c r="T674" s="5">
        <f t="shared" si="561"/>
        <v>0</v>
      </c>
      <c r="U674" s="5">
        <f t="shared" si="562"/>
        <v>0</v>
      </c>
      <c r="V674" s="9"/>
      <c r="W674" s="5">
        <f t="shared" si="563"/>
        <v>0</v>
      </c>
      <c r="X674" s="5">
        <f t="shared" si="564"/>
        <v>0</v>
      </c>
      <c r="Y674" s="9"/>
      <c r="Z674" s="5">
        <f t="shared" si="565"/>
        <v>0</v>
      </c>
      <c r="AA674" s="5">
        <f t="shared" si="566"/>
        <v>0</v>
      </c>
      <c r="AB674" s="9"/>
      <c r="AC674" s="5">
        <f t="shared" si="567"/>
        <v>0</v>
      </c>
      <c r="AD674" s="5">
        <f t="shared" si="568"/>
        <v>0</v>
      </c>
      <c r="AE674" s="9"/>
      <c r="AF674" s="5">
        <f t="shared" si="569"/>
        <v>0</v>
      </c>
      <c r="AG674" s="5">
        <f t="shared" si="570"/>
        <v>0</v>
      </c>
      <c r="AH674" s="9"/>
      <c r="AI674" s="5">
        <f t="shared" si="571"/>
        <v>0</v>
      </c>
      <c r="AJ674" s="5">
        <f t="shared" si="572"/>
        <v>0</v>
      </c>
      <c r="AK674" s="9"/>
      <c r="AL674" s="5">
        <f t="shared" si="573"/>
        <v>0</v>
      </c>
      <c r="AM674" s="5">
        <f t="shared" si="574"/>
        <v>0</v>
      </c>
      <c r="AN674" s="9"/>
      <c r="AO674" s="5">
        <f t="shared" si="575"/>
        <v>0</v>
      </c>
      <c r="AP674" s="5">
        <f t="shared" si="576"/>
        <v>0</v>
      </c>
      <c r="AQ674" s="9"/>
      <c r="AR674" s="5">
        <f t="shared" si="577"/>
        <v>0</v>
      </c>
      <c r="AS674" s="5">
        <f t="shared" si="578"/>
        <v>0</v>
      </c>
      <c r="AT674" s="9"/>
      <c r="AU674" s="5">
        <f t="shared" si="579"/>
        <v>0</v>
      </c>
      <c r="AV674" s="5">
        <f t="shared" si="580"/>
        <v>0</v>
      </c>
      <c r="AW674" s="9"/>
      <c r="AX674" s="5">
        <f t="shared" si="581"/>
        <v>0</v>
      </c>
      <c r="AY674" s="5">
        <f t="shared" si="582"/>
        <v>0</v>
      </c>
      <c r="AZ674" s="9"/>
      <c r="BA674" s="5">
        <f t="shared" si="583"/>
        <v>0</v>
      </c>
      <c r="BB674" s="5">
        <f t="shared" si="584"/>
        <v>0</v>
      </c>
      <c r="BC674" s="9"/>
      <c r="BD674" s="5">
        <f t="shared" si="585"/>
        <v>0</v>
      </c>
      <c r="BE674" s="5">
        <f t="shared" si="586"/>
        <v>0</v>
      </c>
      <c r="BG674" s="5">
        <f t="shared" si="587"/>
        <v>0</v>
      </c>
      <c r="BH674" s="5">
        <f t="shared" si="588"/>
        <v>0</v>
      </c>
      <c r="BJ674" s="5">
        <f t="shared" si="589"/>
        <v>0</v>
      </c>
      <c r="BK674" s="5">
        <f t="shared" si="590"/>
        <v>0</v>
      </c>
      <c r="BM674" s="5">
        <f t="shared" si="591"/>
        <v>0</v>
      </c>
      <c r="BN674" s="5">
        <f t="shared" si="592"/>
        <v>0</v>
      </c>
      <c r="BP674" s="5">
        <f t="shared" si="593"/>
        <v>0</v>
      </c>
      <c r="BQ674" s="5">
        <f t="shared" si="594"/>
        <v>0</v>
      </c>
      <c r="BS674" s="5">
        <f t="shared" si="595"/>
        <v>0</v>
      </c>
      <c r="BT674" s="5">
        <f t="shared" si="596"/>
        <v>0</v>
      </c>
      <c r="BV674" s="5">
        <f t="shared" si="597"/>
        <v>0</v>
      </c>
      <c r="BW674" s="5">
        <f t="shared" si="598"/>
        <v>0</v>
      </c>
      <c r="BY674" s="5">
        <f t="shared" si="599"/>
        <v>0</v>
      </c>
      <c r="BZ674" s="5">
        <f t="shared" si="600"/>
        <v>0</v>
      </c>
      <c r="CB674" s="5">
        <f t="shared" si="601"/>
        <v>0</v>
      </c>
      <c r="CC674" s="5">
        <f t="shared" si="602"/>
        <v>0</v>
      </c>
      <c r="CE674" s="5">
        <f t="shared" si="603"/>
        <v>0</v>
      </c>
      <c r="CF674" s="5">
        <f t="shared" si="604"/>
        <v>0</v>
      </c>
      <c r="CH674" s="5">
        <f t="shared" si="605"/>
        <v>0</v>
      </c>
      <c r="CI674" s="5">
        <f t="shared" si="606"/>
        <v>0</v>
      </c>
      <c r="CK674" s="5">
        <f t="shared" si="607"/>
        <v>0</v>
      </c>
      <c r="CL674" s="5">
        <f t="shared" si="608"/>
        <v>0</v>
      </c>
      <c r="CN674" s="5">
        <f t="shared" si="609"/>
        <v>0</v>
      </c>
      <c r="CO674" s="5">
        <f t="shared" si="610"/>
        <v>0</v>
      </c>
      <c r="CQ674" s="5">
        <f t="shared" si="611"/>
        <v>0</v>
      </c>
      <c r="CR674" s="5">
        <f t="shared" si="612"/>
        <v>0</v>
      </c>
      <c r="CT674" s="5">
        <f t="shared" si="613"/>
        <v>0</v>
      </c>
      <c r="CU674" s="5">
        <f t="shared" si="614"/>
        <v>0</v>
      </c>
      <c r="CW674" s="5">
        <f t="shared" si="615"/>
        <v>0</v>
      </c>
      <c r="CX674" s="5">
        <f t="shared" si="616"/>
        <v>0</v>
      </c>
      <c r="CZ674" s="5">
        <f t="shared" si="554"/>
        <v>0</v>
      </c>
      <c r="DA674" s="5">
        <f t="shared" si="555"/>
        <v>0</v>
      </c>
    </row>
    <row r="675" spans="2:105" x14ac:dyDescent="0.2">
      <c r="K675" s="9"/>
      <c r="M675" s="9"/>
      <c r="P675" s="9"/>
      <c r="S675" s="9"/>
      <c r="V675" s="9"/>
      <c r="Y675" s="9"/>
      <c r="AB675" s="9"/>
      <c r="AE675" s="9"/>
      <c r="AH675" s="9"/>
      <c r="AK675" s="9"/>
      <c r="AN675" s="9"/>
      <c r="AQ675" s="9"/>
      <c r="AT675" s="9"/>
      <c r="AW675" s="9"/>
      <c r="AZ675" s="9"/>
      <c r="BC675" s="9"/>
    </row>
    <row r="676" spans="2:105" x14ac:dyDescent="0.2">
      <c r="B676" s="23" t="s">
        <v>75</v>
      </c>
      <c r="D676" s="23" t="s">
        <v>350</v>
      </c>
      <c r="E676" s="23" t="s">
        <v>353</v>
      </c>
      <c r="F676" s="23" t="s">
        <v>325</v>
      </c>
      <c r="G676" s="37" t="s">
        <v>326</v>
      </c>
      <c r="H676" s="23" t="s">
        <v>235</v>
      </c>
      <c r="I676" s="23" t="s">
        <v>357</v>
      </c>
      <c r="K676" s="9"/>
      <c r="L676" s="5">
        <f t="shared" si="556"/>
        <v>0</v>
      </c>
      <c r="M676" s="9"/>
      <c r="N676" s="5">
        <f t="shared" si="557"/>
        <v>0</v>
      </c>
      <c r="O676" s="5">
        <f t="shared" si="558"/>
        <v>0</v>
      </c>
      <c r="P676" s="9"/>
      <c r="Q676" s="5">
        <f t="shared" si="559"/>
        <v>0</v>
      </c>
      <c r="R676" s="5">
        <f t="shared" si="560"/>
        <v>0</v>
      </c>
      <c r="S676" s="9"/>
      <c r="T676" s="5">
        <f t="shared" si="561"/>
        <v>0</v>
      </c>
      <c r="U676" s="5">
        <f t="shared" si="562"/>
        <v>0</v>
      </c>
      <c r="V676" s="9"/>
      <c r="W676" s="5">
        <f t="shared" si="563"/>
        <v>0</v>
      </c>
      <c r="X676" s="5">
        <f t="shared" si="564"/>
        <v>0</v>
      </c>
      <c r="Y676" s="9"/>
      <c r="Z676" s="5">
        <f t="shared" si="565"/>
        <v>0</v>
      </c>
      <c r="AA676" s="5">
        <f t="shared" si="566"/>
        <v>0</v>
      </c>
      <c r="AB676" s="9"/>
      <c r="AC676" s="5">
        <f t="shared" si="567"/>
        <v>0</v>
      </c>
      <c r="AD676" s="5">
        <f t="shared" si="568"/>
        <v>0</v>
      </c>
      <c r="AE676" s="9"/>
      <c r="AF676" s="5">
        <f t="shared" si="569"/>
        <v>0</v>
      </c>
      <c r="AG676" s="5">
        <f t="shared" si="570"/>
        <v>0</v>
      </c>
      <c r="AH676" s="9"/>
      <c r="AI676" s="5">
        <f t="shared" si="571"/>
        <v>0</v>
      </c>
      <c r="AJ676" s="5">
        <f t="shared" si="572"/>
        <v>0</v>
      </c>
      <c r="AK676" s="9"/>
      <c r="AL676" s="5">
        <f t="shared" si="573"/>
        <v>0</v>
      </c>
      <c r="AM676" s="5">
        <f t="shared" si="574"/>
        <v>0</v>
      </c>
      <c r="AN676" s="9"/>
      <c r="AO676" s="5">
        <f t="shared" si="575"/>
        <v>0</v>
      </c>
      <c r="AP676" s="5">
        <f t="shared" si="576"/>
        <v>0</v>
      </c>
      <c r="AQ676" s="9"/>
      <c r="AR676" s="5">
        <f t="shared" si="577"/>
        <v>0</v>
      </c>
      <c r="AS676" s="5">
        <f t="shared" si="578"/>
        <v>0</v>
      </c>
      <c r="AT676" s="9"/>
      <c r="AU676" s="5">
        <f t="shared" si="579"/>
        <v>0</v>
      </c>
      <c r="AV676" s="5">
        <f t="shared" si="580"/>
        <v>0</v>
      </c>
      <c r="AW676" s="9"/>
      <c r="AX676" s="5">
        <f t="shared" si="581"/>
        <v>0</v>
      </c>
      <c r="AY676" s="5">
        <f t="shared" si="582"/>
        <v>0</v>
      </c>
      <c r="AZ676" s="9"/>
      <c r="BA676" s="5">
        <f t="shared" si="583"/>
        <v>0</v>
      </c>
      <c r="BB676" s="5">
        <f t="shared" si="584"/>
        <v>0</v>
      </c>
      <c r="BC676" s="9"/>
      <c r="BD676" s="5">
        <f t="shared" si="585"/>
        <v>0</v>
      </c>
      <c r="BE676" s="5">
        <f t="shared" si="586"/>
        <v>0</v>
      </c>
      <c r="BG676" s="5">
        <f t="shared" si="587"/>
        <v>0</v>
      </c>
      <c r="BH676" s="5">
        <f t="shared" si="588"/>
        <v>0</v>
      </c>
      <c r="BJ676" s="5">
        <f t="shared" si="589"/>
        <v>0</v>
      </c>
      <c r="BK676" s="5">
        <f t="shared" si="590"/>
        <v>0</v>
      </c>
      <c r="BM676" s="5">
        <f t="shared" si="591"/>
        <v>0</v>
      </c>
      <c r="BN676" s="5">
        <f t="shared" si="592"/>
        <v>0</v>
      </c>
      <c r="BP676" s="5">
        <f t="shared" si="593"/>
        <v>0</v>
      </c>
      <c r="BQ676" s="5">
        <f t="shared" si="594"/>
        <v>0</v>
      </c>
      <c r="BS676" s="5">
        <f t="shared" si="595"/>
        <v>0</v>
      </c>
      <c r="BT676" s="5">
        <f t="shared" si="596"/>
        <v>0</v>
      </c>
      <c r="BV676" s="5">
        <f t="shared" si="597"/>
        <v>0</v>
      </c>
      <c r="BW676" s="5">
        <f t="shared" si="598"/>
        <v>0</v>
      </c>
      <c r="BY676" s="5">
        <f t="shared" si="599"/>
        <v>0</v>
      </c>
      <c r="BZ676" s="5">
        <f t="shared" si="600"/>
        <v>0</v>
      </c>
      <c r="CB676" s="5">
        <f t="shared" si="601"/>
        <v>0</v>
      </c>
      <c r="CC676" s="5">
        <f t="shared" si="602"/>
        <v>0</v>
      </c>
      <c r="CE676" s="5">
        <f t="shared" si="603"/>
        <v>0</v>
      </c>
      <c r="CF676" s="5">
        <f t="shared" si="604"/>
        <v>0</v>
      </c>
      <c r="CH676" s="5">
        <f t="shared" si="605"/>
        <v>0</v>
      </c>
      <c r="CI676" s="5">
        <f t="shared" si="606"/>
        <v>0</v>
      </c>
      <c r="CK676" s="5">
        <f t="shared" si="607"/>
        <v>0</v>
      </c>
      <c r="CL676" s="5">
        <f t="shared" si="608"/>
        <v>0</v>
      </c>
      <c r="CN676" s="5">
        <f t="shared" si="609"/>
        <v>0</v>
      </c>
      <c r="CO676" s="5">
        <f t="shared" si="610"/>
        <v>0</v>
      </c>
      <c r="CQ676" s="5">
        <f t="shared" si="611"/>
        <v>0</v>
      </c>
      <c r="CR676" s="5">
        <f t="shared" si="612"/>
        <v>0</v>
      </c>
      <c r="CT676" s="5">
        <f t="shared" si="613"/>
        <v>0</v>
      </c>
      <c r="CU676" s="5">
        <f t="shared" si="614"/>
        <v>0</v>
      </c>
      <c r="CW676" s="5">
        <f t="shared" si="615"/>
        <v>0</v>
      </c>
      <c r="CX676" s="5">
        <f t="shared" si="616"/>
        <v>0</v>
      </c>
      <c r="CZ676" s="5">
        <f t="shared" si="554"/>
        <v>0</v>
      </c>
      <c r="DA676" s="5">
        <f t="shared" si="555"/>
        <v>0</v>
      </c>
    </row>
    <row r="677" spans="2:105" x14ac:dyDescent="0.2">
      <c r="B677" s="23" t="s">
        <v>75</v>
      </c>
      <c r="D677" s="23" t="s">
        <v>350</v>
      </c>
      <c r="E677" s="23" t="s">
        <v>353</v>
      </c>
      <c r="F677" s="23" t="s">
        <v>325</v>
      </c>
      <c r="G677" s="37" t="s">
        <v>326</v>
      </c>
      <c r="H677" s="23" t="s">
        <v>236</v>
      </c>
      <c r="I677" s="23" t="s">
        <v>357</v>
      </c>
      <c r="K677" s="9"/>
      <c r="L677" s="5">
        <f t="shared" si="556"/>
        <v>0</v>
      </c>
      <c r="M677" s="9"/>
      <c r="N677" s="5">
        <f t="shared" si="557"/>
        <v>0</v>
      </c>
      <c r="O677" s="5">
        <f t="shared" si="558"/>
        <v>0</v>
      </c>
      <c r="P677" s="9"/>
      <c r="Q677" s="5">
        <f t="shared" si="559"/>
        <v>0</v>
      </c>
      <c r="R677" s="5">
        <f t="shared" si="560"/>
        <v>0</v>
      </c>
      <c r="S677" s="9"/>
      <c r="T677" s="5">
        <f t="shared" si="561"/>
        <v>0</v>
      </c>
      <c r="U677" s="5">
        <f t="shared" si="562"/>
        <v>0</v>
      </c>
      <c r="V677" s="9"/>
      <c r="W677" s="5">
        <f t="shared" si="563"/>
        <v>0</v>
      </c>
      <c r="X677" s="5">
        <f t="shared" si="564"/>
        <v>0</v>
      </c>
      <c r="Y677" s="9"/>
      <c r="Z677" s="5">
        <f t="shared" si="565"/>
        <v>0</v>
      </c>
      <c r="AA677" s="5">
        <f t="shared" si="566"/>
        <v>0</v>
      </c>
      <c r="AB677" s="9"/>
      <c r="AC677" s="5">
        <f t="shared" si="567"/>
        <v>0</v>
      </c>
      <c r="AD677" s="5">
        <f t="shared" si="568"/>
        <v>0</v>
      </c>
      <c r="AE677" s="9"/>
      <c r="AF677" s="5">
        <f t="shared" si="569"/>
        <v>0</v>
      </c>
      <c r="AG677" s="5">
        <f t="shared" si="570"/>
        <v>0</v>
      </c>
      <c r="AH677" s="9"/>
      <c r="AI677" s="5">
        <f t="shared" si="571"/>
        <v>0</v>
      </c>
      <c r="AJ677" s="5">
        <f t="shared" si="572"/>
        <v>0</v>
      </c>
      <c r="AK677" s="9"/>
      <c r="AL677" s="5">
        <f t="shared" si="573"/>
        <v>0</v>
      </c>
      <c r="AM677" s="5">
        <f t="shared" si="574"/>
        <v>0</v>
      </c>
      <c r="AN677" s="9"/>
      <c r="AO677" s="5">
        <f t="shared" si="575"/>
        <v>0</v>
      </c>
      <c r="AP677" s="5">
        <f t="shared" si="576"/>
        <v>0</v>
      </c>
      <c r="AQ677" s="9"/>
      <c r="AR677" s="5">
        <f t="shared" si="577"/>
        <v>0</v>
      </c>
      <c r="AS677" s="5">
        <f t="shared" si="578"/>
        <v>0</v>
      </c>
      <c r="AT677" s="9"/>
      <c r="AU677" s="5">
        <f t="shared" si="579"/>
        <v>0</v>
      </c>
      <c r="AV677" s="5">
        <f t="shared" si="580"/>
        <v>0</v>
      </c>
      <c r="AW677" s="9"/>
      <c r="AX677" s="5">
        <f t="shared" si="581"/>
        <v>0</v>
      </c>
      <c r="AY677" s="5">
        <f t="shared" si="582"/>
        <v>0</v>
      </c>
      <c r="AZ677" s="9"/>
      <c r="BA677" s="5">
        <f t="shared" si="583"/>
        <v>0</v>
      </c>
      <c r="BB677" s="5">
        <f t="shared" si="584"/>
        <v>0</v>
      </c>
      <c r="BC677" s="9"/>
      <c r="BD677" s="5">
        <f t="shared" si="585"/>
        <v>0</v>
      </c>
      <c r="BE677" s="5">
        <f t="shared" si="586"/>
        <v>0</v>
      </c>
      <c r="BG677" s="5">
        <f t="shared" si="587"/>
        <v>0</v>
      </c>
      <c r="BH677" s="5">
        <f t="shared" si="588"/>
        <v>0</v>
      </c>
      <c r="BJ677" s="5">
        <f t="shared" si="589"/>
        <v>0</v>
      </c>
      <c r="BK677" s="5">
        <f t="shared" si="590"/>
        <v>0</v>
      </c>
      <c r="BM677" s="5">
        <f t="shared" si="591"/>
        <v>0</v>
      </c>
      <c r="BN677" s="5">
        <f t="shared" si="592"/>
        <v>0</v>
      </c>
      <c r="BP677" s="5">
        <f t="shared" si="593"/>
        <v>0</v>
      </c>
      <c r="BQ677" s="5">
        <f t="shared" si="594"/>
        <v>0</v>
      </c>
      <c r="BS677" s="5">
        <f t="shared" si="595"/>
        <v>0</v>
      </c>
      <c r="BT677" s="5">
        <f t="shared" si="596"/>
        <v>0</v>
      </c>
      <c r="BV677" s="5">
        <f t="shared" si="597"/>
        <v>0</v>
      </c>
      <c r="BW677" s="5">
        <f t="shared" si="598"/>
        <v>0</v>
      </c>
      <c r="BY677" s="5">
        <f t="shared" si="599"/>
        <v>0</v>
      </c>
      <c r="BZ677" s="5">
        <f t="shared" si="600"/>
        <v>0</v>
      </c>
      <c r="CB677" s="5">
        <f t="shared" si="601"/>
        <v>0</v>
      </c>
      <c r="CC677" s="5">
        <f t="shared" si="602"/>
        <v>0</v>
      </c>
      <c r="CE677" s="5">
        <f t="shared" si="603"/>
        <v>0</v>
      </c>
      <c r="CF677" s="5">
        <f t="shared" si="604"/>
        <v>0</v>
      </c>
      <c r="CH677" s="5">
        <f t="shared" si="605"/>
        <v>0</v>
      </c>
      <c r="CI677" s="5">
        <f t="shared" si="606"/>
        <v>0</v>
      </c>
      <c r="CK677" s="5">
        <f t="shared" si="607"/>
        <v>0</v>
      </c>
      <c r="CL677" s="5">
        <f t="shared" si="608"/>
        <v>0</v>
      </c>
      <c r="CN677" s="5">
        <f t="shared" si="609"/>
        <v>0</v>
      </c>
      <c r="CO677" s="5">
        <f t="shared" si="610"/>
        <v>0</v>
      </c>
      <c r="CQ677" s="5">
        <f t="shared" si="611"/>
        <v>0</v>
      </c>
      <c r="CR677" s="5">
        <f t="shared" si="612"/>
        <v>0</v>
      </c>
      <c r="CT677" s="5">
        <f t="shared" si="613"/>
        <v>0</v>
      </c>
      <c r="CU677" s="5">
        <f t="shared" si="614"/>
        <v>0</v>
      </c>
      <c r="CW677" s="5">
        <f t="shared" si="615"/>
        <v>0</v>
      </c>
      <c r="CX677" s="5">
        <f t="shared" si="616"/>
        <v>0</v>
      </c>
      <c r="CZ677" s="5">
        <f t="shared" si="554"/>
        <v>0</v>
      </c>
      <c r="DA677" s="5">
        <f t="shared" si="555"/>
        <v>0</v>
      </c>
    </row>
    <row r="678" spans="2:105" x14ac:dyDescent="0.2">
      <c r="B678" s="23" t="s">
        <v>75</v>
      </c>
      <c r="D678" s="23" t="s">
        <v>350</v>
      </c>
      <c r="E678" s="23" t="s">
        <v>353</v>
      </c>
      <c r="F678" s="23" t="s">
        <v>325</v>
      </c>
      <c r="G678" s="37" t="s">
        <v>326</v>
      </c>
      <c r="H678" s="23" t="s">
        <v>237</v>
      </c>
      <c r="I678" s="23" t="s">
        <v>357</v>
      </c>
      <c r="K678" s="9"/>
      <c r="L678" s="5">
        <f t="shared" si="556"/>
        <v>0</v>
      </c>
      <c r="M678" s="9"/>
      <c r="N678" s="5">
        <f t="shared" si="557"/>
        <v>0</v>
      </c>
      <c r="O678" s="5">
        <f t="shared" si="558"/>
        <v>0</v>
      </c>
      <c r="P678" s="9"/>
      <c r="Q678" s="5">
        <f t="shared" si="559"/>
        <v>0</v>
      </c>
      <c r="R678" s="5">
        <f t="shared" si="560"/>
        <v>0</v>
      </c>
      <c r="S678" s="9"/>
      <c r="T678" s="5">
        <f t="shared" si="561"/>
        <v>0</v>
      </c>
      <c r="U678" s="5">
        <f t="shared" si="562"/>
        <v>0</v>
      </c>
      <c r="V678" s="9"/>
      <c r="W678" s="5">
        <f t="shared" si="563"/>
        <v>0</v>
      </c>
      <c r="X678" s="5">
        <f t="shared" si="564"/>
        <v>0</v>
      </c>
      <c r="Y678" s="9"/>
      <c r="Z678" s="5">
        <f t="shared" si="565"/>
        <v>0</v>
      </c>
      <c r="AA678" s="5">
        <f t="shared" si="566"/>
        <v>0</v>
      </c>
      <c r="AB678" s="9"/>
      <c r="AC678" s="5">
        <f t="shared" si="567"/>
        <v>0</v>
      </c>
      <c r="AD678" s="5">
        <f t="shared" si="568"/>
        <v>0</v>
      </c>
      <c r="AE678" s="9"/>
      <c r="AF678" s="5">
        <f t="shared" si="569"/>
        <v>0</v>
      </c>
      <c r="AG678" s="5">
        <f t="shared" si="570"/>
        <v>0</v>
      </c>
      <c r="AH678" s="9"/>
      <c r="AI678" s="5">
        <f t="shared" si="571"/>
        <v>0</v>
      </c>
      <c r="AJ678" s="5">
        <f t="shared" si="572"/>
        <v>0</v>
      </c>
      <c r="AK678" s="9"/>
      <c r="AL678" s="5">
        <f t="shared" si="573"/>
        <v>0</v>
      </c>
      <c r="AM678" s="5">
        <f t="shared" si="574"/>
        <v>0</v>
      </c>
      <c r="AN678" s="9"/>
      <c r="AO678" s="5">
        <f t="shared" si="575"/>
        <v>0</v>
      </c>
      <c r="AP678" s="5">
        <f t="shared" si="576"/>
        <v>0</v>
      </c>
      <c r="AQ678" s="9"/>
      <c r="AR678" s="5">
        <f t="shared" si="577"/>
        <v>0</v>
      </c>
      <c r="AS678" s="5">
        <f t="shared" si="578"/>
        <v>0</v>
      </c>
      <c r="AT678" s="9"/>
      <c r="AU678" s="5">
        <f t="shared" si="579"/>
        <v>0</v>
      </c>
      <c r="AV678" s="5">
        <f t="shared" si="580"/>
        <v>0</v>
      </c>
      <c r="AW678" s="9"/>
      <c r="AX678" s="5">
        <f t="shared" si="581"/>
        <v>0</v>
      </c>
      <c r="AY678" s="5">
        <f t="shared" si="582"/>
        <v>0</v>
      </c>
      <c r="AZ678" s="9"/>
      <c r="BA678" s="5">
        <f t="shared" si="583"/>
        <v>0</v>
      </c>
      <c r="BB678" s="5">
        <f t="shared" si="584"/>
        <v>0</v>
      </c>
      <c r="BC678" s="9"/>
      <c r="BD678" s="5">
        <f t="shared" si="585"/>
        <v>0</v>
      </c>
      <c r="BE678" s="5">
        <f t="shared" si="586"/>
        <v>0</v>
      </c>
      <c r="BG678" s="5">
        <f t="shared" si="587"/>
        <v>0</v>
      </c>
      <c r="BH678" s="5">
        <f t="shared" si="588"/>
        <v>0</v>
      </c>
      <c r="BJ678" s="5">
        <f t="shared" si="589"/>
        <v>0</v>
      </c>
      <c r="BK678" s="5">
        <f t="shared" si="590"/>
        <v>0</v>
      </c>
      <c r="BM678" s="5">
        <f t="shared" si="591"/>
        <v>0</v>
      </c>
      <c r="BN678" s="5">
        <f t="shared" si="592"/>
        <v>0</v>
      </c>
      <c r="BP678" s="5">
        <f t="shared" si="593"/>
        <v>0</v>
      </c>
      <c r="BQ678" s="5">
        <f t="shared" si="594"/>
        <v>0</v>
      </c>
      <c r="BS678" s="5">
        <f t="shared" si="595"/>
        <v>0</v>
      </c>
      <c r="BT678" s="5">
        <f t="shared" si="596"/>
        <v>0</v>
      </c>
      <c r="BV678" s="5">
        <f t="shared" si="597"/>
        <v>0</v>
      </c>
      <c r="BW678" s="5">
        <f t="shared" si="598"/>
        <v>0</v>
      </c>
      <c r="BY678" s="5">
        <f t="shared" si="599"/>
        <v>0</v>
      </c>
      <c r="BZ678" s="5">
        <f t="shared" si="600"/>
        <v>0</v>
      </c>
      <c r="CB678" s="5">
        <f t="shared" si="601"/>
        <v>0</v>
      </c>
      <c r="CC678" s="5">
        <f t="shared" si="602"/>
        <v>0</v>
      </c>
      <c r="CE678" s="5">
        <f t="shared" si="603"/>
        <v>0</v>
      </c>
      <c r="CF678" s="5">
        <f t="shared" si="604"/>
        <v>0</v>
      </c>
      <c r="CH678" s="5">
        <f t="shared" si="605"/>
        <v>0</v>
      </c>
      <c r="CI678" s="5">
        <f t="shared" si="606"/>
        <v>0</v>
      </c>
      <c r="CK678" s="5">
        <f t="shared" si="607"/>
        <v>0</v>
      </c>
      <c r="CL678" s="5">
        <f t="shared" si="608"/>
        <v>0</v>
      </c>
      <c r="CN678" s="5">
        <f t="shared" si="609"/>
        <v>0</v>
      </c>
      <c r="CO678" s="5">
        <f t="shared" si="610"/>
        <v>0</v>
      </c>
      <c r="CQ678" s="5">
        <f t="shared" si="611"/>
        <v>0</v>
      </c>
      <c r="CR678" s="5">
        <f t="shared" si="612"/>
        <v>0</v>
      </c>
      <c r="CT678" s="5">
        <f t="shared" si="613"/>
        <v>0</v>
      </c>
      <c r="CU678" s="5">
        <f t="shared" si="614"/>
        <v>0</v>
      </c>
      <c r="CW678" s="5">
        <f t="shared" si="615"/>
        <v>0</v>
      </c>
      <c r="CX678" s="5">
        <f t="shared" si="616"/>
        <v>0</v>
      </c>
      <c r="CZ678" s="5">
        <f t="shared" si="554"/>
        <v>0</v>
      </c>
      <c r="DA678" s="5">
        <f t="shared" si="555"/>
        <v>0</v>
      </c>
    </row>
    <row r="679" spans="2:105" x14ac:dyDescent="0.2">
      <c r="K679" s="9"/>
      <c r="M679" s="9"/>
      <c r="P679" s="9"/>
      <c r="S679" s="9"/>
      <c r="V679" s="9"/>
      <c r="Y679" s="9"/>
      <c r="AB679" s="9"/>
      <c r="AE679" s="9"/>
      <c r="AH679" s="9"/>
      <c r="AK679" s="9"/>
      <c r="AN679" s="9"/>
      <c r="AQ679" s="9"/>
      <c r="AT679" s="9"/>
      <c r="AW679" s="9"/>
      <c r="AZ679" s="9"/>
      <c r="BC679" s="9"/>
    </row>
    <row r="680" spans="2:105" x14ac:dyDescent="0.2">
      <c r="B680" s="23" t="s">
        <v>75</v>
      </c>
      <c r="D680" s="23" t="s">
        <v>350</v>
      </c>
      <c r="E680" s="23" t="s">
        <v>354</v>
      </c>
      <c r="F680" s="23" t="s">
        <v>327</v>
      </c>
      <c r="G680" s="37" t="s">
        <v>328</v>
      </c>
      <c r="H680" s="23" t="s">
        <v>235</v>
      </c>
      <c r="I680" s="23" t="s">
        <v>357</v>
      </c>
      <c r="K680" s="9"/>
      <c r="L680" s="5">
        <f t="shared" si="556"/>
        <v>0</v>
      </c>
      <c r="M680" s="9"/>
      <c r="N680" s="5">
        <f t="shared" si="557"/>
        <v>0</v>
      </c>
      <c r="O680" s="5">
        <f t="shared" si="558"/>
        <v>0</v>
      </c>
      <c r="P680" s="9"/>
      <c r="Q680" s="5">
        <f t="shared" si="559"/>
        <v>0</v>
      </c>
      <c r="R680" s="5">
        <f t="shared" si="560"/>
        <v>0</v>
      </c>
      <c r="S680" s="9"/>
      <c r="T680" s="5">
        <f t="shared" si="561"/>
        <v>0</v>
      </c>
      <c r="U680" s="5">
        <f t="shared" si="562"/>
        <v>0</v>
      </c>
      <c r="V680" s="9"/>
      <c r="W680" s="5">
        <f t="shared" si="563"/>
        <v>0</v>
      </c>
      <c r="X680" s="5">
        <f t="shared" si="564"/>
        <v>0</v>
      </c>
      <c r="Y680" s="9"/>
      <c r="Z680" s="5">
        <f t="shared" si="565"/>
        <v>0</v>
      </c>
      <c r="AA680" s="5">
        <f t="shared" si="566"/>
        <v>0</v>
      </c>
      <c r="AB680" s="9"/>
      <c r="AC680" s="5">
        <f t="shared" si="567"/>
        <v>0</v>
      </c>
      <c r="AD680" s="5">
        <f t="shared" si="568"/>
        <v>0</v>
      </c>
      <c r="AE680" s="9"/>
      <c r="AF680" s="5">
        <f t="shared" si="569"/>
        <v>0</v>
      </c>
      <c r="AG680" s="5">
        <f t="shared" si="570"/>
        <v>0</v>
      </c>
      <c r="AH680" s="9"/>
      <c r="AI680" s="5">
        <f t="shared" si="571"/>
        <v>0</v>
      </c>
      <c r="AJ680" s="5">
        <f t="shared" si="572"/>
        <v>0</v>
      </c>
      <c r="AK680" s="9"/>
      <c r="AL680" s="5">
        <f t="shared" si="573"/>
        <v>0</v>
      </c>
      <c r="AM680" s="5">
        <f t="shared" si="574"/>
        <v>0</v>
      </c>
      <c r="AN680" s="9"/>
      <c r="AO680" s="5">
        <f t="shared" si="575"/>
        <v>0</v>
      </c>
      <c r="AP680" s="5">
        <f t="shared" si="576"/>
        <v>0</v>
      </c>
      <c r="AQ680" s="9"/>
      <c r="AR680" s="5">
        <f t="shared" si="577"/>
        <v>0</v>
      </c>
      <c r="AS680" s="5">
        <f t="shared" si="578"/>
        <v>0</v>
      </c>
      <c r="AT680" s="9"/>
      <c r="AU680" s="5">
        <f t="shared" si="579"/>
        <v>0</v>
      </c>
      <c r="AV680" s="5">
        <f t="shared" si="580"/>
        <v>0</v>
      </c>
      <c r="AW680" s="9"/>
      <c r="AX680" s="5">
        <f t="shared" si="581"/>
        <v>0</v>
      </c>
      <c r="AY680" s="5">
        <f t="shared" si="582"/>
        <v>0</v>
      </c>
      <c r="AZ680" s="9"/>
      <c r="BA680" s="5">
        <f t="shared" si="583"/>
        <v>0</v>
      </c>
      <c r="BB680" s="5">
        <f t="shared" si="584"/>
        <v>0</v>
      </c>
      <c r="BC680" s="9"/>
      <c r="BD680" s="5">
        <f t="shared" si="585"/>
        <v>0</v>
      </c>
      <c r="BE680" s="5">
        <f t="shared" si="586"/>
        <v>0</v>
      </c>
      <c r="BG680" s="5">
        <f t="shared" si="587"/>
        <v>0</v>
      </c>
      <c r="BH680" s="5">
        <f t="shared" si="588"/>
        <v>0</v>
      </c>
      <c r="BJ680" s="5">
        <f t="shared" si="589"/>
        <v>0</v>
      </c>
      <c r="BK680" s="5">
        <f t="shared" si="590"/>
        <v>0</v>
      </c>
      <c r="BM680" s="5">
        <f t="shared" si="591"/>
        <v>0</v>
      </c>
      <c r="BN680" s="5">
        <f t="shared" si="592"/>
        <v>0</v>
      </c>
      <c r="BP680" s="5">
        <f t="shared" si="593"/>
        <v>0</v>
      </c>
      <c r="BQ680" s="5">
        <f t="shared" si="594"/>
        <v>0</v>
      </c>
      <c r="BS680" s="5">
        <f t="shared" si="595"/>
        <v>0</v>
      </c>
      <c r="BT680" s="5">
        <f t="shared" si="596"/>
        <v>0</v>
      </c>
      <c r="BV680" s="5">
        <f t="shared" si="597"/>
        <v>0</v>
      </c>
      <c r="BW680" s="5">
        <f t="shared" si="598"/>
        <v>0</v>
      </c>
      <c r="BY680" s="5">
        <f t="shared" si="599"/>
        <v>0</v>
      </c>
      <c r="BZ680" s="5">
        <f t="shared" si="600"/>
        <v>0</v>
      </c>
      <c r="CB680" s="5">
        <f t="shared" si="601"/>
        <v>0</v>
      </c>
      <c r="CC680" s="5">
        <f t="shared" si="602"/>
        <v>0</v>
      </c>
      <c r="CE680" s="5">
        <f t="shared" si="603"/>
        <v>0</v>
      </c>
      <c r="CF680" s="5">
        <f t="shared" si="604"/>
        <v>0</v>
      </c>
      <c r="CH680" s="5">
        <f t="shared" si="605"/>
        <v>0</v>
      </c>
      <c r="CI680" s="5">
        <f t="shared" si="606"/>
        <v>0</v>
      </c>
      <c r="CK680" s="5">
        <f t="shared" si="607"/>
        <v>0</v>
      </c>
      <c r="CL680" s="5">
        <f t="shared" si="608"/>
        <v>0</v>
      </c>
      <c r="CN680" s="5">
        <f t="shared" si="609"/>
        <v>0</v>
      </c>
      <c r="CO680" s="5">
        <f t="shared" si="610"/>
        <v>0</v>
      </c>
      <c r="CQ680" s="5">
        <f t="shared" si="611"/>
        <v>0</v>
      </c>
      <c r="CR680" s="5">
        <f t="shared" si="612"/>
        <v>0</v>
      </c>
      <c r="CT680" s="5">
        <f t="shared" si="613"/>
        <v>0</v>
      </c>
      <c r="CU680" s="5">
        <f t="shared" si="614"/>
        <v>0</v>
      </c>
      <c r="CW680" s="5">
        <f t="shared" si="615"/>
        <v>0</v>
      </c>
      <c r="CX680" s="5">
        <f t="shared" si="616"/>
        <v>0</v>
      </c>
      <c r="CZ680" s="5">
        <f t="shared" si="554"/>
        <v>0</v>
      </c>
      <c r="DA680" s="5">
        <f t="shared" si="555"/>
        <v>0</v>
      </c>
    </row>
    <row r="681" spans="2:105" x14ac:dyDescent="0.2">
      <c r="B681" s="23" t="s">
        <v>75</v>
      </c>
      <c r="D681" s="23" t="s">
        <v>350</v>
      </c>
      <c r="E681" s="23" t="s">
        <v>354</v>
      </c>
      <c r="F681" s="23" t="s">
        <v>327</v>
      </c>
      <c r="G681" s="37" t="s">
        <v>328</v>
      </c>
      <c r="H681" s="23" t="s">
        <v>236</v>
      </c>
      <c r="I681" s="23" t="s">
        <v>357</v>
      </c>
      <c r="K681" s="9"/>
      <c r="L681" s="5">
        <f t="shared" si="556"/>
        <v>0</v>
      </c>
      <c r="M681" s="9"/>
      <c r="N681" s="5">
        <f t="shared" si="557"/>
        <v>0</v>
      </c>
      <c r="O681" s="5">
        <f t="shared" si="558"/>
        <v>0</v>
      </c>
      <c r="P681" s="9"/>
      <c r="Q681" s="5">
        <f t="shared" si="559"/>
        <v>0</v>
      </c>
      <c r="R681" s="5">
        <f t="shared" si="560"/>
        <v>0</v>
      </c>
      <c r="S681" s="9"/>
      <c r="T681" s="5">
        <f t="shared" si="561"/>
        <v>0</v>
      </c>
      <c r="U681" s="5">
        <f t="shared" si="562"/>
        <v>0</v>
      </c>
      <c r="V681" s="9"/>
      <c r="W681" s="5">
        <f t="shared" si="563"/>
        <v>0</v>
      </c>
      <c r="X681" s="5">
        <f t="shared" si="564"/>
        <v>0</v>
      </c>
      <c r="Y681" s="9"/>
      <c r="Z681" s="5">
        <f t="shared" si="565"/>
        <v>0</v>
      </c>
      <c r="AA681" s="5">
        <f t="shared" si="566"/>
        <v>0</v>
      </c>
      <c r="AB681" s="9"/>
      <c r="AC681" s="5">
        <f t="shared" si="567"/>
        <v>0</v>
      </c>
      <c r="AD681" s="5">
        <f t="shared" si="568"/>
        <v>0</v>
      </c>
      <c r="AE681" s="9"/>
      <c r="AF681" s="5">
        <f t="shared" si="569"/>
        <v>0</v>
      </c>
      <c r="AG681" s="5">
        <f t="shared" si="570"/>
        <v>0</v>
      </c>
      <c r="AH681" s="9"/>
      <c r="AI681" s="5">
        <f t="shared" si="571"/>
        <v>0</v>
      </c>
      <c r="AJ681" s="5">
        <f t="shared" si="572"/>
        <v>0</v>
      </c>
      <c r="AK681" s="9"/>
      <c r="AL681" s="5">
        <f t="shared" si="573"/>
        <v>0</v>
      </c>
      <c r="AM681" s="5">
        <f t="shared" si="574"/>
        <v>0</v>
      </c>
      <c r="AN681" s="9"/>
      <c r="AO681" s="5">
        <f t="shared" si="575"/>
        <v>0</v>
      </c>
      <c r="AP681" s="5">
        <f t="shared" si="576"/>
        <v>0</v>
      </c>
      <c r="AQ681" s="9"/>
      <c r="AR681" s="5">
        <f t="shared" si="577"/>
        <v>0</v>
      </c>
      <c r="AS681" s="5">
        <f t="shared" si="578"/>
        <v>0</v>
      </c>
      <c r="AT681" s="9"/>
      <c r="AU681" s="5">
        <f t="shared" si="579"/>
        <v>0</v>
      </c>
      <c r="AV681" s="5">
        <f t="shared" si="580"/>
        <v>0</v>
      </c>
      <c r="AW681" s="9"/>
      <c r="AX681" s="5">
        <f t="shared" si="581"/>
        <v>0</v>
      </c>
      <c r="AY681" s="5">
        <f t="shared" si="582"/>
        <v>0</v>
      </c>
      <c r="AZ681" s="9"/>
      <c r="BA681" s="5">
        <f t="shared" si="583"/>
        <v>0</v>
      </c>
      <c r="BB681" s="5">
        <f t="shared" si="584"/>
        <v>0</v>
      </c>
      <c r="BC681" s="9"/>
      <c r="BD681" s="5">
        <f t="shared" si="585"/>
        <v>0</v>
      </c>
      <c r="BE681" s="5">
        <f t="shared" si="586"/>
        <v>0</v>
      </c>
      <c r="BG681" s="5">
        <f t="shared" si="587"/>
        <v>0</v>
      </c>
      <c r="BH681" s="5">
        <f t="shared" si="588"/>
        <v>0</v>
      </c>
      <c r="BJ681" s="5">
        <f t="shared" si="589"/>
        <v>0</v>
      </c>
      <c r="BK681" s="5">
        <f t="shared" si="590"/>
        <v>0</v>
      </c>
      <c r="BM681" s="5">
        <f t="shared" si="591"/>
        <v>0</v>
      </c>
      <c r="BN681" s="5">
        <f t="shared" si="592"/>
        <v>0</v>
      </c>
      <c r="BP681" s="5">
        <f t="shared" si="593"/>
        <v>0</v>
      </c>
      <c r="BQ681" s="5">
        <f t="shared" si="594"/>
        <v>0</v>
      </c>
      <c r="BS681" s="5">
        <f t="shared" si="595"/>
        <v>0</v>
      </c>
      <c r="BT681" s="5">
        <f t="shared" si="596"/>
        <v>0</v>
      </c>
      <c r="BV681" s="5">
        <f t="shared" si="597"/>
        <v>0</v>
      </c>
      <c r="BW681" s="5">
        <f t="shared" si="598"/>
        <v>0</v>
      </c>
      <c r="BY681" s="5">
        <f t="shared" si="599"/>
        <v>0</v>
      </c>
      <c r="BZ681" s="5">
        <f t="shared" si="600"/>
        <v>0</v>
      </c>
      <c r="CB681" s="5">
        <f t="shared" si="601"/>
        <v>0</v>
      </c>
      <c r="CC681" s="5">
        <f t="shared" si="602"/>
        <v>0</v>
      </c>
      <c r="CE681" s="5">
        <f t="shared" si="603"/>
        <v>0</v>
      </c>
      <c r="CF681" s="5">
        <f t="shared" si="604"/>
        <v>0</v>
      </c>
      <c r="CH681" s="5">
        <f t="shared" si="605"/>
        <v>0</v>
      </c>
      <c r="CI681" s="5">
        <f t="shared" si="606"/>
        <v>0</v>
      </c>
      <c r="CK681" s="5">
        <f t="shared" si="607"/>
        <v>0</v>
      </c>
      <c r="CL681" s="5">
        <f t="shared" si="608"/>
        <v>0</v>
      </c>
      <c r="CN681" s="5">
        <f t="shared" si="609"/>
        <v>0</v>
      </c>
      <c r="CO681" s="5">
        <f t="shared" si="610"/>
        <v>0</v>
      </c>
      <c r="CQ681" s="5">
        <f t="shared" si="611"/>
        <v>0</v>
      </c>
      <c r="CR681" s="5">
        <f t="shared" si="612"/>
        <v>0</v>
      </c>
      <c r="CT681" s="5">
        <f t="shared" si="613"/>
        <v>0</v>
      </c>
      <c r="CU681" s="5">
        <f t="shared" si="614"/>
        <v>0</v>
      </c>
      <c r="CW681" s="5">
        <f t="shared" si="615"/>
        <v>0</v>
      </c>
      <c r="CX681" s="5">
        <f t="shared" si="616"/>
        <v>0</v>
      </c>
      <c r="CZ681" s="5">
        <f t="shared" si="554"/>
        <v>0</v>
      </c>
      <c r="DA681" s="5">
        <f t="shared" si="555"/>
        <v>0</v>
      </c>
    </row>
    <row r="682" spans="2:105" x14ac:dyDescent="0.2">
      <c r="B682" s="23" t="s">
        <v>75</v>
      </c>
      <c r="D682" s="23" t="s">
        <v>350</v>
      </c>
      <c r="E682" s="23" t="s">
        <v>354</v>
      </c>
      <c r="F682" s="23" t="s">
        <v>327</v>
      </c>
      <c r="G682" s="37" t="s">
        <v>328</v>
      </c>
      <c r="H682" s="23" t="s">
        <v>237</v>
      </c>
      <c r="I682" s="23" t="s">
        <v>357</v>
      </c>
      <c r="K682" s="9"/>
      <c r="L682" s="5">
        <f t="shared" si="556"/>
        <v>0</v>
      </c>
      <c r="M682" s="9"/>
      <c r="N682" s="5">
        <f t="shared" si="557"/>
        <v>0</v>
      </c>
      <c r="O682" s="5">
        <f t="shared" si="558"/>
        <v>0</v>
      </c>
      <c r="P682" s="9"/>
      <c r="Q682" s="5">
        <f t="shared" si="559"/>
        <v>0</v>
      </c>
      <c r="R682" s="5">
        <f t="shared" si="560"/>
        <v>0</v>
      </c>
      <c r="S682" s="9"/>
      <c r="T682" s="5">
        <f t="shared" si="561"/>
        <v>0</v>
      </c>
      <c r="U682" s="5">
        <f t="shared" si="562"/>
        <v>0</v>
      </c>
      <c r="V682" s="9"/>
      <c r="W682" s="5">
        <f t="shared" si="563"/>
        <v>0</v>
      </c>
      <c r="X682" s="5">
        <f t="shared" si="564"/>
        <v>0</v>
      </c>
      <c r="Y682" s="9"/>
      <c r="Z682" s="5">
        <f t="shared" si="565"/>
        <v>0</v>
      </c>
      <c r="AA682" s="5">
        <f t="shared" si="566"/>
        <v>0</v>
      </c>
      <c r="AB682" s="9"/>
      <c r="AC682" s="5">
        <f t="shared" si="567"/>
        <v>0</v>
      </c>
      <c r="AD682" s="5">
        <f t="shared" si="568"/>
        <v>0</v>
      </c>
      <c r="AE682" s="9"/>
      <c r="AF682" s="5">
        <f t="shared" si="569"/>
        <v>0</v>
      </c>
      <c r="AG682" s="5">
        <f t="shared" si="570"/>
        <v>0</v>
      </c>
      <c r="AH682" s="9"/>
      <c r="AI682" s="5">
        <f t="shared" si="571"/>
        <v>0</v>
      </c>
      <c r="AJ682" s="5">
        <f t="shared" si="572"/>
        <v>0</v>
      </c>
      <c r="AK682" s="9"/>
      <c r="AL682" s="5">
        <f t="shared" si="573"/>
        <v>0</v>
      </c>
      <c r="AM682" s="5">
        <f t="shared" si="574"/>
        <v>0</v>
      </c>
      <c r="AN682" s="9"/>
      <c r="AO682" s="5">
        <f t="shared" si="575"/>
        <v>0</v>
      </c>
      <c r="AP682" s="5">
        <f t="shared" si="576"/>
        <v>0</v>
      </c>
      <c r="AQ682" s="9"/>
      <c r="AR682" s="5">
        <f t="shared" si="577"/>
        <v>0</v>
      </c>
      <c r="AS682" s="5">
        <f t="shared" si="578"/>
        <v>0</v>
      </c>
      <c r="AT682" s="9"/>
      <c r="AU682" s="5">
        <f t="shared" si="579"/>
        <v>0</v>
      </c>
      <c r="AV682" s="5">
        <f t="shared" si="580"/>
        <v>0</v>
      </c>
      <c r="AW682" s="9"/>
      <c r="AX682" s="5">
        <f t="shared" si="581"/>
        <v>0</v>
      </c>
      <c r="AY682" s="5">
        <f t="shared" si="582"/>
        <v>0</v>
      </c>
      <c r="AZ682" s="9"/>
      <c r="BA682" s="5">
        <f t="shared" si="583"/>
        <v>0</v>
      </c>
      <c r="BB682" s="5">
        <f t="shared" si="584"/>
        <v>0</v>
      </c>
      <c r="BC682" s="9"/>
      <c r="BD682" s="5">
        <f t="shared" si="585"/>
        <v>0</v>
      </c>
      <c r="BE682" s="5">
        <f t="shared" si="586"/>
        <v>0</v>
      </c>
      <c r="BG682" s="5">
        <f t="shared" si="587"/>
        <v>0</v>
      </c>
      <c r="BH682" s="5">
        <f t="shared" si="588"/>
        <v>0</v>
      </c>
      <c r="BJ682" s="5">
        <f t="shared" si="589"/>
        <v>0</v>
      </c>
      <c r="BK682" s="5">
        <f t="shared" si="590"/>
        <v>0</v>
      </c>
      <c r="BM682" s="5">
        <f t="shared" si="591"/>
        <v>0</v>
      </c>
      <c r="BN682" s="5">
        <f t="shared" si="592"/>
        <v>0</v>
      </c>
      <c r="BP682" s="5">
        <f t="shared" si="593"/>
        <v>0</v>
      </c>
      <c r="BQ682" s="5">
        <f t="shared" si="594"/>
        <v>0</v>
      </c>
      <c r="BS682" s="5">
        <f t="shared" si="595"/>
        <v>0</v>
      </c>
      <c r="BT682" s="5">
        <f t="shared" si="596"/>
        <v>0</v>
      </c>
      <c r="BV682" s="5">
        <f t="shared" si="597"/>
        <v>0</v>
      </c>
      <c r="BW682" s="5">
        <f t="shared" si="598"/>
        <v>0</v>
      </c>
      <c r="BY682" s="5">
        <f t="shared" si="599"/>
        <v>0</v>
      </c>
      <c r="BZ682" s="5">
        <f t="shared" si="600"/>
        <v>0</v>
      </c>
      <c r="CB682" s="5">
        <f t="shared" si="601"/>
        <v>0</v>
      </c>
      <c r="CC682" s="5">
        <f t="shared" si="602"/>
        <v>0</v>
      </c>
      <c r="CE682" s="5">
        <f t="shared" si="603"/>
        <v>0</v>
      </c>
      <c r="CF682" s="5">
        <f t="shared" si="604"/>
        <v>0</v>
      </c>
      <c r="CH682" s="5">
        <f t="shared" si="605"/>
        <v>0</v>
      </c>
      <c r="CI682" s="5">
        <f t="shared" si="606"/>
        <v>0</v>
      </c>
      <c r="CK682" s="5">
        <f t="shared" si="607"/>
        <v>0</v>
      </c>
      <c r="CL682" s="5">
        <f t="shared" si="608"/>
        <v>0</v>
      </c>
      <c r="CN682" s="5">
        <f t="shared" si="609"/>
        <v>0</v>
      </c>
      <c r="CO682" s="5">
        <f t="shared" si="610"/>
        <v>0</v>
      </c>
      <c r="CQ682" s="5">
        <f t="shared" si="611"/>
        <v>0</v>
      </c>
      <c r="CR682" s="5">
        <f t="shared" si="612"/>
        <v>0</v>
      </c>
      <c r="CT682" s="5">
        <f t="shared" si="613"/>
        <v>0</v>
      </c>
      <c r="CU682" s="5">
        <f t="shared" si="614"/>
        <v>0</v>
      </c>
      <c r="CW682" s="5">
        <f t="shared" si="615"/>
        <v>0</v>
      </c>
      <c r="CX682" s="5">
        <f t="shared" si="616"/>
        <v>0</v>
      </c>
      <c r="CZ682" s="5">
        <f t="shared" si="554"/>
        <v>0</v>
      </c>
      <c r="DA682" s="5">
        <f t="shared" si="555"/>
        <v>0</v>
      </c>
    </row>
    <row r="683" spans="2:105" x14ac:dyDescent="0.2">
      <c r="K683" s="9"/>
      <c r="M683" s="9"/>
      <c r="P683" s="9"/>
      <c r="S683" s="9"/>
      <c r="V683" s="9"/>
      <c r="Y683" s="9"/>
      <c r="AB683" s="9"/>
      <c r="AE683" s="9"/>
      <c r="AH683" s="9"/>
      <c r="AK683" s="9"/>
      <c r="AN683" s="9"/>
      <c r="AQ683" s="9"/>
      <c r="AT683" s="9"/>
      <c r="AW683" s="9"/>
      <c r="AZ683" s="9"/>
      <c r="BC683" s="9"/>
    </row>
    <row r="684" spans="2:105" x14ac:dyDescent="0.2">
      <c r="B684" s="23" t="s">
        <v>75</v>
      </c>
      <c r="D684" s="23" t="s">
        <v>350</v>
      </c>
      <c r="E684" s="23" t="s">
        <v>354</v>
      </c>
      <c r="F684" s="23" t="s">
        <v>329</v>
      </c>
      <c r="G684" s="37" t="s">
        <v>330</v>
      </c>
      <c r="H684" s="23" t="s">
        <v>235</v>
      </c>
      <c r="I684" s="23" t="s">
        <v>357</v>
      </c>
      <c r="K684" s="9"/>
      <c r="L684" s="5">
        <f t="shared" si="556"/>
        <v>0</v>
      </c>
      <c r="M684" s="9"/>
      <c r="N684" s="5">
        <f t="shared" si="557"/>
        <v>0</v>
      </c>
      <c r="O684" s="5">
        <f t="shared" si="558"/>
        <v>0</v>
      </c>
      <c r="P684" s="9"/>
      <c r="Q684" s="5">
        <f t="shared" si="559"/>
        <v>0</v>
      </c>
      <c r="R684" s="5">
        <f t="shared" si="560"/>
        <v>0</v>
      </c>
      <c r="S684" s="9"/>
      <c r="T684" s="5">
        <f t="shared" si="561"/>
        <v>0</v>
      </c>
      <c r="U684" s="5">
        <f t="shared" si="562"/>
        <v>0</v>
      </c>
      <c r="V684" s="9"/>
      <c r="W684" s="5">
        <f t="shared" si="563"/>
        <v>0</v>
      </c>
      <c r="X684" s="5">
        <f t="shared" si="564"/>
        <v>0</v>
      </c>
      <c r="Y684" s="9"/>
      <c r="Z684" s="5">
        <f t="shared" si="565"/>
        <v>0</v>
      </c>
      <c r="AA684" s="5">
        <f t="shared" si="566"/>
        <v>0</v>
      </c>
      <c r="AB684" s="9"/>
      <c r="AC684" s="5">
        <f t="shared" si="567"/>
        <v>0</v>
      </c>
      <c r="AD684" s="5">
        <f t="shared" si="568"/>
        <v>0</v>
      </c>
      <c r="AE684" s="9"/>
      <c r="AF684" s="5">
        <f t="shared" si="569"/>
        <v>0</v>
      </c>
      <c r="AG684" s="5">
        <f t="shared" si="570"/>
        <v>0</v>
      </c>
      <c r="AH684" s="9"/>
      <c r="AI684" s="5">
        <f t="shared" si="571"/>
        <v>0</v>
      </c>
      <c r="AJ684" s="5">
        <f t="shared" si="572"/>
        <v>0</v>
      </c>
      <c r="AK684" s="9"/>
      <c r="AL684" s="5">
        <f t="shared" si="573"/>
        <v>0</v>
      </c>
      <c r="AM684" s="5">
        <f t="shared" si="574"/>
        <v>0</v>
      </c>
      <c r="AN684" s="9"/>
      <c r="AO684" s="5">
        <f t="shared" si="575"/>
        <v>0</v>
      </c>
      <c r="AP684" s="5">
        <f t="shared" si="576"/>
        <v>0</v>
      </c>
      <c r="AQ684" s="9"/>
      <c r="AR684" s="5">
        <f t="shared" si="577"/>
        <v>0</v>
      </c>
      <c r="AS684" s="5">
        <f t="shared" si="578"/>
        <v>0</v>
      </c>
      <c r="AT684" s="9"/>
      <c r="AU684" s="5">
        <f t="shared" si="579"/>
        <v>0</v>
      </c>
      <c r="AV684" s="5">
        <f t="shared" si="580"/>
        <v>0</v>
      </c>
      <c r="AW684" s="9"/>
      <c r="AX684" s="5">
        <f t="shared" si="581"/>
        <v>0</v>
      </c>
      <c r="AY684" s="5">
        <f t="shared" si="582"/>
        <v>0</v>
      </c>
      <c r="AZ684" s="9"/>
      <c r="BA684" s="5">
        <f t="shared" si="583"/>
        <v>0</v>
      </c>
      <c r="BB684" s="5">
        <f t="shared" si="584"/>
        <v>0</v>
      </c>
      <c r="BC684" s="9"/>
      <c r="BD684" s="5">
        <f t="shared" si="585"/>
        <v>0</v>
      </c>
      <c r="BE684" s="5">
        <f t="shared" si="586"/>
        <v>0</v>
      </c>
      <c r="BG684" s="5">
        <f t="shared" si="587"/>
        <v>0</v>
      </c>
      <c r="BH684" s="5">
        <f t="shared" si="588"/>
        <v>0</v>
      </c>
      <c r="BJ684" s="5">
        <f t="shared" si="589"/>
        <v>0</v>
      </c>
      <c r="BK684" s="5">
        <f t="shared" si="590"/>
        <v>0</v>
      </c>
      <c r="BM684" s="5">
        <f t="shared" si="591"/>
        <v>0</v>
      </c>
      <c r="BN684" s="5">
        <f t="shared" si="592"/>
        <v>0</v>
      </c>
      <c r="BP684" s="5">
        <f t="shared" si="593"/>
        <v>0</v>
      </c>
      <c r="BQ684" s="5">
        <f t="shared" si="594"/>
        <v>0</v>
      </c>
      <c r="BS684" s="5">
        <f t="shared" si="595"/>
        <v>0</v>
      </c>
      <c r="BT684" s="5">
        <f t="shared" si="596"/>
        <v>0</v>
      </c>
      <c r="BV684" s="5">
        <f t="shared" si="597"/>
        <v>0</v>
      </c>
      <c r="BW684" s="5">
        <f t="shared" si="598"/>
        <v>0</v>
      </c>
      <c r="BY684" s="5">
        <f t="shared" si="599"/>
        <v>0</v>
      </c>
      <c r="BZ684" s="5">
        <f t="shared" si="600"/>
        <v>0</v>
      </c>
      <c r="CB684" s="5">
        <f t="shared" si="601"/>
        <v>0</v>
      </c>
      <c r="CC684" s="5">
        <f t="shared" si="602"/>
        <v>0</v>
      </c>
      <c r="CE684" s="5">
        <f t="shared" si="603"/>
        <v>0</v>
      </c>
      <c r="CF684" s="5">
        <f t="shared" si="604"/>
        <v>0</v>
      </c>
      <c r="CH684" s="5">
        <f t="shared" si="605"/>
        <v>0</v>
      </c>
      <c r="CI684" s="5">
        <f t="shared" si="606"/>
        <v>0</v>
      </c>
      <c r="CK684" s="5">
        <f t="shared" si="607"/>
        <v>0</v>
      </c>
      <c r="CL684" s="5">
        <f t="shared" si="608"/>
        <v>0</v>
      </c>
      <c r="CN684" s="5">
        <f t="shared" si="609"/>
        <v>0</v>
      </c>
      <c r="CO684" s="5">
        <f t="shared" si="610"/>
        <v>0</v>
      </c>
      <c r="CQ684" s="5">
        <f t="shared" si="611"/>
        <v>0</v>
      </c>
      <c r="CR684" s="5">
        <f t="shared" si="612"/>
        <v>0</v>
      </c>
      <c r="CT684" s="5">
        <f t="shared" si="613"/>
        <v>0</v>
      </c>
      <c r="CU684" s="5">
        <f t="shared" si="614"/>
        <v>0</v>
      </c>
      <c r="CW684" s="5">
        <f t="shared" si="615"/>
        <v>0</v>
      </c>
      <c r="CX684" s="5">
        <f t="shared" si="616"/>
        <v>0</v>
      </c>
      <c r="CZ684" s="5">
        <f t="shared" si="554"/>
        <v>0</v>
      </c>
      <c r="DA684" s="5">
        <f t="shared" si="555"/>
        <v>0</v>
      </c>
    </row>
    <row r="685" spans="2:105" x14ac:dyDescent="0.2">
      <c r="B685" s="23" t="s">
        <v>75</v>
      </c>
      <c r="D685" s="23" t="s">
        <v>350</v>
      </c>
      <c r="E685" s="23" t="s">
        <v>354</v>
      </c>
      <c r="F685" s="23" t="s">
        <v>329</v>
      </c>
      <c r="G685" s="37" t="s">
        <v>330</v>
      </c>
      <c r="H685" s="23" t="s">
        <v>236</v>
      </c>
      <c r="I685" s="23" t="s">
        <v>357</v>
      </c>
      <c r="K685" s="9"/>
      <c r="L685" s="5">
        <f t="shared" si="556"/>
        <v>0</v>
      </c>
      <c r="M685" s="9"/>
      <c r="N685" s="5">
        <f t="shared" si="557"/>
        <v>0</v>
      </c>
      <c r="O685" s="5">
        <f t="shared" si="558"/>
        <v>0</v>
      </c>
      <c r="P685" s="9"/>
      <c r="Q685" s="5">
        <f t="shared" si="559"/>
        <v>0</v>
      </c>
      <c r="R685" s="5">
        <f t="shared" si="560"/>
        <v>0</v>
      </c>
      <c r="S685" s="9"/>
      <c r="T685" s="5">
        <f t="shared" si="561"/>
        <v>0</v>
      </c>
      <c r="U685" s="5">
        <f t="shared" si="562"/>
        <v>0</v>
      </c>
      <c r="V685" s="9"/>
      <c r="W685" s="5">
        <f t="shared" si="563"/>
        <v>0</v>
      </c>
      <c r="X685" s="5">
        <f t="shared" si="564"/>
        <v>0</v>
      </c>
      <c r="Y685" s="9"/>
      <c r="Z685" s="5">
        <f t="shared" si="565"/>
        <v>0</v>
      </c>
      <c r="AA685" s="5">
        <f t="shared" si="566"/>
        <v>0</v>
      </c>
      <c r="AB685" s="9"/>
      <c r="AC685" s="5">
        <f t="shared" si="567"/>
        <v>0</v>
      </c>
      <c r="AD685" s="5">
        <f t="shared" si="568"/>
        <v>0</v>
      </c>
      <c r="AE685" s="9"/>
      <c r="AF685" s="5">
        <f t="shared" si="569"/>
        <v>0</v>
      </c>
      <c r="AG685" s="5">
        <f t="shared" si="570"/>
        <v>0</v>
      </c>
      <c r="AH685" s="9"/>
      <c r="AI685" s="5">
        <f t="shared" si="571"/>
        <v>0</v>
      </c>
      <c r="AJ685" s="5">
        <f t="shared" si="572"/>
        <v>0</v>
      </c>
      <c r="AK685" s="9"/>
      <c r="AL685" s="5">
        <f t="shared" si="573"/>
        <v>0</v>
      </c>
      <c r="AM685" s="5">
        <f t="shared" si="574"/>
        <v>0</v>
      </c>
      <c r="AN685" s="9"/>
      <c r="AO685" s="5">
        <f t="shared" si="575"/>
        <v>0</v>
      </c>
      <c r="AP685" s="5">
        <f t="shared" si="576"/>
        <v>0</v>
      </c>
      <c r="AQ685" s="9"/>
      <c r="AR685" s="5">
        <f t="shared" si="577"/>
        <v>0</v>
      </c>
      <c r="AS685" s="5">
        <f t="shared" si="578"/>
        <v>0</v>
      </c>
      <c r="AT685" s="9"/>
      <c r="AU685" s="5">
        <f t="shared" si="579"/>
        <v>0</v>
      </c>
      <c r="AV685" s="5">
        <f t="shared" si="580"/>
        <v>0</v>
      </c>
      <c r="AW685" s="9"/>
      <c r="AX685" s="5">
        <f t="shared" si="581"/>
        <v>0</v>
      </c>
      <c r="AY685" s="5">
        <f t="shared" si="582"/>
        <v>0</v>
      </c>
      <c r="AZ685" s="9"/>
      <c r="BA685" s="5">
        <f t="shared" si="583"/>
        <v>0</v>
      </c>
      <c r="BB685" s="5">
        <f t="shared" si="584"/>
        <v>0</v>
      </c>
      <c r="BC685" s="9"/>
      <c r="BD685" s="5">
        <f t="shared" si="585"/>
        <v>0</v>
      </c>
      <c r="BE685" s="5">
        <f t="shared" si="586"/>
        <v>0</v>
      </c>
      <c r="BG685" s="5">
        <f t="shared" si="587"/>
        <v>0</v>
      </c>
      <c r="BH685" s="5">
        <f t="shared" si="588"/>
        <v>0</v>
      </c>
      <c r="BJ685" s="5">
        <f t="shared" si="589"/>
        <v>0</v>
      </c>
      <c r="BK685" s="5">
        <f t="shared" si="590"/>
        <v>0</v>
      </c>
      <c r="BM685" s="5">
        <f t="shared" si="591"/>
        <v>0</v>
      </c>
      <c r="BN685" s="5">
        <f t="shared" si="592"/>
        <v>0</v>
      </c>
      <c r="BP685" s="5">
        <f t="shared" si="593"/>
        <v>0</v>
      </c>
      <c r="BQ685" s="5">
        <f t="shared" si="594"/>
        <v>0</v>
      </c>
      <c r="BS685" s="5">
        <f t="shared" si="595"/>
        <v>0</v>
      </c>
      <c r="BT685" s="5">
        <f t="shared" si="596"/>
        <v>0</v>
      </c>
      <c r="BV685" s="5">
        <f t="shared" si="597"/>
        <v>0</v>
      </c>
      <c r="BW685" s="5">
        <f t="shared" si="598"/>
        <v>0</v>
      </c>
      <c r="BY685" s="5">
        <f t="shared" si="599"/>
        <v>0</v>
      </c>
      <c r="BZ685" s="5">
        <f t="shared" si="600"/>
        <v>0</v>
      </c>
      <c r="CB685" s="5">
        <f t="shared" si="601"/>
        <v>0</v>
      </c>
      <c r="CC685" s="5">
        <f t="shared" si="602"/>
        <v>0</v>
      </c>
      <c r="CE685" s="5">
        <f t="shared" si="603"/>
        <v>0</v>
      </c>
      <c r="CF685" s="5">
        <f t="shared" si="604"/>
        <v>0</v>
      </c>
      <c r="CH685" s="5">
        <f t="shared" si="605"/>
        <v>0</v>
      </c>
      <c r="CI685" s="5">
        <f t="shared" si="606"/>
        <v>0</v>
      </c>
      <c r="CK685" s="5">
        <f t="shared" si="607"/>
        <v>0</v>
      </c>
      <c r="CL685" s="5">
        <f t="shared" si="608"/>
        <v>0</v>
      </c>
      <c r="CN685" s="5">
        <f t="shared" si="609"/>
        <v>0</v>
      </c>
      <c r="CO685" s="5">
        <f t="shared" si="610"/>
        <v>0</v>
      </c>
      <c r="CQ685" s="5">
        <f t="shared" si="611"/>
        <v>0</v>
      </c>
      <c r="CR685" s="5">
        <f t="shared" si="612"/>
        <v>0</v>
      </c>
      <c r="CT685" s="5">
        <f t="shared" si="613"/>
        <v>0</v>
      </c>
      <c r="CU685" s="5">
        <f t="shared" si="614"/>
        <v>0</v>
      </c>
      <c r="CW685" s="5">
        <f t="shared" si="615"/>
        <v>0</v>
      </c>
      <c r="CX685" s="5">
        <f t="shared" si="616"/>
        <v>0</v>
      </c>
      <c r="CZ685" s="5">
        <f t="shared" si="554"/>
        <v>0</v>
      </c>
      <c r="DA685" s="5">
        <f t="shared" si="555"/>
        <v>0</v>
      </c>
    </row>
    <row r="686" spans="2:105" x14ac:dyDescent="0.2">
      <c r="B686" s="23" t="s">
        <v>75</v>
      </c>
      <c r="D686" s="23" t="s">
        <v>350</v>
      </c>
      <c r="E686" s="23" t="s">
        <v>354</v>
      </c>
      <c r="F686" s="23" t="s">
        <v>329</v>
      </c>
      <c r="G686" s="37" t="s">
        <v>330</v>
      </c>
      <c r="H686" s="23" t="s">
        <v>237</v>
      </c>
      <c r="I686" s="23" t="s">
        <v>357</v>
      </c>
      <c r="K686" s="9"/>
      <c r="L686" s="5">
        <f t="shared" si="556"/>
        <v>0</v>
      </c>
      <c r="M686" s="9"/>
      <c r="N686" s="5">
        <f t="shared" si="557"/>
        <v>0</v>
      </c>
      <c r="O686" s="5">
        <f t="shared" si="558"/>
        <v>0</v>
      </c>
      <c r="P686" s="9"/>
      <c r="Q686" s="5">
        <f t="shared" si="559"/>
        <v>0</v>
      </c>
      <c r="R686" s="5">
        <f t="shared" si="560"/>
        <v>0</v>
      </c>
      <c r="S686" s="9"/>
      <c r="T686" s="5">
        <f t="shared" si="561"/>
        <v>0</v>
      </c>
      <c r="U686" s="5">
        <f t="shared" si="562"/>
        <v>0</v>
      </c>
      <c r="V686" s="9"/>
      <c r="W686" s="5">
        <f t="shared" si="563"/>
        <v>0</v>
      </c>
      <c r="X686" s="5">
        <f t="shared" si="564"/>
        <v>0</v>
      </c>
      <c r="Y686" s="9"/>
      <c r="Z686" s="5">
        <f t="shared" si="565"/>
        <v>0</v>
      </c>
      <c r="AA686" s="5">
        <f t="shared" si="566"/>
        <v>0</v>
      </c>
      <c r="AB686" s="9"/>
      <c r="AC686" s="5">
        <f t="shared" si="567"/>
        <v>0</v>
      </c>
      <c r="AD686" s="5">
        <f t="shared" si="568"/>
        <v>0</v>
      </c>
      <c r="AE686" s="9"/>
      <c r="AF686" s="5">
        <f t="shared" si="569"/>
        <v>0</v>
      </c>
      <c r="AG686" s="5">
        <f t="shared" si="570"/>
        <v>0</v>
      </c>
      <c r="AH686" s="9"/>
      <c r="AI686" s="5">
        <f t="shared" si="571"/>
        <v>0</v>
      </c>
      <c r="AJ686" s="5">
        <f t="shared" si="572"/>
        <v>0</v>
      </c>
      <c r="AK686" s="9"/>
      <c r="AL686" s="5">
        <f t="shared" si="573"/>
        <v>0</v>
      </c>
      <c r="AM686" s="5">
        <f t="shared" si="574"/>
        <v>0</v>
      </c>
      <c r="AN686" s="9"/>
      <c r="AO686" s="5">
        <f t="shared" si="575"/>
        <v>0</v>
      </c>
      <c r="AP686" s="5">
        <f t="shared" si="576"/>
        <v>0</v>
      </c>
      <c r="AQ686" s="9"/>
      <c r="AR686" s="5">
        <f t="shared" si="577"/>
        <v>0</v>
      </c>
      <c r="AS686" s="5">
        <f t="shared" si="578"/>
        <v>0</v>
      </c>
      <c r="AT686" s="9"/>
      <c r="AU686" s="5">
        <f t="shared" si="579"/>
        <v>0</v>
      </c>
      <c r="AV686" s="5">
        <f t="shared" si="580"/>
        <v>0</v>
      </c>
      <c r="AW686" s="9"/>
      <c r="AX686" s="5">
        <f t="shared" si="581"/>
        <v>0</v>
      </c>
      <c r="AY686" s="5">
        <f t="shared" si="582"/>
        <v>0</v>
      </c>
      <c r="AZ686" s="9"/>
      <c r="BA686" s="5">
        <f t="shared" si="583"/>
        <v>0</v>
      </c>
      <c r="BB686" s="5">
        <f t="shared" si="584"/>
        <v>0</v>
      </c>
      <c r="BC686" s="9"/>
      <c r="BD686" s="5">
        <f t="shared" si="585"/>
        <v>0</v>
      </c>
      <c r="BE686" s="5">
        <f t="shared" si="586"/>
        <v>0</v>
      </c>
      <c r="BG686" s="5">
        <f t="shared" si="587"/>
        <v>0</v>
      </c>
      <c r="BH686" s="5">
        <f t="shared" si="588"/>
        <v>0</v>
      </c>
      <c r="BJ686" s="5">
        <f t="shared" si="589"/>
        <v>0</v>
      </c>
      <c r="BK686" s="5">
        <f t="shared" si="590"/>
        <v>0</v>
      </c>
      <c r="BM686" s="5">
        <f t="shared" si="591"/>
        <v>0</v>
      </c>
      <c r="BN686" s="5">
        <f t="shared" si="592"/>
        <v>0</v>
      </c>
      <c r="BP686" s="5">
        <f t="shared" si="593"/>
        <v>0</v>
      </c>
      <c r="BQ686" s="5">
        <f t="shared" si="594"/>
        <v>0</v>
      </c>
      <c r="BS686" s="5">
        <f t="shared" si="595"/>
        <v>0</v>
      </c>
      <c r="BT686" s="5">
        <f t="shared" si="596"/>
        <v>0</v>
      </c>
      <c r="BV686" s="5">
        <f t="shared" si="597"/>
        <v>0</v>
      </c>
      <c r="BW686" s="5">
        <f t="shared" si="598"/>
        <v>0</v>
      </c>
      <c r="BY686" s="5">
        <f t="shared" si="599"/>
        <v>0</v>
      </c>
      <c r="BZ686" s="5">
        <f t="shared" si="600"/>
        <v>0</v>
      </c>
      <c r="CB686" s="5">
        <f t="shared" si="601"/>
        <v>0</v>
      </c>
      <c r="CC686" s="5">
        <f t="shared" si="602"/>
        <v>0</v>
      </c>
      <c r="CE686" s="5">
        <f t="shared" si="603"/>
        <v>0</v>
      </c>
      <c r="CF686" s="5">
        <f t="shared" si="604"/>
        <v>0</v>
      </c>
      <c r="CH686" s="5">
        <f t="shared" si="605"/>
        <v>0</v>
      </c>
      <c r="CI686" s="5">
        <f t="shared" si="606"/>
        <v>0</v>
      </c>
      <c r="CK686" s="5">
        <f t="shared" si="607"/>
        <v>0</v>
      </c>
      <c r="CL686" s="5">
        <f t="shared" si="608"/>
        <v>0</v>
      </c>
      <c r="CN686" s="5">
        <f t="shared" si="609"/>
        <v>0</v>
      </c>
      <c r="CO686" s="5">
        <f t="shared" si="610"/>
        <v>0</v>
      </c>
      <c r="CQ686" s="5">
        <f t="shared" si="611"/>
        <v>0</v>
      </c>
      <c r="CR686" s="5">
        <f t="shared" si="612"/>
        <v>0</v>
      </c>
      <c r="CT686" s="5">
        <f t="shared" si="613"/>
        <v>0</v>
      </c>
      <c r="CU686" s="5">
        <f t="shared" si="614"/>
        <v>0</v>
      </c>
      <c r="CW686" s="5">
        <f t="shared" si="615"/>
        <v>0</v>
      </c>
      <c r="CX686" s="5">
        <f t="shared" si="616"/>
        <v>0</v>
      </c>
      <c r="CZ686" s="5">
        <f t="shared" si="554"/>
        <v>0</v>
      </c>
      <c r="DA686" s="5">
        <f t="shared" si="555"/>
        <v>0</v>
      </c>
    </row>
    <row r="687" spans="2:105" x14ac:dyDescent="0.2">
      <c r="K687" s="9"/>
      <c r="M687" s="9"/>
      <c r="P687" s="9"/>
      <c r="S687" s="9"/>
      <c r="V687" s="9"/>
      <c r="Y687" s="9"/>
      <c r="AB687" s="9"/>
      <c r="AE687" s="9"/>
      <c r="AH687" s="9"/>
      <c r="AK687" s="9"/>
      <c r="AN687" s="9"/>
      <c r="AQ687" s="9"/>
      <c r="AT687" s="9"/>
      <c r="AW687" s="9"/>
      <c r="AZ687" s="9"/>
      <c r="BC687" s="9"/>
    </row>
    <row r="688" spans="2:105" x14ac:dyDescent="0.2">
      <c r="B688" s="23" t="s">
        <v>75</v>
      </c>
      <c r="D688" s="23" t="s">
        <v>350</v>
      </c>
      <c r="E688" s="23" t="s">
        <v>354</v>
      </c>
      <c r="F688" s="23" t="s">
        <v>331</v>
      </c>
      <c r="G688" s="37" t="s">
        <v>332</v>
      </c>
      <c r="H688" s="23" t="s">
        <v>235</v>
      </c>
      <c r="I688" s="23" t="s">
        <v>357</v>
      </c>
      <c r="K688" s="9"/>
      <c r="L688" s="5">
        <f t="shared" si="556"/>
        <v>0</v>
      </c>
      <c r="M688" s="9"/>
      <c r="N688" s="5">
        <f t="shared" si="557"/>
        <v>0</v>
      </c>
      <c r="O688" s="5">
        <f t="shared" si="558"/>
        <v>0</v>
      </c>
      <c r="P688" s="9"/>
      <c r="Q688" s="5">
        <f t="shared" si="559"/>
        <v>0</v>
      </c>
      <c r="R688" s="5">
        <f t="shared" si="560"/>
        <v>0</v>
      </c>
      <c r="S688" s="9"/>
      <c r="T688" s="5">
        <f t="shared" si="561"/>
        <v>0</v>
      </c>
      <c r="U688" s="5">
        <f t="shared" si="562"/>
        <v>0</v>
      </c>
      <c r="V688" s="9"/>
      <c r="W688" s="5">
        <f t="shared" si="563"/>
        <v>0</v>
      </c>
      <c r="X688" s="5">
        <f t="shared" si="564"/>
        <v>0</v>
      </c>
      <c r="Y688" s="9"/>
      <c r="Z688" s="5">
        <f t="shared" si="565"/>
        <v>0</v>
      </c>
      <c r="AA688" s="5">
        <f t="shared" si="566"/>
        <v>0</v>
      </c>
      <c r="AB688" s="9"/>
      <c r="AC688" s="5">
        <f t="shared" si="567"/>
        <v>0</v>
      </c>
      <c r="AD688" s="5">
        <f t="shared" si="568"/>
        <v>0</v>
      </c>
      <c r="AE688" s="9"/>
      <c r="AF688" s="5">
        <f t="shared" si="569"/>
        <v>0</v>
      </c>
      <c r="AG688" s="5">
        <f t="shared" si="570"/>
        <v>0</v>
      </c>
      <c r="AH688" s="9"/>
      <c r="AI688" s="5">
        <f t="shared" si="571"/>
        <v>0</v>
      </c>
      <c r="AJ688" s="5">
        <f t="shared" si="572"/>
        <v>0</v>
      </c>
      <c r="AK688" s="9"/>
      <c r="AL688" s="5">
        <f t="shared" si="573"/>
        <v>0</v>
      </c>
      <c r="AM688" s="5">
        <f t="shared" si="574"/>
        <v>0</v>
      </c>
      <c r="AN688" s="9"/>
      <c r="AO688" s="5">
        <f t="shared" si="575"/>
        <v>0</v>
      </c>
      <c r="AP688" s="5">
        <f t="shared" si="576"/>
        <v>0</v>
      </c>
      <c r="AQ688" s="9"/>
      <c r="AR688" s="5">
        <f t="shared" si="577"/>
        <v>0</v>
      </c>
      <c r="AS688" s="5">
        <f t="shared" si="578"/>
        <v>0</v>
      </c>
      <c r="AT688" s="9"/>
      <c r="AU688" s="5">
        <f t="shared" si="579"/>
        <v>0</v>
      </c>
      <c r="AV688" s="5">
        <f t="shared" si="580"/>
        <v>0</v>
      </c>
      <c r="AW688" s="9"/>
      <c r="AX688" s="5">
        <f t="shared" si="581"/>
        <v>0</v>
      </c>
      <c r="AY688" s="5">
        <f t="shared" si="582"/>
        <v>0</v>
      </c>
      <c r="AZ688" s="9"/>
      <c r="BA688" s="5">
        <f t="shared" si="583"/>
        <v>0</v>
      </c>
      <c r="BB688" s="5">
        <f t="shared" si="584"/>
        <v>0</v>
      </c>
      <c r="BC688" s="9"/>
      <c r="BD688" s="5">
        <f t="shared" si="585"/>
        <v>0</v>
      </c>
      <c r="BE688" s="5">
        <f t="shared" si="586"/>
        <v>0</v>
      </c>
      <c r="BG688" s="5">
        <f t="shared" si="587"/>
        <v>0</v>
      </c>
      <c r="BH688" s="5">
        <f t="shared" si="588"/>
        <v>0</v>
      </c>
      <c r="BJ688" s="5">
        <f t="shared" si="589"/>
        <v>0</v>
      </c>
      <c r="BK688" s="5">
        <f t="shared" si="590"/>
        <v>0</v>
      </c>
      <c r="BM688" s="5">
        <f t="shared" si="591"/>
        <v>0</v>
      </c>
      <c r="BN688" s="5">
        <f t="shared" si="592"/>
        <v>0</v>
      </c>
      <c r="BP688" s="5">
        <f t="shared" si="593"/>
        <v>0</v>
      </c>
      <c r="BQ688" s="5">
        <f t="shared" si="594"/>
        <v>0</v>
      </c>
      <c r="BS688" s="5">
        <f t="shared" si="595"/>
        <v>0</v>
      </c>
      <c r="BT688" s="5">
        <f t="shared" si="596"/>
        <v>0</v>
      </c>
      <c r="BV688" s="5">
        <f t="shared" si="597"/>
        <v>0</v>
      </c>
      <c r="BW688" s="5">
        <f t="shared" si="598"/>
        <v>0</v>
      </c>
      <c r="BY688" s="5">
        <f t="shared" si="599"/>
        <v>0</v>
      </c>
      <c r="BZ688" s="5">
        <f t="shared" si="600"/>
        <v>0</v>
      </c>
      <c r="CB688" s="5">
        <f t="shared" si="601"/>
        <v>0</v>
      </c>
      <c r="CC688" s="5">
        <f t="shared" si="602"/>
        <v>0</v>
      </c>
      <c r="CE688" s="5">
        <f t="shared" si="603"/>
        <v>0</v>
      </c>
      <c r="CF688" s="5">
        <f t="shared" si="604"/>
        <v>0</v>
      </c>
      <c r="CH688" s="5">
        <f t="shared" si="605"/>
        <v>0</v>
      </c>
      <c r="CI688" s="5">
        <f t="shared" si="606"/>
        <v>0</v>
      </c>
      <c r="CK688" s="5">
        <f t="shared" si="607"/>
        <v>0</v>
      </c>
      <c r="CL688" s="5">
        <f t="shared" si="608"/>
        <v>0</v>
      </c>
      <c r="CN688" s="5">
        <f t="shared" si="609"/>
        <v>0</v>
      </c>
      <c r="CO688" s="5">
        <f t="shared" si="610"/>
        <v>0</v>
      </c>
      <c r="CQ688" s="5">
        <f t="shared" si="611"/>
        <v>0</v>
      </c>
      <c r="CR688" s="5">
        <f t="shared" si="612"/>
        <v>0</v>
      </c>
      <c r="CT688" s="5">
        <f t="shared" si="613"/>
        <v>0</v>
      </c>
      <c r="CU688" s="5">
        <f t="shared" si="614"/>
        <v>0</v>
      </c>
      <c r="CW688" s="5">
        <f t="shared" si="615"/>
        <v>0</v>
      </c>
      <c r="CX688" s="5">
        <f t="shared" si="616"/>
        <v>0</v>
      </c>
      <c r="CZ688" s="5">
        <f t="shared" si="554"/>
        <v>0</v>
      </c>
      <c r="DA688" s="5">
        <f t="shared" si="555"/>
        <v>0</v>
      </c>
    </row>
    <row r="689" spans="2:105" x14ac:dyDescent="0.2">
      <c r="B689" s="23" t="s">
        <v>75</v>
      </c>
      <c r="D689" s="23" t="s">
        <v>350</v>
      </c>
      <c r="E689" s="23" t="s">
        <v>354</v>
      </c>
      <c r="F689" s="23" t="s">
        <v>331</v>
      </c>
      <c r="G689" s="37" t="s">
        <v>332</v>
      </c>
      <c r="H689" s="23" t="s">
        <v>236</v>
      </c>
      <c r="I689" s="23" t="s">
        <v>357</v>
      </c>
      <c r="K689" s="9"/>
      <c r="L689" s="5">
        <f t="shared" si="556"/>
        <v>0</v>
      </c>
      <c r="M689" s="9"/>
      <c r="N689" s="5">
        <f t="shared" si="557"/>
        <v>0</v>
      </c>
      <c r="O689" s="5">
        <f t="shared" si="558"/>
        <v>0</v>
      </c>
      <c r="P689" s="9"/>
      <c r="Q689" s="5">
        <f t="shared" si="559"/>
        <v>0</v>
      </c>
      <c r="R689" s="5">
        <f t="shared" si="560"/>
        <v>0</v>
      </c>
      <c r="S689" s="9"/>
      <c r="T689" s="5">
        <f t="shared" si="561"/>
        <v>0</v>
      </c>
      <c r="U689" s="5">
        <f t="shared" si="562"/>
        <v>0</v>
      </c>
      <c r="V689" s="9"/>
      <c r="W689" s="5">
        <f t="shared" si="563"/>
        <v>0</v>
      </c>
      <c r="X689" s="5">
        <f t="shared" si="564"/>
        <v>0</v>
      </c>
      <c r="Y689" s="9"/>
      <c r="Z689" s="5">
        <f t="shared" si="565"/>
        <v>0</v>
      </c>
      <c r="AA689" s="5">
        <f t="shared" si="566"/>
        <v>0</v>
      </c>
      <c r="AB689" s="9"/>
      <c r="AC689" s="5">
        <f t="shared" si="567"/>
        <v>0</v>
      </c>
      <c r="AD689" s="5">
        <f t="shared" si="568"/>
        <v>0</v>
      </c>
      <c r="AE689" s="9"/>
      <c r="AF689" s="5">
        <f t="shared" si="569"/>
        <v>0</v>
      </c>
      <c r="AG689" s="5">
        <f t="shared" si="570"/>
        <v>0</v>
      </c>
      <c r="AH689" s="9"/>
      <c r="AI689" s="5">
        <f t="shared" si="571"/>
        <v>0</v>
      </c>
      <c r="AJ689" s="5">
        <f t="shared" si="572"/>
        <v>0</v>
      </c>
      <c r="AK689" s="9"/>
      <c r="AL689" s="5">
        <f t="shared" si="573"/>
        <v>0</v>
      </c>
      <c r="AM689" s="5">
        <f t="shared" si="574"/>
        <v>0</v>
      </c>
      <c r="AN689" s="9"/>
      <c r="AO689" s="5">
        <f t="shared" si="575"/>
        <v>0</v>
      </c>
      <c r="AP689" s="5">
        <f t="shared" si="576"/>
        <v>0</v>
      </c>
      <c r="AQ689" s="9"/>
      <c r="AR689" s="5">
        <f t="shared" si="577"/>
        <v>0</v>
      </c>
      <c r="AS689" s="5">
        <f t="shared" si="578"/>
        <v>0</v>
      </c>
      <c r="AT689" s="9"/>
      <c r="AU689" s="5">
        <f t="shared" si="579"/>
        <v>0</v>
      </c>
      <c r="AV689" s="5">
        <f t="shared" si="580"/>
        <v>0</v>
      </c>
      <c r="AW689" s="9"/>
      <c r="AX689" s="5">
        <f t="shared" si="581"/>
        <v>0</v>
      </c>
      <c r="AY689" s="5">
        <f t="shared" si="582"/>
        <v>0</v>
      </c>
      <c r="AZ689" s="9"/>
      <c r="BA689" s="5">
        <f t="shared" si="583"/>
        <v>0</v>
      </c>
      <c r="BB689" s="5">
        <f t="shared" si="584"/>
        <v>0</v>
      </c>
      <c r="BC689" s="9"/>
      <c r="BD689" s="5">
        <f t="shared" si="585"/>
        <v>0</v>
      </c>
      <c r="BE689" s="5">
        <f t="shared" si="586"/>
        <v>0</v>
      </c>
      <c r="BG689" s="5">
        <f t="shared" si="587"/>
        <v>0</v>
      </c>
      <c r="BH689" s="5">
        <f t="shared" si="588"/>
        <v>0</v>
      </c>
      <c r="BJ689" s="5">
        <f t="shared" si="589"/>
        <v>0</v>
      </c>
      <c r="BK689" s="5">
        <f t="shared" si="590"/>
        <v>0</v>
      </c>
      <c r="BM689" s="5">
        <f t="shared" si="591"/>
        <v>0</v>
      </c>
      <c r="BN689" s="5">
        <f t="shared" si="592"/>
        <v>0</v>
      </c>
      <c r="BP689" s="5">
        <f t="shared" si="593"/>
        <v>0</v>
      </c>
      <c r="BQ689" s="5">
        <f t="shared" si="594"/>
        <v>0</v>
      </c>
      <c r="BS689" s="5">
        <f t="shared" si="595"/>
        <v>0</v>
      </c>
      <c r="BT689" s="5">
        <f t="shared" si="596"/>
        <v>0</v>
      </c>
      <c r="BV689" s="5">
        <f t="shared" si="597"/>
        <v>0</v>
      </c>
      <c r="BW689" s="5">
        <f t="shared" si="598"/>
        <v>0</v>
      </c>
      <c r="BY689" s="5">
        <f t="shared" si="599"/>
        <v>0</v>
      </c>
      <c r="BZ689" s="5">
        <f t="shared" si="600"/>
        <v>0</v>
      </c>
      <c r="CB689" s="5">
        <f t="shared" si="601"/>
        <v>0</v>
      </c>
      <c r="CC689" s="5">
        <f t="shared" si="602"/>
        <v>0</v>
      </c>
      <c r="CE689" s="5">
        <f t="shared" si="603"/>
        <v>0</v>
      </c>
      <c r="CF689" s="5">
        <f t="shared" si="604"/>
        <v>0</v>
      </c>
      <c r="CH689" s="5">
        <f t="shared" si="605"/>
        <v>0</v>
      </c>
      <c r="CI689" s="5">
        <f t="shared" si="606"/>
        <v>0</v>
      </c>
      <c r="CK689" s="5">
        <f t="shared" si="607"/>
        <v>0</v>
      </c>
      <c r="CL689" s="5">
        <f t="shared" si="608"/>
        <v>0</v>
      </c>
      <c r="CN689" s="5">
        <f t="shared" si="609"/>
        <v>0</v>
      </c>
      <c r="CO689" s="5">
        <f t="shared" si="610"/>
        <v>0</v>
      </c>
      <c r="CQ689" s="5">
        <f t="shared" si="611"/>
        <v>0</v>
      </c>
      <c r="CR689" s="5">
        <f t="shared" si="612"/>
        <v>0</v>
      </c>
      <c r="CT689" s="5">
        <f t="shared" si="613"/>
        <v>0</v>
      </c>
      <c r="CU689" s="5">
        <f t="shared" si="614"/>
        <v>0</v>
      </c>
      <c r="CW689" s="5">
        <f t="shared" si="615"/>
        <v>0</v>
      </c>
      <c r="CX689" s="5">
        <f t="shared" si="616"/>
        <v>0</v>
      </c>
      <c r="CZ689" s="5">
        <f t="shared" si="554"/>
        <v>0</v>
      </c>
      <c r="DA689" s="5">
        <f t="shared" si="555"/>
        <v>0</v>
      </c>
    </row>
    <row r="690" spans="2:105" x14ac:dyDescent="0.2">
      <c r="B690" s="23" t="s">
        <v>75</v>
      </c>
      <c r="D690" s="23" t="s">
        <v>350</v>
      </c>
      <c r="E690" s="23" t="s">
        <v>354</v>
      </c>
      <c r="F690" s="23" t="s">
        <v>331</v>
      </c>
      <c r="G690" s="37" t="s">
        <v>332</v>
      </c>
      <c r="H690" s="23" t="s">
        <v>237</v>
      </c>
      <c r="I690" s="23" t="s">
        <v>357</v>
      </c>
      <c r="K690" s="9"/>
      <c r="L690" s="5">
        <f t="shared" si="556"/>
        <v>0</v>
      </c>
      <c r="M690" s="9"/>
      <c r="N690" s="5">
        <f t="shared" si="557"/>
        <v>0</v>
      </c>
      <c r="O690" s="5">
        <f t="shared" si="558"/>
        <v>0</v>
      </c>
      <c r="P690" s="9"/>
      <c r="Q690" s="5">
        <f t="shared" si="559"/>
        <v>0</v>
      </c>
      <c r="R690" s="5">
        <f t="shared" si="560"/>
        <v>0</v>
      </c>
      <c r="S690" s="9"/>
      <c r="T690" s="5">
        <f t="shared" si="561"/>
        <v>0</v>
      </c>
      <c r="U690" s="5">
        <f t="shared" si="562"/>
        <v>0</v>
      </c>
      <c r="V690" s="9"/>
      <c r="W690" s="5">
        <f t="shared" si="563"/>
        <v>0</v>
      </c>
      <c r="X690" s="5">
        <f t="shared" si="564"/>
        <v>0</v>
      </c>
      <c r="Y690" s="9"/>
      <c r="Z690" s="5">
        <f t="shared" si="565"/>
        <v>0</v>
      </c>
      <c r="AA690" s="5">
        <f t="shared" si="566"/>
        <v>0</v>
      </c>
      <c r="AB690" s="9"/>
      <c r="AC690" s="5">
        <f t="shared" si="567"/>
        <v>0</v>
      </c>
      <c r="AD690" s="5">
        <f t="shared" si="568"/>
        <v>0</v>
      </c>
      <c r="AE690" s="9"/>
      <c r="AF690" s="5">
        <f t="shared" si="569"/>
        <v>0</v>
      </c>
      <c r="AG690" s="5">
        <f t="shared" si="570"/>
        <v>0</v>
      </c>
      <c r="AH690" s="9"/>
      <c r="AI690" s="5">
        <f t="shared" si="571"/>
        <v>0</v>
      </c>
      <c r="AJ690" s="5">
        <f t="shared" si="572"/>
        <v>0</v>
      </c>
      <c r="AK690" s="9"/>
      <c r="AL690" s="5">
        <f t="shared" si="573"/>
        <v>0</v>
      </c>
      <c r="AM690" s="5">
        <f t="shared" si="574"/>
        <v>0</v>
      </c>
      <c r="AN690" s="9"/>
      <c r="AO690" s="5">
        <f t="shared" si="575"/>
        <v>0</v>
      </c>
      <c r="AP690" s="5">
        <f t="shared" si="576"/>
        <v>0</v>
      </c>
      <c r="AQ690" s="9"/>
      <c r="AR690" s="5">
        <f t="shared" si="577"/>
        <v>0</v>
      </c>
      <c r="AS690" s="5">
        <f t="shared" si="578"/>
        <v>0</v>
      </c>
      <c r="AT690" s="9"/>
      <c r="AU690" s="5">
        <f t="shared" si="579"/>
        <v>0</v>
      </c>
      <c r="AV690" s="5">
        <f t="shared" si="580"/>
        <v>0</v>
      </c>
      <c r="AW690" s="9"/>
      <c r="AX690" s="5">
        <f t="shared" si="581"/>
        <v>0</v>
      </c>
      <c r="AY690" s="5">
        <f t="shared" si="582"/>
        <v>0</v>
      </c>
      <c r="AZ690" s="9"/>
      <c r="BA690" s="5">
        <f t="shared" si="583"/>
        <v>0</v>
      </c>
      <c r="BB690" s="5">
        <f t="shared" si="584"/>
        <v>0</v>
      </c>
      <c r="BC690" s="9"/>
      <c r="BD690" s="5">
        <f t="shared" si="585"/>
        <v>0</v>
      </c>
      <c r="BE690" s="5">
        <f t="shared" si="586"/>
        <v>0</v>
      </c>
      <c r="BG690" s="5">
        <f t="shared" si="587"/>
        <v>0</v>
      </c>
      <c r="BH690" s="5">
        <f t="shared" si="588"/>
        <v>0</v>
      </c>
      <c r="BJ690" s="5">
        <f t="shared" si="589"/>
        <v>0</v>
      </c>
      <c r="BK690" s="5">
        <f t="shared" si="590"/>
        <v>0</v>
      </c>
      <c r="BM690" s="5">
        <f t="shared" si="591"/>
        <v>0</v>
      </c>
      <c r="BN690" s="5">
        <f t="shared" si="592"/>
        <v>0</v>
      </c>
      <c r="BP690" s="5">
        <f t="shared" si="593"/>
        <v>0</v>
      </c>
      <c r="BQ690" s="5">
        <f t="shared" si="594"/>
        <v>0</v>
      </c>
      <c r="BS690" s="5">
        <f t="shared" si="595"/>
        <v>0</v>
      </c>
      <c r="BT690" s="5">
        <f t="shared" si="596"/>
        <v>0</v>
      </c>
      <c r="BV690" s="5">
        <f t="shared" si="597"/>
        <v>0</v>
      </c>
      <c r="BW690" s="5">
        <f t="shared" si="598"/>
        <v>0</v>
      </c>
      <c r="BY690" s="5">
        <f t="shared" si="599"/>
        <v>0</v>
      </c>
      <c r="BZ690" s="5">
        <f t="shared" si="600"/>
        <v>0</v>
      </c>
      <c r="CB690" s="5">
        <f t="shared" si="601"/>
        <v>0</v>
      </c>
      <c r="CC690" s="5">
        <f t="shared" si="602"/>
        <v>0</v>
      </c>
      <c r="CE690" s="5">
        <f t="shared" si="603"/>
        <v>0</v>
      </c>
      <c r="CF690" s="5">
        <f t="shared" si="604"/>
        <v>0</v>
      </c>
      <c r="CH690" s="5">
        <f t="shared" si="605"/>
        <v>0</v>
      </c>
      <c r="CI690" s="5">
        <f t="shared" si="606"/>
        <v>0</v>
      </c>
      <c r="CK690" s="5">
        <f t="shared" si="607"/>
        <v>0</v>
      </c>
      <c r="CL690" s="5">
        <f t="shared" si="608"/>
        <v>0</v>
      </c>
      <c r="CN690" s="5">
        <f t="shared" si="609"/>
        <v>0</v>
      </c>
      <c r="CO690" s="5">
        <f t="shared" si="610"/>
        <v>0</v>
      </c>
      <c r="CQ690" s="5">
        <f t="shared" si="611"/>
        <v>0</v>
      </c>
      <c r="CR690" s="5">
        <f t="shared" si="612"/>
        <v>0</v>
      </c>
      <c r="CT690" s="5">
        <f t="shared" si="613"/>
        <v>0</v>
      </c>
      <c r="CU690" s="5">
        <f t="shared" si="614"/>
        <v>0</v>
      </c>
      <c r="CW690" s="5">
        <f t="shared" si="615"/>
        <v>0</v>
      </c>
      <c r="CX690" s="5">
        <f t="shared" si="616"/>
        <v>0</v>
      </c>
      <c r="CZ690" s="5">
        <f t="shared" si="554"/>
        <v>0</v>
      </c>
      <c r="DA690" s="5">
        <f t="shared" si="555"/>
        <v>0</v>
      </c>
    </row>
    <row r="691" spans="2:105" x14ac:dyDescent="0.2">
      <c r="K691" s="9"/>
      <c r="M691" s="9"/>
      <c r="P691" s="9"/>
      <c r="S691" s="9"/>
      <c r="V691" s="9"/>
      <c r="Y691" s="9"/>
      <c r="AB691" s="9"/>
      <c r="AE691" s="9"/>
      <c r="AH691" s="9"/>
      <c r="AK691" s="9"/>
      <c r="AN691" s="9"/>
      <c r="AQ691" s="9"/>
      <c r="AT691" s="9"/>
      <c r="AW691" s="9"/>
      <c r="AZ691" s="9"/>
      <c r="BC691" s="9"/>
    </row>
    <row r="692" spans="2:105" x14ac:dyDescent="0.2">
      <c r="B692" s="23" t="s">
        <v>75</v>
      </c>
      <c r="D692" s="23" t="s">
        <v>350</v>
      </c>
      <c r="E692" s="23" t="s">
        <v>354</v>
      </c>
      <c r="F692" s="23" t="s">
        <v>333</v>
      </c>
      <c r="G692" s="37" t="s">
        <v>334</v>
      </c>
      <c r="H692" s="23" t="s">
        <v>235</v>
      </c>
      <c r="I692" s="23" t="s">
        <v>357</v>
      </c>
      <c r="K692" s="9"/>
      <c r="L692" s="5">
        <f t="shared" si="556"/>
        <v>0</v>
      </c>
      <c r="M692" s="9"/>
      <c r="N692" s="5">
        <f t="shared" si="557"/>
        <v>0</v>
      </c>
      <c r="O692" s="5">
        <f t="shared" si="558"/>
        <v>0</v>
      </c>
      <c r="P692" s="9"/>
      <c r="Q692" s="5">
        <f t="shared" si="559"/>
        <v>0</v>
      </c>
      <c r="R692" s="5">
        <f t="shared" si="560"/>
        <v>0</v>
      </c>
      <c r="S692" s="9"/>
      <c r="T692" s="5">
        <f t="shared" si="561"/>
        <v>0</v>
      </c>
      <c r="U692" s="5">
        <f t="shared" si="562"/>
        <v>0</v>
      </c>
      <c r="V692" s="9"/>
      <c r="W692" s="5">
        <f t="shared" si="563"/>
        <v>0</v>
      </c>
      <c r="X692" s="5">
        <f t="shared" si="564"/>
        <v>0</v>
      </c>
      <c r="Y692" s="9"/>
      <c r="Z692" s="5">
        <f t="shared" si="565"/>
        <v>0</v>
      </c>
      <c r="AA692" s="5">
        <f t="shared" si="566"/>
        <v>0</v>
      </c>
      <c r="AB692" s="9"/>
      <c r="AC692" s="5">
        <f t="shared" si="567"/>
        <v>0</v>
      </c>
      <c r="AD692" s="5">
        <f t="shared" si="568"/>
        <v>0</v>
      </c>
      <c r="AE692" s="9"/>
      <c r="AF692" s="5">
        <f t="shared" si="569"/>
        <v>0</v>
      </c>
      <c r="AG692" s="5">
        <f t="shared" si="570"/>
        <v>0</v>
      </c>
      <c r="AH692" s="9"/>
      <c r="AI692" s="5">
        <f t="shared" si="571"/>
        <v>0</v>
      </c>
      <c r="AJ692" s="5">
        <f t="shared" si="572"/>
        <v>0</v>
      </c>
      <c r="AK692" s="9"/>
      <c r="AL692" s="5">
        <f t="shared" si="573"/>
        <v>0</v>
      </c>
      <c r="AM692" s="5">
        <f t="shared" si="574"/>
        <v>0</v>
      </c>
      <c r="AN692" s="9"/>
      <c r="AO692" s="5">
        <f t="shared" si="575"/>
        <v>0</v>
      </c>
      <c r="AP692" s="5">
        <f t="shared" si="576"/>
        <v>0</v>
      </c>
      <c r="AQ692" s="9"/>
      <c r="AR692" s="5">
        <f t="shared" si="577"/>
        <v>0</v>
      </c>
      <c r="AS692" s="5">
        <f t="shared" si="578"/>
        <v>0</v>
      </c>
      <c r="AT692" s="9"/>
      <c r="AU692" s="5">
        <f t="shared" si="579"/>
        <v>0</v>
      </c>
      <c r="AV692" s="5">
        <f t="shared" si="580"/>
        <v>0</v>
      </c>
      <c r="AW692" s="9"/>
      <c r="AX692" s="5">
        <f t="shared" si="581"/>
        <v>0</v>
      </c>
      <c r="AY692" s="5">
        <f t="shared" si="582"/>
        <v>0</v>
      </c>
      <c r="AZ692" s="9"/>
      <c r="BA692" s="5">
        <f t="shared" si="583"/>
        <v>0</v>
      </c>
      <c r="BB692" s="5">
        <f t="shared" si="584"/>
        <v>0</v>
      </c>
      <c r="BC692" s="9"/>
      <c r="BD692" s="5">
        <f t="shared" si="585"/>
        <v>0</v>
      </c>
      <c r="BE692" s="5">
        <f t="shared" si="586"/>
        <v>0</v>
      </c>
      <c r="BG692" s="5">
        <f t="shared" si="587"/>
        <v>0</v>
      </c>
      <c r="BH692" s="5">
        <f t="shared" si="588"/>
        <v>0</v>
      </c>
      <c r="BJ692" s="5">
        <f t="shared" si="589"/>
        <v>0</v>
      </c>
      <c r="BK692" s="5">
        <f t="shared" si="590"/>
        <v>0</v>
      </c>
      <c r="BM692" s="5">
        <f t="shared" si="591"/>
        <v>0</v>
      </c>
      <c r="BN692" s="5">
        <f t="shared" si="592"/>
        <v>0</v>
      </c>
      <c r="BP692" s="5">
        <f t="shared" si="593"/>
        <v>0</v>
      </c>
      <c r="BQ692" s="5">
        <f t="shared" si="594"/>
        <v>0</v>
      </c>
      <c r="BS692" s="5">
        <f t="shared" si="595"/>
        <v>0</v>
      </c>
      <c r="BT692" s="5">
        <f t="shared" si="596"/>
        <v>0</v>
      </c>
      <c r="BV692" s="5">
        <f t="shared" si="597"/>
        <v>0</v>
      </c>
      <c r="BW692" s="5">
        <f t="shared" si="598"/>
        <v>0</v>
      </c>
      <c r="BY692" s="5">
        <f t="shared" si="599"/>
        <v>0</v>
      </c>
      <c r="BZ692" s="5">
        <f t="shared" si="600"/>
        <v>0</v>
      </c>
      <c r="CB692" s="5">
        <f t="shared" si="601"/>
        <v>0</v>
      </c>
      <c r="CC692" s="5">
        <f t="shared" si="602"/>
        <v>0</v>
      </c>
      <c r="CE692" s="5">
        <f t="shared" si="603"/>
        <v>0</v>
      </c>
      <c r="CF692" s="5">
        <f t="shared" si="604"/>
        <v>0</v>
      </c>
      <c r="CH692" s="5">
        <f t="shared" si="605"/>
        <v>0</v>
      </c>
      <c r="CI692" s="5">
        <f t="shared" si="606"/>
        <v>0</v>
      </c>
      <c r="CK692" s="5">
        <f t="shared" si="607"/>
        <v>0</v>
      </c>
      <c r="CL692" s="5">
        <f t="shared" si="608"/>
        <v>0</v>
      </c>
      <c r="CN692" s="5">
        <f t="shared" si="609"/>
        <v>0</v>
      </c>
      <c r="CO692" s="5">
        <f t="shared" si="610"/>
        <v>0</v>
      </c>
      <c r="CQ692" s="5">
        <f t="shared" si="611"/>
        <v>0</v>
      </c>
      <c r="CR692" s="5">
        <f t="shared" si="612"/>
        <v>0</v>
      </c>
      <c r="CT692" s="5">
        <f t="shared" si="613"/>
        <v>0</v>
      </c>
      <c r="CU692" s="5">
        <f t="shared" si="614"/>
        <v>0</v>
      </c>
      <c r="CW692" s="5">
        <f t="shared" si="615"/>
        <v>0</v>
      </c>
      <c r="CX692" s="5">
        <f t="shared" si="616"/>
        <v>0</v>
      </c>
      <c r="CZ692" s="5">
        <f t="shared" si="554"/>
        <v>0</v>
      </c>
      <c r="DA692" s="5">
        <f t="shared" si="555"/>
        <v>0</v>
      </c>
    </row>
    <row r="693" spans="2:105" x14ac:dyDescent="0.2">
      <c r="B693" s="23" t="s">
        <v>75</v>
      </c>
      <c r="D693" s="23" t="s">
        <v>350</v>
      </c>
      <c r="E693" s="23" t="s">
        <v>354</v>
      </c>
      <c r="F693" s="23" t="s">
        <v>333</v>
      </c>
      <c r="G693" s="37" t="s">
        <v>334</v>
      </c>
      <c r="H693" s="23" t="s">
        <v>236</v>
      </c>
      <c r="I693" s="23" t="s">
        <v>357</v>
      </c>
      <c r="K693" s="9"/>
      <c r="L693" s="5">
        <f t="shared" si="556"/>
        <v>0</v>
      </c>
      <c r="M693" s="9"/>
      <c r="N693" s="5">
        <f t="shared" si="557"/>
        <v>0</v>
      </c>
      <c r="O693" s="5">
        <f t="shared" si="558"/>
        <v>0</v>
      </c>
      <c r="P693" s="9"/>
      <c r="Q693" s="5">
        <f t="shared" si="559"/>
        <v>0</v>
      </c>
      <c r="R693" s="5">
        <f t="shared" si="560"/>
        <v>0</v>
      </c>
      <c r="S693" s="9"/>
      <c r="T693" s="5">
        <f t="shared" si="561"/>
        <v>0</v>
      </c>
      <c r="U693" s="5">
        <f t="shared" si="562"/>
        <v>0</v>
      </c>
      <c r="V693" s="9"/>
      <c r="W693" s="5">
        <f t="shared" si="563"/>
        <v>0</v>
      </c>
      <c r="X693" s="5">
        <f t="shared" si="564"/>
        <v>0</v>
      </c>
      <c r="Y693" s="9"/>
      <c r="Z693" s="5">
        <f t="shared" si="565"/>
        <v>0</v>
      </c>
      <c r="AA693" s="5">
        <f t="shared" si="566"/>
        <v>0</v>
      </c>
      <c r="AB693" s="9"/>
      <c r="AC693" s="5">
        <f t="shared" si="567"/>
        <v>0</v>
      </c>
      <c r="AD693" s="5">
        <f t="shared" si="568"/>
        <v>0</v>
      </c>
      <c r="AE693" s="9"/>
      <c r="AF693" s="5">
        <f t="shared" si="569"/>
        <v>0</v>
      </c>
      <c r="AG693" s="5">
        <f t="shared" si="570"/>
        <v>0</v>
      </c>
      <c r="AH693" s="9"/>
      <c r="AI693" s="5">
        <f t="shared" si="571"/>
        <v>0</v>
      </c>
      <c r="AJ693" s="5">
        <f t="shared" si="572"/>
        <v>0</v>
      </c>
      <c r="AK693" s="9"/>
      <c r="AL693" s="5">
        <f t="shared" si="573"/>
        <v>0</v>
      </c>
      <c r="AM693" s="5">
        <f t="shared" si="574"/>
        <v>0</v>
      </c>
      <c r="AN693" s="9"/>
      <c r="AO693" s="5">
        <f t="shared" si="575"/>
        <v>0</v>
      </c>
      <c r="AP693" s="5">
        <f t="shared" si="576"/>
        <v>0</v>
      </c>
      <c r="AQ693" s="9"/>
      <c r="AR693" s="5">
        <f t="shared" si="577"/>
        <v>0</v>
      </c>
      <c r="AS693" s="5">
        <f t="shared" si="578"/>
        <v>0</v>
      </c>
      <c r="AT693" s="9"/>
      <c r="AU693" s="5">
        <f t="shared" si="579"/>
        <v>0</v>
      </c>
      <c r="AV693" s="5">
        <f t="shared" si="580"/>
        <v>0</v>
      </c>
      <c r="AW693" s="9"/>
      <c r="AX693" s="5">
        <f t="shared" si="581"/>
        <v>0</v>
      </c>
      <c r="AY693" s="5">
        <f t="shared" si="582"/>
        <v>0</v>
      </c>
      <c r="AZ693" s="9"/>
      <c r="BA693" s="5">
        <f t="shared" si="583"/>
        <v>0</v>
      </c>
      <c r="BB693" s="5">
        <f t="shared" si="584"/>
        <v>0</v>
      </c>
      <c r="BC693" s="9"/>
      <c r="BD693" s="5">
        <f t="shared" si="585"/>
        <v>0</v>
      </c>
      <c r="BE693" s="5">
        <f t="shared" si="586"/>
        <v>0</v>
      </c>
      <c r="BG693" s="5">
        <f t="shared" si="587"/>
        <v>0</v>
      </c>
      <c r="BH693" s="5">
        <f t="shared" si="588"/>
        <v>0</v>
      </c>
      <c r="BJ693" s="5">
        <f t="shared" si="589"/>
        <v>0</v>
      </c>
      <c r="BK693" s="5">
        <f t="shared" si="590"/>
        <v>0</v>
      </c>
      <c r="BM693" s="5">
        <f t="shared" si="591"/>
        <v>0</v>
      </c>
      <c r="BN693" s="5">
        <f t="shared" si="592"/>
        <v>0</v>
      </c>
      <c r="BP693" s="5">
        <f t="shared" si="593"/>
        <v>0</v>
      </c>
      <c r="BQ693" s="5">
        <f t="shared" si="594"/>
        <v>0</v>
      </c>
      <c r="BS693" s="5">
        <f t="shared" si="595"/>
        <v>0</v>
      </c>
      <c r="BT693" s="5">
        <f t="shared" si="596"/>
        <v>0</v>
      </c>
      <c r="BV693" s="5">
        <f t="shared" si="597"/>
        <v>0</v>
      </c>
      <c r="BW693" s="5">
        <f t="shared" si="598"/>
        <v>0</v>
      </c>
      <c r="BY693" s="5">
        <f t="shared" si="599"/>
        <v>0</v>
      </c>
      <c r="BZ693" s="5">
        <f t="shared" si="600"/>
        <v>0</v>
      </c>
      <c r="CB693" s="5">
        <f t="shared" si="601"/>
        <v>0</v>
      </c>
      <c r="CC693" s="5">
        <f t="shared" si="602"/>
        <v>0</v>
      </c>
      <c r="CE693" s="5">
        <f t="shared" si="603"/>
        <v>0</v>
      </c>
      <c r="CF693" s="5">
        <f t="shared" si="604"/>
        <v>0</v>
      </c>
      <c r="CH693" s="5">
        <f t="shared" si="605"/>
        <v>0</v>
      </c>
      <c r="CI693" s="5">
        <f t="shared" si="606"/>
        <v>0</v>
      </c>
      <c r="CK693" s="5">
        <f t="shared" si="607"/>
        <v>0</v>
      </c>
      <c r="CL693" s="5">
        <f t="shared" si="608"/>
        <v>0</v>
      </c>
      <c r="CN693" s="5">
        <f t="shared" si="609"/>
        <v>0</v>
      </c>
      <c r="CO693" s="5">
        <f t="shared" si="610"/>
        <v>0</v>
      </c>
      <c r="CQ693" s="5">
        <f t="shared" si="611"/>
        <v>0</v>
      </c>
      <c r="CR693" s="5">
        <f t="shared" si="612"/>
        <v>0</v>
      </c>
      <c r="CT693" s="5">
        <f t="shared" si="613"/>
        <v>0</v>
      </c>
      <c r="CU693" s="5">
        <f t="shared" si="614"/>
        <v>0</v>
      </c>
      <c r="CW693" s="5">
        <f t="shared" si="615"/>
        <v>0</v>
      </c>
      <c r="CX693" s="5">
        <f t="shared" si="616"/>
        <v>0</v>
      </c>
      <c r="CZ693" s="5">
        <f t="shared" si="554"/>
        <v>0</v>
      </c>
      <c r="DA693" s="5">
        <f t="shared" si="555"/>
        <v>0</v>
      </c>
    </row>
    <row r="694" spans="2:105" x14ac:dyDescent="0.2">
      <c r="B694" s="23" t="s">
        <v>75</v>
      </c>
      <c r="D694" s="23" t="s">
        <v>350</v>
      </c>
      <c r="E694" s="23" t="s">
        <v>354</v>
      </c>
      <c r="F694" s="23" t="s">
        <v>333</v>
      </c>
      <c r="G694" s="37" t="s">
        <v>334</v>
      </c>
      <c r="H694" s="23" t="s">
        <v>237</v>
      </c>
      <c r="I694" s="23" t="s">
        <v>357</v>
      </c>
      <c r="K694" s="9"/>
      <c r="L694" s="5">
        <f t="shared" si="556"/>
        <v>0</v>
      </c>
      <c r="M694" s="9"/>
      <c r="N694" s="5">
        <f t="shared" si="557"/>
        <v>0</v>
      </c>
      <c r="O694" s="5">
        <f t="shared" si="558"/>
        <v>0</v>
      </c>
      <c r="P694" s="9"/>
      <c r="Q694" s="5">
        <f t="shared" si="559"/>
        <v>0</v>
      </c>
      <c r="R694" s="5">
        <f t="shared" si="560"/>
        <v>0</v>
      </c>
      <c r="S694" s="9"/>
      <c r="T694" s="5">
        <f t="shared" si="561"/>
        <v>0</v>
      </c>
      <c r="U694" s="5">
        <f t="shared" si="562"/>
        <v>0</v>
      </c>
      <c r="V694" s="9"/>
      <c r="W694" s="5">
        <f t="shared" si="563"/>
        <v>0</v>
      </c>
      <c r="X694" s="5">
        <f t="shared" si="564"/>
        <v>0</v>
      </c>
      <c r="Y694" s="9"/>
      <c r="Z694" s="5">
        <f t="shared" si="565"/>
        <v>0</v>
      </c>
      <c r="AA694" s="5">
        <f t="shared" si="566"/>
        <v>0</v>
      </c>
      <c r="AB694" s="9"/>
      <c r="AC694" s="5">
        <f t="shared" si="567"/>
        <v>0</v>
      </c>
      <c r="AD694" s="5">
        <f t="shared" si="568"/>
        <v>0</v>
      </c>
      <c r="AE694" s="9"/>
      <c r="AF694" s="5">
        <f t="shared" si="569"/>
        <v>0</v>
      </c>
      <c r="AG694" s="5">
        <f t="shared" si="570"/>
        <v>0</v>
      </c>
      <c r="AH694" s="9"/>
      <c r="AI694" s="5">
        <f t="shared" si="571"/>
        <v>0</v>
      </c>
      <c r="AJ694" s="5">
        <f t="shared" si="572"/>
        <v>0</v>
      </c>
      <c r="AK694" s="9"/>
      <c r="AL694" s="5">
        <f t="shared" si="573"/>
        <v>0</v>
      </c>
      <c r="AM694" s="5">
        <f t="shared" si="574"/>
        <v>0</v>
      </c>
      <c r="AN694" s="9"/>
      <c r="AO694" s="5">
        <f t="shared" si="575"/>
        <v>0</v>
      </c>
      <c r="AP694" s="5">
        <f t="shared" si="576"/>
        <v>0</v>
      </c>
      <c r="AQ694" s="9"/>
      <c r="AR694" s="5">
        <f t="shared" si="577"/>
        <v>0</v>
      </c>
      <c r="AS694" s="5">
        <f t="shared" si="578"/>
        <v>0</v>
      </c>
      <c r="AT694" s="9"/>
      <c r="AU694" s="5">
        <f t="shared" si="579"/>
        <v>0</v>
      </c>
      <c r="AV694" s="5">
        <f t="shared" si="580"/>
        <v>0</v>
      </c>
      <c r="AW694" s="9"/>
      <c r="AX694" s="5">
        <f t="shared" si="581"/>
        <v>0</v>
      </c>
      <c r="AY694" s="5">
        <f t="shared" si="582"/>
        <v>0</v>
      </c>
      <c r="AZ694" s="9"/>
      <c r="BA694" s="5">
        <f t="shared" si="583"/>
        <v>0</v>
      </c>
      <c r="BB694" s="5">
        <f t="shared" si="584"/>
        <v>0</v>
      </c>
      <c r="BC694" s="9"/>
      <c r="BD694" s="5">
        <f t="shared" si="585"/>
        <v>0</v>
      </c>
      <c r="BE694" s="5">
        <f t="shared" si="586"/>
        <v>0</v>
      </c>
      <c r="BG694" s="5">
        <f t="shared" si="587"/>
        <v>0</v>
      </c>
      <c r="BH694" s="5">
        <f t="shared" si="588"/>
        <v>0</v>
      </c>
      <c r="BJ694" s="5">
        <f t="shared" si="589"/>
        <v>0</v>
      </c>
      <c r="BK694" s="5">
        <f t="shared" si="590"/>
        <v>0</v>
      </c>
      <c r="BM694" s="5">
        <f t="shared" si="591"/>
        <v>0</v>
      </c>
      <c r="BN694" s="5">
        <f t="shared" si="592"/>
        <v>0</v>
      </c>
      <c r="BP694" s="5">
        <f t="shared" si="593"/>
        <v>0</v>
      </c>
      <c r="BQ694" s="5">
        <f t="shared" si="594"/>
        <v>0</v>
      </c>
      <c r="BS694" s="5">
        <f t="shared" si="595"/>
        <v>0</v>
      </c>
      <c r="BT694" s="5">
        <f t="shared" si="596"/>
        <v>0</v>
      </c>
      <c r="BV694" s="5">
        <f t="shared" si="597"/>
        <v>0</v>
      </c>
      <c r="BW694" s="5">
        <f t="shared" si="598"/>
        <v>0</v>
      </c>
      <c r="BY694" s="5">
        <f t="shared" si="599"/>
        <v>0</v>
      </c>
      <c r="BZ694" s="5">
        <f t="shared" si="600"/>
        <v>0</v>
      </c>
      <c r="CB694" s="5">
        <f t="shared" si="601"/>
        <v>0</v>
      </c>
      <c r="CC694" s="5">
        <f t="shared" si="602"/>
        <v>0</v>
      </c>
      <c r="CE694" s="5">
        <f t="shared" si="603"/>
        <v>0</v>
      </c>
      <c r="CF694" s="5">
        <f t="shared" si="604"/>
        <v>0</v>
      </c>
      <c r="CH694" s="5">
        <f t="shared" si="605"/>
        <v>0</v>
      </c>
      <c r="CI694" s="5">
        <f t="shared" si="606"/>
        <v>0</v>
      </c>
      <c r="CK694" s="5">
        <f t="shared" si="607"/>
        <v>0</v>
      </c>
      <c r="CL694" s="5">
        <f t="shared" si="608"/>
        <v>0</v>
      </c>
      <c r="CN694" s="5">
        <f t="shared" si="609"/>
        <v>0</v>
      </c>
      <c r="CO694" s="5">
        <f t="shared" si="610"/>
        <v>0</v>
      </c>
      <c r="CQ694" s="5">
        <f t="shared" si="611"/>
        <v>0</v>
      </c>
      <c r="CR694" s="5">
        <f t="shared" si="612"/>
        <v>0</v>
      </c>
      <c r="CT694" s="5">
        <f t="shared" si="613"/>
        <v>0</v>
      </c>
      <c r="CU694" s="5">
        <f t="shared" si="614"/>
        <v>0</v>
      </c>
      <c r="CW694" s="5">
        <f t="shared" si="615"/>
        <v>0</v>
      </c>
      <c r="CX694" s="5">
        <f t="shared" si="616"/>
        <v>0</v>
      </c>
      <c r="CZ694" s="5">
        <f t="shared" ref="CZ694:CZ715" si="617">K694+N694+Q694+T694+W694+Z694+AC694+AF694+AI694+AL694+AO694+AR694+AU694+AX694+BA694+BD694+BG694+BJ694+BM694+BP694+BS694+BV694+BY694+CB694+CE694+CH694+CK694+CN694+CQ694</f>
        <v>0</v>
      </c>
      <c r="DA694" s="5">
        <f t="shared" ref="DA694:DA715" si="618">L694+O694+R694+U694+X694+AA694+AD694+AG694+AJ694+AM694+AP694+AS694+AV694+AY694+BB694+BE694+BH694+BK694+BN694+BQ694+BT694+BW694+BZ694+CC694+CF694+CI694+CL694+CO694+CR694</f>
        <v>0</v>
      </c>
    </row>
    <row r="695" spans="2:105" x14ac:dyDescent="0.2">
      <c r="K695" s="9"/>
      <c r="M695" s="9"/>
      <c r="P695" s="9"/>
      <c r="S695" s="9"/>
      <c r="V695" s="9"/>
      <c r="Y695" s="9"/>
      <c r="AB695" s="9"/>
      <c r="AE695" s="9"/>
      <c r="AH695" s="9"/>
      <c r="AK695" s="9"/>
      <c r="AN695" s="9"/>
      <c r="AQ695" s="9"/>
      <c r="AT695" s="9"/>
      <c r="AW695" s="9"/>
      <c r="AZ695" s="9"/>
      <c r="BC695" s="9"/>
    </row>
    <row r="696" spans="2:105" x14ac:dyDescent="0.2">
      <c r="B696" s="23" t="s">
        <v>75</v>
      </c>
      <c r="D696" s="23" t="s">
        <v>350</v>
      </c>
      <c r="E696" s="23" t="s">
        <v>354</v>
      </c>
      <c r="F696" s="23" t="s">
        <v>335</v>
      </c>
      <c r="G696" s="37" t="s">
        <v>336</v>
      </c>
      <c r="H696" s="23" t="s">
        <v>235</v>
      </c>
      <c r="I696" s="23" t="s">
        <v>357</v>
      </c>
      <c r="K696" s="9"/>
      <c r="L696" s="5">
        <f t="shared" si="556"/>
        <v>0</v>
      </c>
      <c r="M696" s="9"/>
      <c r="N696" s="5">
        <f t="shared" si="557"/>
        <v>0</v>
      </c>
      <c r="O696" s="5">
        <f t="shared" si="558"/>
        <v>0</v>
      </c>
      <c r="P696" s="9"/>
      <c r="Q696" s="5">
        <f t="shared" si="559"/>
        <v>0</v>
      </c>
      <c r="R696" s="5">
        <f t="shared" si="560"/>
        <v>0</v>
      </c>
      <c r="S696" s="9"/>
      <c r="T696" s="5">
        <f t="shared" si="561"/>
        <v>0</v>
      </c>
      <c r="U696" s="5">
        <f t="shared" si="562"/>
        <v>0</v>
      </c>
      <c r="V696" s="9"/>
      <c r="W696" s="5">
        <f t="shared" si="563"/>
        <v>0</v>
      </c>
      <c r="X696" s="5">
        <f t="shared" si="564"/>
        <v>0</v>
      </c>
      <c r="Y696" s="9"/>
      <c r="Z696" s="5">
        <f t="shared" si="565"/>
        <v>0</v>
      </c>
      <c r="AA696" s="5">
        <f t="shared" si="566"/>
        <v>0</v>
      </c>
      <c r="AB696" s="9"/>
      <c r="AC696" s="5">
        <f t="shared" si="567"/>
        <v>0</v>
      </c>
      <c r="AD696" s="5">
        <f t="shared" si="568"/>
        <v>0</v>
      </c>
      <c r="AE696" s="9"/>
      <c r="AF696" s="5">
        <f t="shared" si="569"/>
        <v>0</v>
      </c>
      <c r="AG696" s="5">
        <f t="shared" si="570"/>
        <v>0</v>
      </c>
      <c r="AH696" s="9"/>
      <c r="AI696" s="5">
        <f t="shared" si="571"/>
        <v>0</v>
      </c>
      <c r="AJ696" s="5">
        <f t="shared" si="572"/>
        <v>0</v>
      </c>
      <c r="AK696" s="9"/>
      <c r="AL696" s="5">
        <f t="shared" si="573"/>
        <v>0</v>
      </c>
      <c r="AM696" s="5">
        <f t="shared" si="574"/>
        <v>0</v>
      </c>
      <c r="AN696" s="9"/>
      <c r="AO696" s="5">
        <f t="shared" si="575"/>
        <v>0</v>
      </c>
      <c r="AP696" s="5">
        <f t="shared" si="576"/>
        <v>0</v>
      </c>
      <c r="AQ696" s="9"/>
      <c r="AR696" s="5">
        <f t="shared" si="577"/>
        <v>0</v>
      </c>
      <c r="AS696" s="5">
        <f t="shared" si="578"/>
        <v>0</v>
      </c>
      <c r="AT696" s="9"/>
      <c r="AU696" s="5">
        <f t="shared" si="579"/>
        <v>0</v>
      </c>
      <c r="AV696" s="5">
        <f t="shared" si="580"/>
        <v>0</v>
      </c>
      <c r="AW696" s="9"/>
      <c r="AX696" s="5">
        <f t="shared" si="581"/>
        <v>0</v>
      </c>
      <c r="AY696" s="5">
        <f t="shared" si="582"/>
        <v>0</v>
      </c>
      <c r="AZ696" s="9"/>
      <c r="BA696" s="5">
        <f t="shared" si="583"/>
        <v>0</v>
      </c>
      <c r="BB696" s="5">
        <f t="shared" si="584"/>
        <v>0</v>
      </c>
      <c r="BC696" s="9"/>
      <c r="BD696" s="5">
        <f t="shared" si="585"/>
        <v>0</v>
      </c>
      <c r="BE696" s="5">
        <f t="shared" si="586"/>
        <v>0</v>
      </c>
      <c r="BG696" s="5">
        <f t="shared" si="587"/>
        <v>0</v>
      </c>
      <c r="BH696" s="5">
        <f t="shared" si="588"/>
        <v>0</v>
      </c>
      <c r="BJ696" s="5">
        <f t="shared" si="589"/>
        <v>0</v>
      </c>
      <c r="BK696" s="5">
        <f t="shared" si="590"/>
        <v>0</v>
      </c>
      <c r="BM696" s="5">
        <f t="shared" si="591"/>
        <v>0</v>
      </c>
      <c r="BN696" s="5">
        <f t="shared" si="592"/>
        <v>0</v>
      </c>
      <c r="BP696" s="5">
        <f t="shared" si="593"/>
        <v>0</v>
      </c>
      <c r="BQ696" s="5">
        <f t="shared" si="594"/>
        <v>0</v>
      </c>
      <c r="BS696" s="5">
        <f t="shared" si="595"/>
        <v>0</v>
      </c>
      <c r="BT696" s="5">
        <f t="shared" si="596"/>
        <v>0</v>
      </c>
      <c r="BV696" s="5">
        <f t="shared" si="597"/>
        <v>0</v>
      </c>
      <c r="BW696" s="5">
        <f t="shared" si="598"/>
        <v>0</v>
      </c>
      <c r="BY696" s="5">
        <f t="shared" si="599"/>
        <v>0</v>
      </c>
      <c r="BZ696" s="5">
        <f t="shared" si="600"/>
        <v>0</v>
      </c>
      <c r="CB696" s="5">
        <f t="shared" si="601"/>
        <v>0</v>
      </c>
      <c r="CC696" s="5">
        <f t="shared" si="602"/>
        <v>0</v>
      </c>
      <c r="CE696" s="5">
        <f t="shared" si="603"/>
        <v>0</v>
      </c>
      <c r="CF696" s="5">
        <f t="shared" si="604"/>
        <v>0</v>
      </c>
      <c r="CH696" s="5">
        <f t="shared" si="605"/>
        <v>0</v>
      </c>
      <c r="CI696" s="5">
        <f t="shared" si="606"/>
        <v>0</v>
      </c>
      <c r="CK696" s="5">
        <f t="shared" si="607"/>
        <v>0</v>
      </c>
      <c r="CL696" s="5">
        <f t="shared" si="608"/>
        <v>0</v>
      </c>
      <c r="CN696" s="5">
        <f t="shared" si="609"/>
        <v>0</v>
      </c>
      <c r="CO696" s="5">
        <f t="shared" si="610"/>
        <v>0</v>
      </c>
      <c r="CQ696" s="5">
        <f t="shared" si="611"/>
        <v>0</v>
      </c>
      <c r="CR696" s="5">
        <f t="shared" si="612"/>
        <v>0</v>
      </c>
      <c r="CT696" s="5">
        <f t="shared" si="613"/>
        <v>0</v>
      </c>
      <c r="CU696" s="5">
        <f t="shared" si="614"/>
        <v>0</v>
      </c>
      <c r="CW696" s="5">
        <f t="shared" si="615"/>
        <v>0</v>
      </c>
      <c r="CX696" s="5">
        <f t="shared" si="616"/>
        <v>0</v>
      </c>
      <c r="CZ696" s="5">
        <f t="shared" si="617"/>
        <v>0</v>
      </c>
      <c r="DA696" s="5">
        <f t="shared" si="618"/>
        <v>0</v>
      </c>
    </row>
    <row r="697" spans="2:105" x14ac:dyDescent="0.2">
      <c r="B697" s="23" t="s">
        <v>75</v>
      </c>
      <c r="D697" s="23" t="s">
        <v>350</v>
      </c>
      <c r="E697" s="23" t="s">
        <v>354</v>
      </c>
      <c r="F697" s="23" t="s">
        <v>335</v>
      </c>
      <c r="G697" s="37" t="s">
        <v>336</v>
      </c>
      <c r="H697" s="23" t="s">
        <v>236</v>
      </c>
      <c r="I697" s="23" t="s">
        <v>357</v>
      </c>
      <c r="K697" s="9"/>
      <c r="L697" s="5">
        <f t="shared" ref="L697:L715" si="619">+K697</f>
        <v>0</v>
      </c>
      <c r="M697" s="9"/>
      <c r="N697" s="5">
        <f t="shared" ref="N697:N715" si="620">+K697</f>
        <v>0</v>
      </c>
      <c r="O697" s="5">
        <f t="shared" ref="O697:O715" si="621">+N697</f>
        <v>0</v>
      </c>
      <c r="P697" s="9"/>
      <c r="Q697" s="5">
        <f t="shared" ref="Q697:Q715" si="622">+N697</f>
        <v>0</v>
      </c>
      <c r="R697" s="5">
        <f t="shared" ref="R697:R715" si="623">+Q697</f>
        <v>0</v>
      </c>
      <c r="S697" s="9"/>
      <c r="T697" s="5">
        <f t="shared" ref="T697:T715" si="624">+Q697</f>
        <v>0</v>
      </c>
      <c r="U697" s="5">
        <f t="shared" ref="U697:U715" si="625">+T697</f>
        <v>0</v>
      </c>
      <c r="V697" s="9"/>
      <c r="W697" s="5">
        <f t="shared" ref="W697:W715" si="626">+T697</f>
        <v>0</v>
      </c>
      <c r="X697" s="5">
        <f t="shared" ref="X697:X715" si="627">+W697</f>
        <v>0</v>
      </c>
      <c r="Y697" s="9"/>
      <c r="Z697" s="5">
        <f t="shared" ref="Z697:Z715" si="628">+W697</f>
        <v>0</v>
      </c>
      <c r="AA697" s="5">
        <f t="shared" ref="AA697:AA715" si="629">+Z697</f>
        <v>0</v>
      </c>
      <c r="AB697" s="9"/>
      <c r="AC697" s="5">
        <f t="shared" ref="AC697:AC715" si="630">+Z697</f>
        <v>0</v>
      </c>
      <c r="AD697" s="5">
        <f t="shared" ref="AD697:AD715" si="631">+AC697</f>
        <v>0</v>
      </c>
      <c r="AE697" s="9"/>
      <c r="AF697" s="5">
        <f t="shared" ref="AF697:AF715" si="632">+AC697</f>
        <v>0</v>
      </c>
      <c r="AG697" s="5">
        <f t="shared" ref="AG697:AG715" si="633">+AF697</f>
        <v>0</v>
      </c>
      <c r="AH697" s="9"/>
      <c r="AI697" s="5">
        <f t="shared" ref="AI697:AI715" si="634">+AF697</f>
        <v>0</v>
      </c>
      <c r="AJ697" s="5">
        <f t="shared" ref="AJ697:AJ715" si="635">+AI697</f>
        <v>0</v>
      </c>
      <c r="AK697" s="9"/>
      <c r="AL697" s="5">
        <f t="shared" ref="AL697:AL715" si="636">+AI697</f>
        <v>0</v>
      </c>
      <c r="AM697" s="5">
        <f t="shared" ref="AM697:AM715" si="637">+AL697</f>
        <v>0</v>
      </c>
      <c r="AN697" s="9"/>
      <c r="AO697" s="5">
        <f t="shared" ref="AO697:AO715" si="638">+AL697</f>
        <v>0</v>
      </c>
      <c r="AP697" s="5">
        <f t="shared" ref="AP697:AP715" si="639">+AO697</f>
        <v>0</v>
      </c>
      <c r="AQ697" s="9"/>
      <c r="AR697" s="5">
        <f t="shared" ref="AR697:AR715" si="640">+AO697</f>
        <v>0</v>
      </c>
      <c r="AS697" s="5">
        <f t="shared" ref="AS697:AS715" si="641">+AR697</f>
        <v>0</v>
      </c>
      <c r="AT697" s="9"/>
      <c r="AU697" s="5">
        <f t="shared" ref="AU697:AU715" si="642">+AR697</f>
        <v>0</v>
      </c>
      <c r="AV697" s="5">
        <f t="shared" ref="AV697:AV715" si="643">+AU697</f>
        <v>0</v>
      </c>
      <c r="AW697" s="9"/>
      <c r="AX697" s="5">
        <f t="shared" ref="AX697:AX715" si="644">+AU697</f>
        <v>0</v>
      </c>
      <c r="AY697" s="5">
        <f t="shared" ref="AY697:AY715" si="645">+AX697</f>
        <v>0</v>
      </c>
      <c r="AZ697" s="9"/>
      <c r="BA697" s="5">
        <f t="shared" ref="BA697:BA715" si="646">+AX697</f>
        <v>0</v>
      </c>
      <c r="BB697" s="5">
        <f t="shared" ref="BB697:BB715" si="647">+BA697</f>
        <v>0</v>
      </c>
      <c r="BC697" s="9"/>
      <c r="BD697" s="5">
        <f t="shared" ref="BD697:BD715" si="648">+BA697</f>
        <v>0</v>
      </c>
      <c r="BE697" s="5">
        <f t="shared" ref="BE697:BE715" si="649">+BD697</f>
        <v>0</v>
      </c>
      <c r="BG697" s="5">
        <f t="shared" ref="BG697:BG715" si="650">+BD697</f>
        <v>0</v>
      </c>
      <c r="BH697" s="5">
        <f t="shared" ref="BH697:BH715" si="651">+BG697</f>
        <v>0</v>
      </c>
      <c r="BJ697" s="5">
        <f t="shared" ref="BJ697:BJ715" si="652">+BG697</f>
        <v>0</v>
      </c>
      <c r="BK697" s="5">
        <f t="shared" ref="BK697:BK715" si="653">+BJ697</f>
        <v>0</v>
      </c>
      <c r="BM697" s="5">
        <f t="shared" ref="BM697:BM715" si="654">+BJ697</f>
        <v>0</v>
      </c>
      <c r="BN697" s="5">
        <f t="shared" ref="BN697:BN715" si="655">+BM697</f>
        <v>0</v>
      </c>
      <c r="BP697" s="5">
        <f t="shared" ref="BP697:BP715" si="656">+BM697</f>
        <v>0</v>
      </c>
      <c r="BQ697" s="5">
        <f t="shared" ref="BQ697:BQ715" si="657">+BP697</f>
        <v>0</v>
      </c>
      <c r="BS697" s="5">
        <f t="shared" ref="BS697:BS715" si="658">+BP697</f>
        <v>0</v>
      </c>
      <c r="BT697" s="5">
        <f t="shared" ref="BT697:BT715" si="659">+BS697</f>
        <v>0</v>
      </c>
      <c r="BV697" s="5">
        <f t="shared" ref="BV697:BV715" si="660">+BS697</f>
        <v>0</v>
      </c>
      <c r="BW697" s="5">
        <f t="shared" ref="BW697:BW715" si="661">+BV697</f>
        <v>0</v>
      </c>
      <c r="BY697" s="5">
        <f t="shared" ref="BY697:BY715" si="662">+BV697</f>
        <v>0</v>
      </c>
      <c r="BZ697" s="5">
        <f t="shared" ref="BZ697:BZ715" si="663">+BY697</f>
        <v>0</v>
      </c>
      <c r="CB697" s="5">
        <f t="shared" ref="CB697:CB715" si="664">+BY697</f>
        <v>0</v>
      </c>
      <c r="CC697" s="5">
        <f t="shared" ref="CC697:CC715" si="665">+CB697</f>
        <v>0</v>
      </c>
      <c r="CE697" s="5">
        <f t="shared" ref="CE697:CE715" si="666">+CB697</f>
        <v>0</v>
      </c>
      <c r="CF697" s="5">
        <f t="shared" ref="CF697:CF715" si="667">+CE697</f>
        <v>0</v>
      </c>
      <c r="CH697" s="5">
        <f t="shared" ref="CH697:CH715" si="668">+CE697</f>
        <v>0</v>
      </c>
      <c r="CI697" s="5">
        <f t="shared" ref="CI697:CI715" si="669">+CH697</f>
        <v>0</v>
      </c>
      <c r="CK697" s="5">
        <f t="shared" ref="CK697:CK715" si="670">+CH697</f>
        <v>0</v>
      </c>
      <c r="CL697" s="5">
        <f t="shared" ref="CL697:CL715" si="671">+CK697</f>
        <v>0</v>
      </c>
      <c r="CN697" s="5">
        <f t="shared" ref="CN697:CN715" si="672">+CK697</f>
        <v>0</v>
      </c>
      <c r="CO697" s="5">
        <f t="shared" ref="CO697:CO715" si="673">+CN697</f>
        <v>0</v>
      </c>
      <c r="CQ697" s="5">
        <f t="shared" ref="CQ697:CQ715" si="674">+CN697</f>
        <v>0</v>
      </c>
      <c r="CR697" s="5">
        <f t="shared" ref="CR697:CR715" si="675">+CQ697</f>
        <v>0</v>
      </c>
      <c r="CT697" s="5">
        <f t="shared" ref="CT697:CT715" si="676">+CQ697</f>
        <v>0</v>
      </c>
      <c r="CU697" s="5">
        <f t="shared" ref="CU697:CU715" si="677">+CT697</f>
        <v>0</v>
      </c>
      <c r="CW697" s="5">
        <f t="shared" ref="CW697:CW715" si="678">+CT697</f>
        <v>0</v>
      </c>
      <c r="CX697" s="5">
        <f t="shared" ref="CX697:CX715" si="679">+CW697</f>
        <v>0</v>
      </c>
      <c r="CZ697" s="5">
        <f t="shared" si="617"/>
        <v>0</v>
      </c>
      <c r="DA697" s="5">
        <f t="shared" si="618"/>
        <v>0</v>
      </c>
    </row>
    <row r="698" spans="2:105" x14ac:dyDescent="0.2">
      <c r="B698" s="23" t="s">
        <v>75</v>
      </c>
      <c r="D698" s="23" t="s">
        <v>350</v>
      </c>
      <c r="E698" s="23" t="s">
        <v>354</v>
      </c>
      <c r="F698" s="23" t="s">
        <v>335</v>
      </c>
      <c r="G698" s="37" t="s">
        <v>336</v>
      </c>
      <c r="H698" s="23" t="s">
        <v>237</v>
      </c>
      <c r="I698" s="23" t="s">
        <v>357</v>
      </c>
      <c r="K698" s="9"/>
      <c r="L698" s="5">
        <f t="shared" si="619"/>
        <v>0</v>
      </c>
      <c r="M698" s="9"/>
      <c r="N698" s="5">
        <f t="shared" si="620"/>
        <v>0</v>
      </c>
      <c r="O698" s="5">
        <f t="shared" si="621"/>
        <v>0</v>
      </c>
      <c r="P698" s="9"/>
      <c r="Q698" s="5">
        <f t="shared" si="622"/>
        <v>0</v>
      </c>
      <c r="R698" s="5">
        <f t="shared" si="623"/>
        <v>0</v>
      </c>
      <c r="S698" s="9"/>
      <c r="T698" s="5">
        <f t="shared" si="624"/>
        <v>0</v>
      </c>
      <c r="U698" s="5">
        <f t="shared" si="625"/>
        <v>0</v>
      </c>
      <c r="V698" s="9"/>
      <c r="W698" s="5">
        <f t="shared" si="626"/>
        <v>0</v>
      </c>
      <c r="X698" s="5">
        <f t="shared" si="627"/>
        <v>0</v>
      </c>
      <c r="Y698" s="9"/>
      <c r="Z698" s="5">
        <f t="shared" si="628"/>
        <v>0</v>
      </c>
      <c r="AA698" s="5">
        <f t="shared" si="629"/>
        <v>0</v>
      </c>
      <c r="AB698" s="9"/>
      <c r="AC698" s="5">
        <f t="shared" si="630"/>
        <v>0</v>
      </c>
      <c r="AD698" s="5">
        <f t="shared" si="631"/>
        <v>0</v>
      </c>
      <c r="AE698" s="9"/>
      <c r="AF698" s="5">
        <f t="shared" si="632"/>
        <v>0</v>
      </c>
      <c r="AG698" s="5">
        <f t="shared" si="633"/>
        <v>0</v>
      </c>
      <c r="AH698" s="9"/>
      <c r="AI698" s="5">
        <f t="shared" si="634"/>
        <v>0</v>
      </c>
      <c r="AJ698" s="5">
        <f t="shared" si="635"/>
        <v>0</v>
      </c>
      <c r="AK698" s="9"/>
      <c r="AL698" s="5">
        <f t="shared" si="636"/>
        <v>0</v>
      </c>
      <c r="AM698" s="5">
        <f t="shared" si="637"/>
        <v>0</v>
      </c>
      <c r="AN698" s="9"/>
      <c r="AO698" s="5">
        <f t="shared" si="638"/>
        <v>0</v>
      </c>
      <c r="AP698" s="5">
        <f t="shared" si="639"/>
        <v>0</v>
      </c>
      <c r="AQ698" s="9"/>
      <c r="AR698" s="5">
        <f t="shared" si="640"/>
        <v>0</v>
      </c>
      <c r="AS698" s="5">
        <f t="shared" si="641"/>
        <v>0</v>
      </c>
      <c r="AT698" s="9"/>
      <c r="AU698" s="5">
        <f t="shared" si="642"/>
        <v>0</v>
      </c>
      <c r="AV698" s="5">
        <f t="shared" si="643"/>
        <v>0</v>
      </c>
      <c r="AW698" s="9"/>
      <c r="AX698" s="5">
        <f t="shared" si="644"/>
        <v>0</v>
      </c>
      <c r="AY698" s="5">
        <f t="shared" si="645"/>
        <v>0</v>
      </c>
      <c r="AZ698" s="9"/>
      <c r="BA698" s="5">
        <f t="shared" si="646"/>
        <v>0</v>
      </c>
      <c r="BB698" s="5">
        <f t="shared" si="647"/>
        <v>0</v>
      </c>
      <c r="BC698" s="9"/>
      <c r="BD698" s="5">
        <f t="shared" si="648"/>
        <v>0</v>
      </c>
      <c r="BE698" s="5">
        <f t="shared" si="649"/>
        <v>0</v>
      </c>
      <c r="BG698" s="5">
        <f t="shared" si="650"/>
        <v>0</v>
      </c>
      <c r="BH698" s="5">
        <f t="shared" si="651"/>
        <v>0</v>
      </c>
      <c r="BJ698" s="5">
        <f t="shared" si="652"/>
        <v>0</v>
      </c>
      <c r="BK698" s="5">
        <f t="shared" si="653"/>
        <v>0</v>
      </c>
      <c r="BM698" s="5">
        <f t="shared" si="654"/>
        <v>0</v>
      </c>
      <c r="BN698" s="5">
        <f t="shared" si="655"/>
        <v>0</v>
      </c>
      <c r="BP698" s="5">
        <f t="shared" si="656"/>
        <v>0</v>
      </c>
      <c r="BQ698" s="5">
        <f t="shared" si="657"/>
        <v>0</v>
      </c>
      <c r="BS698" s="5">
        <f t="shared" si="658"/>
        <v>0</v>
      </c>
      <c r="BT698" s="5">
        <f t="shared" si="659"/>
        <v>0</v>
      </c>
      <c r="BV698" s="5">
        <f t="shared" si="660"/>
        <v>0</v>
      </c>
      <c r="BW698" s="5">
        <f t="shared" si="661"/>
        <v>0</v>
      </c>
      <c r="BY698" s="5">
        <f t="shared" si="662"/>
        <v>0</v>
      </c>
      <c r="BZ698" s="5">
        <f t="shared" si="663"/>
        <v>0</v>
      </c>
      <c r="CB698" s="5">
        <f t="shared" si="664"/>
        <v>0</v>
      </c>
      <c r="CC698" s="5">
        <f t="shared" si="665"/>
        <v>0</v>
      </c>
      <c r="CE698" s="5">
        <f t="shared" si="666"/>
        <v>0</v>
      </c>
      <c r="CF698" s="5">
        <f t="shared" si="667"/>
        <v>0</v>
      </c>
      <c r="CH698" s="5">
        <f t="shared" si="668"/>
        <v>0</v>
      </c>
      <c r="CI698" s="5">
        <f t="shared" si="669"/>
        <v>0</v>
      </c>
      <c r="CK698" s="5">
        <f t="shared" si="670"/>
        <v>0</v>
      </c>
      <c r="CL698" s="5">
        <f t="shared" si="671"/>
        <v>0</v>
      </c>
      <c r="CN698" s="5">
        <f t="shared" si="672"/>
        <v>0</v>
      </c>
      <c r="CO698" s="5">
        <f t="shared" si="673"/>
        <v>0</v>
      </c>
      <c r="CQ698" s="5">
        <f t="shared" si="674"/>
        <v>0</v>
      </c>
      <c r="CR698" s="5">
        <f t="shared" si="675"/>
        <v>0</v>
      </c>
      <c r="CT698" s="5">
        <f t="shared" si="676"/>
        <v>0</v>
      </c>
      <c r="CU698" s="5">
        <f t="shared" si="677"/>
        <v>0</v>
      </c>
      <c r="CW698" s="5">
        <f t="shared" si="678"/>
        <v>0</v>
      </c>
      <c r="CX698" s="5">
        <f t="shared" si="679"/>
        <v>0</v>
      </c>
      <c r="CZ698" s="5">
        <f t="shared" si="617"/>
        <v>0</v>
      </c>
      <c r="DA698" s="5">
        <f t="shared" si="618"/>
        <v>0</v>
      </c>
    </row>
    <row r="699" spans="2:105" x14ac:dyDescent="0.2">
      <c r="K699" s="9"/>
      <c r="M699" s="9"/>
      <c r="P699" s="9"/>
      <c r="S699" s="9"/>
      <c r="V699" s="9"/>
      <c r="Y699" s="9"/>
      <c r="AB699" s="9"/>
      <c r="AE699" s="9"/>
      <c r="AH699" s="9"/>
      <c r="AK699" s="9"/>
      <c r="AN699" s="9"/>
      <c r="AQ699" s="9"/>
      <c r="AT699" s="9"/>
      <c r="AW699" s="9"/>
      <c r="AZ699" s="9"/>
      <c r="BC699" s="9"/>
    </row>
    <row r="700" spans="2:105" x14ac:dyDescent="0.2">
      <c r="B700" s="23" t="s">
        <v>75</v>
      </c>
      <c r="D700" s="23" t="s">
        <v>350</v>
      </c>
      <c r="E700" s="23" t="s">
        <v>354</v>
      </c>
      <c r="F700" s="23" t="s">
        <v>337</v>
      </c>
      <c r="G700" s="37" t="s">
        <v>338</v>
      </c>
      <c r="H700" s="23" t="s">
        <v>235</v>
      </c>
      <c r="I700" s="23" t="s">
        <v>357</v>
      </c>
      <c r="K700" s="9"/>
      <c r="L700" s="5">
        <f t="shared" si="619"/>
        <v>0</v>
      </c>
      <c r="M700" s="9"/>
      <c r="N700" s="5">
        <f t="shared" si="620"/>
        <v>0</v>
      </c>
      <c r="O700" s="5">
        <f t="shared" si="621"/>
        <v>0</v>
      </c>
      <c r="P700" s="9"/>
      <c r="Q700" s="5">
        <f t="shared" si="622"/>
        <v>0</v>
      </c>
      <c r="R700" s="5">
        <f t="shared" si="623"/>
        <v>0</v>
      </c>
      <c r="S700" s="9"/>
      <c r="T700" s="5">
        <f t="shared" si="624"/>
        <v>0</v>
      </c>
      <c r="U700" s="5">
        <f t="shared" si="625"/>
        <v>0</v>
      </c>
      <c r="V700" s="9"/>
      <c r="W700" s="5">
        <f t="shared" si="626"/>
        <v>0</v>
      </c>
      <c r="X700" s="5">
        <f t="shared" si="627"/>
        <v>0</v>
      </c>
      <c r="Y700" s="9"/>
      <c r="Z700" s="5">
        <f t="shared" si="628"/>
        <v>0</v>
      </c>
      <c r="AA700" s="5">
        <f t="shared" si="629"/>
        <v>0</v>
      </c>
      <c r="AB700" s="9"/>
      <c r="AC700" s="5">
        <f t="shared" si="630"/>
        <v>0</v>
      </c>
      <c r="AD700" s="5">
        <f t="shared" si="631"/>
        <v>0</v>
      </c>
      <c r="AE700" s="9"/>
      <c r="AF700" s="5">
        <f t="shared" si="632"/>
        <v>0</v>
      </c>
      <c r="AG700" s="5">
        <f t="shared" si="633"/>
        <v>0</v>
      </c>
      <c r="AH700" s="9"/>
      <c r="AI700" s="5">
        <f t="shared" si="634"/>
        <v>0</v>
      </c>
      <c r="AJ700" s="5">
        <f t="shared" si="635"/>
        <v>0</v>
      </c>
      <c r="AK700" s="9"/>
      <c r="AL700" s="5">
        <f t="shared" si="636"/>
        <v>0</v>
      </c>
      <c r="AM700" s="5">
        <f t="shared" si="637"/>
        <v>0</v>
      </c>
      <c r="AN700" s="9"/>
      <c r="AO700" s="5">
        <f t="shared" si="638"/>
        <v>0</v>
      </c>
      <c r="AP700" s="5">
        <f t="shared" si="639"/>
        <v>0</v>
      </c>
      <c r="AQ700" s="9"/>
      <c r="AR700" s="5">
        <f t="shared" si="640"/>
        <v>0</v>
      </c>
      <c r="AS700" s="5">
        <f t="shared" si="641"/>
        <v>0</v>
      </c>
      <c r="AT700" s="9"/>
      <c r="AU700" s="5">
        <f t="shared" si="642"/>
        <v>0</v>
      </c>
      <c r="AV700" s="5">
        <f t="shared" si="643"/>
        <v>0</v>
      </c>
      <c r="AW700" s="9"/>
      <c r="AX700" s="5">
        <f t="shared" si="644"/>
        <v>0</v>
      </c>
      <c r="AY700" s="5">
        <f t="shared" si="645"/>
        <v>0</v>
      </c>
      <c r="AZ700" s="9"/>
      <c r="BA700" s="5">
        <f t="shared" si="646"/>
        <v>0</v>
      </c>
      <c r="BB700" s="5">
        <f t="shared" si="647"/>
        <v>0</v>
      </c>
      <c r="BC700" s="9"/>
      <c r="BD700" s="5">
        <f t="shared" si="648"/>
        <v>0</v>
      </c>
      <c r="BE700" s="5">
        <f t="shared" si="649"/>
        <v>0</v>
      </c>
      <c r="BG700" s="5">
        <f t="shared" si="650"/>
        <v>0</v>
      </c>
      <c r="BH700" s="5">
        <f t="shared" si="651"/>
        <v>0</v>
      </c>
      <c r="BJ700" s="5">
        <f t="shared" si="652"/>
        <v>0</v>
      </c>
      <c r="BK700" s="5">
        <f t="shared" si="653"/>
        <v>0</v>
      </c>
      <c r="BM700" s="5">
        <f t="shared" si="654"/>
        <v>0</v>
      </c>
      <c r="BN700" s="5">
        <f t="shared" si="655"/>
        <v>0</v>
      </c>
      <c r="BP700" s="5">
        <f t="shared" si="656"/>
        <v>0</v>
      </c>
      <c r="BQ700" s="5">
        <f t="shared" si="657"/>
        <v>0</v>
      </c>
      <c r="BS700" s="5">
        <f t="shared" si="658"/>
        <v>0</v>
      </c>
      <c r="BT700" s="5">
        <f t="shared" si="659"/>
        <v>0</v>
      </c>
      <c r="BV700" s="5">
        <f t="shared" si="660"/>
        <v>0</v>
      </c>
      <c r="BW700" s="5">
        <f t="shared" si="661"/>
        <v>0</v>
      </c>
      <c r="BY700" s="5">
        <f t="shared" si="662"/>
        <v>0</v>
      </c>
      <c r="BZ700" s="5">
        <f t="shared" si="663"/>
        <v>0</v>
      </c>
      <c r="CB700" s="5">
        <f t="shared" si="664"/>
        <v>0</v>
      </c>
      <c r="CC700" s="5">
        <f t="shared" si="665"/>
        <v>0</v>
      </c>
      <c r="CE700" s="5">
        <f t="shared" si="666"/>
        <v>0</v>
      </c>
      <c r="CF700" s="5">
        <f t="shared" si="667"/>
        <v>0</v>
      </c>
      <c r="CH700" s="5">
        <f t="shared" si="668"/>
        <v>0</v>
      </c>
      <c r="CI700" s="5">
        <f t="shared" si="669"/>
        <v>0</v>
      </c>
      <c r="CK700" s="5">
        <f t="shared" si="670"/>
        <v>0</v>
      </c>
      <c r="CL700" s="5">
        <f t="shared" si="671"/>
        <v>0</v>
      </c>
      <c r="CN700" s="5">
        <f t="shared" si="672"/>
        <v>0</v>
      </c>
      <c r="CO700" s="5">
        <f t="shared" si="673"/>
        <v>0</v>
      </c>
      <c r="CQ700" s="5">
        <f t="shared" si="674"/>
        <v>0</v>
      </c>
      <c r="CR700" s="5">
        <f t="shared" si="675"/>
        <v>0</v>
      </c>
      <c r="CT700" s="5">
        <f t="shared" si="676"/>
        <v>0</v>
      </c>
      <c r="CU700" s="5">
        <f t="shared" si="677"/>
        <v>0</v>
      </c>
      <c r="CW700" s="5">
        <f t="shared" si="678"/>
        <v>0</v>
      </c>
      <c r="CX700" s="5">
        <f t="shared" si="679"/>
        <v>0</v>
      </c>
      <c r="CZ700" s="5">
        <f t="shared" si="617"/>
        <v>0</v>
      </c>
      <c r="DA700" s="5">
        <f t="shared" si="618"/>
        <v>0</v>
      </c>
    </row>
    <row r="701" spans="2:105" x14ac:dyDescent="0.2">
      <c r="B701" s="23" t="s">
        <v>75</v>
      </c>
      <c r="D701" s="23" t="s">
        <v>350</v>
      </c>
      <c r="E701" s="23" t="s">
        <v>354</v>
      </c>
      <c r="F701" s="23" t="s">
        <v>337</v>
      </c>
      <c r="G701" s="37" t="s">
        <v>338</v>
      </c>
      <c r="H701" s="23" t="s">
        <v>236</v>
      </c>
      <c r="I701" s="23" t="s">
        <v>357</v>
      </c>
      <c r="K701" s="9"/>
      <c r="L701" s="5">
        <f t="shared" si="619"/>
        <v>0</v>
      </c>
      <c r="M701" s="9"/>
      <c r="N701" s="5">
        <f t="shared" si="620"/>
        <v>0</v>
      </c>
      <c r="O701" s="5">
        <f t="shared" si="621"/>
        <v>0</v>
      </c>
      <c r="P701" s="9"/>
      <c r="Q701" s="5">
        <f t="shared" si="622"/>
        <v>0</v>
      </c>
      <c r="R701" s="5">
        <f t="shared" si="623"/>
        <v>0</v>
      </c>
      <c r="S701" s="9"/>
      <c r="T701" s="5">
        <f t="shared" si="624"/>
        <v>0</v>
      </c>
      <c r="U701" s="5">
        <f t="shared" si="625"/>
        <v>0</v>
      </c>
      <c r="V701" s="9"/>
      <c r="W701" s="5">
        <f t="shared" si="626"/>
        <v>0</v>
      </c>
      <c r="X701" s="5">
        <f t="shared" si="627"/>
        <v>0</v>
      </c>
      <c r="Y701" s="9"/>
      <c r="Z701" s="5">
        <f t="shared" si="628"/>
        <v>0</v>
      </c>
      <c r="AA701" s="5">
        <f t="shared" si="629"/>
        <v>0</v>
      </c>
      <c r="AB701" s="9"/>
      <c r="AC701" s="5">
        <f t="shared" si="630"/>
        <v>0</v>
      </c>
      <c r="AD701" s="5">
        <f t="shared" si="631"/>
        <v>0</v>
      </c>
      <c r="AE701" s="9"/>
      <c r="AF701" s="5">
        <f t="shared" si="632"/>
        <v>0</v>
      </c>
      <c r="AG701" s="5">
        <f t="shared" si="633"/>
        <v>0</v>
      </c>
      <c r="AH701" s="9"/>
      <c r="AI701" s="5">
        <f t="shared" si="634"/>
        <v>0</v>
      </c>
      <c r="AJ701" s="5">
        <f t="shared" si="635"/>
        <v>0</v>
      </c>
      <c r="AK701" s="9"/>
      <c r="AL701" s="5">
        <f t="shared" si="636"/>
        <v>0</v>
      </c>
      <c r="AM701" s="5">
        <f t="shared" si="637"/>
        <v>0</v>
      </c>
      <c r="AN701" s="9"/>
      <c r="AO701" s="5">
        <f t="shared" si="638"/>
        <v>0</v>
      </c>
      <c r="AP701" s="5">
        <f t="shared" si="639"/>
        <v>0</v>
      </c>
      <c r="AQ701" s="9"/>
      <c r="AR701" s="5">
        <f t="shared" si="640"/>
        <v>0</v>
      </c>
      <c r="AS701" s="5">
        <f t="shared" si="641"/>
        <v>0</v>
      </c>
      <c r="AT701" s="9"/>
      <c r="AU701" s="5">
        <f t="shared" si="642"/>
        <v>0</v>
      </c>
      <c r="AV701" s="5">
        <f t="shared" si="643"/>
        <v>0</v>
      </c>
      <c r="AW701" s="9"/>
      <c r="AX701" s="5">
        <f t="shared" si="644"/>
        <v>0</v>
      </c>
      <c r="AY701" s="5">
        <f t="shared" si="645"/>
        <v>0</v>
      </c>
      <c r="AZ701" s="9"/>
      <c r="BA701" s="5">
        <f t="shared" si="646"/>
        <v>0</v>
      </c>
      <c r="BB701" s="5">
        <f t="shared" si="647"/>
        <v>0</v>
      </c>
      <c r="BC701" s="9"/>
      <c r="BD701" s="5">
        <f t="shared" si="648"/>
        <v>0</v>
      </c>
      <c r="BE701" s="5">
        <f t="shared" si="649"/>
        <v>0</v>
      </c>
      <c r="BG701" s="5">
        <f t="shared" si="650"/>
        <v>0</v>
      </c>
      <c r="BH701" s="5">
        <f t="shared" si="651"/>
        <v>0</v>
      </c>
      <c r="BJ701" s="5">
        <f t="shared" si="652"/>
        <v>0</v>
      </c>
      <c r="BK701" s="5">
        <f t="shared" si="653"/>
        <v>0</v>
      </c>
      <c r="BM701" s="5">
        <f t="shared" si="654"/>
        <v>0</v>
      </c>
      <c r="BN701" s="5">
        <f t="shared" si="655"/>
        <v>0</v>
      </c>
      <c r="BP701" s="5">
        <f t="shared" si="656"/>
        <v>0</v>
      </c>
      <c r="BQ701" s="5">
        <f t="shared" si="657"/>
        <v>0</v>
      </c>
      <c r="BS701" s="5">
        <f t="shared" si="658"/>
        <v>0</v>
      </c>
      <c r="BT701" s="5">
        <f t="shared" si="659"/>
        <v>0</v>
      </c>
      <c r="BV701" s="5">
        <f t="shared" si="660"/>
        <v>0</v>
      </c>
      <c r="BW701" s="5">
        <f t="shared" si="661"/>
        <v>0</v>
      </c>
      <c r="BY701" s="5">
        <f t="shared" si="662"/>
        <v>0</v>
      </c>
      <c r="BZ701" s="5">
        <f t="shared" si="663"/>
        <v>0</v>
      </c>
      <c r="CB701" s="5">
        <f t="shared" si="664"/>
        <v>0</v>
      </c>
      <c r="CC701" s="5">
        <f t="shared" si="665"/>
        <v>0</v>
      </c>
      <c r="CE701" s="5">
        <f t="shared" si="666"/>
        <v>0</v>
      </c>
      <c r="CF701" s="5">
        <f t="shared" si="667"/>
        <v>0</v>
      </c>
      <c r="CH701" s="5">
        <f t="shared" si="668"/>
        <v>0</v>
      </c>
      <c r="CI701" s="5">
        <f t="shared" si="669"/>
        <v>0</v>
      </c>
      <c r="CK701" s="5">
        <f t="shared" si="670"/>
        <v>0</v>
      </c>
      <c r="CL701" s="5">
        <f t="shared" si="671"/>
        <v>0</v>
      </c>
      <c r="CN701" s="5">
        <f t="shared" si="672"/>
        <v>0</v>
      </c>
      <c r="CO701" s="5">
        <f t="shared" si="673"/>
        <v>0</v>
      </c>
      <c r="CQ701" s="5">
        <f t="shared" si="674"/>
        <v>0</v>
      </c>
      <c r="CR701" s="5">
        <f t="shared" si="675"/>
        <v>0</v>
      </c>
      <c r="CT701" s="5">
        <f t="shared" si="676"/>
        <v>0</v>
      </c>
      <c r="CU701" s="5">
        <f t="shared" si="677"/>
        <v>0</v>
      </c>
      <c r="CW701" s="5">
        <f t="shared" si="678"/>
        <v>0</v>
      </c>
      <c r="CX701" s="5">
        <f t="shared" si="679"/>
        <v>0</v>
      </c>
      <c r="CZ701" s="5">
        <f t="shared" si="617"/>
        <v>0</v>
      </c>
      <c r="DA701" s="5">
        <f t="shared" si="618"/>
        <v>0</v>
      </c>
    </row>
    <row r="702" spans="2:105" x14ac:dyDescent="0.2">
      <c r="B702" s="23" t="s">
        <v>75</v>
      </c>
      <c r="D702" s="23" t="s">
        <v>350</v>
      </c>
      <c r="E702" s="23" t="s">
        <v>354</v>
      </c>
      <c r="F702" s="23" t="s">
        <v>337</v>
      </c>
      <c r="G702" s="37" t="s">
        <v>338</v>
      </c>
      <c r="H702" s="23" t="s">
        <v>237</v>
      </c>
      <c r="I702" s="23" t="s">
        <v>357</v>
      </c>
      <c r="K702" s="9"/>
      <c r="L702" s="5">
        <f t="shared" si="619"/>
        <v>0</v>
      </c>
      <c r="M702" s="9"/>
      <c r="N702" s="5">
        <f t="shared" si="620"/>
        <v>0</v>
      </c>
      <c r="O702" s="5">
        <f t="shared" si="621"/>
        <v>0</v>
      </c>
      <c r="P702" s="9"/>
      <c r="Q702" s="5">
        <f t="shared" si="622"/>
        <v>0</v>
      </c>
      <c r="R702" s="5">
        <f t="shared" si="623"/>
        <v>0</v>
      </c>
      <c r="S702" s="9"/>
      <c r="T702" s="5">
        <f t="shared" si="624"/>
        <v>0</v>
      </c>
      <c r="U702" s="5">
        <f t="shared" si="625"/>
        <v>0</v>
      </c>
      <c r="V702" s="9"/>
      <c r="W702" s="5">
        <f t="shared" si="626"/>
        <v>0</v>
      </c>
      <c r="X702" s="5">
        <f t="shared" si="627"/>
        <v>0</v>
      </c>
      <c r="Y702" s="9"/>
      <c r="Z702" s="5">
        <f t="shared" si="628"/>
        <v>0</v>
      </c>
      <c r="AA702" s="5">
        <f t="shared" si="629"/>
        <v>0</v>
      </c>
      <c r="AB702" s="9"/>
      <c r="AC702" s="5">
        <f t="shared" si="630"/>
        <v>0</v>
      </c>
      <c r="AD702" s="5">
        <f t="shared" si="631"/>
        <v>0</v>
      </c>
      <c r="AE702" s="9"/>
      <c r="AF702" s="5">
        <f t="shared" si="632"/>
        <v>0</v>
      </c>
      <c r="AG702" s="5">
        <f t="shared" si="633"/>
        <v>0</v>
      </c>
      <c r="AH702" s="9"/>
      <c r="AI702" s="5">
        <f t="shared" si="634"/>
        <v>0</v>
      </c>
      <c r="AJ702" s="5">
        <f t="shared" si="635"/>
        <v>0</v>
      </c>
      <c r="AK702" s="9"/>
      <c r="AL702" s="5">
        <f t="shared" si="636"/>
        <v>0</v>
      </c>
      <c r="AM702" s="5">
        <f t="shared" si="637"/>
        <v>0</v>
      </c>
      <c r="AN702" s="9"/>
      <c r="AO702" s="5">
        <f t="shared" si="638"/>
        <v>0</v>
      </c>
      <c r="AP702" s="5">
        <f t="shared" si="639"/>
        <v>0</v>
      </c>
      <c r="AQ702" s="9"/>
      <c r="AR702" s="5">
        <f t="shared" si="640"/>
        <v>0</v>
      </c>
      <c r="AS702" s="5">
        <f t="shared" si="641"/>
        <v>0</v>
      </c>
      <c r="AT702" s="9"/>
      <c r="AU702" s="5">
        <f t="shared" si="642"/>
        <v>0</v>
      </c>
      <c r="AV702" s="5">
        <f t="shared" si="643"/>
        <v>0</v>
      </c>
      <c r="AW702" s="9"/>
      <c r="AX702" s="5">
        <f t="shared" si="644"/>
        <v>0</v>
      </c>
      <c r="AY702" s="5">
        <f t="shared" si="645"/>
        <v>0</v>
      </c>
      <c r="AZ702" s="9"/>
      <c r="BA702" s="5">
        <f t="shared" si="646"/>
        <v>0</v>
      </c>
      <c r="BB702" s="5">
        <f t="shared" si="647"/>
        <v>0</v>
      </c>
      <c r="BC702" s="9"/>
      <c r="BD702" s="5">
        <f t="shared" si="648"/>
        <v>0</v>
      </c>
      <c r="BE702" s="5">
        <f t="shared" si="649"/>
        <v>0</v>
      </c>
      <c r="BG702" s="5">
        <f t="shared" si="650"/>
        <v>0</v>
      </c>
      <c r="BH702" s="5">
        <f t="shared" si="651"/>
        <v>0</v>
      </c>
      <c r="BJ702" s="5">
        <f t="shared" si="652"/>
        <v>0</v>
      </c>
      <c r="BK702" s="5">
        <f t="shared" si="653"/>
        <v>0</v>
      </c>
      <c r="BM702" s="5">
        <f t="shared" si="654"/>
        <v>0</v>
      </c>
      <c r="BN702" s="5">
        <f t="shared" si="655"/>
        <v>0</v>
      </c>
      <c r="BP702" s="5">
        <f t="shared" si="656"/>
        <v>0</v>
      </c>
      <c r="BQ702" s="5">
        <f t="shared" si="657"/>
        <v>0</v>
      </c>
      <c r="BS702" s="5">
        <f t="shared" si="658"/>
        <v>0</v>
      </c>
      <c r="BT702" s="5">
        <f t="shared" si="659"/>
        <v>0</v>
      </c>
      <c r="BV702" s="5">
        <f t="shared" si="660"/>
        <v>0</v>
      </c>
      <c r="BW702" s="5">
        <f t="shared" si="661"/>
        <v>0</v>
      </c>
      <c r="BY702" s="5">
        <f t="shared" si="662"/>
        <v>0</v>
      </c>
      <c r="BZ702" s="5">
        <f t="shared" si="663"/>
        <v>0</v>
      </c>
      <c r="CB702" s="5">
        <f t="shared" si="664"/>
        <v>0</v>
      </c>
      <c r="CC702" s="5">
        <f t="shared" si="665"/>
        <v>0</v>
      </c>
      <c r="CE702" s="5">
        <f t="shared" si="666"/>
        <v>0</v>
      </c>
      <c r="CF702" s="5">
        <f t="shared" si="667"/>
        <v>0</v>
      </c>
      <c r="CH702" s="5">
        <f t="shared" si="668"/>
        <v>0</v>
      </c>
      <c r="CI702" s="5">
        <f t="shared" si="669"/>
        <v>0</v>
      </c>
      <c r="CK702" s="5">
        <f t="shared" si="670"/>
        <v>0</v>
      </c>
      <c r="CL702" s="5">
        <f t="shared" si="671"/>
        <v>0</v>
      </c>
      <c r="CN702" s="5">
        <f t="shared" si="672"/>
        <v>0</v>
      </c>
      <c r="CO702" s="5">
        <f t="shared" si="673"/>
        <v>0</v>
      </c>
      <c r="CQ702" s="5">
        <f t="shared" si="674"/>
        <v>0</v>
      </c>
      <c r="CR702" s="5">
        <f t="shared" si="675"/>
        <v>0</v>
      </c>
      <c r="CT702" s="5">
        <f t="shared" si="676"/>
        <v>0</v>
      </c>
      <c r="CU702" s="5">
        <f t="shared" si="677"/>
        <v>0</v>
      </c>
      <c r="CW702" s="5">
        <f t="shared" si="678"/>
        <v>0</v>
      </c>
      <c r="CX702" s="5">
        <f t="shared" si="679"/>
        <v>0</v>
      </c>
      <c r="CZ702" s="5">
        <f t="shared" si="617"/>
        <v>0</v>
      </c>
      <c r="DA702" s="5">
        <f t="shared" si="618"/>
        <v>0</v>
      </c>
    </row>
    <row r="703" spans="2:105" x14ac:dyDescent="0.2">
      <c r="K703" s="9"/>
      <c r="M703" s="9"/>
      <c r="P703" s="9"/>
      <c r="S703" s="9"/>
      <c r="V703" s="9"/>
      <c r="Y703" s="9"/>
      <c r="AB703" s="9"/>
      <c r="AE703" s="9"/>
      <c r="AH703" s="9"/>
      <c r="AK703" s="9"/>
      <c r="AN703" s="9"/>
      <c r="AQ703" s="9"/>
      <c r="AT703" s="9"/>
      <c r="AW703" s="9"/>
      <c r="AZ703" s="9"/>
      <c r="BC703" s="9"/>
    </row>
    <row r="704" spans="2:105" x14ac:dyDescent="0.2">
      <c r="B704" s="23" t="s">
        <v>75</v>
      </c>
      <c r="D704" s="23" t="s">
        <v>350</v>
      </c>
      <c r="E704" s="23" t="s">
        <v>354</v>
      </c>
      <c r="F704" s="23" t="s">
        <v>339</v>
      </c>
      <c r="G704" s="37" t="s">
        <v>340</v>
      </c>
      <c r="H704" s="23" t="s">
        <v>235</v>
      </c>
      <c r="I704" s="23" t="s">
        <v>357</v>
      </c>
      <c r="K704" s="9"/>
      <c r="L704" s="5">
        <f t="shared" si="619"/>
        <v>0</v>
      </c>
      <c r="M704" s="9"/>
      <c r="N704" s="5">
        <f t="shared" si="620"/>
        <v>0</v>
      </c>
      <c r="O704" s="5">
        <f t="shared" si="621"/>
        <v>0</v>
      </c>
      <c r="P704" s="9"/>
      <c r="Q704" s="5">
        <f t="shared" si="622"/>
        <v>0</v>
      </c>
      <c r="R704" s="5">
        <f t="shared" si="623"/>
        <v>0</v>
      </c>
      <c r="S704" s="9"/>
      <c r="T704" s="5">
        <f t="shared" si="624"/>
        <v>0</v>
      </c>
      <c r="U704" s="5">
        <f t="shared" si="625"/>
        <v>0</v>
      </c>
      <c r="V704" s="9"/>
      <c r="W704" s="5">
        <f t="shared" si="626"/>
        <v>0</v>
      </c>
      <c r="X704" s="5">
        <f t="shared" si="627"/>
        <v>0</v>
      </c>
      <c r="Y704" s="9"/>
      <c r="Z704" s="5">
        <f t="shared" si="628"/>
        <v>0</v>
      </c>
      <c r="AA704" s="5">
        <f t="shared" si="629"/>
        <v>0</v>
      </c>
      <c r="AB704" s="9"/>
      <c r="AC704" s="5">
        <f t="shared" si="630"/>
        <v>0</v>
      </c>
      <c r="AD704" s="5">
        <f t="shared" si="631"/>
        <v>0</v>
      </c>
      <c r="AE704" s="9"/>
      <c r="AF704" s="5">
        <f t="shared" si="632"/>
        <v>0</v>
      </c>
      <c r="AG704" s="5">
        <f t="shared" si="633"/>
        <v>0</v>
      </c>
      <c r="AH704" s="9"/>
      <c r="AI704" s="5">
        <f t="shared" si="634"/>
        <v>0</v>
      </c>
      <c r="AJ704" s="5">
        <f t="shared" si="635"/>
        <v>0</v>
      </c>
      <c r="AK704" s="9"/>
      <c r="AL704" s="5">
        <f t="shared" si="636"/>
        <v>0</v>
      </c>
      <c r="AM704" s="5">
        <f t="shared" si="637"/>
        <v>0</v>
      </c>
      <c r="AN704" s="9"/>
      <c r="AO704" s="5">
        <f t="shared" si="638"/>
        <v>0</v>
      </c>
      <c r="AP704" s="5">
        <f t="shared" si="639"/>
        <v>0</v>
      </c>
      <c r="AQ704" s="9"/>
      <c r="AR704" s="5">
        <f t="shared" si="640"/>
        <v>0</v>
      </c>
      <c r="AS704" s="5">
        <f t="shared" si="641"/>
        <v>0</v>
      </c>
      <c r="AT704" s="9"/>
      <c r="AU704" s="5">
        <f t="shared" si="642"/>
        <v>0</v>
      </c>
      <c r="AV704" s="5">
        <f t="shared" si="643"/>
        <v>0</v>
      </c>
      <c r="AW704" s="9"/>
      <c r="AX704" s="5">
        <f t="shared" si="644"/>
        <v>0</v>
      </c>
      <c r="AY704" s="5">
        <f t="shared" si="645"/>
        <v>0</v>
      </c>
      <c r="AZ704" s="9"/>
      <c r="BA704" s="5">
        <f t="shared" si="646"/>
        <v>0</v>
      </c>
      <c r="BB704" s="5">
        <f t="shared" si="647"/>
        <v>0</v>
      </c>
      <c r="BC704" s="9"/>
      <c r="BD704" s="5">
        <f t="shared" si="648"/>
        <v>0</v>
      </c>
      <c r="BE704" s="5">
        <f t="shared" si="649"/>
        <v>0</v>
      </c>
      <c r="BG704" s="5">
        <f t="shared" si="650"/>
        <v>0</v>
      </c>
      <c r="BH704" s="5">
        <f t="shared" si="651"/>
        <v>0</v>
      </c>
      <c r="BJ704" s="5">
        <f t="shared" si="652"/>
        <v>0</v>
      </c>
      <c r="BK704" s="5">
        <f t="shared" si="653"/>
        <v>0</v>
      </c>
      <c r="BM704" s="5">
        <f t="shared" si="654"/>
        <v>0</v>
      </c>
      <c r="BN704" s="5">
        <f t="shared" si="655"/>
        <v>0</v>
      </c>
      <c r="BP704" s="5">
        <f t="shared" si="656"/>
        <v>0</v>
      </c>
      <c r="BQ704" s="5">
        <f t="shared" si="657"/>
        <v>0</v>
      </c>
      <c r="BS704" s="5">
        <f t="shared" si="658"/>
        <v>0</v>
      </c>
      <c r="BT704" s="5">
        <f t="shared" si="659"/>
        <v>0</v>
      </c>
      <c r="BV704" s="5">
        <f t="shared" si="660"/>
        <v>0</v>
      </c>
      <c r="BW704" s="5">
        <f t="shared" si="661"/>
        <v>0</v>
      </c>
      <c r="BY704" s="5">
        <f t="shared" si="662"/>
        <v>0</v>
      </c>
      <c r="BZ704" s="5">
        <f t="shared" si="663"/>
        <v>0</v>
      </c>
      <c r="CB704" s="5">
        <f t="shared" si="664"/>
        <v>0</v>
      </c>
      <c r="CC704" s="5">
        <f t="shared" si="665"/>
        <v>0</v>
      </c>
      <c r="CE704" s="5">
        <f t="shared" si="666"/>
        <v>0</v>
      </c>
      <c r="CF704" s="5">
        <f t="shared" si="667"/>
        <v>0</v>
      </c>
      <c r="CH704" s="5">
        <f t="shared" si="668"/>
        <v>0</v>
      </c>
      <c r="CI704" s="5">
        <f t="shared" si="669"/>
        <v>0</v>
      </c>
      <c r="CK704" s="5">
        <f t="shared" si="670"/>
        <v>0</v>
      </c>
      <c r="CL704" s="5">
        <f t="shared" si="671"/>
        <v>0</v>
      </c>
      <c r="CN704" s="5">
        <f t="shared" si="672"/>
        <v>0</v>
      </c>
      <c r="CO704" s="5">
        <f t="shared" si="673"/>
        <v>0</v>
      </c>
      <c r="CQ704" s="5">
        <f t="shared" si="674"/>
        <v>0</v>
      </c>
      <c r="CR704" s="5">
        <f t="shared" si="675"/>
        <v>0</v>
      </c>
      <c r="CT704" s="5">
        <f t="shared" si="676"/>
        <v>0</v>
      </c>
      <c r="CU704" s="5">
        <f t="shared" si="677"/>
        <v>0</v>
      </c>
      <c r="CW704" s="5">
        <f t="shared" si="678"/>
        <v>0</v>
      </c>
      <c r="CX704" s="5">
        <f t="shared" si="679"/>
        <v>0</v>
      </c>
      <c r="CZ704" s="5">
        <f t="shared" si="617"/>
        <v>0</v>
      </c>
      <c r="DA704" s="5">
        <f t="shared" si="618"/>
        <v>0</v>
      </c>
    </row>
    <row r="705" spans="2:105" x14ac:dyDescent="0.2">
      <c r="B705" s="23" t="s">
        <v>75</v>
      </c>
      <c r="D705" s="23" t="s">
        <v>350</v>
      </c>
      <c r="E705" s="23" t="s">
        <v>354</v>
      </c>
      <c r="F705" s="23" t="s">
        <v>339</v>
      </c>
      <c r="G705" s="37" t="s">
        <v>340</v>
      </c>
      <c r="H705" s="23" t="s">
        <v>236</v>
      </c>
      <c r="I705" s="23" t="s">
        <v>357</v>
      </c>
      <c r="K705" s="9"/>
      <c r="L705" s="5">
        <f t="shared" si="619"/>
        <v>0</v>
      </c>
      <c r="M705" s="9"/>
      <c r="N705" s="5">
        <f t="shared" si="620"/>
        <v>0</v>
      </c>
      <c r="O705" s="5">
        <f t="shared" si="621"/>
        <v>0</v>
      </c>
      <c r="P705" s="9"/>
      <c r="Q705" s="5">
        <f t="shared" si="622"/>
        <v>0</v>
      </c>
      <c r="R705" s="5">
        <f t="shared" si="623"/>
        <v>0</v>
      </c>
      <c r="S705" s="9"/>
      <c r="T705" s="5">
        <f t="shared" si="624"/>
        <v>0</v>
      </c>
      <c r="U705" s="5">
        <f t="shared" si="625"/>
        <v>0</v>
      </c>
      <c r="V705" s="9"/>
      <c r="W705" s="5">
        <f t="shared" si="626"/>
        <v>0</v>
      </c>
      <c r="X705" s="5">
        <f t="shared" si="627"/>
        <v>0</v>
      </c>
      <c r="Y705" s="9"/>
      <c r="Z705" s="5">
        <f t="shared" si="628"/>
        <v>0</v>
      </c>
      <c r="AA705" s="5">
        <f t="shared" si="629"/>
        <v>0</v>
      </c>
      <c r="AB705" s="9"/>
      <c r="AC705" s="5">
        <f t="shared" si="630"/>
        <v>0</v>
      </c>
      <c r="AD705" s="5">
        <f t="shared" si="631"/>
        <v>0</v>
      </c>
      <c r="AE705" s="9"/>
      <c r="AF705" s="5">
        <f t="shared" si="632"/>
        <v>0</v>
      </c>
      <c r="AG705" s="5">
        <f t="shared" si="633"/>
        <v>0</v>
      </c>
      <c r="AH705" s="9"/>
      <c r="AI705" s="5">
        <f t="shared" si="634"/>
        <v>0</v>
      </c>
      <c r="AJ705" s="5">
        <f t="shared" si="635"/>
        <v>0</v>
      </c>
      <c r="AK705" s="9"/>
      <c r="AL705" s="5">
        <f t="shared" si="636"/>
        <v>0</v>
      </c>
      <c r="AM705" s="5">
        <f t="shared" si="637"/>
        <v>0</v>
      </c>
      <c r="AN705" s="9"/>
      <c r="AO705" s="5">
        <f t="shared" si="638"/>
        <v>0</v>
      </c>
      <c r="AP705" s="5">
        <f t="shared" si="639"/>
        <v>0</v>
      </c>
      <c r="AQ705" s="9"/>
      <c r="AR705" s="5">
        <f t="shared" si="640"/>
        <v>0</v>
      </c>
      <c r="AS705" s="5">
        <f t="shared" si="641"/>
        <v>0</v>
      </c>
      <c r="AT705" s="9"/>
      <c r="AU705" s="5">
        <f t="shared" si="642"/>
        <v>0</v>
      </c>
      <c r="AV705" s="5">
        <f t="shared" si="643"/>
        <v>0</v>
      </c>
      <c r="AW705" s="9"/>
      <c r="AX705" s="5">
        <f t="shared" si="644"/>
        <v>0</v>
      </c>
      <c r="AY705" s="5">
        <f t="shared" si="645"/>
        <v>0</v>
      </c>
      <c r="AZ705" s="9"/>
      <c r="BA705" s="5">
        <f t="shared" si="646"/>
        <v>0</v>
      </c>
      <c r="BB705" s="5">
        <f t="shared" si="647"/>
        <v>0</v>
      </c>
      <c r="BC705" s="9"/>
      <c r="BD705" s="5">
        <f t="shared" si="648"/>
        <v>0</v>
      </c>
      <c r="BE705" s="5">
        <f t="shared" si="649"/>
        <v>0</v>
      </c>
      <c r="BG705" s="5">
        <f t="shared" si="650"/>
        <v>0</v>
      </c>
      <c r="BH705" s="5">
        <f t="shared" si="651"/>
        <v>0</v>
      </c>
      <c r="BJ705" s="5">
        <f t="shared" si="652"/>
        <v>0</v>
      </c>
      <c r="BK705" s="5">
        <f t="shared" si="653"/>
        <v>0</v>
      </c>
      <c r="BM705" s="5">
        <f t="shared" si="654"/>
        <v>0</v>
      </c>
      <c r="BN705" s="5">
        <f t="shared" si="655"/>
        <v>0</v>
      </c>
      <c r="BP705" s="5">
        <f t="shared" si="656"/>
        <v>0</v>
      </c>
      <c r="BQ705" s="5">
        <f t="shared" si="657"/>
        <v>0</v>
      </c>
      <c r="BS705" s="5">
        <f t="shared" si="658"/>
        <v>0</v>
      </c>
      <c r="BT705" s="5">
        <f t="shared" si="659"/>
        <v>0</v>
      </c>
      <c r="BV705" s="5">
        <f t="shared" si="660"/>
        <v>0</v>
      </c>
      <c r="BW705" s="5">
        <f t="shared" si="661"/>
        <v>0</v>
      </c>
      <c r="BY705" s="5">
        <f t="shared" si="662"/>
        <v>0</v>
      </c>
      <c r="BZ705" s="5">
        <f t="shared" si="663"/>
        <v>0</v>
      </c>
      <c r="CB705" s="5">
        <f t="shared" si="664"/>
        <v>0</v>
      </c>
      <c r="CC705" s="5">
        <f t="shared" si="665"/>
        <v>0</v>
      </c>
      <c r="CE705" s="5">
        <f t="shared" si="666"/>
        <v>0</v>
      </c>
      <c r="CF705" s="5">
        <f t="shared" si="667"/>
        <v>0</v>
      </c>
      <c r="CH705" s="5">
        <f t="shared" si="668"/>
        <v>0</v>
      </c>
      <c r="CI705" s="5">
        <f t="shared" si="669"/>
        <v>0</v>
      </c>
      <c r="CK705" s="5">
        <f t="shared" si="670"/>
        <v>0</v>
      </c>
      <c r="CL705" s="5">
        <f t="shared" si="671"/>
        <v>0</v>
      </c>
      <c r="CN705" s="5">
        <f t="shared" si="672"/>
        <v>0</v>
      </c>
      <c r="CO705" s="5">
        <f t="shared" si="673"/>
        <v>0</v>
      </c>
      <c r="CQ705" s="5">
        <f t="shared" si="674"/>
        <v>0</v>
      </c>
      <c r="CR705" s="5">
        <f t="shared" si="675"/>
        <v>0</v>
      </c>
      <c r="CT705" s="5">
        <f t="shared" si="676"/>
        <v>0</v>
      </c>
      <c r="CU705" s="5">
        <f t="shared" si="677"/>
        <v>0</v>
      </c>
      <c r="CW705" s="5">
        <f t="shared" si="678"/>
        <v>0</v>
      </c>
      <c r="CX705" s="5">
        <f t="shared" si="679"/>
        <v>0</v>
      </c>
      <c r="CZ705" s="5">
        <f t="shared" si="617"/>
        <v>0</v>
      </c>
      <c r="DA705" s="5">
        <f t="shared" si="618"/>
        <v>0</v>
      </c>
    </row>
    <row r="706" spans="2:105" x14ac:dyDescent="0.2">
      <c r="B706" s="23" t="s">
        <v>75</v>
      </c>
      <c r="D706" s="23" t="s">
        <v>350</v>
      </c>
      <c r="E706" s="23" t="s">
        <v>354</v>
      </c>
      <c r="F706" s="23" t="s">
        <v>339</v>
      </c>
      <c r="G706" s="37" t="s">
        <v>340</v>
      </c>
      <c r="H706" s="23" t="s">
        <v>237</v>
      </c>
      <c r="I706" s="23" t="s">
        <v>357</v>
      </c>
      <c r="K706" s="9"/>
      <c r="L706" s="5">
        <f t="shared" si="619"/>
        <v>0</v>
      </c>
      <c r="M706" s="9"/>
      <c r="N706" s="5">
        <f t="shared" si="620"/>
        <v>0</v>
      </c>
      <c r="O706" s="5">
        <f t="shared" si="621"/>
        <v>0</v>
      </c>
      <c r="P706" s="9"/>
      <c r="Q706" s="5">
        <f t="shared" si="622"/>
        <v>0</v>
      </c>
      <c r="R706" s="5">
        <f t="shared" si="623"/>
        <v>0</v>
      </c>
      <c r="S706" s="9"/>
      <c r="T706" s="5">
        <f t="shared" si="624"/>
        <v>0</v>
      </c>
      <c r="U706" s="5">
        <f t="shared" si="625"/>
        <v>0</v>
      </c>
      <c r="V706" s="9"/>
      <c r="W706" s="5">
        <f t="shared" si="626"/>
        <v>0</v>
      </c>
      <c r="X706" s="5">
        <f t="shared" si="627"/>
        <v>0</v>
      </c>
      <c r="Y706" s="9"/>
      <c r="Z706" s="5">
        <f t="shared" si="628"/>
        <v>0</v>
      </c>
      <c r="AA706" s="5">
        <f t="shared" si="629"/>
        <v>0</v>
      </c>
      <c r="AB706" s="9"/>
      <c r="AC706" s="5">
        <f t="shared" si="630"/>
        <v>0</v>
      </c>
      <c r="AD706" s="5">
        <f t="shared" si="631"/>
        <v>0</v>
      </c>
      <c r="AE706" s="9"/>
      <c r="AF706" s="5">
        <f t="shared" si="632"/>
        <v>0</v>
      </c>
      <c r="AG706" s="5">
        <f t="shared" si="633"/>
        <v>0</v>
      </c>
      <c r="AH706" s="9"/>
      <c r="AI706" s="5">
        <f t="shared" si="634"/>
        <v>0</v>
      </c>
      <c r="AJ706" s="5">
        <f t="shared" si="635"/>
        <v>0</v>
      </c>
      <c r="AK706" s="9"/>
      <c r="AL706" s="5">
        <f t="shared" si="636"/>
        <v>0</v>
      </c>
      <c r="AM706" s="5">
        <f t="shared" si="637"/>
        <v>0</v>
      </c>
      <c r="AN706" s="9"/>
      <c r="AO706" s="5">
        <f t="shared" si="638"/>
        <v>0</v>
      </c>
      <c r="AP706" s="5">
        <f t="shared" si="639"/>
        <v>0</v>
      </c>
      <c r="AQ706" s="9"/>
      <c r="AR706" s="5">
        <f t="shared" si="640"/>
        <v>0</v>
      </c>
      <c r="AS706" s="5">
        <f t="shared" si="641"/>
        <v>0</v>
      </c>
      <c r="AT706" s="9"/>
      <c r="AU706" s="5">
        <f t="shared" si="642"/>
        <v>0</v>
      </c>
      <c r="AV706" s="5">
        <f t="shared" si="643"/>
        <v>0</v>
      </c>
      <c r="AW706" s="9"/>
      <c r="AX706" s="5">
        <f t="shared" si="644"/>
        <v>0</v>
      </c>
      <c r="AY706" s="5">
        <f t="shared" si="645"/>
        <v>0</v>
      </c>
      <c r="AZ706" s="9"/>
      <c r="BA706" s="5">
        <f t="shared" si="646"/>
        <v>0</v>
      </c>
      <c r="BB706" s="5">
        <f t="shared" si="647"/>
        <v>0</v>
      </c>
      <c r="BC706" s="9"/>
      <c r="BD706" s="5">
        <f t="shared" si="648"/>
        <v>0</v>
      </c>
      <c r="BE706" s="5">
        <f t="shared" si="649"/>
        <v>0</v>
      </c>
      <c r="BG706" s="5">
        <f t="shared" si="650"/>
        <v>0</v>
      </c>
      <c r="BH706" s="5">
        <f t="shared" si="651"/>
        <v>0</v>
      </c>
      <c r="BJ706" s="5">
        <f t="shared" si="652"/>
        <v>0</v>
      </c>
      <c r="BK706" s="5">
        <f t="shared" si="653"/>
        <v>0</v>
      </c>
      <c r="BM706" s="5">
        <f t="shared" si="654"/>
        <v>0</v>
      </c>
      <c r="BN706" s="5">
        <f t="shared" si="655"/>
        <v>0</v>
      </c>
      <c r="BP706" s="5">
        <f t="shared" si="656"/>
        <v>0</v>
      </c>
      <c r="BQ706" s="5">
        <f t="shared" si="657"/>
        <v>0</v>
      </c>
      <c r="BS706" s="5">
        <f t="shared" si="658"/>
        <v>0</v>
      </c>
      <c r="BT706" s="5">
        <f t="shared" si="659"/>
        <v>0</v>
      </c>
      <c r="BV706" s="5">
        <f t="shared" si="660"/>
        <v>0</v>
      </c>
      <c r="BW706" s="5">
        <f t="shared" si="661"/>
        <v>0</v>
      </c>
      <c r="BY706" s="5">
        <f t="shared" si="662"/>
        <v>0</v>
      </c>
      <c r="BZ706" s="5">
        <f t="shared" si="663"/>
        <v>0</v>
      </c>
      <c r="CB706" s="5">
        <f t="shared" si="664"/>
        <v>0</v>
      </c>
      <c r="CC706" s="5">
        <f t="shared" si="665"/>
        <v>0</v>
      </c>
      <c r="CE706" s="5">
        <f t="shared" si="666"/>
        <v>0</v>
      </c>
      <c r="CF706" s="5">
        <f t="shared" si="667"/>
        <v>0</v>
      </c>
      <c r="CH706" s="5">
        <f t="shared" si="668"/>
        <v>0</v>
      </c>
      <c r="CI706" s="5">
        <f t="shared" si="669"/>
        <v>0</v>
      </c>
      <c r="CK706" s="5">
        <f t="shared" si="670"/>
        <v>0</v>
      </c>
      <c r="CL706" s="5">
        <f t="shared" si="671"/>
        <v>0</v>
      </c>
      <c r="CN706" s="5">
        <f t="shared" si="672"/>
        <v>0</v>
      </c>
      <c r="CO706" s="5">
        <f t="shared" si="673"/>
        <v>0</v>
      </c>
      <c r="CQ706" s="5">
        <f t="shared" si="674"/>
        <v>0</v>
      </c>
      <c r="CR706" s="5">
        <f t="shared" si="675"/>
        <v>0</v>
      </c>
      <c r="CT706" s="5">
        <f t="shared" si="676"/>
        <v>0</v>
      </c>
      <c r="CU706" s="5">
        <f t="shared" si="677"/>
        <v>0</v>
      </c>
      <c r="CW706" s="5">
        <f t="shared" si="678"/>
        <v>0</v>
      </c>
      <c r="CX706" s="5">
        <f t="shared" si="679"/>
        <v>0</v>
      </c>
      <c r="CZ706" s="5">
        <f t="shared" si="617"/>
        <v>0</v>
      </c>
      <c r="DA706" s="5">
        <f t="shared" si="618"/>
        <v>0</v>
      </c>
    </row>
    <row r="707" spans="2:105" x14ac:dyDescent="0.2">
      <c r="K707" s="9"/>
      <c r="M707" s="9"/>
      <c r="P707" s="9"/>
      <c r="S707" s="9"/>
      <c r="V707" s="9"/>
      <c r="Y707" s="9"/>
      <c r="AB707" s="9"/>
      <c r="AE707" s="9"/>
      <c r="AH707" s="9"/>
      <c r="AK707" s="9"/>
      <c r="AN707" s="9"/>
      <c r="AQ707" s="9"/>
      <c r="AT707" s="9"/>
      <c r="AW707" s="9"/>
      <c r="AZ707" s="9"/>
      <c r="BC707" s="9"/>
    </row>
    <row r="708" spans="2:105" x14ac:dyDescent="0.2">
      <c r="B708" s="23" t="s">
        <v>75</v>
      </c>
      <c r="D708" s="23" t="s">
        <v>350</v>
      </c>
      <c r="E708" s="23" t="s">
        <v>354</v>
      </c>
      <c r="F708" s="23" t="s">
        <v>341</v>
      </c>
      <c r="G708" s="37" t="s">
        <v>342</v>
      </c>
      <c r="H708" s="23" t="s">
        <v>235</v>
      </c>
      <c r="I708" s="23" t="s">
        <v>357</v>
      </c>
      <c r="K708" s="9"/>
      <c r="L708" s="5">
        <f t="shared" si="619"/>
        <v>0</v>
      </c>
      <c r="M708" s="9"/>
      <c r="N708" s="5">
        <f t="shared" si="620"/>
        <v>0</v>
      </c>
      <c r="O708" s="5">
        <f t="shared" si="621"/>
        <v>0</v>
      </c>
      <c r="P708" s="9"/>
      <c r="Q708" s="5">
        <f t="shared" si="622"/>
        <v>0</v>
      </c>
      <c r="R708" s="5">
        <f t="shared" si="623"/>
        <v>0</v>
      </c>
      <c r="S708" s="9"/>
      <c r="T708" s="5">
        <f t="shared" si="624"/>
        <v>0</v>
      </c>
      <c r="U708" s="5">
        <f t="shared" si="625"/>
        <v>0</v>
      </c>
      <c r="V708" s="9"/>
      <c r="W708" s="5">
        <f t="shared" si="626"/>
        <v>0</v>
      </c>
      <c r="X708" s="5">
        <f t="shared" si="627"/>
        <v>0</v>
      </c>
      <c r="Y708" s="9"/>
      <c r="Z708" s="5">
        <f t="shared" si="628"/>
        <v>0</v>
      </c>
      <c r="AA708" s="5">
        <f t="shared" si="629"/>
        <v>0</v>
      </c>
      <c r="AB708" s="9"/>
      <c r="AC708" s="5">
        <f t="shared" si="630"/>
        <v>0</v>
      </c>
      <c r="AD708" s="5">
        <f t="shared" si="631"/>
        <v>0</v>
      </c>
      <c r="AE708" s="9"/>
      <c r="AF708" s="5">
        <f t="shared" si="632"/>
        <v>0</v>
      </c>
      <c r="AG708" s="5">
        <f t="shared" si="633"/>
        <v>0</v>
      </c>
      <c r="AH708" s="9"/>
      <c r="AI708" s="5">
        <f t="shared" si="634"/>
        <v>0</v>
      </c>
      <c r="AJ708" s="5">
        <f t="shared" si="635"/>
        <v>0</v>
      </c>
      <c r="AK708" s="9"/>
      <c r="AL708" s="5">
        <f t="shared" si="636"/>
        <v>0</v>
      </c>
      <c r="AM708" s="5">
        <f t="shared" si="637"/>
        <v>0</v>
      </c>
      <c r="AN708" s="9"/>
      <c r="AO708" s="5">
        <f t="shared" si="638"/>
        <v>0</v>
      </c>
      <c r="AP708" s="5">
        <f t="shared" si="639"/>
        <v>0</v>
      </c>
      <c r="AQ708" s="9"/>
      <c r="AR708" s="5">
        <f t="shared" si="640"/>
        <v>0</v>
      </c>
      <c r="AS708" s="5">
        <f t="shared" si="641"/>
        <v>0</v>
      </c>
      <c r="AT708" s="9"/>
      <c r="AU708" s="5">
        <f t="shared" si="642"/>
        <v>0</v>
      </c>
      <c r="AV708" s="5">
        <f t="shared" si="643"/>
        <v>0</v>
      </c>
      <c r="AW708" s="9"/>
      <c r="AX708" s="5">
        <f t="shared" si="644"/>
        <v>0</v>
      </c>
      <c r="AY708" s="5">
        <f t="shared" si="645"/>
        <v>0</v>
      </c>
      <c r="AZ708" s="9"/>
      <c r="BA708" s="5">
        <f t="shared" si="646"/>
        <v>0</v>
      </c>
      <c r="BB708" s="5">
        <f t="shared" si="647"/>
        <v>0</v>
      </c>
      <c r="BC708" s="9"/>
      <c r="BD708" s="5">
        <f t="shared" si="648"/>
        <v>0</v>
      </c>
      <c r="BE708" s="5">
        <f t="shared" si="649"/>
        <v>0</v>
      </c>
      <c r="BG708" s="5">
        <f t="shared" si="650"/>
        <v>0</v>
      </c>
      <c r="BH708" s="5">
        <f t="shared" si="651"/>
        <v>0</v>
      </c>
      <c r="BJ708" s="5">
        <f t="shared" si="652"/>
        <v>0</v>
      </c>
      <c r="BK708" s="5">
        <f t="shared" si="653"/>
        <v>0</v>
      </c>
      <c r="BM708" s="5">
        <f t="shared" si="654"/>
        <v>0</v>
      </c>
      <c r="BN708" s="5">
        <f t="shared" si="655"/>
        <v>0</v>
      </c>
      <c r="BP708" s="5">
        <f t="shared" si="656"/>
        <v>0</v>
      </c>
      <c r="BQ708" s="5">
        <f t="shared" si="657"/>
        <v>0</v>
      </c>
      <c r="BS708" s="5">
        <f t="shared" si="658"/>
        <v>0</v>
      </c>
      <c r="BT708" s="5">
        <f t="shared" si="659"/>
        <v>0</v>
      </c>
      <c r="BV708" s="5">
        <f t="shared" si="660"/>
        <v>0</v>
      </c>
      <c r="BW708" s="5">
        <f t="shared" si="661"/>
        <v>0</v>
      </c>
      <c r="BY708" s="5">
        <f t="shared" si="662"/>
        <v>0</v>
      </c>
      <c r="BZ708" s="5">
        <f t="shared" si="663"/>
        <v>0</v>
      </c>
      <c r="CB708" s="5">
        <f t="shared" si="664"/>
        <v>0</v>
      </c>
      <c r="CC708" s="5">
        <f t="shared" si="665"/>
        <v>0</v>
      </c>
      <c r="CE708" s="5">
        <f t="shared" si="666"/>
        <v>0</v>
      </c>
      <c r="CF708" s="5">
        <f t="shared" si="667"/>
        <v>0</v>
      </c>
      <c r="CH708" s="5">
        <f t="shared" si="668"/>
        <v>0</v>
      </c>
      <c r="CI708" s="5">
        <f t="shared" si="669"/>
        <v>0</v>
      </c>
      <c r="CK708" s="5">
        <f t="shared" si="670"/>
        <v>0</v>
      </c>
      <c r="CL708" s="5">
        <f t="shared" si="671"/>
        <v>0</v>
      </c>
      <c r="CN708" s="5">
        <f t="shared" si="672"/>
        <v>0</v>
      </c>
      <c r="CO708" s="5">
        <f t="shared" si="673"/>
        <v>0</v>
      </c>
      <c r="CQ708" s="5">
        <f t="shared" si="674"/>
        <v>0</v>
      </c>
      <c r="CR708" s="5">
        <f t="shared" si="675"/>
        <v>0</v>
      </c>
      <c r="CT708" s="5">
        <f t="shared" si="676"/>
        <v>0</v>
      </c>
      <c r="CU708" s="5">
        <f t="shared" si="677"/>
        <v>0</v>
      </c>
      <c r="CW708" s="5">
        <f t="shared" si="678"/>
        <v>0</v>
      </c>
      <c r="CX708" s="5">
        <f t="shared" si="679"/>
        <v>0</v>
      </c>
      <c r="CZ708" s="5">
        <f t="shared" si="617"/>
        <v>0</v>
      </c>
      <c r="DA708" s="5">
        <f t="shared" si="618"/>
        <v>0</v>
      </c>
    </row>
    <row r="709" spans="2:105" x14ac:dyDescent="0.2">
      <c r="B709" s="23" t="s">
        <v>75</v>
      </c>
      <c r="D709" s="23" t="s">
        <v>350</v>
      </c>
      <c r="E709" s="23" t="s">
        <v>354</v>
      </c>
      <c r="F709" s="23" t="s">
        <v>341</v>
      </c>
      <c r="G709" s="37" t="s">
        <v>342</v>
      </c>
      <c r="H709" s="23" t="s">
        <v>236</v>
      </c>
      <c r="I709" s="23" t="s">
        <v>357</v>
      </c>
      <c r="K709" s="9"/>
      <c r="L709" s="5">
        <f t="shared" si="619"/>
        <v>0</v>
      </c>
      <c r="M709" s="9"/>
      <c r="N709" s="5">
        <f t="shared" si="620"/>
        <v>0</v>
      </c>
      <c r="O709" s="5">
        <f t="shared" si="621"/>
        <v>0</v>
      </c>
      <c r="P709" s="9"/>
      <c r="Q709" s="5">
        <f t="shared" si="622"/>
        <v>0</v>
      </c>
      <c r="R709" s="5">
        <f t="shared" si="623"/>
        <v>0</v>
      </c>
      <c r="S709" s="9"/>
      <c r="T709" s="5">
        <f t="shared" si="624"/>
        <v>0</v>
      </c>
      <c r="U709" s="5">
        <f t="shared" si="625"/>
        <v>0</v>
      </c>
      <c r="V709" s="9"/>
      <c r="W709" s="5">
        <f t="shared" si="626"/>
        <v>0</v>
      </c>
      <c r="X709" s="5">
        <f t="shared" si="627"/>
        <v>0</v>
      </c>
      <c r="Y709" s="9"/>
      <c r="Z709" s="5">
        <f t="shared" si="628"/>
        <v>0</v>
      </c>
      <c r="AA709" s="5">
        <f t="shared" si="629"/>
        <v>0</v>
      </c>
      <c r="AB709" s="9"/>
      <c r="AC709" s="5">
        <f t="shared" si="630"/>
        <v>0</v>
      </c>
      <c r="AD709" s="5">
        <f t="shared" si="631"/>
        <v>0</v>
      </c>
      <c r="AE709" s="9"/>
      <c r="AF709" s="5">
        <f t="shared" si="632"/>
        <v>0</v>
      </c>
      <c r="AG709" s="5">
        <f t="shared" si="633"/>
        <v>0</v>
      </c>
      <c r="AH709" s="9"/>
      <c r="AI709" s="5">
        <f t="shared" si="634"/>
        <v>0</v>
      </c>
      <c r="AJ709" s="5">
        <f t="shared" si="635"/>
        <v>0</v>
      </c>
      <c r="AK709" s="9"/>
      <c r="AL709" s="5">
        <f t="shared" si="636"/>
        <v>0</v>
      </c>
      <c r="AM709" s="5">
        <f t="shared" si="637"/>
        <v>0</v>
      </c>
      <c r="AN709" s="9"/>
      <c r="AO709" s="5">
        <f t="shared" si="638"/>
        <v>0</v>
      </c>
      <c r="AP709" s="5">
        <f t="shared" si="639"/>
        <v>0</v>
      </c>
      <c r="AQ709" s="9"/>
      <c r="AR709" s="5">
        <f t="shared" si="640"/>
        <v>0</v>
      </c>
      <c r="AS709" s="5">
        <f t="shared" si="641"/>
        <v>0</v>
      </c>
      <c r="AT709" s="9"/>
      <c r="AU709" s="5">
        <f t="shared" si="642"/>
        <v>0</v>
      </c>
      <c r="AV709" s="5">
        <f t="shared" si="643"/>
        <v>0</v>
      </c>
      <c r="AW709" s="9"/>
      <c r="AX709" s="5">
        <f t="shared" si="644"/>
        <v>0</v>
      </c>
      <c r="AY709" s="5">
        <f t="shared" si="645"/>
        <v>0</v>
      </c>
      <c r="AZ709" s="9"/>
      <c r="BA709" s="5">
        <f t="shared" si="646"/>
        <v>0</v>
      </c>
      <c r="BB709" s="5">
        <f t="shared" si="647"/>
        <v>0</v>
      </c>
      <c r="BC709" s="9"/>
      <c r="BD709" s="5">
        <f t="shared" si="648"/>
        <v>0</v>
      </c>
      <c r="BE709" s="5">
        <f t="shared" si="649"/>
        <v>0</v>
      </c>
      <c r="BG709" s="5">
        <f t="shared" si="650"/>
        <v>0</v>
      </c>
      <c r="BH709" s="5">
        <f t="shared" si="651"/>
        <v>0</v>
      </c>
      <c r="BJ709" s="5">
        <f t="shared" si="652"/>
        <v>0</v>
      </c>
      <c r="BK709" s="5">
        <f t="shared" si="653"/>
        <v>0</v>
      </c>
      <c r="BM709" s="5">
        <f t="shared" si="654"/>
        <v>0</v>
      </c>
      <c r="BN709" s="5">
        <f t="shared" si="655"/>
        <v>0</v>
      </c>
      <c r="BP709" s="5">
        <f t="shared" si="656"/>
        <v>0</v>
      </c>
      <c r="BQ709" s="5">
        <f t="shared" si="657"/>
        <v>0</v>
      </c>
      <c r="BS709" s="5">
        <f t="shared" si="658"/>
        <v>0</v>
      </c>
      <c r="BT709" s="5">
        <f t="shared" si="659"/>
        <v>0</v>
      </c>
      <c r="BV709" s="5">
        <f t="shared" si="660"/>
        <v>0</v>
      </c>
      <c r="BW709" s="5">
        <f t="shared" si="661"/>
        <v>0</v>
      </c>
      <c r="BY709" s="5">
        <f t="shared" si="662"/>
        <v>0</v>
      </c>
      <c r="BZ709" s="5">
        <f t="shared" si="663"/>
        <v>0</v>
      </c>
      <c r="CB709" s="5">
        <f t="shared" si="664"/>
        <v>0</v>
      </c>
      <c r="CC709" s="5">
        <f t="shared" si="665"/>
        <v>0</v>
      </c>
      <c r="CE709" s="5">
        <f t="shared" si="666"/>
        <v>0</v>
      </c>
      <c r="CF709" s="5">
        <f t="shared" si="667"/>
        <v>0</v>
      </c>
      <c r="CH709" s="5">
        <f t="shared" si="668"/>
        <v>0</v>
      </c>
      <c r="CI709" s="5">
        <f t="shared" si="669"/>
        <v>0</v>
      </c>
      <c r="CK709" s="5">
        <f t="shared" si="670"/>
        <v>0</v>
      </c>
      <c r="CL709" s="5">
        <f t="shared" si="671"/>
        <v>0</v>
      </c>
      <c r="CN709" s="5">
        <f t="shared" si="672"/>
        <v>0</v>
      </c>
      <c r="CO709" s="5">
        <f t="shared" si="673"/>
        <v>0</v>
      </c>
      <c r="CQ709" s="5">
        <f t="shared" si="674"/>
        <v>0</v>
      </c>
      <c r="CR709" s="5">
        <f t="shared" si="675"/>
        <v>0</v>
      </c>
      <c r="CT709" s="5">
        <f t="shared" si="676"/>
        <v>0</v>
      </c>
      <c r="CU709" s="5">
        <f t="shared" si="677"/>
        <v>0</v>
      </c>
      <c r="CW709" s="5">
        <f t="shared" si="678"/>
        <v>0</v>
      </c>
      <c r="CX709" s="5">
        <f t="shared" si="679"/>
        <v>0</v>
      </c>
      <c r="CZ709" s="5">
        <f t="shared" si="617"/>
        <v>0</v>
      </c>
      <c r="DA709" s="5">
        <f t="shared" si="618"/>
        <v>0</v>
      </c>
    </row>
    <row r="710" spans="2:105" x14ac:dyDescent="0.2">
      <c r="B710" s="23" t="s">
        <v>75</v>
      </c>
      <c r="D710" s="23" t="s">
        <v>350</v>
      </c>
      <c r="E710" s="23" t="s">
        <v>354</v>
      </c>
      <c r="F710" s="23" t="s">
        <v>341</v>
      </c>
      <c r="G710" s="37" t="s">
        <v>342</v>
      </c>
      <c r="H710" s="23" t="s">
        <v>237</v>
      </c>
      <c r="I710" s="23" t="s">
        <v>357</v>
      </c>
      <c r="K710" s="9"/>
      <c r="L710" s="5">
        <f t="shared" si="619"/>
        <v>0</v>
      </c>
      <c r="M710" s="9"/>
      <c r="N710" s="5">
        <f t="shared" si="620"/>
        <v>0</v>
      </c>
      <c r="O710" s="5">
        <f t="shared" si="621"/>
        <v>0</v>
      </c>
      <c r="P710" s="9"/>
      <c r="Q710" s="5">
        <f t="shared" si="622"/>
        <v>0</v>
      </c>
      <c r="R710" s="5">
        <f t="shared" si="623"/>
        <v>0</v>
      </c>
      <c r="S710" s="9"/>
      <c r="T710" s="5">
        <f t="shared" si="624"/>
        <v>0</v>
      </c>
      <c r="U710" s="5">
        <f t="shared" si="625"/>
        <v>0</v>
      </c>
      <c r="V710" s="9"/>
      <c r="W710" s="5">
        <f t="shared" si="626"/>
        <v>0</v>
      </c>
      <c r="X710" s="5">
        <f t="shared" si="627"/>
        <v>0</v>
      </c>
      <c r="Y710" s="9"/>
      <c r="Z710" s="5">
        <f t="shared" si="628"/>
        <v>0</v>
      </c>
      <c r="AA710" s="5">
        <f t="shared" si="629"/>
        <v>0</v>
      </c>
      <c r="AB710" s="9"/>
      <c r="AC710" s="5">
        <f t="shared" si="630"/>
        <v>0</v>
      </c>
      <c r="AD710" s="5">
        <f t="shared" si="631"/>
        <v>0</v>
      </c>
      <c r="AE710" s="9"/>
      <c r="AF710" s="5">
        <f t="shared" si="632"/>
        <v>0</v>
      </c>
      <c r="AG710" s="5">
        <f t="shared" si="633"/>
        <v>0</v>
      </c>
      <c r="AH710" s="9"/>
      <c r="AI710" s="5">
        <f t="shared" si="634"/>
        <v>0</v>
      </c>
      <c r="AJ710" s="5">
        <f t="shared" si="635"/>
        <v>0</v>
      </c>
      <c r="AK710" s="9"/>
      <c r="AL710" s="5">
        <f t="shared" si="636"/>
        <v>0</v>
      </c>
      <c r="AM710" s="5">
        <f t="shared" si="637"/>
        <v>0</v>
      </c>
      <c r="AN710" s="9"/>
      <c r="AO710" s="5">
        <f t="shared" si="638"/>
        <v>0</v>
      </c>
      <c r="AP710" s="5">
        <f t="shared" si="639"/>
        <v>0</v>
      </c>
      <c r="AQ710" s="9"/>
      <c r="AR710" s="5">
        <f t="shared" si="640"/>
        <v>0</v>
      </c>
      <c r="AS710" s="5">
        <f t="shared" si="641"/>
        <v>0</v>
      </c>
      <c r="AT710" s="9"/>
      <c r="AU710" s="5">
        <f t="shared" si="642"/>
        <v>0</v>
      </c>
      <c r="AV710" s="5">
        <f t="shared" si="643"/>
        <v>0</v>
      </c>
      <c r="AW710" s="9"/>
      <c r="AX710" s="5">
        <f t="shared" si="644"/>
        <v>0</v>
      </c>
      <c r="AY710" s="5">
        <f t="shared" si="645"/>
        <v>0</v>
      </c>
      <c r="AZ710" s="9"/>
      <c r="BA710" s="5">
        <f t="shared" si="646"/>
        <v>0</v>
      </c>
      <c r="BB710" s="5">
        <f t="shared" si="647"/>
        <v>0</v>
      </c>
      <c r="BC710" s="9"/>
      <c r="BD710" s="5">
        <f t="shared" si="648"/>
        <v>0</v>
      </c>
      <c r="BE710" s="5">
        <f t="shared" si="649"/>
        <v>0</v>
      </c>
      <c r="BG710" s="5">
        <f t="shared" si="650"/>
        <v>0</v>
      </c>
      <c r="BH710" s="5">
        <f t="shared" si="651"/>
        <v>0</v>
      </c>
      <c r="BJ710" s="5">
        <f t="shared" si="652"/>
        <v>0</v>
      </c>
      <c r="BK710" s="5">
        <f t="shared" si="653"/>
        <v>0</v>
      </c>
      <c r="BM710" s="5">
        <f t="shared" si="654"/>
        <v>0</v>
      </c>
      <c r="BN710" s="5">
        <f t="shared" si="655"/>
        <v>0</v>
      </c>
      <c r="BP710" s="5">
        <f t="shared" si="656"/>
        <v>0</v>
      </c>
      <c r="BQ710" s="5">
        <f t="shared" si="657"/>
        <v>0</v>
      </c>
      <c r="BS710" s="5">
        <f t="shared" si="658"/>
        <v>0</v>
      </c>
      <c r="BT710" s="5">
        <f t="shared" si="659"/>
        <v>0</v>
      </c>
      <c r="BV710" s="5">
        <f t="shared" si="660"/>
        <v>0</v>
      </c>
      <c r="BW710" s="5">
        <f t="shared" si="661"/>
        <v>0</v>
      </c>
      <c r="BY710" s="5">
        <f t="shared" si="662"/>
        <v>0</v>
      </c>
      <c r="BZ710" s="5">
        <f t="shared" si="663"/>
        <v>0</v>
      </c>
      <c r="CB710" s="5">
        <f t="shared" si="664"/>
        <v>0</v>
      </c>
      <c r="CC710" s="5">
        <f t="shared" si="665"/>
        <v>0</v>
      </c>
      <c r="CE710" s="5">
        <f t="shared" si="666"/>
        <v>0</v>
      </c>
      <c r="CF710" s="5">
        <f t="shared" si="667"/>
        <v>0</v>
      </c>
      <c r="CH710" s="5">
        <f t="shared" si="668"/>
        <v>0</v>
      </c>
      <c r="CI710" s="5">
        <f t="shared" si="669"/>
        <v>0</v>
      </c>
      <c r="CK710" s="5">
        <f t="shared" si="670"/>
        <v>0</v>
      </c>
      <c r="CL710" s="5">
        <f t="shared" si="671"/>
        <v>0</v>
      </c>
      <c r="CN710" s="5">
        <f t="shared" si="672"/>
        <v>0</v>
      </c>
      <c r="CO710" s="5">
        <f t="shared" si="673"/>
        <v>0</v>
      </c>
      <c r="CQ710" s="5">
        <f t="shared" si="674"/>
        <v>0</v>
      </c>
      <c r="CR710" s="5">
        <f t="shared" si="675"/>
        <v>0</v>
      </c>
      <c r="CT710" s="5">
        <f t="shared" si="676"/>
        <v>0</v>
      </c>
      <c r="CU710" s="5">
        <f t="shared" si="677"/>
        <v>0</v>
      </c>
      <c r="CW710" s="5">
        <f t="shared" si="678"/>
        <v>0</v>
      </c>
      <c r="CX710" s="5">
        <f t="shared" si="679"/>
        <v>0</v>
      </c>
      <c r="CZ710" s="5">
        <f t="shared" si="617"/>
        <v>0</v>
      </c>
      <c r="DA710" s="5">
        <f t="shared" si="618"/>
        <v>0</v>
      </c>
    </row>
    <row r="711" spans="2:105" x14ac:dyDescent="0.2">
      <c r="K711" s="9"/>
      <c r="M711" s="9"/>
      <c r="P711" s="9"/>
      <c r="S711" s="9"/>
      <c r="V711" s="9"/>
      <c r="Y711" s="9"/>
      <c r="AB711" s="9"/>
      <c r="AE711" s="9"/>
      <c r="AH711" s="9"/>
      <c r="AK711" s="9"/>
      <c r="AN711" s="9"/>
      <c r="AQ711" s="9"/>
      <c r="AT711" s="9"/>
      <c r="AW711" s="9"/>
      <c r="AZ711" s="9"/>
      <c r="BC711" s="9"/>
    </row>
    <row r="712" spans="2:105" x14ac:dyDescent="0.2">
      <c r="K712" s="9"/>
      <c r="M712" s="9"/>
      <c r="P712" s="9"/>
      <c r="S712" s="9"/>
      <c r="V712" s="9"/>
      <c r="Y712" s="9"/>
      <c r="AB712" s="9"/>
      <c r="AE712" s="9"/>
      <c r="AH712" s="9"/>
      <c r="AK712" s="9"/>
      <c r="AN712" s="9"/>
      <c r="AQ712" s="9"/>
      <c r="AT712" s="9"/>
      <c r="AW712" s="9"/>
      <c r="AZ712" s="9"/>
      <c r="BC712" s="9"/>
    </row>
    <row r="713" spans="2:105" x14ac:dyDescent="0.2">
      <c r="B713" s="23" t="s">
        <v>345</v>
      </c>
      <c r="F713" s="23" t="s">
        <v>343</v>
      </c>
      <c r="G713" s="37" t="s">
        <v>344</v>
      </c>
      <c r="H713" s="23" t="s">
        <v>235</v>
      </c>
      <c r="I713" s="23" t="s">
        <v>357</v>
      </c>
      <c r="K713" s="9"/>
      <c r="L713" s="5">
        <f t="shared" si="619"/>
        <v>0</v>
      </c>
      <c r="M713" s="9"/>
      <c r="N713" s="5">
        <f t="shared" si="620"/>
        <v>0</v>
      </c>
      <c r="O713" s="5">
        <f t="shared" si="621"/>
        <v>0</v>
      </c>
      <c r="P713" s="9"/>
      <c r="Q713" s="5">
        <f t="shared" si="622"/>
        <v>0</v>
      </c>
      <c r="R713" s="5">
        <f t="shared" si="623"/>
        <v>0</v>
      </c>
      <c r="S713" s="9"/>
      <c r="T713" s="5">
        <f t="shared" si="624"/>
        <v>0</v>
      </c>
      <c r="U713" s="5">
        <f t="shared" si="625"/>
        <v>0</v>
      </c>
      <c r="V713" s="9"/>
      <c r="W713" s="5">
        <f t="shared" si="626"/>
        <v>0</v>
      </c>
      <c r="X713" s="5">
        <f t="shared" si="627"/>
        <v>0</v>
      </c>
      <c r="Y713" s="9"/>
      <c r="Z713" s="5">
        <f t="shared" si="628"/>
        <v>0</v>
      </c>
      <c r="AA713" s="5">
        <f t="shared" si="629"/>
        <v>0</v>
      </c>
      <c r="AB713" s="9"/>
      <c r="AC713" s="5">
        <f t="shared" si="630"/>
        <v>0</v>
      </c>
      <c r="AD713" s="5">
        <f t="shared" si="631"/>
        <v>0</v>
      </c>
      <c r="AE713" s="9"/>
      <c r="AF713" s="5">
        <f t="shared" si="632"/>
        <v>0</v>
      </c>
      <c r="AG713" s="5">
        <f t="shared" si="633"/>
        <v>0</v>
      </c>
      <c r="AH713" s="9"/>
      <c r="AI713" s="5">
        <f t="shared" si="634"/>
        <v>0</v>
      </c>
      <c r="AJ713" s="5">
        <f t="shared" si="635"/>
        <v>0</v>
      </c>
      <c r="AK713" s="9"/>
      <c r="AL713" s="5">
        <f t="shared" si="636"/>
        <v>0</v>
      </c>
      <c r="AM713" s="5">
        <f t="shared" si="637"/>
        <v>0</v>
      </c>
      <c r="AN713" s="9"/>
      <c r="AO713" s="5">
        <f t="shared" si="638"/>
        <v>0</v>
      </c>
      <c r="AP713" s="5">
        <f t="shared" si="639"/>
        <v>0</v>
      </c>
      <c r="AQ713" s="9"/>
      <c r="AR713" s="5">
        <f t="shared" si="640"/>
        <v>0</v>
      </c>
      <c r="AS713" s="5">
        <f t="shared" si="641"/>
        <v>0</v>
      </c>
      <c r="AT713" s="9"/>
      <c r="AU713" s="5">
        <f t="shared" si="642"/>
        <v>0</v>
      </c>
      <c r="AV713" s="5">
        <f t="shared" si="643"/>
        <v>0</v>
      </c>
      <c r="AW713" s="9"/>
      <c r="AX713" s="5">
        <f t="shared" si="644"/>
        <v>0</v>
      </c>
      <c r="AY713" s="5">
        <f t="shared" si="645"/>
        <v>0</v>
      </c>
      <c r="AZ713" s="9"/>
      <c r="BA713" s="5">
        <f t="shared" si="646"/>
        <v>0</v>
      </c>
      <c r="BB713" s="5">
        <f t="shared" si="647"/>
        <v>0</v>
      </c>
      <c r="BC713" s="9"/>
      <c r="BD713" s="5">
        <f t="shared" si="648"/>
        <v>0</v>
      </c>
      <c r="BE713" s="5">
        <f t="shared" si="649"/>
        <v>0</v>
      </c>
      <c r="BG713" s="5">
        <f t="shared" si="650"/>
        <v>0</v>
      </c>
      <c r="BH713" s="5">
        <f t="shared" si="651"/>
        <v>0</v>
      </c>
      <c r="BJ713" s="5">
        <f t="shared" si="652"/>
        <v>0</v>
      </c>
      <c r="BK713" s="5">
        <f t="shared" si="653"/>
        <v>0</v>
      </c>
      <c r="BM713" s="5">
        <f t="shared" si="654"/>
        <v>0</v>
      </c>
      <c r="BN713" s="5">
        <f t="shared" si="655"/>
        <v>0</v>
      </c>
      <c r="BP713" s="5">
        <f t="shared" si="656"/>
        <v>0</v>
      </c>
      <c r="BQ713" s="5">
        <f t="shared" si="657"/>
        <v>0</v>
      </c>
      <c r="BS713" s="5">
        <f t="shared" si="658"/>
        <v>0</v>
      </c>
      <c r="BT713" s="5">
        <f t="shared" si="659"/>
        <v>0</v>
      </c>
      <c r="BV713" s="5">
        <f t="shared" si="660"/>
        <v>0</v>
      </c>
      <c r="BW713" s="5">
        <f t="shared" si="661"/>
        <v>0</v>
      </c>
      <c r="BY713" s="5">
        <f t="shared" si="662"/>
        <v>0</v>
      </c>
      <c r="BZ713" s="5">
        <f t="shared" si="663"/>
        <v>0</v>
      </c>
      <c r="CB713" s="5">
        <f t="shared" si="664"/>
        <v>0</v>
      </c>
      <c r="CC713" s="5">
        <f t="shared" si="665"/>
        <v>0</v>
      </c>
      <c r="CE713" s="5">
        <f t="shared" si="666"/>
        <v>0</v>
      </c>
      <c r="CF713" s="5">
        <f t="shared" si="667"/>
        <v>0</v>
      </c>
      <c r="CH713" s="5">
        <f t="shared" si="668"/>
        <v>0</v>
      </c>
      <c r="CI713" s="5">
        <f t="shared" si="669"/>
        <v>0</v>
      </c>
      <c r="CK713" s="5">
        <f t="shared" si="670"/>
        <v>0</v>
      </c>
      <c r="CL713" s="5">
        <f t="shared" si="671"/>
        <v>0</v>
      </c>
      <c r="CN713" s="5">
        <f t="shared" si="672"/>
        <v>0</v>
      </c>
      <c r="CO713" s="5">
        <f t="shared" si="673"/>
        <v>0</v>
      </c>
      <c r="CQ713" s="5">
        <f t="shared" si="674"/>
        <v>0</v>
      </c>
      <c r="CR713" s="5">
        <f t="shared" si="675"/>
        <v>0</v>
      </c>
      <c r="CT713" s="5">
        <f t="shared" si="676"/>
        <v>0</v>
      </c>
      <c r="CU713" s="5">
        <f t="shared" si="677"/>
        <v>0</v>
      </c>
      <c r="CW713" s="5">
        <f t="shared" si="678"/>
        <v>0</v>
      </c>
      <c r="CX713" s="5">
        <f t="shared" si="679"/>
        <v>0</v>
      </c>
      <c r="CZ713" s="5">
        <f t="shared" si="617"/>
        <v>0</v>
      </c>
      <c r="DA713" s="5">
        <f t="shared" si="618"/>
        <v>0</v>
      </c>
    </row>
    <row r="714" spans="2:105" x14ac:dyDescent="0.2">
      <c r="B714" s="23" t="s">
        <v>345</v>
      </c>
      <c r="F714" s="23" t="s">
        <v>343</v>
      </c>
      <c r="G714" s="37" t="s">
        <v>344</v>
      </c>
      <c r="H714" s="23" t="s">
        <v>236</v>
      </c>
      <c r="I714" s="23" t="s">
        <v>357</v>
      </c>
      <c r="K714" s="9"/>
      <c r="L714" s="5">
        <f t="shared" si="619"/>
        <v>0</v>
      </c>
      <c r="M714" s="9"/>
      <c r="N714" s="5">
        <f t="shared" si="620"/>
        <v>0</v>
      </c>
      <c r="O714" s="5">
        <f t="shared" si="621"/>
        <v>0</v>
      </c>
      <c r="P714" s="9"/>
      <c r="Q714" s="5">
        <f t="shared" si="622"/>
        <v>0</v>
      </c>
      <c r="R714" s="5">
        <f t="shared" si="623"/>
        <v>0</v>
      </c>
      <c r="S714" s="9"/>
      <c r="T714" s="5">
        <f t="shared" si="624"/>
        <v>0</v>
      </c>
      <c r="U714" s="5">
        <f t="shared" si="625"/>
        <v>0</v>
      </c>
      <c r="V714" s="9"/>
      <c r="W714" s="5">
        <f t="shared" si="626"/>
        <v>0</v>
      </c>
      <c r="X714" s="5">
        <f t="shared" si="627"/>
        <v>0</v>
      </c>
      <c r="Y714" s="9"/>
      <c r="Z714" s="5">
        <f t="shared" si="628"/>
        <v>0</v>
      </c>
      <c r="AA714" s="5">
        <f t="shared" si="629"/>
        <v>0</v>
      </c>
      <c r="AB714" s="9"/>
      <c r="AC714" s="5">
        <f t="shared" si="630"/>
        <v>0</v>
      </c>
      <c r="AD714" s="5">
        <f t="shared" si="631"/>
        <v>0</v>
      </c>
      <c r="AE714" s="9"/>
      <c r="AF714" s="5">
        <f t="shared" si="632"/>
        <v>0</v>
      </c>
      <c r="AG714" s="5">
        <f t="shared" si="633"/>
        <v>0</v>
      </c>
      <c r="AH714" s="9"/>
      <c r="AI714" s="5">
        <f t="shared" si="634"/>
        <v>0</v>
      </c>
      <c r="AJ714" s="5">
        <f t="shared" si="635"/>
        <v>0</v>
      </c>
      <c r="AK714" s="9"/>
      <c r="AL714" s="5">
        <f t="shared" si="636"/>
        <v>0</v>
      </c>
      <c r="AM714" s="5">
        <f t="shared" si="637"/>
        <v>0</v>
      </c>
      <c r="AN714" s="9"/>
      <c r="AO714" s="5">
        <f t="shared" si="638"/>
        <v>0</v>
      </c>
      <c r="AP714" s="5">
        <f t="shared" si="639"/>
        <v>0</v>
      </c>
      <c r="AQ714" s="9"/>
      <c r="AR714" s="5">
        <f t="shared" si="640"/>
        <v>0</v>
      </c>
      <c r="AS714" s="5">
        <f t="shared" si="641"/>
        <v>0</v>
      </c>
      <c r="AT714" s="9"/>
      <c r="AU714" s="5">
        <f t="shared" si="642"/>
        <v>0</v>
      </c>
      <c r="AV714" s="5">
        <f t="shared" si="643"/>
        <v>0</v>
      </c>
      <c r="AW714" s="9"/>
      <c r="AX714" s="5">
        <f t="shared" si="644"/>
        <v>0</v>
      </c>
      <c r="AY714" s="5">
        <f t="shared" si="645"/>
        <v>0</v>
      </c>
      <c r="AZ714" s="9"/>
      <c r="BA714" s="5">
        <f t="shared" si="646"/>
        <v>0</v>
      </c>
      <c r="BB714" s="5">
        <f t="shared" si="647"/>
        <v>0</v>
      </c>
      <c r="BC714" s="9"/>
      <c r="BD714" s="5">
        <f t="shared" si="648"/>
        <v>0</v>
      </c>
      <c r="BE714" s="5">
        <f t="shared" si="649"/>
        <v>0</v>
      </c>
      <c r="BG714" s="5">
        <f t="shared" si="650"/>
        <v>0</v>
      </c>
      <c r="BH714" s="5">
        <f t="shared" si="651"/>
        <v>0</v>
      </c>
      <c r="BJ714" s="5">
        <f t="shared" si="652"/>
        <v>0</v>
      </c>
      <c r="BK714" s="5">
        <f t="shared" si="653"/>
        <v>0</v>
      </c>
      <c r="BM714" s="5">
        <f t="shared" si="654"/>
        <v>0</v>
      </c>
      <c r="BN714" s="5">
        <f t="shared" si="655"/>
        <v>0</v>
      </c>
      <c r="BP714" s="5">
        <f t="shared" si="656"/>
        <v>0</v>
      </c>
      <c r="BQ714" s="5">
        <f t="shared" si="657"/>
        <v>0</v>
      </c>
      <c r="BS714" s="5">
        <f t="shared" si="658"/>
        <v>0</v>
      </c>
      <c r="BT714" s="5">
        <f t="shared" si="659"/>
        <v>0</v>
      </c>
      <c r="BV714" s="5">
        <f t="shared" si="660"/>
        <v>0</v>
      </c>
      <c r="BW714" s="5">
        <f t="shared" si="661"/>
        <v>0</v>
      </c>
      <c r="BY714" s="5">
        <f t="shared" si="662"/>
        <v>0</v>
      </c>
      <c r="BZ714" s="5">
        <f t="shared" si="663"/>
        <v>0</v>
      </c>
      <c r="CB714" s="5">
        <f t="shared" si="664"/>
        <v>0</v>
      </c>
      <c r="CC714" s="5">
        <f t="shared" si="665"/>
        <v>0</v>
      </c>
      <c r="CE714" s="5">
        <f t="shared" si="666"/>
        <v>0</v>
      </c>
      <c r="CF714" s="5">
        <f t="shared" si="667"/>
        <v>0</v>
      </c>
      <c r="CH714" s="5">
        <f t="shared" si="668"/>
        <v>0</v>
      </c>
      <c r="CI714" s="5">
        <f t="shared" si="669"/>
        <v>0</v>
      </c>
      <c r="CK714" s="5">
        <f t="shared" si="670"/>
        <v>0</v>
      </c>
      <c r="CL714" s="5">
        <f t="shared" si="671"/>
        <v>0</v>
      </c>
      <c r="CN714" s="5">
        <f t="shared" si="672"/>
        <v>0</v>
      </c>
      <c r="CO714" s="5">
        <f t="shared" si="673"/>
        <v>0</v>
      </c>
      <c r="CQ714" s="5">
        <f t="shared" si="674"/>
        <v>0</v>
      </c>
      <c r="CR714" s="5">
        <f t="shared" si="675"/>
        <v>0</v>
      </c>
      <c r="CT714" s="5">
        <f t="shared" si="676"/>
        <v>0</v>
      </c>
      <c r="CU714" s="5">
        <f t="shared" si="677"/>
        <v>0</v>
      </c>
      <c r="CW714" s="5">
        <f t="shared" si="678"/>
        <v>0</v>
      </c>
      <c r="CX714" s="5">
        <f t="shared" si="679"/>
        <v>0</v>
      </c>
      <c r="CZ714" s="5">
        <f t="shared" si="617"/>
        <v>0</v>
      </c>
      <c r="DA714" s="5">
        <f t="shared" si="618"/>
        <v>0</v>
      </c>
    </row>
    <row r="715" spans="2:105" x14ac:dyDescent="0.2">
      <c r="B715" s="23" t="s">
        <v>345</v>
      </c>
      <c r="F715" s="23" t="s">
        <v>343</v>
      </c>
      <c r="G715" s="37" t="s">
        <v>344</v>
      </c>
      <c r="H715" s="23" t="s">
        <v>237</v>
      </c>
      <c r="I715" s="23" t="s">
        <v>357</v>
      </c>
      <c r="K715" s="9"/>
      <c r="L715" s="5">
        <f t="shared" si="619"/>
        <v>0</v>
      </c>
      <c r="M715" s="9"/>
      <c r="N715" s="5">
        <f t="shared" si="620"/>
        <v>0</v>
      </c>
      <c r="O715" s="5">
        <f t="shared" si="621"/>
        <v>0</v>
      </c>
      <c r="P715" s="9"/>
      <c r="Q715" s="5">
        <f t="shared" si="622"/>
        <v>0</v>
      </c>
      <c r="R715" s="5">
        <f t="shared" si="623"/>
        <v>0</v>
      </c>
      <c r="S715" s="9"/>
      <c r="T715" s="5">
        <f t="shared" si="624"/>
        <v>0</v>
      </c>
      <c r="U715" s="5">
        <f t="shared" si="625"/>
        <v>0</v>
      </c>
      <c r="V715" s="9"/>
      <c r="W715" s="5">
        <f t="shared" si="626"/>
        <v>0</v>
      </c>
      <c r="X715" s="5">
        <f t="shared" si="627"/>
        <v>0</v>
      </c>
      <c r="Y715" s="9"/>
      <c r="Z715" s="5">
        <f t="shared" si="628"/>
        <v>0</v>
      </c>
      <c r="AA715" s="5">
        <f t="shared" si="629"/>
        <v>0</v>
      </c>
      <c r="AB715" s="9"/>
      <c r="AC715" s="5">
        <f t="shared" si="630"/>
        <v>0</v>
      </c>
      <c r="AD715" s="5">
        <f t="shared" si="631"/>
        <v>0</v>
      </c>
      <c r="AE715" s="9"/>
      <c r="AF715" s="5">
        <f t="shared" si="632"/>
        <v>0</v>
      </c>
      <c r="AG715" s="5">
        <f t="shared" si="633"/>
        <v>0</v>
      </c>
      <c r="AH715" s="9"/>
      <c r="AI715" s="5">
        <f t="shared" si="634"/>
        <v>0</v>
      </c>
      <c r="AJ715" s="5">
        <f t="shared" si="635"/>
        <v>0</v>
      </c>
      <c r="AK715" s="9"/>
      <c r="AL715" s="5">
        <f t="shared" si="636"/>
        <v>0</v>
      </c>
      <c r="AM715" s="5">
        <f t="shared" si="637"/>
        <v>0</v>
      </c>
      <c r="AN715" s="9"/>
      <c r="AO715" s="5">
        <f t="shared" si="638"/>
        <v>0</v>
      </c>
      <c r="AP715" s="5">
        <f t="shared" si="639"/>
        <v>0</v>
      </c>
      <c r="AQ715" s="9"/>
      <c r="AR715" s="5">
        <f t="shared" si="640"/>
        <v>0</v>
      </c>
      <c r="AS715" s="5">
        <f t="shared" si="641"/>
        <v>0</v>
      </c>
      <c r="AT715" s="9"/>
      <c r="AU715" s="5">
        <f t="shared" si="642"/>
        <v>0</v>
      </c>
      <c r="AV715" s="5">
        <f t="shared" si="643"/>
        <v>0</v>
      </c>
      <c r="AW715" s="9"/>
      <c r="AX715" s="5">
        <f t="shared" si="644"/>
        <v>0</v>
      </c>
      <c r="AY715" s="5">
        <f t="shared" si="645"/>
        <v>0</v>
      </c>
      <c r="AZ715" s="9"/>
      <c r="BA715" s="5">
        <f t="shared" si="646"/>
        <v>0</v>
      </c>
      <c r="BB715" s="5">
        <f t="shared" si="647"/>
        <v>0</v>
      </c>
      <c r="BC715" s="9"/>
      <c r="BD715" s="5">
        <f t="shared" si="648"/>
        <v>0</v>
      </c>
      <c r="BE715" s="5">
        <f t="shared" si="649"/>
        <v>0</v>
      </c>
      <c r="BG715" s="5">
        <f t="shared" si="650"/>
        <v>0</v>
      </c>
      <c r="BH715" s="5">
        <f t="shared" si="651"/>
        <v>0</v>
      </c>
      <c r="BJ715" s="5">
        <f t="shared" si="652"/>
        <v>0</v>
      </c>
      <c r="BK715" s="5">
        <f t="shared" si="653"/>
        <v>0</v>
      </c>
      <c r="BM715" s="5">
        <f t="shared" si="654"/>
        <v>0</v>
      </c>
      <c r="BN715" s="5">
        <f t="shared" si="655"/>
        <v>0</v>
      </c>
      <c r="BP715" s="5">
        <f t="shared" si="656"/>
        <v>0</v>
      </c>
      <c r="BQ715" s="5">
        <f t="shared" si="657"/>
        <v>0</v>
      </c>
      <c r="BS715" s="5">
        <f t="shared" si="658"/>
        <v>0</v>
      </c>
      <c r="BT715" s="5">
        <f t="shared" si="659"/>
        <v>0</v>
      </c>
      <c r="BV715" s="5">
        <f t="shared" si="660"/>
        <v>0</v>
      </c>
      <c r="BW715" s="5">
        <f t="shared" si="661"/>
        <v>0</v>
      </c>
      <c r="BY715" s="5">
        <f t="shared" si="662"/>
        <v>0</v>
      </c>
      <c r="BZ715" s="5">
        <f t="shared" si="663"/>
        <v>0</v>
      </c>
      <c r="CB715" s="5">
        <f t="shared" si="664"/>
        <v>0</v>
      </c>
      <c r="CC715" s="5">
        <f t="shared" si="665"/>
        <v>0</v>
      </c>
      <c r="CE715" s="5">
        <f t="shared" si="666"/>
        <v>0</v>
      </c>
      <c r="CF715" s="5">
        <f t="shared" si="667"/>
        <v>0</v>
      </c>
      <c r="CH715" s="5">
        <f t="shared" si="668"/>
        <v>0</v>
      </c>
      <c r="CI715" s="5">
        <f t="shared" si="669"/>
        <v>0</v>
      </c>
      <c r="CK715" s="5">
        <f t="shared" si="670"/>
        <v>0</v>
      </c>
      <c r="CL715" s="5">
        <f t="shared" si="671"/>
        <v>0</v>
      </c>
      <c r="CN715" s="5">
        <f t="shared" si="672"/>
        <v>0</v>
      </c>
      <c r="CO715" s="5">
        <f t="shared" si="673"/>
        <v>0</v>
      </c>
      <c r="CQ715" s="5">
        <f t="shared" si="674"/>
        <v>0</v>
      </c>
      <c r="CR715" s="5">
        <f t="shared" si="675"/>
        <v>0</v>
      </c>
      <c r="CT715" s="5">
        <f t="shared" si="676"/>
        <v>0</v>
      </c>
      <c r="CU715" s="5">
        <f t="shared" si="677"/>
        <v>0</v>
      </c>
      <c r="CW715" s="5">
        <f t="shared" si="678"/>
        <v>0</v>
      </c>
      <c r="CX715" s="5">
        <f t="shared" si="679"/>
        <v>0</v>
      </c>
      <c r="CZ715" s="5">
        <f t="shared" si="617"/>
        <v>0</v>
      </c>
      <c r="DA715" s="5">
        <f t="shared" si="618"/>
        <v>0</v>
      </c>
    </row>
  </sheetData>
  <pageMargins left="0.75" right="0.75" top="1" bottom="1" header="0.5" footer="0.5"/>
  <pageSetup scale="50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Sheet2!Print_Area</vt:lpstr>
      <vt:lpstr>Sheet1!Print_Titles</vt:lpstr>
    </vt:vector>
  </TitlesOfParts>
  <Company>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</dc:creator>
  <cp:lastModifiedBy>Felienne</cp:lastModifiedBy>
  <cp:lastPrinted>2000-02-21T12:35:02Z</cp:lastPrinted>
  <dcterms:created xsi:type="dcterms:W3CDTF">1999-12-06T20:04:21Z</dcterms:created>
  <dcterms:modified xsi:type="dcterms:W3CDTF">2014-09-03T12:42:30Z</dcterms:modified>
</cp:coreProperties>
</file>