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05" windowWidth="15180" windowHeight="8070"/>
  </bookViews>
  <sheets>
    <sheet name="Options" sheetId="3" r:id="rId1"/>
  </sheets>
  <calcPr calcId="152511"/>
</workbook>
</file>

<file path=xl/calcChain.xml><?xml version="1.0" encoding="utf-8"?>
<calcChain xmlns="http://schemas.openxmlformats.org/spreadsheetml/2006/main">
  <c r="C6" i="3" l="1"/>
  <c r="C7" i="3" s="1"/>
  <c r="D6" i="3"/>
  <c r="D8" i="3" s="1"/>
  <c r="C9" i="3" l="1"/>
  <c r="D7" i="3"/>
  <c r="D9" i="3"/>
  <c r="C8" i="3"/>
  <c r="C11" i="3" s="1"/>
  <c r="C13" i="3" s="1"/>
  <c r="D11" i="3" l="1"/>
  <c r="D13" i="3" s="1"/>
</calcChain>
</file>

<file path=xl/sharedStrings.xml><?xml version="1.0" encoding="utf-8"?>
<sst xmlns="http://schemas.openxmlformats.org/spreadsheetml/2006/main" count="12" uniqueCount="12">
  <si>
    <t>Market Price</t>
  </si>
  <si>
    <t>Option Price</t>
  </si>
  <si>
    <t>Gain/(Loss)</t>
  </si>
  <si>
    <t>Fed Tax (28%)</t>
  </si>
  <si>
    <t>Soc Sec (6.2%)</t>
  </si>
  <si>
    <t>Medicare (1.45%)</t>
  </si>
  <si>
    <t>Cash/Share</t>
  </si>
  <si>
    <t>PW Fee (.06/sh)</t>
  </si>
  <si>
    <t>Stock Options</t>
  </si>
  <si>
    <t>Vested Options</t>
  </si>
  <si>
    <t>Cash Earned</t>
  </si>
  <si>
    <t>ESOP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</si>
</sst>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#,##0.00_);[Red]\(&quot;$&quot;#,##0.00\)"/>
    <numFmt numFmtId="43" formatCode="_(* #,##0.00_);_(* \(#,##0.00\);_(* &quot;-&quot;??_);_(@_)"/>
  </numFmts>
  <fonts count="5" x14ac:knownFonts="1">
    <font>
      <sz val="10"/>
      <name val="Arial"/>
    </font>
    <font>
      <sz val="10"/>
      <name val="Arial"/>
    </font>
    <font>
      <b/>
      <sz val="10"/>
      <color indexed="10"/>
      <name val="Arial"/>
      <family val="2"/>
    </font>
    <font>
      <b/>
      <sz val="10"/>
      <color indexed="17"/>
      <name val="Arial"/>
      <family val="2"/>
    </font>
    <font>
      <sz val="10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4">
    <xf numFmtId="0" fontId="0" fillId="0" borderId="0" xfId="0"/>
    <xf numFmtId="43" fontId="0" fillId="0" borderId="0" xfId="0" applyNumberFormat="1"/>
    <xf numFmtId="43" fontId="1" fillId="0" borderId="0" xfId="1" applyBorder="1"/>
    <xf numFmtId="43" fontId="0" fillId="0" borderId="0" xfId="0" applyNumberFormat="1" applyBorder="1"/>
    <xf numFmtId="0" fontId="2" fillId="0" borderId="0" xfId="0" applyFont="1" applyAlignment="1">
      <alignment horizontal="center"/>
    </xf>
    <xf numFmtId="0" fontId="3" fillId="0" borderId="1" xfId="0" applyFont="1" applyBorder="1"/>
    <xf numFmtId="8" fontId="3" fillId="0" borderId="2" xfId="0" applyNumberFormat="1" applyFont="1" applyBorder="1" applyAlignment="1">
      <alignment horizontal="right"/>
    </xf>
    <xf numFmtId="0" fontId="3" fillId="0" borderId="3" xfId="0" applyFont="1" applyBorder="1"/>
    <xf numFmtId="0" fontId="4" fillId="0" borderId="3" xfId="0" applyFont="1" applyBorder="1"/>
    <xf numFmtId="8" fontId="4" fillId="0" borderId="4" xfId="1" applyNumberFormat="1" applyFont="1" applyBorder="1" applyAlignment="1">
      <alignment horizontal="right"/>
    </xf>
    <xf numFmtId="43" fontId="4" fillId="0" borderId="4" xfId="1" applyFont="1" applyBorder="1" applyAlignment="1">
      <alignment horizontal="right"/>
    </xf>
    <xf numFmtId="8" fontId="3" fillId="0" borderId="5" xfId="0" applyNumberFormat="1" applyFont="1" applyBorder="1" applyAlignment="1">
      <alignment horizontal="right"/>
    </xf>
    <xf numFmtId="1" fontId="4" fillId="0" borderId="5" xfId="0" applyNumberFormat="1" applyFont="1" applyBorder="1" applyAlignment="1">
      <alignment horizontal="right"/>
    </xf>
    <xf numFmtId="0" fontId="0" fillId="0" borderId="6" xfId="0" applyBorder="1"/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8" fontId="4" fillId="0" borderId="9" xfId="1" applyNumberFormat="1" applyFont="1" applyBorder="1" applyAlignment="1">
      <alignment horizontal="right"/>
    </xf>
    <xf numFmtId="43" fontId="4" fillId="0" borderId="9" xfId="1" applyFont="1" applyBorder="1" applyAlignment="1">
      <alignment horizontal="right"/>
    </xf>
    <xf numFmtId="8" fontId="3" fillId="0" borderId="10" xfId="0" applyNumberFormat="1" applyFont="1" applyBorder="1" applyAlignment="1">
      <alignment horizontal="right"/>
    </xf>
    <xf numFmtId="8" fontId="3" fillId="0" borderId="11" xfId="0" applyNumberFormat="1" applyFont="1" applyBorder="1" applyAlignment="1">
      <alignment horizontal="right"/>
    </xf>
    <xf numFmtId="8" fontId="4" fillId="0" borderId="11" xfId="1" applyNumberFormat="1" applyFont="1" applyBorder="1" applyAlignment="1">
      <alignment horizontal="right"/>
    </xf>
    <xf numFmtId="8" fontId="4" fillId="0" borderId="5" xfId="1" applyNumberFormat="1" applyFont="1" applyBorder="1" applyAlignment="1">
      <alignment horizontal="right"/>
    </xf>
    <xf numFmtId="1" fontId="4" fillId="0" borderId="11" xfId="0" applyNumberFormat="1" applyFont="1" applyBorder="1" applyAlignment="1">
      <alignment horizontal="right"/>
    </xf>
    <xf numFmtId="0" fontId="2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4"/>
  <sheetViews>
    <sheetView tabSelected="1" workbookViewId="0">
      <selection activeCell="G13" sqref="G13"/>
    </sheetView>
  </sheetViews>
  <sheetFormatPr defaultRowHeight="12.75" x14ac:dyDescent="0.2"/>
  <cols>
    <col min="2" max="2" width="15.5703125" customWidth="1"/>
    <col min="3" max="3" width="10.7109375" bestFit="1" customWidth="1"/>
    <col min="4" max="4" width="9.7109375" bestFit="1" customWidth="1"/>
  </cols>
  <sheetData>
    <row r="1" spans="2:11" x14ac:dyDescent="0.2">
      <c r="B1" s="23" t="s">
        <v>8</v>
      </c>
      <c r="C1" s="23"/>
      <c r="D1" s="23"/>
    </row>
    <row r="2" spans="2:11" ht="13.5" thickBot="1" x14ac:dyDescent="0.25">
      <c r="B2" s="4"/>
      <c r="C2" s="4"/>
      <c r="D2" s="4"/>
    </row>
    <row r="3" spans="2:11" x14ac:dyDescent="0.2">
      <c r="B3" s="13"/>
      <c r="C3" s="15" t="s">
        <v>11</v>
      </c>
      <c r="D3" s="14">
        <v>50</v>
      </c>
    </row>
    <row r="4" spans="2:11" x14ac:dyDescent="0.2">
      <c r="B4" s="8" t="s">
        <v>0</v>
      </c>
      <c r="C4" s="16">
        <v>82.5</v>
      </c>
      <c r="D4" s="9">
        <v>82.5</v>
      </c>
      <c r="E4" s="2"/>
      <c r="F4" s="2"/>
      <c r="G4" s="2"/>
      <c r="H4" s="2"/>
      <c r="I4" s="2"/>
      <c r="J4" s="2"/>
      <c r="K4" s="2"/>
    </row>
    <row r="5" spans="2:11" x14ac:dyDescent="0.2">
      <c r="B5" s="8" t="s">
        <v>1</v>
      </c>
      <c r="C5" s="16">
        <v>44.75</v>
      </c>
      <c r="D5" s="9">
        <v>55.5</v>
      </c>
      <c r="E5" s="2"/>
      <c r="F5" s="2"/>
      <c r="G5" s="2"/>
      <c r="H5" s="2"/>
      <c r="I5" s="2"/>
      <c r="J5" s="2"/>
      <c r="K5" s="2"/>
    </row>
    <row r="6" spans="2:11" x14ac:dyDescent="0.2">
      <c r="B6" s="8" t="s">
        <v>2</v>
      </c>
      <c r="C6" s="20">
        <f>+C4-C5</f>
        <v>37.75</v>
      </c>
      <c r="D6" s="21">
        <f>+D4-D5</f>
        <v>27</v>
      </c>
      <c r="E6" s="2"/>
      <c r="F6" s="2"/>
      <c r="G6" s="2"/>
      <c r="H6" s="2"/>
      <c r="I6" s="2"/>
      <c r="J6" s="2"/>
      <c r="K6" s="2"/>
    </row>
    <row r="7" spans="2:11" x14ac:dyDescent="0.2">
      <c r="B7" s="8" t="s">
        <v>3</v>
      </c>
      <c r="C7" s="17">
        <f>-C6*0.28</f>
        <v>-10.57</v>
      </c>
      <c r="D7" s="10">
        <f>-D6*0.28</f>
        <v>-7.5600000000000005</v>
      </c>
      <c r="E7" s="2"/>
      <c r="F7" s="2"/>
      <c r="G7" s="2"/>
      <c r="H7" s="2"/>
      <c r="I7" s="2"/>
      <c r="J7" s="2"/>
      <c r="K7" s="2"/>
    </row>
    <row r="8" spans="2:11" x14ac:dyDescent="0.2">
      <c r="B8" s="8" t="s">
        <v>4</v>
      </c>
      <c r="C8" s="17">
        <f>-C6*0.062</f>
        <v>-2.3405</v>
      </c>
      <c r="D8" s="10">
        <f>-D6*0.062</f>
        <v>-1.6739999999999999</v>
      </c>
      <c r="E8" s="2"/>
      <c r="F8" s="2"/>
      <c r="G8" s="2"/>
      <c r="H8" s="2"/>
      <c r="I8" s="2"/>
      <c r="J8" s="2"/>
      <c r="K8" s="2"/>
    </row>
    <row r="9" spans="2:11" x14ac:dyDescent="0.2">
      <c r="B9" s="8" t="s">
        <v>5</v>
      </c>
      <c r="C9" s="17">
        <f>-C6*0.0145</f>
        <v>-0.54737500000000006</v>
      </c>
      <c r="D9" s="10">
        <f>-D6*0.0145</f>
        <v>-0.39150000000000001</v>
      </c>
      <c r="E9" s="2"/>
      <c r="F9" s="2"/>
      <c r="G9" s="2"/>
      <c r="H9" s="2"/>
      <c r="I9" s="2"/>
      <c r="J9" s="2"/>
      <c r="K9" s="2"/>
    </row>
    <row r="10" spans="2:11" x14ac:dyDescent="0.2">
      <c r="B10" s="8" t="s">
        <v>7</v>
      </c>
      <c r="C10" s="17">
        <v>-0.06</v>
      </c>
      <c r="D10" s="10">
        <v>0.94</v>
      </c>
      <c r="E10" s="2"/>
      <c r="F10" s="2"/>
      <c r="G10" s="2"/>
      <c r="H10" s="2"/>
      <c r="I10" s="2"/>
      <c r="J10" s="2"/>
      <c r="K10" s="2"/>
    </row>
    <row r="11" spans="2:11" x14ac:dyDescent="0.2">
      <c r="B11" s="7" t="s">
        <v>6</v>
      </c>
      <c r="C11" s="19">
        <f>SUM(C6:C10)</f>
        <v>24.232125000000003</v>
      </c>
      <c r="D11" s="11">
        <f>SUM(D6:D10)</f>
        <v>18.314499999999999</v>
      </c>
      <c r="E11" s="3"/>
      <c r="F11" s="3"/>
      <c r="G11" s="3"/>
      <c r="H11" s="3"/>
      <c r="I11" s="3"/>
      <c r="J11" s="3"/>
      <c r="K11" s="3"/>
    </row>
    <row r="12" spans="2:11" x14ac:dyDescent="0.2">
      <c r="B12" s="8" t="s">
        <v>9</v>
      </c>
      <c r="C12" s="22">
        <v>175</v>
      </c>
      <c r="D12" s="12">
        <v>13</v>
      </c>
      <c r="E12" s="3"/>
      <c r="F12" s="3"/>
      <c r="G12" s="3"/>
      <c r="H12" s="3"/>
      <c r="I12" s="3"/>
      <c r="J12" s="3"/>
      <c r="K12" s="3"/>
    </row>
    <row r="13" spans="2:11" ht="13.5" thickBot="1" x14ac:dyDescent="0.25">
      <c r="B13" s="5" t="s">
        <v>10</v>
      </c>
      <c r="C13" s="18">
        <f>C11*C12</f>
        <v>4240.6218750000007</v>
      </c>
      <c r="D13" s="6">
        <f>D11*D12</f>
        <v>238.08849999999998</v>
      </c>
      <c r="E13" s="3"/>
      <c r="F13" s="3"/>
      <c r="G13" s="3"/>
      <c r="H13" s="3"/>
      <c r="I13" s="3"/>
      <c r="J13" s="3"/>
      <c r="K13" s="3"/>
    </row>
    <row r="14" spans="2:11" x14ac:dyDescent="0.2">
      <c r="D14" s="1"/>
      <c r="E14" s="1"/>
      <c r="F14" s="1"/>
      <c r="G14" s="1"/>
      <c r="H14" s="1"/>
      <c r="I14" s="1"/>
      <c r="J14" s="1"/>
      <c r="K14" s="1"/>
    </row>
  </sheetData>
  <mergeCells count="1">
    <mergeCell ref="B1:D1"/>
  </mergeCells>
  <pageMargins left="0.75" right="0.75" top="1" bottom="1" header="0.5" footer="0.5"/>
  <pageSetup orientation="portrait" horizont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Options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tklussm</dc:creator>
  <cp:lastModifiedBy>Felienne</cp:lastModifiedBy>
  <cp:lastPrinted>2000-04-05T00:44:29Z</cp:lastPrinted>
  <dcterms:created xsi:type="dcterms:W3CDTF">2000-03-02T01:05:14Z</dcterms:created>
  <dcterms:modified xsi:type="dcterms:W3CDTF">2014-09-03T13:34:01Z</dcterms:modified>
</cp:coreProperties>
</file>