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-105" windowWidth="14895" windowHeight="8850" activeTab="3"/>
  </bookViews>
  <sheets>
    <sheet name="Storage" sheetId="2" r:id="rId1"/>
    <sheet name="GC Recon" sheetId="1" r:id="rId2"/>
    <sheet name="Texoma" sheetId="9" r:id="rId3"/>
    <sheet name="Supply Analysis" sheetId="10" r:id="rId4"/>
    <sheet name="Entex" sheetId="11" r:id="rId5"/>
    <sheet name="Unify Recon" sheetId="3" state="hidden" r:id="rId6"/>
    <sheet name="Tufco" sheetId="4" state="hidden" r:id="rId7"/>
  </sheets>
  <definedNames>
    <definedName name="meters">'GC Recon'!#REF!</definedName>
    <definedName name="nommtr">'GC Recon'!#REF!</definedName>
    <definedName name="Noms">'GC Recon'!#REF!</definedName>
    <definedName name="_xlnm.Print_Area" localSheetId="1">'GC Recon'!#REF!</definedName>
    <definedName name="_xlnm.Print_Area" localSheetId="3">'Supply Analysis'!$A$1:$L$45</definedName>
    <definedName name="_xlnm.Print_Area" localSheetId="5">'Unify Recon'!$A$1:$AH$39</definedName>
    <definedName name="_xlnm.Print_Titles" localSheetId="1">'GC Recon'!$1:$3</definedName>
    <definedName name="recon">'GC Recon'!$A$1:$AI$3</definedName>
  </definedNames>
  <calcPr calcId="152511" fullCalcOnLoad="1"/>
</workbook>
</file>

<file path=xl/calcChain.xml><?xml version="1.0" encoding="utf-8"?>
<calcChain xmlns="http://schemas.openxmlformats.org/spreadsheetml/2006/main">
  <c r="I8" i="10" l="1"/>
  <c r="L8" i="10" s="1"/>
  <c r="I9" i="10"/>
  <c r="L9" i="10" s="1"/>
  <c r="I10" i="10"/>
  <c r="L10" i="10"/>
  <c r="I11" i="10"/>
  <c r="L11" i="10"/>
  <c r="I12" i="10"/>
  <c r="L12" i="10" s="1"/>
  <c r="I13" i="10"/>
  <c r="L13" i="10" s="1"/>
  <c r="I14" i="10"/>
  <c r="L14" i="10"/>
  <c r="I15" i="10"/>
  <c r="L15" i="10"/>
  <c r="I16" i="10"/>
  <c r="L16" i="10" s="1"/>
  <c r="I17" i="10"/>
  <c r="L17" i="10" s="1"/>
  <c r="I18" i="10"/>
  <c r="L18" i="10"/>
  <c r="I19" i="10"/>
  <c r="L19" i="10"/>
  <c r="I20" i="10"/>
  <c r="L20" i="10" s="1"/>
  <c r="I21" i="10"/>
  <c r="L21" i="10" s="1"/>
  <c r="I22" i="10"/>
  <c r="L22" i="10"/>
  <c r="I23" i="10"/>
  <c r="L23" i="10"/>
  <c r="I24" i="10"/>
  <c r="L24" i="10" s="1"/>
  <c r="I25" i="10"/>
  <c r="L25" i="10" s="1"/>
  <c r="I26" i="10"/>
  <c r="L26" i="10"/>
  <c r="I27" i="10"/>
  <c r="L27" i="10"/>
  <c r="I28" i="10"/>
  <c r="L28" i="10" s="1"/>
  <c r="I29" i="10"/>
  <c r="L29" i="10" s="1"/>
  <c r="I30" i="10"/>
  <c r="L30" i="10"/>
  <c r="I31" i="10"/>
  <c r="L31" i="10"/>
  <c r="I32" i="10"/>
  <c r="L32" i="10" s="1"/>
  <c r="I33" i="10"/>
  <c r="L33" i="10" s="1"/>
  <c r="I34" i="10"/>
  <c r="L34" i="10"/>
  <c r="J36" i="10"/>
  <c r="I40" i="10"/>
  <c r="I42" i="10" s="1"/>
  <c r="L44" i="10" s="1"/>
  <c r="L40" i="10"/>
  <c r="J42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B10" i="3"/>
  <c r="B24" i="3" s="1"/>
  <c r="AH24" i="3" s="1"/>
  <c r="C10" i="3"/>
  <c r="C24" i="3" s="1"/>
  <c r="D10" i="3"/>
  <c r="E10" i="3"/>
  <c r="E24" i="3" s="1"/>
  <c r="F10" i="3"/>
  <c r="F24" i="3" s="1"/>
  <c r="G10" i="3"/>
  <c r="G24" i="3" s="1"/>
  <c r="H10" i="3"/>
  <c r="H24" i="3" s="1"/>
  <c r="I10" i="3"/>
  <c r="J10" i="3"/>
  <c r="J24" i="3" s="1"/>
  <c r="K10" i="3"/>
  <c r="K24" i="3" s="1"/>
  <c r="L10" i="3"/>
  <c r="M10" i="3"/>
  <c r="M24" i="3" s="1"/>
  <c r="N10" i="3"/>
  <c r="N24" i="3" s="1"/>
  <c r="O10" i="3"/>
  <c r="O24" i="3" s="1"/>
  <c r="P10" i="3"/>
  <c r="P24" i="3" s="1"/>
  <c r="Q10" i="3"/>
  <c r="R10" i="3"/>
  <c r="R24" i="3" s="1"/>
  <c r="S10" i="3"/>
  <c r="S24" i="3" s="1"/>
  <c r="T10" i="3"/>
  <c r="U10" i="3"/>
  <c r="U24" i="3" s="1"/>
  <c r="V10" i="3"/>
  <c r="V24" i="3" s="1"/>
  <c r="W10" i="3"/>
  <c r="W24" i="3" s="1"/>
  <c r="X10" i="3"/>
  <c r="X24" i="3" s="1"/>
  <c r="Y10" i="3"/>
  <c r="Z10" i="3"/>
  <c r="Z24" i="3" s="1"/>
  <c r="AA10" i="3"/>
  <c r="AA24" i="3" s="1"/>
  <c r="AB10" i="3"/>
  <c r="AC10" i="3"/>
  <c r="AC24" i="3" s="1"/>
  <c r="AD10" i="3"/>
  <c r="AD24" i="3" s="1"/>
  <c r="AE10" i="3"/>
  <c r="AE24" i="3" s="1"/>
  <c r="AH10" i="3"/>
  <c r="AC12" i="3"/>
  <c r="AD12" i="3"/>
  <c r="AE12" i="3"/>
  <c r="AE20" i="3" s="1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F20" i="3"/>
  <c r="AH20" i="3"/>
  <c r="B33" i="3" s="1"/>
  <c r="B36" i="3" s="1"/>
  <c r="B37" i="3" s="1"/>
  <c r="D24" i="3"/>
  <c r="I24" i="3"/>
  <c r="L24" i="3"/>
  <c r="Q24" i="3"/>
  <c r="T24" i="3"/>
  <c r="Y24" i="3"/>
  <c r="AB24" i="3"/>
  <c r="AF24" i="3"/>
  <c r="K48" i="3"/>
  <c r="L48" i="3"/>
  <c r="K53" i="3"/>
  <c r="L53" i="3"/>
  <c r="K59" i="3"/>
  <c r="K67" i="3" s="1"/>
  <c r="L59" i="3"/>
  <c r="L67" i="3" s="1"/>
  <c r="M59" i="3"/>
  <c r="M67" i="3" s="1"/>
  <c r="J65" i="3"/>
  <c r="J67" i="3" s="1"/>
  <c r="B67" i="3"/>
  <c r="C67" i="3"/>
  <c r="D67" i="3"/>
  <c r="E67" i="3"/>
  <c r="F67" i="3"/>
  <c r="G67" i="3"/>
  <c r="H67" i="3"/>
  <c r="I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AH204" i="3" s="1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C206" i="3"/>
  <c r="AD206" i="3"/>
  <c r="I36" i="10" l="1"/>
  <c r="L38" i="10" s="1"/>
</calcChain>
</file>

<file path=xl/sharedStrings.xml><?xml version="1.0" encoding="utf-8"?>
<sst xmlns="http://schemas.openxmlformats.org/spreadsheetml/2006/main" count="242" uniqueCount="76">
  <si>
    <t>Texas Desk</t>
  </si>
  <si>
    <t>Daily Physical Position Reconciliation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</si>
  <si>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</si>
  <si>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</si>
  <si>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</si>
  <si>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</si>
  <si>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</si>
  <si>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</si>
  <si>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</si>
  <si>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</si>
  <si>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</si>
  <si>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</si>
  <si>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</si>
  <si>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</si>
  <si>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</si>
  <si>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</si>
  <si>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</si>
  <si>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</si>
  <si>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</si>
  <si>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</si>
  <si>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</si>
  <si>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</si>
  <si>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</si>
  <si>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</si>
  <si>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</si>
  <si>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</si>
  <si>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</si>
  <si>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</si>
  <si>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</si>
  <si>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</si>
  <si>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</si>
  <si>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</si>
  <si>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</si>
  <si>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</si>
  <si>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</si>
  <si>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</si>
  <si>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</si>
  <si>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</si>
  <si>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</si>
  <si>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</si>
  <si>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</si>
  <si>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</si>
  <si>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</si>
  <si>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</si>
  <si>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</si>
  <si>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</si>
  <si>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</si>
  <si>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</si>
  <si>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</si>
  <si>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</si>
  <si>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</si>
  <si>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</si>
  <si>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CCGM, L.P.</t>
  </si>
  <si>
    <t>CICO Oil &amp; Gas</t>
  </si>
  <si>
    <t>Cobra Operating</t>
  </si>
  <si>
    <t>Cody Energy LLC</t>
  </si>
  <si>
    <t>Cokinos Natural Gas</t>
  </si>
  <si>
    <t>Comstock Oil &amp; Gas</t>
  </si>
  <si>
    <t>Conoco Inc.</t>
  </si>
  <si>
    <t>EOG Resources</t>
  </si>
  <si>
    <t>Kerr-McGee Oil &amp; Gas</t>
  </si>
  <si>
    <t>Louis Dreyfus Natural</t>
  </si>
  <si>
    <t>McBee Operating</t>
  </si>
  <si>
    <t>North Central Oil</t>
  </si>
  <si>
    <t>Phillips Petroleum</t>
  </si>
  <si>
    <t>Upstream Energy</t>
  </si>
  <si>
    <t>Walter Oil &amp; Gas</t>
  </si>
  <si>
    <t>April, 2001</t>
  </si>
  <si>
    <t>As of 04/05/01</t>
  </si>
  <si>
    <t>Dallas Production</t>
  </si>
  <si>
    <t>EEX Operating, L.P.</t>
  </si>
  <si>
    <t>El Paso Production</t>
  </si>
  <si>
    <t>Marquee Corp</t>
  </si>
  <si>
    <t>O'Connor &amp; Hewitt</t>
  </si>
  <si>
    <t>Sanchez Oil &amp; Gas</t>
  </si>
  <si>
    <t>Suemaur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</si>
</sst>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N1"/>
  <sheetViews>
    <sheetView workbookViewId="0">
      <selection sqref="A1:A1947"/>
    </sheetView>
  </sheetViews>
  <sheetFormatPr defaultRowHeight="12.75" x14ac:dyDescent="0.2"/>
  <cols>
    <col min="2" max="2" width="1.5703125" customWidth="1"/>
    <col min="3" max="3" width="10.28515625" bestFit="1" customWidth="1"/>
    <col min="4" max="4" width="10.85546875" bestFit="1" customWidth="1"/>
    <col min="5" max="5" width="2.7109375" customWidth="1"/>
    <col min="6" max="6" width="10.85546875" bestFit="1" customWidth="1"/>
    <col min="7" max="7" width="10.28515625" bestFit="1" customWidth="1"/>
    <col min="8" max="8" width="10.85546875" bestFit="1" customWidth="1"/>
    <col min="9" max="9" width="2.7109375" customWidth="1"/>
    <col min="10" max="10" width="11.42578125" bestFit="1" customWidth="1"/>
    <col min="14" max="14" width="9.140625" style="2"/>
  </cols>
  <sheetData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3"/>
  <sheetViews>
    <sheetView topLeftCell="A4" zoomScale="80" workbookViewId="0">
      <pane xSplit="2" ySplit="1" topLeftCell="P5" activePane="bottomRight" state="frozen"/>
      <selection activeCell="A4" sqref="A4"/>
      <selection pane="topRight" activeCell="C4" sqref="C4"/>
      <selection pane="bottomLeft" activeCell="A10" sqref="A10"/>
      <selection pane="bottomRight" activeCell="A4" sqref="A4:A432"/>
    </sheetView>
  </sheetViews>
  <sheetFormatPr defaultRowHeight="12.75" x14ac:dyDescent="0.2"/>
  <cols>
    <col min="1" max="1" width="32.28515625" customWidth="1"/>
    <col min="2" max="2" width="8.28515625" customWidth="1"/>
    <col min="3" max="3" width="13.42578125" customWidth="1"/>
    <col min="4" max="5" width="10.7109375" customWidth="1"/>
    <col min="6" max="6" width="10.28515625" customWidth="1"/>
    <col min="7" max="7" width="11.28515625" customWidth="1"/>
    <col min="8" max="8" width="10.28515625" customWidth="1"/>
    <col min="9" max="11" width="11.28515625" customWidth="1"/>
    <col min="12" max="13" width="10.28515625" customWidth="1"/>
    <col min="14" max="17" width="10.140625" customWidth="1"/>
    <col min="18" max="19" width="10.28515625" customWidth="1"/>
    <col min="20" max="20" width="10.140625" customWidth="1"/>
    <col min="21" max="21" width="10.7109375" customWidth="1"/>
    <col min="22" max="22" width="10.28515625" hidden="1" customWidth="1"/>
    <col min="23" max="23" width="10.5703125" hidden="1" customWidth="1"/>
    <col min="24" max="24" width="10.140625" hidden="1" customWidth="1"/>
    <col min="25" max="25" width="10.28515625" hidden="1" customWidth="1"/>
    <col min="26" max="26" width="10.42578125" hidden="1" customWidth="1"/>
    <col min="27" max="27" width="10.140625" hidden="1" customWidth="1"/>
    <col min="28" max="29" width="10.28515625" hidden="1" customWidth="1"/>
    <col min="30" max="31" width="10.140625" hidden="1" customWidth="1"/>
    <col min="32" max="32" width="10.28515625" hidden="1" customWidth="1"/>
    <col min="33" max="33" width="11.85546875" hidden="1" customWidth="1"/>
    <col min="34" max="34" width="12.140625" customWidth="1"/>
    <col min="35" max="35" width="15.85546875" style="10" customWidth="1"/>
  </cols>
  <sheetData>
    <row r="1" spans="1:5" ht="15.75" x14ac:dyDescent="0.25">
      <c r="A1" s="1" t="s">
        <v>0</v>
      </c>
      <c r="B1" s="1"/>
      <c r="C1" s="2"/>
      <c r="D1" s="2"/>
      <c r="E1" s="2"/>
    </row>
    <row r="2" spans="1:5" ht="15.75" x14ac:dyDescent="0.25">
      <c r="A2" s="1" t="s">
        <v>1</v>
      </c>
      <c r="B2" s="1"/>
      <c r="C2" s="2"/>
      <c r="D2" s="2"/>
      <c r="E2" s="2"/>
    </row>
    <row r="3" spans="1:5" ht="15.75" x14ac:dyDescent="0.25">
      <c r="A3" s="1"/>
      <c r="B3" s="1"/>
      <c r="C3" s="2"/>
      <c r="D3" s="2"/>
      <c r="E3" s="2"/>
    </row>
  </sheetData>
  <pageMargins left="0.5" right="0.5" top="0.5" bottom="0.5" header="0.5" footer="0.5"/>
  <pageSetup scale="35" orientation="portrait" r:id="rId1"/>
  <headerFooter alignWithMargins="0">
    <oddFooter>&amp;L&amp;8Tx Desk Logistics - Daren Farmer&amp;R&amp;8&amp;D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980"/>
    </sheetView>
  </sheetViews>
  <sheetFormatPr defaultRowHeight="12.75" x14ac:dyDescent="0.2"/>
  <cols>
    <col min="1" max="1" width="16.42578125" customWidth="1"/>
    <col min="2" max="2" width="10.28515625" bestFit="1" customWidth="1"/>
    <col min="3" max="3" width="5.7109375" customWidth="1"/>
    <col min="4" max="4" width="12.140625" customWidth="1"/>
    <col min="5" max="5" width="10.85546875" bestFit="1" customWidth="1"/>
    <col min="8" max="8" width="10" customWidth="1"/>
    <col min="10" max="10" width="12.5703125" customWidth="1"/>
  </cols>
  <sheetData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abSelected="1" topLeftCell="A16" zoomScale="80" workbookViewId="0">
      <selection activeCell="A48" sqref="A48"/>
    </sheetView>
  </sheetViews>
  <sheetFormatPr defaultRowHeight="12.75" x14ac:dyDescent="0.2"/>
  <cols>
    <col min="1" max="1" width="30.85546875" bestFit="1" customWidth="1"/>
    <col min="3" max="3" width="12.85546875" style="38" bestFit="1" customWidth="1"/>
    <col min="4" max="7" width="11.28515625" customWidth="1"/>
    <col min="8" max="8" width="2.5703125" customWidth="1"/>
    <col min="9" max="10" width="13.140625" bestFit="1" customWidth="1"/>
    <col min="11" max="11" width="2.5703125" customWidth="1"/>
    <col min="12" max="12" width="12.28515625" customWidth="1"/>
    <col min="13" max="13" width="39.5703125" style="10" customWidth="1"/>
    <col min="14" max="22" width="9.140625" style="10"/>
  </cols>
  <sheetData>
    <row r="1" spans="1:22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2"/>
    </row>
    <row r="2" spans="1:22" ht="18" x14ac:dyDescent="0.25">
      <c r="A2" s="39" t="s">
        <v>46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2"/>
    </row>
    <row r="3" spans="1:22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2"/>
    </row>
    <row r="4" spans="1:22" ht="18" x14ac:dyDescent="0.25">
      <c r="A4" s="39" t="s">
        <v>67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2"/>
    </row>
    <row r="5" spans="1:22" ht="18" x14ac:dyDescent="0.25">
      <c r="A5" s="39" t="s">
        <v>68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2"/>
    </row>
    <row r="6" spans="1:22" ht="18" x14ac:dyDescent="0.25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2"/>
    </row>
    <row r="7" spans="1:22" s="2" customFormat="1" ht="18" x14ac:dyDescent="0.25">
      <c r="A7" s="39"/>
      <c r="B7" s="39"/>
      <c r="C7" s="44"/>
      <c r="D7" s="45">
        <v>36982</v>
      </c>
      <c r="E7" s="45">
        <v>36983</v>
      </c>
      <c r="F7" s="45">
        <v>36984</v>
      </c>
      <c r="G7" s="45">
        <v>36985</v>
      </c>
      <c r="H7" s="45"/>
      <c r="I7" s="45" t="s">
        <v>48</v>
      </c>
      <c r="J7" s="45" t="s">
        <v>47</v>
      </c>
      <c r="K7" s="45"/>
      <c r="L7" s="45" t="s">
        <v>49</v>
      </c>
      <c r="M7" s="46"/>
      <c r="N7" s="37"/>
      <c r="O7" s="37"/>
      <c r="P7" s="37"/>
      <c r="Q7" s="37"/>
      <c r="R7" s="37"/>
      <c r="S7" s="37"/>
      <c r="T7" s="37"/>
      <c r="U7" s="37"/>
      <c r="V7" s="37"/>
    </row>
    <row r="8" spans="1:22" s="2" customFormat="1" ht="18" x14ac:dyDescent="0.25">
      <c r="A8" s="40" t="s">
        <v>52</v>
      </c>
      <c r="B8" s="40">
        <v>441</v>
      </c>
      <c r="C8" s="47">
        <v>636662</v>
      </c>
      <c r="D8" s="42">
        <v>0</v>
      </c>
      <c r="E8" s="42">
        <v>0</v>
      </c>
      <c r="F8" s="42">
        <v>0</v>
      </c>
      <c r="G8" s="42">
        <v>0</v>
      </c>
      <c r="H8" s="42"/>
      <c r="I8" s="42">
        <f t="shared" ref="I8:I34" si="0">AVERAGE(D8:G8)</f>
        <v>0</v>
      </c>
      <c r="J8" s="42">
        <v>863</v>
      </c>
      <c r="K8" s="42"/>
      <c r="L8" s="42">
        <f>I8-J8</f>
        <v>-863</v>
      </c>
      <c r="M8" s="46"/>
      <c r="N8" s="37"/>
      <c r="O8" s="37"/>
      <c r="P8" s="37"/>
      <c r="Q8" s="37"/>
      <c r="R8" s="37"/>
      <c r="S8" s="37"/>
      <c r="T8" s="37"/>
      <c r="U8" s="37"/>
      <c r="V8" s="37"/>
    </row>
    <row r="9" spans="1:22" s="2" customFormat="1" ht="18" x14ac:dyDescent="0.25">
      <c r="A9" s="40" t="s">
        <v>53</v>
      </c>
      <c r="B9" s="40">
        <v>9828</v>
      </c>
      <c r="C9" s="47">
        <v>252799</v>
      </c>
      <c r="D9" s="42">
        <v>2547</v>
      </c>
      <c r="E9" s="42">
        <v>2967</v>
      </c>
      <c r="F9" s="42">
        <v>2867</v>
      </c>
      <c r="G9" s="42">
        <v>2808</v>
      </c>
      <c r="H9" s="42"/>
      <c r="I9" s="42">
        <f t="shared" si="0"/>
        <v>2797.25</v>
      </c>
      <c r="J9" s="42">
        <v>4000</v>
      </c>
      <c r="K9" s="42"/>
      <c r="L9" s="42">
        <f>I9-J9</f>
        <v>-1202.75</v>
      </c>
      <c r="M9" s="46"/>
      <c r="N9" s="37"/>
      <c r="O9" s="37"/>
      <c r="P9" s="37"/>
      <c r="Q9" s="37"/>
      <c r="R9" s="37"/>
      <c r="S9" s="37"/>
      <c r="T9" s="37"/>
      <c r="U9" s="37"/>
      <c r="V9" s="37"/>
    </row>
    <row r="10" spans="1:22" ht="18" x14ac:dyDescent="0.25">
      <c r="A10" s="40" t="s">
        <v>54</v>
      </c>
      <c r="B10" s="40">
        <v>9748</v>
      </c>
      <c r="C10" s="47">
        <v>137205</v>
      </c>
      <c r="D10" s="42">
        <v>7162</v>
      </c>
      <c r="E10" s="42">
        <v>6847</v>
      </c>
      <c r="F10" s="42">
        <v>8007</v>
      </c>
      <c r="G10" s="42">
        <v>5463</v>
      </c>
      <c r="H10" s="42"/>
      <c r="I10" s="42">
        <f t="shared" si="0"/>
        <v>6869.75</v>
      </c>
      <c r="J10" s="42">
        <v>556</v>
      </c>
      <c r="K10" s="42"/>
      <c r="L10" s="42">
        <f>I10-J10</f>
        <v>6313.75</v>
      </c>
      <c r="M10" s="42"/>
    </row>
    <row r="11" spans="1:22" ht="18" x14ac:dyDescent="0.25">
      <c r="A11" s="40" t="s">
        <v>55</v>
      </c>
      <c r="B11" s="40">
        <v>9864</v>
      </c>
      <c r="C11" s="47">
        <v>508842</v>
      </c>
      <c r="D11" s="42">
        <v>19948</v>
      </c>
      <c r="E11" s="42">
        <v>20308</v>
      </c>
      <c r="F11" s="42">
        <v>20368</v>
      </c>
      <c r="G11" s="42">
        <v>20303</v>
      </c>
      <c r="H11" s="42"/>
      <c r="I11" s="42">
        <f t="shared" si="0"/>
        <v>20231.75</v>
      </c>
      <c r="J11" s="42">
        <v>21550</v>
      </c>
      <c r="K11" s="42"/>
      <c r="L11" s="42">
        <f>I11-J11</f>
        <v>-1318.25</v>
      </c>
      <c r="M11" s="42" t="s">
        <v>45</v>
      </c>
    </row>
    <row r="12" spans="1:22" ht="18" x14ac:dyDescent="0.25">
      <c r="A12" s="40" t="s">
        <v>55</v>
      </c>
      <c r="B12" s="40">
        <v>6722</v>
      </c>
      <c r="C12" s="47">
        <v>135865</v>
      </c>
      <c r="D12" s="42">
        <v>6516</v>
      </c>
      <c r="E12" s="42">
        <v>7539</v>
      </c>
      <c r="F12" s="42">
        <v>7787</v>
      </c>
      <c r="G12" s="42">
        <v>7748</v>
      </c>
      <c r="H12" s="42"/>
      <c r="I12" s="42">
        <f t="shared" si="0"/>
        <v>7397.5</v>
      </c>
      <c r="J12" s="42">
        <v>8228</v>
      </c>
      <c r="K12" s="42"/>
      <c r="L12" s="42">
        <f t="shared" ref="L12:L23" si="1">I12-J12</f>
        <v>-830.5</v>
      </c>
      <c r="M12" s="42"/>
    </row>
    <row r="13" spans="1:22" ht="18" x14ac:dyDescent="0.25">
      <c r="A13" s="40" t="s">
        <v>56</v>
      </c>
      <c r="B13" s="40">
        <v>9842</v>
      </c>
      <c r="C13" s="47">
        <v>377169</v>
      </c>
      <c r="D13" s="42">
        <v>9467</v>
      </c>
      <c r="E13" s="42">
        <v>12161</v>
      </c>
      <c r="F13" s="42">
        <v>13418</v>
      </c>
      <c r="G13" s="42">
        <v>14570</v>
      </c>
      <c r="H13" s="42"/>
      <c r="I13" s="42">
        <f t="shared" si="0"/>
        <v>12404</v>
      </c>
      <c r="J13" s="42">
        <v>6487</v>
      </c>
      <c r="K13" s="42"/>
      <c r="L13" s="42">
        <f t="shared" si="1"/>
        <v>5917</v>
      </c>
      <c r="M13" s="42"/>
    </row>
    <row r="14" spans="1:22" ht="18" x14ac:dyDescent="0.25">
      <c r="A14" s="40" t="s">
        <v>56</v>
      </c>
      <c r="B14" s="40">
        <v>9840</v>
      </c>
      <c r="C14" s="47">
        <v>417850</v>
      </c>
      <c r="D14" s="42">
        <v>0</v>
      </c>
      <c r="E14" s="42">
        <v>0</v>
      </c>
      <c r="F14" s="42">
        <v>0</v>
      </c>
      <c r="G14" s="42">
        <v>0</v>
      </c>
      <c r="H14" s="42"/>
      <c r="I14" s="42">
        <f t="shared" si="0"/>
        <v>0</v>
      </c>
      <c r="J14" s="42">
        <v>860</v>
      </c>
      <c r="K14" s="42"/>
      <c r="L14" s="42">
        <f t="shared" si="1"/>
        <v>-860</v>
      </c>
      <c r="M14" s="42"/>
    </row>
    <row r="15" spans="1:22" ht="18" x14ac:dyDescent="0.25">
      <c r="A15" s="40" t="s">
        <v>57</v>
      </c>
      <c r="B15" s="40">
        <v>6884</v>
      </c>
      <c r="C15" s="47">
        <v>125899</v>
      </c>
      <c r="D15" s="42">
        <v>43249</v>
      </c>
      <c r="E15" s="42">
        <v>44870</v>
      </c>
      <c r="F15" s="42">
        <v>45646</v>
      </c>
      <c r="G15" s="42">
        <v>46957</v>
      </c>
      <c r="H15" s="42"/>
      <c r="I15" s="42">
        <f t="shared" si="0"/>
        <v>45180.5</v>
      </c>
      <c r="J15" s="42">
        <v>48276</v>
      </c>
      <c r="K15" s="42"/>
      <c r="L15" s="42">
        <f t="shared" si="1"/>
        <v>-3095.5</v>
      </c>
      <c r="M15" s="42"/>
    </row>
    <row r="16" spans="1:22" ht="18" x14ac:dyDescent="0.25">
      <c r="A16" s="40" t="s">
        <v>58</v>
      </c>
      <c r="B16" s="40">
        <v>6154</v>
      </c>
      <c r="C16" s="47">
        <v>133304</v>
      </c>
      <c r="D16" s="42">
        <v>8265</v>
      </c>
      <c r="E16" s="42">
        <v>8901</v>
      </c>
      <c r="F16" s="42">
        <v>8945</v>
      </c>
      <c r="G16" s="42">
        <v>8498</v>
      </c>
      <c r="H16" s="42"/>
      <c r="I16" s="42">
        <f t="shared" si="0"/>
        <v>8652.25</v>
      </c>
      <c r="J16" s="42">
        <v>7286</v>
      </c>
      <c r="K16" s="42"/>
      <c r="L16" s="42">
        <f t="shared" si="1"/>
        <v>1366.25</v>
      </c>
      <c r="M16" s="42"/>
    </row>
    <row r="17" spans="1:22" ht="18" x14ac:dyDescent="0.25">
      <c r="A17" s="40" t="s">
        <v>69</v>
      </c>
      <c r="B17" s="40">
        <v>6789</v>
      </c>
      <c r="C17" s="47">
        <v>108151</v>
      </c>
      <c r="D17" s="42">
        <v>5785</v>
      </c>
      <c r="E17" s="42">
        <v>6353</v>
      </c>
      <c r="F17" s="42">
        <v>11928</v>
      </c>
      <c r="G17" s="42">
        <v>11345</v>
      </c>
      <c r="H17" s="42"/>
      <c r="I17" s="42">
        <f t="shared" si="0"/>
        <v>8852.75</v>
      </c>
      <c r="J17" s="42">
        <v>11526</v>
      </c>
      <c r="K17" s="42"/>
      <c r="L17" s="42">
        <f t="shared" ref="L17:L22" si="2">I17-J17</f>
        <v>-2673.25</v>
      </c>
      <c r="M17" s="42"/>
    </row>
    <row r="18" spans="1:22" ht="18" x14ac:dyDescent="0.25">
      <c r="A18" s="40" t="s">
        <v>70</v>
      </c>
      <c r="B18" s="40">
        <v>5999</v>
      </c>
      <c r="C18" s="47">
        <v>380570</v>
      </c>
      <c r="D18" s="42">
        <v>6329</v>
      </c>
      <c r="E18" s="42">
        <v>6079</v>
      </c>
      <c r="F18" s="42">
        <v>6486</v>
      </c>
      <c r="G18" s="42">
        <v>6817</v>
      </c>
      <c r="H18" s="42"/>
      <c r="I18" s="42">
        <f t="shared" si="0"/>
        <v>6427.75</v>
      </c>
      <c r="J18" s="42">
        <v>7043</v>
      </c>
      <c r="K18" s="42"/>
      <c r="L18" s="42">
        <f t="shared" si="2"/>
        <v>-615.25</v>
      </c>
      <c r="M18" s="42"/>
    </row>
    <row r="19" spans="1:22" ht="18" x14ac:dyDescent="0.25">
      <c r="A19" s="40" t="s">
        <v>71</v>
      </c>
      <c r="B19" s="40">
        <v>6226</v>
      </c>
      <c r="C19" s="47">
        <v>132978</v>
      </c>
      <c r="D19" s="42">
        <v>5105</v>
      </c>
      <c r="E19" s="42">
        <v>5536</v>
      </c>
      <c r="F19" s="42">
        <v>3065</v>
      </c>
      <c r="G19" s="42">
        <v>3065</v>
      </c>
      <c r="H19" s="42"/>
      <c r="I19" s="42">
        <f t="shared" si="0"/>
        <v>4192.75</v>
      </c>
      <c r="J19" s="42">
        <v>3065</v>
      </c>
      <c r="K19" s="42"/>
      <c r="L19" s="42">
        <f t="shared" si="2"/>
        <v>1127.75</v>
      </c>
      <c r="M19" s="42"/>
    </row>
    <row r="20" spans="1:22" ht="18" x14ac:dyDescent="0.25">
      <c r="A20" s="40" t="s">
        <v>59</v>
      </c>
      <c r="B20" s="40">
        <v>3082</v>
      </c>
      <c r="C20" s="47">
        <v>126268</v>
      </c>
      <c r="D20" s="42">
        <v>6501</v>
      </c>
      <c r="E20" s="42">
        <v>6428</v>
      </c>
      <c r="F20" s="42">
        <v>6862</v>
      </c>
      <c r="G20" s="42">
        <v>6657</v>
      </c>
      <c r="H20" s="42"/>
      <c r="I20" s="42">
        <f t="shared" si="0"/>
        <v>6612</v>
      </c>
      <c r="J20" s="42">
        <v>6759</v>
      </c>
      <c r="K20" s="42"/>
      <c r="L20" s="42">
        <f t="shared" si="2"/>
        <v>-147</v>
      </c>
      <c r="M20" s="42"/>
    </row>
    <row r="21" spans="1:22" ht="18" x14ac:dyDescent="0.25">
      <c r="A21" s="40" t="s">
        <v>59</v>
      </c>
      <c r="B21" s="40">
        <v>9674</v>
      </c>
      <c r="C21" s="47">
        <v>126280</v>
      </c>
      <c r="D21" s="42">
        <v>3953</v>
      </c>
      <c r="E21" s="42">
        <v>3511</v>
      </c>
      <c r="F21" s="42">
        <v>3947</v>
      </c>
      <c r="G21" s="42">
        <v>4139</v>
      </c>
      <c r="H21" s="42"/>
      <c r="I21" s="42">
        <f t="shared" si="0"/>
        <v>3887.5</v>
      </c>
      <c r="J21" s="42">
        <v>4630</v>
      </c>
      <c r="K21" s="42"/>
      <c r="L21" s="42">
        <f t="shared" si="2"/>
        <v>-742.5</v>
      </c>
      <c r="M21" s="42"/>
    </row>
    <row r="22" spans="1:22" ht="18" x14ac:dyDescent="0.25">
      <c r="A22" s="48" t="s">
        <v>60</v>
      </c>
      <c r="B22" s="48">
        <v>6884</v>
      </c>
      <c r="C22" s="49">
        <v>132975</v>
      </c>
      <c r="D22" s="50">
        <v>28668</v>
      </c>
      <c r="E22" s="50">
        <v>29741</v>
      </c>
      <c r="F22" s="50">
        <v>30257</v>
      </c>
      <c r="G22" s="50">
        <v>31125</v>
      </c>
      <c r="H22" s="50"/>
      <c r="I22" s="42">
        <f t="shared" si="0"/>
        <v>29947.75</v>
      </c>
      <c r="J22" s="50">
        <v>32000</v>
      </c>
      <c r="K22" s="50"/>
      <c r="L22" s="50">
        <f t="shared" si="2"/>
        <v>-2052.25</v>
      </c>
      <c r="M22" s="42"/>
    </row>
    <row r="23" spans="1:22" ht="18" x14ac:dyDescent="0.25">
      <c r="A23" s="40" t="s">
        <v>61</v>
      </c>
      <c r="B23" s="40">
        <v>9687</v>
      </c>
      <c r="C23" s="47">
        <v>407025</v>
      </c>
      <c r="D23" s="42">
        <v>9271</v>
      </c>
      <c r="E23" s="42">
        <v>9327</v>
      </c>
      <c r="F23" s="42">
        <v>9127</v>
      </c>
      <c r="G23" s="42">
        <v>9475</v>
      </c>
      <c r="H23" s="42"/>
      <c r="I23" s="42">
        <f t="shared" si="0"/>
        <v>9300</v>
      </c>
      <c r="J23" s="42">
        <v>10400</v>
      </c>
      <c r="K23" s="42"/>
      <c r="L23" s="42">
        <f t="shared" si="1"/>
        <v>-1100</v>
      </c>
      <c r="M23" s="42"/>
    </row>
    <row r="24" spans="1:22" ht="18" x14ac:dyDescent="0.25">
      <c r="A24" s="40" t="s">
        <v>61</v>
      </c>
      <c r="B24" s="40">
        <v>9723</v>
      </c>
      <c r="C24" s="47">
        <v>408453</v>
      </c>
      <c r="D24" s="42">
        <v>1160</v>
      </c>
      <c r="E24" s="42">
        <v>4156</v>
      </c>
      <c r="F24" s="42">
        <v>4156</v>
      </c>
      <c r="G24" s="42">
        <v>4156</v>
      </c>
      <c r="H24" s="42"/>
      <c r="I24" s="42">
        <f t="shared" si="0"/>
        <v>3407</v>
      </c>
      <c r="J24" s="42">
        <v>4156</v>
      </c>
      <c r="K24" s="42"/>
      <c r="L24" s="42">
        <f t="shared" ref="L24:L34" si="3">I24-J24</f>
        <v>-749</v>
      </c>
      <c r="M24" s="42"/>
    </row>
    <row r="25" spans="1:22" s="35" customFormat="1" ht="18" x14ac:dyDescent="0.25">
      <c r="A25" s="48" t="s">
        <v>61</v>
      </c>
      <c r="B25" s="48">
        <v>9734</v>
      </c>
      <c r="C25" s="49">
        <v>408594</v>
      </c>
      <c r="D25" s="50">
        <v>21902</v>
      </c>
      <c r="E25" s="50">
        <v>22273</v>
      </c>
      <c r="F25" s="50">
        <v>22158</v>
      </c>
      <c r="G25" s="50">
        <v>22007</v>
      </c>
      <c r="H25" s="50"/>
      <c r="I25" s="42">
        <f t="shared" si="0"/>
        <v>22085</v>
      </c>
      <c r="J25" s="50">
        <v>24602</v>
      </c>
      <c r="K25" s="50"/>
      <c r="L25" s="50">
        <f>I25-J25</f>
        <v>-2517</v>
      </c>
      <c r="M25" s="50"/>
      <c r="N25" s="34"/>
      <c r="O25" s="34"/>
      <c r="P25" s="34"/>
      <c r="Q25" s="34"/>
      <c r="R25" s="34"/>
      <c r="S25" s="34"/>
      <c r="T25" s="34"/>
      <c r="U25" s="34"/>
      <c r="V25" s="34"/>
    </row>
    <row r="26" spans="1:22" s="35" customFormat="1" ht="18" x14ac:dyDescent="0.25">
      <c r="A26" s="48" t="s">
        <v>72</v>
      </c>
      <c r="B26" s="48">
        <v>9837</v>
      </c>
      <c r="C26" s="49">
        <v>310851</v>
      </c>
      <c r="D26" s="50">
        <v>3352</v>
      </c>
      <c r="E26" s="50">
        <v>2296</v>
      </c>
      <c r="F26" s="50">
        <v>3296</v>
      </c>
      <c r="G26" s="50">
        <v>3379</v>
      </c>
      <c r="H26" s="50"/>
      <c r="I26" s="42">
        <f t="shared" si="0"/>
        <v>3080.75</v>
      </c>
      <c r="J26" s="50">
        <v>4117</v>
      </c>
      <c r="K26" s="50"/>
      <c r="L26" s="50">
        <f t="shared" si="3"/>
        <v>-1036.25</v>
      </c>
      <c r="M26" s="50"/>
      <c r="N26" s="34"/>
      <c r="O26" s="34"/>
      <c r="P26" s="34"/>
      <c r="Q26" s="34"/>
      <c r="R26" s="34"/>
      <c r="S26" s="34"/>
      <c r="T26" s="34"/>
      <c r="U26" s="34"/>
      <c r="V26" s="34"/>
    </row>
    <row r="27" spans="1:22" s="35" customFormat="1" ht="18" x14ac:dyDescent="0.25">
      <c r="A27" s="48" t="s">
        <v>62</v>
      </c>
      <c r="B27" s="48">
        <v>6210</v>
      </c>
      <c r="C27" s="49">
        <v>138785</v>
      </c>
      <c r="D27" s="50">
        <v>4930</v>
      </c>
      <c r="E27" s="50">
        <v>5600</v>
      </c>
      <c r="F27" s="50">
        <v>4831</v>
      </c>
      <c r="G27" s="50">
        <v>6379</v>
      </c>
      <c r="H27" s="50"/>
      <c r="I27" s="42">
        <f t="shared" si="0"/>
        <v>5435</v>
      </c>
      <c r="J27" s="50">
        <v>7374</v>
      </c>
      <c r="K27" s="50"/>
      <c r="L27" s="50">
        <f t="shared" si="3"/>
        <v>-1939</v>
      </c>
      <c r="M27" s="50"/>
      <c r="N27" s="34"/>
      <c r="O27" s="34"/>
      <c r="P27" s="34"/>
      <c r="Q27" s="34"/>
      <c r="R27" s="34"/>
      <c r="S27" s="34"/>
      <c r="T27" s="34"/>
      <c r="U27" s="34"/>
      <c r="V27" s="34"/>
    </row>
    <row r="28" spans="1:22" s="35" customFormat="1" ht="18" x14ac:dyDescent="0.25">
      <c r="A28" s="48" t="s">
        <v>63</v>
      </c>
      <c r="B28" s="48">
        <v>6633</v>
      </c>
      <c r="C28" s="49">
        <v>128839</v>
      </c>
      <c r="D28" s="50">
        <v>21617</v>
      </c>
      <c r="E28" s="50">
        <v>20650</v>
      </c>
      <c r="F28" s="50">
        <v>20706</v>
      </c>
      <c r="G28" s="50">
        <v>20130</v>
      </c>
      <c r="H28" s="50"/>
      <c r="I28" s="42">
        <f t="shared" si="0"/>
        <v>20775.75</v>
      </c>
      <c r="J28" s="50">
        <v>16080</v>
      </c>
      <c r="K28" s="50"/>
      <c r="L28" s="50">
        <f t="shared" si="3"/>
        <v>4695.75</v>
      </c>
      <c r="M28" s="50"/>
      <c r="N28" s="34"/>
      <c r="O28" s="34"/>
      <c r="P28" s="34"/>
      <c r="Q28" s="34"/>
      <c r="R28" s="34"/>
      <c r="S28" s="34"/>
      <c r="T28" s="34"/>
      <c r="U28" s="34"/>
      <c r="V28" s="34"/>
    </row>
    <row r="29" spans="1:22" s="35" customFormat="1" ht="18" x14ac:dyDescent="0.25">
      <c r="A29" s="48" t="s">
        <v>73</v>
      </c>
      <c r="B29" s="48">
        <v>4136</v>
      </c>
      <c r="C29" s="49">
        <v>125809</v>
      </c>
      <c r="D29" s="50">
        <v>1343</v>
      </c>
      <c r="E29" s="50">
        <v>863</v>
      </c>
      <c r="F29" s="50">
        <v>1589</v>
      </c>
      <c r="G29" s="50">
        <v>2118</v>
      </c>
      <c r="H29" s="50"/>
      <c r="I29" s="42">
        <f t="shared" si="0"/>
        <v>1478.25</v>
      </c>
      <c r="J29" s="50">
        <v>2323</v>
      </c>
      <c r="K29" s="50"/>
      <c r="L29" s="50">
        <f t="shared" si="3"/>
        <v>-844.75</v>
      </c>
      <c r="M29" s="50"/>
      <c r="N29" s="34"/>
      <c r="O29" s="34"/>
      <c r="P29" s="34"/>
      <c r="Q29" s="34"/>
      <c r="R29" s="34"/>
      <c r="S29" s="34"/>
      <c r="T29" s="34"/>
      <c r="U29" s="34"/>
      <c r="V29" s="34"/>
    </row>
    <row r="30" spans="1:22" s="35" customFormat="1" ht="18" x14ac:dyDescent="0.25">
      <c r="A30" s="48" t="s">
        <v>64</v>
      </c>
      <c r="B30" s="48">
        <v>6673</v>
      </c>
      <c r="C30" s="49">
        <v>670192</v>
      </c>
      <c r="D30" s="50">
        <v>0</v>
      </c>
      <c r="E30" s="50">
        <v>0</v>
      </c>
      <c r="F30" s="50">
        <v>0</v>
      </c>
      <c r="G30" s="50">
        <v>0</v>
      </c>
      <c r="H30" s="50"/>
      <c r="I30" s="42">
        <f t="shared" si="0"/>
        <v>0</v>
      </c>
      <c r="J30" s="50">
        <v>893</v>
      </c>
      <c r="K30" s="50"/>
      <c r="L30" s="50">
        <f t="shared" si="3"/>
        <v>-893</v>
      </c>
      <c r="M30" s="50"/>
      <c r="N30" s="34"/>
      <c r="O30" s="34"/>
      <c r="P30" s="34"/>
      <c r="Q30" s="34"/>
      <c r="R30" s="34"/>
      <c r="S30" s="34"/>
      <c r="T30" s="34"/>
      <c r="U30" s="34"/>
      <c r="V30" s="34"/>
    </row>
    <row r="31" spans="1:22" s="35" customFormat="1" ht="18" x14ac:dyDescent="0.25">
      <c r="A31" s="48" t="s">
        <v>74</v>
      </c>
      <c r="B31" s="48">
        <v>9760</v>
      </c>
      <c r="C31" s="49">
        <v>538516</v>
      </c>
      <c r="D31" s="50">
        <v>14083</v>
      </c>
      <c r="E31" s="50">
        <v>14632</v>
      </c>
      <c r="F31" s="50">
        <v>14891</v>
      </c>
      <c r="G31" s="50">
        <v>14878</v>
      </c>
      <c r="H31" s="50"/>
      <c r="I31" s="42">
        <f t="shared" si="0"/>
        <v>14621</v>
      </c>
      <c r="J31" s="50">
        <v>13256</v>
      </c>
      <c r="K31" s="50"/>
      <c r="L31" s="50">
        <f t="shared" si="3"/>
        <v>1365</v>
      </c>
      <c r="M31" s="50"/>
      <c r="N31" s="34"/>
      <c r="O31" s="34"/>
      <c r="P31" s="34"/>
      <c r="Q31" s="34"/>
      <c r="R31" s="34"/>
      <c r="S31" s="34"/>
      <c r="T31" s="34"/>
      <c r="U31" s="34"/>
      <c r="V31" s="34"/>
    </row>
    <row r="32" spans="1:22" s="35" customFormat="1" ht="18" x14ac:dyDescent="0.25">
      <c r="A32" s="48" t="s">
        <v>75</v>
      </c>
      <c r="B32" s="48">
        <v>9856</v>
      </c>
      <c r="C32" s="49">
        <v>452566</v>
      </c>
      <c r="D32" s="50">
        <v>14965</v>
      </c>
      <c r="E32" s="50">
        <v>14676</v>
      </c>
      <c r="F32" s="50">
        <v>11764</v>
      </c>
      <c r="G32" s="50">
        <v>11764</v>
      </c>
      <c r="H32" s="50"/>
      <c r="I32" s="42">
        <f t="shared" si="0"/>
        <v>13292.25</v>
      </c>
      <c r="J32" s="50">
        <v>11764</v>
      </c>
      <c r="K32" s="50"/>
      <c r="L32" s="50">
        <f t="shared" si="3"/>
        <v>1528.25</v>
      </c>
      <c r="M32" s="50"/>
      <c r="N32" s="34"/>
      <c r="O32" s="34"/>
      <c r="P32" s="34"/>
      <c r="Q32" s="34"/>
      <c r="R32" s="34"/>
      <c r="S32" s="34"/>
      <c r="T32" s="34"/>
      <c r="U32" s="34"/>
      <c r="V32" s="34"/>
    </row>
    <row r="33" spans="1:22" s="35" customFormat="1" ht="18" x14ac:dyDescent="0.25">
      <c r="A33" s="48" t="s">
        <v>65</v>
      </c>
      <c r="B33" s="48">
        <v>5155</v>
      </c>
      <c r="C33" s="49">
        <v>138628</v>
      </c>
      <c r="D33" s="50">
        <v>8692</v>
      </c>
      <c r="E33" s="50">
        <v>10272</v>
      </c>
      <c r="F33" s="50">
        <v>11329</v>
      </c>
      <c r="G33" s="50">
        <v>11625</v>
      </c>
      <c r="H33" s="50"/>
      <c r="I33" s="42">
        <f t="shared" si="0"/>
        <v>10479.5</v>
      </c>
      <c r="J33" s="50">
        <v>12249</v>
      </c>
      <c r="K33" s="50"/>
      <c r="L33" s="50">
        <f>I33-J33</f>
        <v>-1769.5</v>
      </c>
      <c r="M33" s="50"/>
      <c r="N33" s="34"/>
      <c r="O33" s="34"/>
      <c r="P33" s="34"/>
      <c r="Q33" s="34"/>
      <c r="R33" s="34"/>
      <c r="S33" s="34"/>
      <c r="T33" s="34"/>
      <c r="U33" s="34"/>
      <c r="V33" s="34"/>
    </row>
    <row r="34" spans="1:22" s="35" customFormat="1" ht="18" x14ac:dyDescent="0.25">
      <c r="A34" s="48" t="s">
        <v>66</v>
      </c>
      <c r="B34" s="48">
        <v>9747</v>
      </c>
      <c r="C34" s="49">
        <v>138619</v>
      </c>
      <c r="D34" s="50">
        <v>1579</v>
      </c>
      <c r="E34" s="50">
        <v>1554</v>
      </c>
      <c r="F34" s="50">
        <v>1583</v>
      </c>
      <c r="G34" s="50">
        <v>1584</v>
      </c>
      <c r="H34" s="50"/>
      <c r="I34" s="42">
        <f t="shared" si="0"/>
        <v>1575</v>
      </c>
      <c r="J34" s="50">
        <v>747</v>
      </c>
      <c r="K34" s="50"/>
      <c r="L34" s="50">
        <f t="shared" si="3"/>
        <v>828</v>
      </c>
      <c r="M34" s="50"/>
      <c r="N34" s="34"/>
      <c r="O34" s="34"/>
      <c r="P34" s="34"/>
      <c r="Q34" s="34"/>
      <c r="R34" s="34"/>
      <c r="S34" s="34"/>
      <c r="T34" s="34"/>
      <c r="U34" s="34"/>
      <c r="V34" s="34"/>
    </row>
    <row r="35" spans="1:22" ht="18" x14ac:dyDescent="0.25">
      <c r="A35" s="40"/>
      <c r="B35" s="40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</row>
    <row r="36" spans="1:22" ht="18" x14ac:dyDescent="0.25">
      <c r="A36" s="40"/>
      <c r="B36" s="40"/>
      <c r="C36" s="41"/>
      <c r="D36" s="42"/>
      <c r="E36" s="42"/>
      <c r="F36" s="42"/>
      <c r="G36" s="42"/>
      <c r="H36" s="42"/>
      <c r="I36" s="42">
        <f>SUM(I8:I34)</f>
        <v>268983</v>
      </c>
      <c r="J36" s="42">
        <f>SUM(J8:J34)</f>
        <v>271090</v>
      </c>
      <c r="K36" s="42"/>
      <c r="L36" s="40"/>
      <c r="M36" s="42"/>
    </row>
    <row r="37" spans="1:22" ht="18" x14ac:dyDescent="0.25">
      <c r="A37" s="40"/>
      <c r="B37" s="40"/>
      <c r="C37" s="41"/>
      <c r="D37" s="42"/>
      <c r="E37" s="42"/>
      <c r="F37" s="42"/>
      <c r="G37" s="42"/>
      <c r="H37" s="42"/>
      <c r="I37" s="42"/>
      <c r="J37" s="42"/>
      <c r="K37" s="42"/>
      <c r="L37" s="40"/>
      <c r="M37" s="42"/>
    </row>
    <row r="38" spans="1:22" ht="18" x14ac:dyDescent="0.25">
      <c r="A38" s="40"/>
      <c r="B38" s="40"/>
      <c r="C38" s="41"/>
      <c r="D38" s="42"/>
      <c r="E38" s="42"/>
      <c r="F38" s="42"/>
      <c r="G38" s="42"/>
      <c r="H38" s="42"/>
      <c r="I38" s="42" t="s">
        <v>50</v>
      </c>
      <c r="J38" s="42" t="s">
        <v>49</v>
      </c>
      <c r="K38" s="42"/>
      <c r="L38" s="50">
        <f>I36-J36</f>
        <v>-2107</v>
      </c>
      <c r="M38" s="42"/>
    </row>
    <row r="39" spans="1:22" ht="18" x14ac:dyDescent="0.25">
      <c r="A39" s="40" t="s">
        <v>45</v>
      </c>
      <c r="B39" s="40" t="s">
        <v>45</v>
      </c>
      <c r="C39" s="47" t="s">
        <v>45</v>
      </c>
      <c r="D39" s="42" t="s">
        <v>45</v>
      </c>
      <c r="E39" s="42" t="s">
        <v>45</v>
      </c>
      <c r="F39" s="42"/>
      <c r="G39" s="42" t="s">
        <v>45</v>
      </c>
      <c r="H39" s="42" t="s">
        <v>45</v>
      </c>
      <c r="I39" s="42" t="s">
        <v>45</v>
      </c>
      <c r="J39" s="42" t="s">
        <v>45</v>
      </c>
      <c r="K39" s="42" t="s">
        <v>45</v>
      </c>
      <c r="L39" s="42" t="s">
        <v>45</v>
      </c>
      <c r="M39" s="42" t="s">
        <v>45</v>
      </c>
    </row>
    <row r="40" spans="1:22" ht="18" x14ac:dyDescent="0.25">
      <c r="A40" s="40" t="s">
        <v>51</v>
      </c>
      <c r="B40" s="40">
        <v>9603</v>
      </c>
      <c r="C40" s="47">
        <v>687257</v>
      </c>
      <c r="D40" s="42">
        <v>38621</v>
      </c>
      <c r="E40" s="42">
        <v>38123</v>
      </c>
      <c r="F40" s="42">
        <v>37748</v>
      </c>
      <c r="G40" s="42">
        <v>38253</v>
      </c>
      <c r="H40" s="42"/>
      <c r="I40" s="42">
        <f>AVERAGE(D40:G40)</f>
        <v>38186.25</v>
      </c>
      <c r="J40" s="42">
        <v>39132</v>
      </c>
      <c r="K40" s="42"/>
      <c r="L40" s="42">
        <f>I40-J40</f>
        <v>-945.75</v>
      </c>
    </row>
    <row r="42" spans="1:22" ht="18" x14ac:dyDescent="0.25">
      <c r="I42" s="42">
        <f>SUM(I40:I40)</f>
        <v>38186.25</v>
      </c>
      <c r="J42" s="42">
        <f>SUM(J40:J40)</f>
        <v>39132</v>
      </c>
    </row>
    <row r="44" spans="1:22" ht="18" x14ac:dyDescent="0.25">
      <c r="I44" s="42" t="s">
        <v>50</v>
      </c>
      <c r="J44" s="42" t="s">
        <v>49</v>
      </c>
      <c r="K44" s="42"/>
      <c r="L44" s="50">
        <f>I42-J42</f>
        <v>-945.75</v>
      </c>
    </row>
  </sheetData>
  <pageMargins left="0.75" right="0.75" top="1" bottom="1" header="0.5" footer="0.5"/>
  <pageSetup scale="5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workbookViewId="0">
      <selection sqref="A1:A25"/>
    </sheetView>
  </sheetViews>
  <sheetFormatPr defaultRowHeight="12.75" x14ac:dyDescent="0.2"/>
  <cols>
    <col min="3" max="19" width="10.28515625" bestFit="1" customWidth="1"/>
  </cols>
  <sheetData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17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'GC Recon'!#REF!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18</v>
      </c>
    </row>
    <row r="9" spans="1:34" x14ac:dyDescent="0.2">
      <c r="N9" s="10"/>
      <c r="O9" s="10"/>
    </row>
    <row r="10" spans="1:34" x14ac:dyDescent="0.2">
      <c r="A10" s="24" t="s">
        <v>3</v>
      </c>
      <c r="B10" s="10" t="e">
        <f>'GC Recon'!#REF!</f>
        <v>#REF!</v>
      </c>
      <c r="C10" s="10" t="e">
        <f>'GC Recon'!#REF!</f>
        <v>#REF!</v>
      </c>
      <c r="D10" s="10" t="e">
        <f>'GC Recon'!#REF!</f>
        <v>#REF!</v>
      </c>
      <c r="E10" s="10" t="e">
        <f>'GC Recon'!#REF!</f>
        <v>#REF!</v>
      </c>
      <c r="F10" s="10" t="e">
        <f>'GC Recon'!#REF!</f>
        <v>#REF!</v>
      </c>
      <c r="G10" s="10" t="e">
        <f>'GC Recon'!#REF!</f>
        <v>#REF!</v>
      </c>
      <c r="H10" s="10" t="e">
        <f>'GC Recon'!#REF!</f>
        <v>#REF!</v>
      </c>
      <c r="I10" s="10" t="e">
        <f>'GC Recon'!#REF!</f>
        <v>#REF!</v>
      </c>
      <c r="J10" s="10" t="e">
        <f>'GC Recon'!#REF!</f>
        <v>#REF!</v>
      </c>
      <c r="K10" s="10" t="e">
        <f>'GC Recon'!#REF!</f>
        <v>#REF!</v>
      </c>
      <c r="L10" s="10" t="e">
        <f>'GC Recon'!#REF!</f>
        <v>#REF!</v>
      </c>
      <c r="M10" s="10" t="e">
        <f>'GC Recon'!#REF!</f>
        <v>#REF!</v>
      </c>
      <c r="N10" s="10" t="e">
        <f>'GC Recon'!#REF!</f>
        <v>#REF!</v>
      </c>
      <c r="O10" s="10" t="e">
        <f>'GC Recon'!#REF!</f>
        <v>#REF!</v>
      </c>
      <c r="P10" s="10" t="e">
        <f>'GC Recon'!#REF!</f>
        <v>#REF!</v>
      </c>
      <c r="Q10" s="10" t="e">
        <f>'GC Recon'!#REF!</f>
        <v>#REF!</v>
      </c>
      <c r="R10" s="10" t="e">
        <f>'GC Recon'!#REF!</f>
        <v>#REF!</v>
      </c>
      <c r="S10" s="10" t="e">
        <f>'GC Recon'!#REF!</f>
        <v>#REF!</v>
      </c>
      <c r="T10" s="10" t="e">
        <f>'GC Recon'!#REF!</f>
        <v>#REF!</v>
      </c>
      <c r="U10" s="10" t="e">
        <f>'GC Recon'!#REF!</f>
        <v>#REF!</v>
      </c>
      <c r="V10" s="10" t="e">
        <f>'GC Recon'!#REF!</f>
        <v>#REF!</v>
      </c>
      <c r="W10" s="10" t="e">
        <f>'GC Recon'!#REF!</f>
        <v>#REF!</v>
      </c>
      <c r="X10" s="10" t="e">
        <f>'GC Recon'!#REF!</f>
        <v>#REF!</v>
      </c>
      <c r="Y10" s="10" t="e">
        <f>'GC Recon'!#REF!</f>
        <v>#REF!</v>
      </c>
      <c r="Z10" s="10" t="e">
        <f>'GC Recon'!#REF!</f>
        <v>#REF!</v>
      </c>
      <c r="AA10" s="10" t="e">
        <f>'GC Recon'!#REF!</f>
        <v>#REF!</v>
      </c>
      <c r="AB10" s="10" t="e">
        <f>'GC Recon'!#REF!</f>
        <v>#REF!</v>
      </c>
      <c r="AC10" s="10" t="e">
        <f>'GC Recon'!#REF!</f>
        <v>#REF!</v>
      </c>
      <c r="AD10" s="10" t="e">
        <f>'GC Recon'!#REF!</f>
        <v>#REF!</v>
      </c>
      <c r="AE10" s="10" t="e">
        <f>'GC Recon'!#REF!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40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'GC Recon'!#REF!</f>
        <v>#REF!</v>
      </c>
      <c r="AD12" s="32" t="e">
        <f>'GC Recon'!#REF!</f>
        <v>#REF!</v>
      </c>
      <c r="AE12" s="32" t="e">
        <f>'GC Recon'!#REF!</f>
        <v>#REF!</v>
      </c>
    </row>
    <row r="13" spans="1:34" x14ac:dyDescent="0.2">
      <c r="A13" s="25" t="s">
        <v>14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15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16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12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22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4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10</v>
      </c>
      <c r="B30" s="14"/>
    </row>
    <row r="31" spans="1:34" x14ac:dyDescent="0.2">
      <c r="A31" s="21"/>
      <c r="B31" s="22"/>
    </row>
    <row r="32" spans="1:34" x14ac:dyDescent="0.2">
      <c r="A32" s="15" t="s">
        <v>8</v>
      </c>
      <c r="B32" s="20">
        <v>1100000</v>
      </c>
    </row>
    <row r="33" spans="1:12" x14ac:dyDescent="0.2">
      <c r="A33" s="15" t="s">
        <v>11</v>
      </c>
      <c r="B33" s="16" t="e">
        <f>AH20</f>
        <v>#REF!</v>
      </c>
    </row>
    <row r="34" spans="1:12" x14ac:dyDescent="0.2">
      <c r="A34" s="15" t="s">
        <v>4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9</v>
      </c>
      <c r="B36" s="19" t="e">
        <f>B32-B33-B34</f>
        <v>#REF!</v>
      </c>
    </row>
    <row r="37" spans="1:12" x14ac:dyDescent="0.2">
      <c r="A37" s="23" t="s">
        <v>19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13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15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16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12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20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'GC Recon'!#REF!</f>
        <v>#REF!</v>
      </c>
      <c r="L48" s="10">
        <f>L46</f>
        <v>0</v>
      </c>
    </row>
    <row r="49" spans="1:13" x14ac:dyDescent="0.2">
      <c r="A49" s="25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15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16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12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21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'GC Recon'!#REF!</f>
        <v>#REF!</v>
      </c>
      <c r="L53" s="10">
        <f>L51</f>
        <v>0</v>
      </c>
    </row>
    <row r="54" spans="1:13" x14ac:dyDescent="0.2">
      <c r="A54" s="25" t="s">
        <v>14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15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16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12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22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21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'GC Recon'!#REF!</f>
        <v>#REF!</v>
      </c>
      <c r="L59" s="10" t="e">
        <f>'GC Recon'!#REF!</f>
        <v>#REF!</v>
      </c>
      <c r="M59" s="10">
        <f>M57</f>
        <v>0</v>
      </c>
    </row>
    <row r="60" spans="1:13" x14ac:dyDescent="0.2">
      <c r="A60" s="25" t="s">
        <v>14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15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16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12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22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23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21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'GC Recon'!#REF!</f>
        <v>#REF!</v>
      </c>
      <c r="L68" s="10" t="e">
        <f>'GC Recon'!#REF!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14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15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16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12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22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23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24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14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15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16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12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22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23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24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14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15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16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12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22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23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25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14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15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16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12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22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23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25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'GC Recon'!#REF!+'GC Recon'!#REF!+'GC Recon'!#REF!</f>
        <v>#REF!</v>
      </c>
      <c r="P96" s="31" t="e">
        <f>'GC Recon'!#REF!</f>
        <v>#REF!</v>
      </c>
      <c r="Q96" s="31" t="e">
        <f>'GC Recon'!#REF!</f>
        <v>#REF!</v>
      </c>
    </row>
    <row r="97" spans="1:34" x14ac:dyDescent="0.2">
      <c r="A97" s="25" t="s">
        <v>14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15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16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12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22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23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26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Storage!#REF!</f>
        <v>#REF!</v>
      </c>
      <c r="Q103" s="31" t="e">
        <f>Storage!#REF!</f>
        <v>#REF!</v>
      </c>
    </row>
    <row r="104" spans="1:34" x14ac:dyDescent="0.2">
      <c r="A104" s="25" t="s">
        <v>14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15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16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12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22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23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27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14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15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16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12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22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23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28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Storage!#REF!</f>
        <v>#REF!</v>
      </c>
      <c r="R118" s="32" t="e">
        <f>Storage!#REF!</f>
        <v>#REF!</v>
      </c>
      <c r="S118" s="32" t="e">
        <f>Storage!#REF!</f>
        <v>#REF!</v>
      </c>
    </row>
    <row r="119" spans="1:20" x14ac:dyDescent="0.2">
      <c r="A119" s="25" t="s">
        <v>14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15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16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12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22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23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29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Storage!#REF!</f>
        <v>#REF!</v>
      </c>
      <c r="S125" s="32" t="e">
        <f>Storage!#REF!</f>
        <v>#REF!</v>
      </c>
      <c r="T125" s="32" t="e">
        <f>Storage!#REF!</f>
        <v>#REF!</v>
      </c>
    </row>
    <row r="126" spans="1:20" x14ac:dyDescent="0.2">
      <c r="A126" s="25" t="s">
        <v>14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15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16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12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22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23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30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'GC Recon'!#REF!</f>
        <v>#REF!</v>
      </c>
      <c r="S133" s="32" t="e">
        <f>Storage!#REF!</f>
        <v>#REF!</v>
      </c>
      <c r="T133" s="32" t="e">
        <f>Storage!#REF!</f>
        <v>#REF!</v>
      </c>
    </row>
    <row r="134" spans="1:34" x14ac:dyDescent="0.2">
      <c r="A134" s="25" t="s">
        <v>14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15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16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12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22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23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31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Storage!#REF!</f>
        <v>#REF!</v>
      </c>
      <c r="T141" s="32" t="e">
        <f>'GC Recon'!#REF!</f>
        <v>#REF!</v>
      </c>
      <c r="U141" s="32" t="e">
        <f>'GC Recon'!#REF!</f>
        <v>#REF!</v>
      </c>
      <c r="V141" s="32" t="e">
        <f>'GC Recon'!#REF!</f>
        <v>#REF!</v>
      </c>
      <c r="W141" s="32" t="e">
        <f>'GC Recon'!#REF!</f>
        <v>#REF!</v>
      </c>
    </row>
    <row r="142" spans="1:34" x14ac:dyDescent="0.2">
      <c r="A142" s="25" t="s">
        <v>14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15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16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12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22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23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32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Storage!#REF!</f>
        <v>#REF!</v>
      </c>
      <c r="V149" s="32" t="e">
        <f>'GC Recon'!#REF!</f>
        <v>#REF!</v>
      </c>
      <c r="W149" s="32" t="e">
        <f>'GC Recon'!#REF!</f>
        <v>#REF!</v>
      </c>
    </row>
    <row r="150" spans="1:34" x14ac:dyDescent="0.2">
      <c r="A150" s="25" t="s">
        <v>14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15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16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12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22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23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33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Storage!#REF!</f>
        <v>#REF!</v>
      </c>
      <c r="V157" s="32" t="e">
        <f>'GC Recon'!#REF!</f>
        <v>#REF!</v>
      </c>
      <c r="W157" s="32" t="e">
        <f>'GC Recon'!#REF!</f>
        <v>#REF!</v>
      </c>
    </row>
    <row r="158" spans="1:34" x14ac:dyDescent="0.2">
      <c r="A158" s="25" t="s">
        <v>14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15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16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12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22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23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34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'GC Recon'!#REF!</f>
        <v>#REF!</v>
      </c>
      <c r="W165" s="32" t="e">
        <f>'GC Recon'!#REF!</f>
        <v>#REF!</v>
      </c>
      <c r="X165" s="32" t="e">
        <f>'GC Recon'!#REF!</f>
        <v>#REF!</v>
      </c>
    </row>
    <row r="166" spans="1:34" x14ac:dyDescent="0.2">
      <c r="A166" s="25" t="s">
        <v>14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15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16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12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22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23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35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'GC Recon'!#REF!</f>
        <v>#REF!</v>
      </c>
      <c r="X173" s="32" t="e">
        <f>'GC Recon'!#REF!</f>
        <v>#REF!</v>
      </c>
      <c r="Y173" s="32" t="e">
        <f>'GC Recon'!#REF!</f>
        <v>#REF!</v>
      </c>
    </row>
    <row r="174" spans="1:34" x14ac:dyDescent="0.2">
      <c r="A174" s="25" t="s">
        <v>14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15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16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12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22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23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36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'GC Recon'!#REF!</f>
        <v>#REF!</v>
      </c>
      <c r="Y181" s="32" t="e">
        <f>'GC Recon'!#REF!</f>
        <v>#REF!</v>
      </c>
    </row>
    <row r="182" spans="1:34" x14ac:dyDescent="0.2">
      <c r="A182" s="25" t="s">
        <v>14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15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16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12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22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23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37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'GC Recon'!#REF!</f>
        <v>#REF!</v>
      </c>
      <c r="Y189" s="32" t="e">
        <f>'GC Recon'!#REF!</f>
        <v>#REF!</v>
      </c>
    </row>
    <row r="190" spans="1:34" x14ac:dyDescent="0.2">
      <c r="A190" s="25" t="s">
        <v>14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15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16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12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22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23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38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>
        <f>'GC Recon'!Y7</f>
        <v>0</v>
      </c>
      <c r="Y197" s="32">
        <f>'GC Recon'!Z7</f>
        <v>0</v>
      </c>
      <c r="Z197" s="32">
        <f>'GC Recon'!AA7</f>
        <v>0</v>
      </c>
      <c r="AA197" s="32">
        <f>'GC Recon'!AB7</f>
        <v>0</v>
      </c>
      <c r="AB197" s="32">
        <f>'GC Recon'!AC7</f>
        <v>0</v>
      </c>
      <c r="AC197" s="32">
        <f>'GC Recon'!AD7</f>
        <v>0</v>
      </c>
      <c r="AD197" s="32">
        <f>'GC Recon'!AE7</f>
        <v>0</v>
      </c>
    </row>
    <row r="198" spans="1:34" x14ac:dyDescent="0.2">
      <c r="A198" s="25" t="s">
        <v>14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15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16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12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22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3</v>
      </c>
      <c r="B204" s="10" t="e">
        <f>'GC Recon'!#REF!</f>
        <v>#REF!</v>
      </c>
      <c r="C204" s="10" t="e">
        <f>'GC Recon'!#REF!</f>
        <v>#REF!</v>
      </c>
      <c r="D204" s="10" t="e">
        <f>'GC Recon'!#REF!</f>
        <v>#REF!</v>
      </c>
      <c r="E204" s="10" t="e">
        <f>'GC Recon'!#REF!</f>
        <v>#REF!</v>
      </c>
      <c r="F204" s="10" t="e">
        <f>'GC Recon'!#REF!</f>
        <v>#REF!</v>
      </c>
      <c r="G204" s="10" t="e">
        <f>'GC Recon'!#REF!</f>
        <v>#REF!</v>
      </c>
      <c r="H204" s="10" t="e">
        <f>'GC Recon'!#REF!</f>
        <v>#REF!</v>
      </c>
      <c r="I204" s="10" t="e">
        <f>'GC Recon'!#REF!</f>
        <v>#REF!</v>
      </c>
      <c r="J204" s="10" t="e">
        <f>'GC Recon'!#REF!</f>
        <v>#REF!</v>
      </c>
      <c r="K204" s="10" t="e">
        <f>'GC Recon'!#REF!</f>
        <v>#REF!</v>
      </c>
      <c r="L204" s="10" t="e">
        <f>'GC Recon'!#REF!</f>
        <v>#REF!</v>
      </c>
      <c r="M204" s="10" t="e">
        <f>'GC Recon'!#REF!</f>
        <v>#REF!</v>
      </c>
      <c r="N204" s="10" t="e">
        <f>'GC Recon'!#REF!</f>
        <v>#REF!</v>
      </c>
      <c r="O204" s="10" t="e">
        <f>'GC Recon'!#REF!</f>
        <v>#REF!</v>
      </c>
      <c r="P204" s="10" t="e">
        <f>'GC Recon'!#REF!</f>
        <v>#REF!</v>
      </c>
      <c r="Q204" s="10" t="e">
        <f>'GC Recon'!#REF!</f>
        <v>#REF!</v>
      </c>
      <c r="R204" s="10" t="e">
        <f>'GC Recon'!#REF!</f>
        <v>#REF!</v>
      </c>
      <c r="S204" s="10" t="e">
        <f>'GC Recon'!#REF!</f>
        <v>#REF!</v>
      </c>
      <c r="T204" s="10" t="e">
        <f>'GC Recon'!#REF!</f>
        <v>#REF!</v>
      </c>
      <c r="U204" s="10" t="e">
        <f>'GC Recon'!#REF!</f>
        <v>#REF!</v>
      </c>
      <c r="V204" s="10" t="e">
        <f>'GC Recon'!#REF!</f>
        <v>#REF!</v>
      </c>
      <c r="W204" s="10" t="e">
        <f>'GC Recon'!#REF!</f>
        <v>#REF!</v>
      </c>
      <c r="X204" s="10" t="e">
        <f>'GC Recon'!#REF!</f>
        <v>#REF!</v>
      </c>
      <c r="Y204" s="10" t="e">
        <f>'GC Recon'!#REF!</f>
        <v>#REF!</v>
      </c>
      <c r="Z204" s="10" t="e">
        <f>'GC Recon'!#REF!</f>
        <v>#REF!</v>
      </c>
      <c r="AA204" s="10" t="e">
        <f>'GC Recon'!#REF!</f>
        <v>#REF!</v>
      </c>
      <c r="AB204" s="10" t="e">
        <f>'GC Recon'!#REF!</f>
        <v>#REF!</v>
      </c>
      <c r="AC204" s="10" t="e">
        <f>'GC Recon'!#REF!</f>
        <v>#REF!</v>
      </c>
      <c r="AD204" s="10" t="e">
        <f>'GC Recon'!#REF!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39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>
        <f>'GC Recon'!AD16</f>
        <v>0</v>
      </c>
      <c r="AD206" s="32">
        <f>'GC Recon'!AE16</f>
        <v>0</v>
      </c>
    </row>
    <row r="207" spans="1:34" x14ac:dyDescent="0.2">
      <c r="A207" s="25" t="s">
        <v>14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15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16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12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22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23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5</v>
      </c>
    </row>
    <row r="2" spans="1:11" x14ac:dyDescent="0.2">
      <c r="A2" s="2"/>
    </row>
    <row r="3" spans="1:11" x14ac:dyDescent="0.2">
      <c r="A3" s="2" t="s">
        <v>44</v>
      </c>
    </row>
    <row r="4" spans="1:11" x14ac:dyDescent="0.2">
      <c r="A4" s="2"/>
    </row>
    <row r="5" spans="1:11" x14ac:dyDescent="0.2">
      <c r="A5" s="8" t="e">
        <f>Storage!#REF!</f>
        <v>#REF!</v>
      </c>
    </row>
    <row r="8" spans="1:11" x14ac:dyDescent="0.2">
      <c r="H8"/>
    </row>
    <row r="9" spans="1:11" x14ac:dyDescent="0.2">
      <c r="C9" s="51" t="s">
        <v>7</v>
      </c>
      <c r="D9" s="51"/>
      <c r="E9" s="36"/>
      <c r="G9" s="52" t="s">
        <v>43</v>
      </c>
      <c r="H9" s="52"/>
      <c r="J9" s="51" t="s">
        <v>4</v>
      </c>
      <c r="K9" s="51"/>
    </row>
    <row r="10" spans="1:11" x14ac:dyDescent="0.2">
      <c r="A10" t="s">
        <v>6</v>
      </c>
      <c r="C10" s="10" t="s">
        <v>41</v>
      </c>
      <c r="D10" s="10" t="s">
        <v>42</v>
      </c>
      <c r="E10" s="10" t="s">
        <v>2</v>
      </c>
      <c r="G10" s="10" t="s">
        <v>41</v>
      </c>
      <c r="H10" s="10" t="s">
        <v>42</v>
      </c>
      <c r="J10" s="10" t="s">
        <v>41</v>
      </c>
      <c r="K10" s="10" t="s">
        <v>42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Storage</vt:lpstr>
      <vt:lpstr>GC Recon</vt:lpstr>
      <vt:lpstr>Texoma</vt:lpstr>
      <vt:lpstr>Supply Analysis</vt:lpstr>
      <vt:lpstr>Entex</vt:lpstr>
      <vt:lpstr>Unify Recon</vt:lpstr>
      <vt:lpstr>Tufco</vt:lpstr>
      <vt:lpstr>'Supply Analysis'!Print_Area</vt:lpstr>
      <vt:lpstr>'Unify Recon'!Print_Area</vt:lpstr>
      <vt:lpstr>'GC Recon'!Print_Titles</vt:lpstr>
      <vt:lpstr>recon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2001-03-06T21:08:38Z</cp:lastPrinted>
  <dcterms:created xsi:type="dcterms:W3CDTF">1999-06-01T17:50:38Z</dcterms:created>
  <dcterms:modified xsi:type="dcterms:W3CDTF">2014-09-03T13:40:23Z</dcterms:modified>
</cp:coreProperties>
</file>