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firstSheet="1" activeTab="7"/>
  </bookViews>
  <sheets>
    <sheet name="Sheet1 (2)" sheetId="2" r:id="rId1"/>
    <sheet name="April" sheetId="1" r:id="rId2"/>
    <sheet name="May" sheetId="3" r:id="rId3"/>
    <sheet name="June" sheetId="4" r:id="rId4"/>
    <sheet name="July" sheetId="7" r:id="rId5"/>
    <sheet name="August" sheetId="6" r:id="rId6"/>
    <sheet name="September" sheetId="8" r:id="rId7"/>
    <sheet name="October" sheetId="9" r:id="rId8"/>
    <sheet name="November" sheetId="10" r:id="rId9"/>
    <sheet name="December" sheetId="11" r:id="rId10"/>
    <sheet name="Jan 00" sheetId="12" r:id="rId11"/>
  </sheets>
  <definedNames>
    <definedName name="_xlnm.Print_Area" localSheetId="1">April!$A$1:$R$23</definedName>
    <definedName name="_xlnm.Print_Area" localSheetId="5">August!$A$1:$T$25</definedName>
    <definedName name="_xlnm.Print_Area" localSheetId="9">December!$A$1:$T$27</definedName>
    <definedName name="_xlnm.Print_Area" localSheetId="10">'Jan 00'!$A$1:$T$27</definedName>
    <definedName name="_xlnm.Print_Area" localSheetId="4">July!$A$1:$T$25</definedName>
    <definedName name="_xlnm.Print_Area" localSheetId="3">June!$A$1:$S$25</definedName>
    <definedName name="_xlnm.Print_Area" localSheetId="2">May!$A$1:$S$25</definedName>
    <definedName name="_xlnm.Print_Area" localSheetId="8">November!$A$1:$T$27</definedName>
    <definedName name="_xlnm.Print_Area" localSheetId="7">October!$A$1:$T$27</definedName>
    <definedName name="_xlnm.Print_Area" localSheetId="6">September!$A$1:$T$26</definedName>
  </definedNames>
  <calcPr calcId="152511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20" i="1"/>
  <c r="I22" i="1"/>
  <c r="I23" i="1"/>
  <c r="I24" i="1"/>
  <c r="I25" i="1"/>
  <c r="I26" i="1"/>
  <c r="H27" i="1"/>
  <c r="I27" i="1"/>
  <c r="H28" i="1"/>
  <c r="I28" i="1" s="1"/>
  <c r="H29" i="1"/>
  <c r="I29" i="1"/>
  <c r="H30" i="1"/>
  <c r="I30" i="1"/>
  <c r="H31" i="1"/>
  <c r="I31" i="1"/>
  <c r="H32" i="1"/>
  <c r="I32" i="1" s="1"/>
  <c r="H33" i="1"/>
  <c r="I33" i="1"/>
  <c r="H34" i="1"/>
  <c r="I34" i="1"/>
  <c r="H35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K12" i="6"/>
  <c r="L12" i="6"/>
  <c r="M12" i="6"/>
  <c r="K13" i="6"/>
  <c r="L13" i="6"/>
  <c r="M13" i="6"/>
  <c r="K14" i="6"/>
  <c r="L14" i="6"/>
  <c r="M14" i="6"/>
  <c r="K15" i="6"/>
  <c r="L15" i="6"/>
  <c r="M15" i="6"/>
  <c r="K16" i="6"/>
  <c r="L16" i="6"/>
  <c r="M16" i="6"/>
  <c r="K17" i="6"/>
  <c r="L17" i="6"/>
  <c r="M17" i="6"/>
  <c r="C18" i="6"/>
  <c r="K18" i="6"/>
  <c r="L18" i="6"/>
  <c r="M18" i="6"/>
  <c r="K19" i="6"/>
  <c r="L19" i="6"/>
  <c r="M19" i="6"/>
  <c r="K20" i="6"/>
  <c r="L20" i="6"/>
  <c r="M20" i="6"/>
  <c r="K21" i="6"/>
  <c r="L21" i="6"/>
  <c r="M21" i="6"/>
  <c r="K22" i="6"/>
  <c r="L22" i="6"/>
  <c r="M22" i="6"/>
  <c r="K23" i="6"/>
  <c r="L23" i="6"/>
  <c r="M23" i="6"/>
  <c r="K24" i="6"/>
  <c r="L24" i="6"/>
  <c r="M24" i="6"/>
  <c r="K25" i="6"/>
  <c r="L25" i="6"/>
  <c r="M25" i="6"/>
  <c r="K26" i="6"/>
  <c r="L26" i="6"/>
  <c r="M26" i="6"/>
  <c r="K27" i="6"/>
  <c r="L27" i="6"/>
  <c r="M27" i="6"/>
  <c r="K28" i="6"/>
  <c r="L28" i="6"/>
  <c r="M28" i="6"/>
  <c r="K29" i="6"/>
  <c r="L29" i="6"/>
  <c r="M29" i="6"/>
  <c r="K30" i="6"/>
  <c r="L30" i="6"/>
  <c r="M30" i="6"/>
  <c r="K31" i="6"/>
  <c r="L31" i="6"/>
  <c r="M31" i="6"/>
  <c r="K32" i="6"/>
  <c r="L32" i="6"/>
  <c r="M32" i="6"/>
  <c r="K33" i="6"/>
  <c r="L33" i="6"/>
  <c r="M33" i="6"/>
  <c r="K34" i="6"/>
  <c r="L34" i="6"/>
  <c r="M34" i="6"/>
  <c r="K35" i="6"/>
  <c r="L35" i="6"/>
  <c r="M35" i="6"/>
  <c r="K36" i="6"/>
  <c r="L36" i="6"/>
  <c r="M36" i="6"/>
  <c r="K37" i="6"/>
  <c r="L37" i="6"/>
  <c r="M37" i="6"/>
  <c r="K38" i="6"/>
  <c r="L38" i="6"/>
  <c r="M38" i="6"/>
  <c r="K39" i="6"/>
  <c r="L39" i="6"/>
  <c r="M39" i="6"/>
  <c r="K40" i="6"/>
  <c r="L40" i="6"/>
  <c r="M40" i="6"/>
  <c r="K41" i="6"/>
  <c r="L41" i="6"/>
  <c r="M41" i="6"/>
  <c r="K42" i="6"/>
  <c r="L42" i="6"/>
  <c r="M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2" i="11"/>
  <c r="L12" i="11"/>
  <c r="M12" i="11"/>
  <c r="K13" i="11"/>
  <c r="L13" i="11"/>
  <c r="M13" i="11"/>
  <c r="K14" i="11"/>
  <c r="L14" i="11"/>
  <c r="M14" i="11"/>
  <c r="K15" i="11"/>
  <c r="L15" i="11"/>
  <c r="M15" i="11"/>
  <c r="K17" i="11"/>
  <c r="L17" i="11"/>
  <c r="M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2" i="12"/>
  <c r="L12" i="12"/>
  <c r="M12" i="12"/>
  <c r="K13" i="12"/>
  <c r="L13" i="12"/>
  <c r="M13" i="12"/>
  <c r="K14" i="12"/>
  <c r="L14" i="12"/>
  <c r="M14" i="12"/>
  <c r="K15" i="12"/>
  <c r="L15" i="12"/>
  <c r="M15" i="12"/>
  <c r="K17" i="12"/>
  <c r="L17" i="12"/>
  <c r="M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K37" i="12"/>
  <c r="L37" i="12"/>
  <c r="K38" i="12"/>
  <c r="L38" i="12"/>
  <c r="K39" i="12"/>
  <c r="L39" i="12"/>
  <c r="K40" i="12"/>
  <c r="L40" i="12"/>
  <c r="K41" i="12"/>
  <c r="L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2" i="7"/>
  <c r="L12" i="7"/>
  <c r="M12" i="7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8" i="7" s="1"/>
  <c r="A40" i="7" s="1"/>
  <c r="A42" i="7" s="1"/>
  <c r="A43" i="7" s="1"/>
  <c r="A44" i="7" s="1"/>
  <c r="A45" i="7" s="1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K18" i="7"/>
  <c r="L18" i="7"/>
  <c r="M18" i="7"/>
  <c r="K19" i="7"/>
  <c r="L19" i="7"/>
  <c r="M19" i="7"/>
  <c r="K20" i="7"/>
  <c r="L20" i="7"/>
  <c r="M20" i="7"/>
  <c r="K21" i="7"/>
  <c r="L21" i="7"/>
  <c r="M21" i="7"/>
  <c r="K22" i="7"/>
  <c r="L22" i="7"/>
  <c r="M22" i="7"/>
  <c r="K23" i="7"/>
  <c r="L23" i="7"/>
  <c r="M23" i="7"/>
  <c r="K24" i="7"/>
  <c r="L24" i="7"/>
  <c r="M24" i="7"/>
  <c r="K25" i="7"/>
  <c r="L25" i="7"/>
  <c r="M25" i="7"/>
  <c r="K26" i="7"/>
  <c r="L26" i="7"/>
  <c r="M26" i="7"/>
  <c r="K27" i="7"/>
  <c r="L27" i="7"/>
  <c r="M27" i="7"/>
  <c r="K28" i="7"/>
  <c r="L28" i="7"/>
  <c r="M28" i="7"/>
  <c r="K29" i="7"/>
  <c r="L29" i="7"/>
  <c r="M29" i="7"/>
  <c r="K30" i="7"/>
  <c r="L30" i="7"/>
  <c r="M30" i="7"/>
  <c r="K31" i="7"/>
  <c r="L31" i="7"/>
  <c r="M31" i="7"/>
  <c r="K32" i="7"/>
  <c r="L32" i="7"/>
  <c r="M32" i="7"/>
  <c r="K33" i="7"/>
  <c r="L33" i="7"/>
  <c r="M33" i="7"/>
  <c r="K34" i="7"/>
  <c r="L34" i="7"/>
  <c r="M34" i="7"/>
  <c r="K35" i="7"/>
  <c r="L35" i="7"/>
  <c r="M35" i="7"/>
  <c r="K36" i="7"/>
  <c r="L36" i="7"/>
  <c r="M36" i="7"/>
  <c r="C37" i="7"/>
  <c r="N37" i="7" s="1"/>
  <c r="K37" i="7"/>
  <c r="L37" i="7"/>
  <c r="M37" i="7"/>
  <c r="E38" i="7"/>
  <c r="N38" i="7" s="1"/>
  <c r="F38" i="7"/>
  <c r="L38" i="7" s="1"/>
  <c r="I38" i="7"/>
  <c r="K38" i="7"/>
  <c r="M38" i="7"/>
  <c r="A39" i="7"/>
  <c r="K39" i="7"/>
  <c r="L39" i="7"/>
  <c r="M39" i="7"/>
  <c r="N39" i="7"/>
  <c r="F40" i="7"/>
  <c r="F42" i="7" s="1"/>
  <c r="I40" i="7"/>
  <c r="I42" i="7" s="1"/>
  <c r="I43" i="7" s="1"/>
  <c r="I44" i="7" s="1"/>
  <c r="I45" i="7" s="1"/>
  <c r="M40" i="7"/>
  <c r="A41" i="7"/>
  <c r="J42" i="7"/>
  <c r="J43" i="7" s="1"/>
  <c r="J44" i="7" s="1"/>
  <c r="J45" i="7" s="1"/>
  <c r="M42" i="7"/>
  <c r="C43" i="7"/>
  <c r="E43" i="7"/>
  <c r="G43" i="7"/>
  <c r="M43" i="7" s="1"/>
  <c r="H43" i="7"/>
  <c r="C44" i="7"/>
  <c r="E44" i="7"/>
  <c r="H44" i="7"/>
  <c r="H45" i="7" s="1"/>
  <c r="E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F12" i="3"/>
  <c r="K12" i="3" s="1"/>
  <c r="J12" i="3"/>
  <c r="L12" i="3"/>
  <c r="C13" i="3"/>
  <c r="J13" i="3" s="1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C39" i="3"/>
  <c r="J39" i="3"/>
  <c r="K39" i="3"/>
  <c r="L39" i="3"/>
  <c r="C40" i="3"/>
  <c r="J40" i="3"/>
  <c r="K40" i="3"/>
  <c r="L40" i="3"/>
  <c r="C41" i="3"/>
  <c r="J41" i="3"/>
  <c r="K41" i="3"/>
  <c r="L41" i="3"/>
  <c r="C42" i="3"/>
  <c r="J42" i="3"/>
  <c r="K42" i="3"/>
  <c r="L42" i="3"/>
  <c r="C43" i="3"/>
  <c r="J43" i="3"/>
  <c r="K43" i="3"/>
  <c r="L43" i="3"/>
  <c r="C44" i="3"/>
  <c r="J44" i="3"/>
  <c r="K44" i="3"/>
  <c r="L44" i="3"/>
  <c r="C45" i="3"/>
  <c r="J45" i="3"/>
  <c r="K45" i="3"/>
  <c r="L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K12" i="10"/>
  <c r="L12" i="10"/>
  <c r="M12" i="10"/>
  <c r="K13" i="10"/>
  <c r="L13" i="10"/>
  <c r="M13" i="10"/>
  <c r="K14" i="10"/>
  <c r="L14" i="10"/>
  <c r="M14" i="10"/>
  <c r="K15" i="10"/>
  <c r="L15" i="10"/>
  <c r="M15" i="10"/>
  <c r="K17" i="10"/>
  <c r="L17" i="10"/>
  <c r="M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K37" i="10"/>
  <c r="L37" i="10"/>
  <c r="K38" i="10"/>
  <c r="L38" i="10"/>
  <c r="K39" i="10"/>
  <c r="L39" i="10"/>
  <c r="K40" i="10"/>
  <c r="L40" i="10"/>
  <c r="K41" i="10"/>
  <c r="L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2" i="9"/>
  <c r="L12" i="9"/>
  <c r="M12" i="9"/>
  <c r="K13" i="9"/>
  <c r="L13" i="9"/>
  <c r="M13" i="9"/>
  <c r="K14" i="9"/>
  <c r="L14" i="9"/>
  <c r="M14" i="9"/>
  <c r="K15" i="9"/>
  <c r="L15" i="9"/>
  <c r="M15" i="9"/>
  <c r="K17" i="9"/>
  <c r="L17" i="9"/>
  <c r="M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K34" i="9"/>
  <c r="L34" i="9"/>
  <c r="K35" i="9"/>
  <c r="L35" i="9"/>
  <c r="K36" i="9"/>
  <c r="L36" i="9"/>
  <c r="K37" i="9"/>
  <c r="L37" i="9"/>
  <c r="K38" i="9"/>
  <c r="L38" i="9"/>
  <c r="K39" i="9"/>
  <c r="L39" i="9"/>
  <c r="K40" i="9"/>
  <c r="L40" i="9"/>
  <c r="K41" i="9"/>
  <c r="L41" i="9"/>
  <c r="K42" i="9"/>
  <c r="L42" i="9"/>
  <c r="K43" i="9"/>
  <c r="L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2" i="8"/>
  <c r="L12" i="8"/>
  <c r="M12" i="8"/>
  <c r="K13" i="8"/>
  <c r="L13" i="8"/>
  <c r="M13" i="8"/>
  <c r="K14" i="8"/>
  <c r="L14" i="8"/>
  <c r="M14" i="8"/>
  <c r="K15" i="8"/>
  <c r="L15" i="8"/>
  <c r="M15" i="8"/>
  <c r="K16" i="8"/>
  <c r="L16" i="8"/>
  <c r="M16" i="8"/>
  <c r="K17" i="8"/>
  <c r="L17" i="8"/>
  <c r="C18" i="8"/>
  <c r="K18" i="8" s="1"/>
  <c r="G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K34" i="8"/>
  <c r="L34" i="8"/>
  <c r="F35" i="8"/>
  <c r="K35" i="8"/>
  <c r="L35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K43" i="8"/>
  <c r="L43" i="8"/>
  <c r="M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C6" i="2"/>
  <c r="H7" i="2" s="1"/>
  <c r="G7" i="2"/>
  <c r="I7" i="2"/>
  <c r="Q7" i="2"/>
  <c r="W7" i="2"/>
  <c r="H8" i="2"/>
  <c r="I8" i="2"/>
  <c r="Q8" i="2"/>
  <c r="W8" i="2"/>
  <c r="G9" i="2"/>
  <c r="H9" i="2"/>
  <c r="I9" i="2"/>
  <c r="K9" i="2"/>
  <c r="Q9" i="2"/>
  <c r="W9" i="2" s="1"/>
  <c r="T9" i="2"/>
  <c r="H10" i="2"/>
  <c r="I10" i="2"/>
  <c r="Q10" i="2"/>
  <c r="W10" i="2"/>
  <c r="I11" i="2"/>
  <c r="K11" i="2"/>
  <c r="Q11" i="2"/>
  <c r="W11" i="2" s="1"/>
  <c r="I12" i="2"/>
  <c r="K12" i="2"/>
  <c r="Q12" i="2"/>
  <c r="W12" i="2" s="1"/>
  <c r="T12" i="2"/>
  <c r="I13" i="2"/>
  <c r="K13" i="2"/>
  <c r="Q13" i="2"/>
  <c r="W13" i="2"/>
  <c r="Z13" i="2" s="1"/>
  <c r="Y13" i="2"/>
  <c r="I14" i="2"/>
  <c r="K14" i="2"/>
  <c r="M14" i="2"/>
  <c r="Q14" i="2"/>
  <c r="W14" i="2"/>
  <c r="Y14" i="2" s="1"/>
  <c r="H15" i="2"/>
  <c r="I15" i="2"/>
  <c r="Q15" i="2"/>
  <c r="W15" i="2"/>
  <c r="Y15" i="2" s="1"/>
  <c r="D16" i="2"/>
  <c r="I16" i="2" s="1"/>
  <c r="G16" i="2"/>
  <c r="H16" i="2"/>
  <c r="K16" i="2"/>
  <c r="Q16" i="2"/>
  <c r="W16" i="2" s="1"/>
  <c r="U16" i="2"/>
  <c r="D17" i="2"/>
  <c r="H17" i="2"/>
  <c r="I17" i="2"/>
  <c r="Q17" i="2"/>
  <c r="U17" i="2"/>
  <c r="W17" i="2"/>
  <c r="Z17" i="2" s="1"/>
  <c r="Y17" i="2"/>
  <c r="D18" i="2"/>
  <c r="I18" i="2" s="1"/>
  <c r="G18" i="2"/>
  <c r="Q18" i="2"/>
  <c r="W18" i="2" s="1"/>
  <c r="U18" i="2"/>
  <c r="D19" i="2"/>
  <c r="I19" i="2"/>
  <c r="K19" i="2"/>
  <c r="Q19" i="2"/>
  <c r="U19" i="2"/>
  <c r="W19" i="2"/>
  <c r="Y19" i="2" s="1"/>
  <c r="D20" i="2"/>
  <c r="I20" i="2" s="1"/>
  <c r="G20" i="2"/>
  <c r="H20" i="2"/>
  <c r="K20" i="2"/>
  <c r="Q20" i="2"/>
  <c r="W20" i="2" s="1"/>
  <c r="G21" i="2"/>
  <c r="H21" i="2"/>
  <c r="I21" i="2"/>
  <c r="K21" i="2"/>
  <c r="O21" i="2"/>
  <c r="Q21" i="2" s="1"/>
  <c r="W21" i="2" s="1"/>
  <c r="G22" i="2"/>
  <c r="I22" i="2"/>
  <c r="K22" i="2"/>
  <c r="O22" i="2"/>
  <c r="Q22" i="2"/>
  <c r="W22" i="2"/>
  <c r="Y22" i="2"/>
  <c r="Z22" i="2"/>
  <c r="H23" i="2"/>
  <c r="I23" i="2"/>
  <c r="O23" i="2"/>
  <c r="Q23" i="2"/>
  <c r="W23" i="2"/>
  <c r="Z23" i="2" s="1"/>
  <c r="Y23" i="2"/>
  <c r="G24" i="2"/>
  <c r="H24" i="2"/>
  <c r="I24" i="2"/>
  <c r="O24" i="2"/>
  <c r="Q24" i="2"/>
  <c r="W24" i="2"/>
  <c r="Y24" i="2" s="1"/>
  <c r="G25" i="2"/>
  <c r="I25" i="2"/>
  <c r="O25" i="2"/>
  <c r="Q25" i="2"/>
  <c r="W25" i="2" s="1"/>
  <c r="I26" i="2"/>
  <c r="K26" i="2"/>
  <c r="O26" i="2"/>
  <c r="Q26" i="2" s="1"/>
  <c r="W26" i="2" s="1"/>
  <c r="I27" i="2"/>
  <c r="K27" i="2"/>
  <c r="O27" i="2"/>
  <c r="Q27" i="2"/>
  <c r="W27" i="2"/>
  <c r="Y27" i="2" s="1"/>
  <c r="H28" i="2"/>
  <c r="I28" i="2"/>
  <c r="O28" i="2"/>
  <c r="Q28" i="2"/>
  <c r="W28" i="2" s="1"/>
  <c r="G29" i="2"/>
  <c r="H29" i="2"/>
  <c r="I29" i="2"/>
  <c r="K29" i="2"/>
  <c r="O29" i="2"/>
  <c r="Q29" i="2" s="1"/>
  <c r="W29" i="2" s="1"/>
  <c r="G30" i="2"/>
  <c r="I30" i="2"/>
  <c r="K30" i="2"/>
  <c r="O30" i="2"/>
  <c r="Q30" i="2"/>
  <c r="W30" i="2"/>
  <c r="Y30" i="2"/>
  <c r="Z30" i="2"/>
  <c r="H31" i="2"/>
  <c r="I31" i="2"/>
  <c r="O31" i="2"/>
  <c r="Q31" i="2"/>
  <c r="W31" i="2"/>
  <c r="Z31" i="2" s="1"/>
  <c r="Y31" i="2"/>
  <c r="G32" i="2"/>
  <c r="H32" i="2"/>
  <c r="I32" i="2"/>
  <c r="O32" i="2"/>
  <c r="Q32" i="2"/>
  <c r="W32" i="2"/>
  <c r="Y32" i="2" s="1"/>
  <c r="G33" i="2"/>
  <c r="I33" i="2"/>
  <c r="O33" i="2"/>
  <c r="Q33" i="2"/>
  <c r="W33" i="2" s="1"/>
  <c r="I34" i="2"/>
  <c r="K34" i="2"/>
  <c r="O34" i="2"/>
  <c r="Q34" i="2" s="1"/>
  <c r="W34" i="2" s="1"/>
  <c r="I35" i="2"/>
  <c r="K35" i="2"/>
  <c r="O35" i="2"/>
  <c r="Q35" i="2"/>
  <c r="W35" i="2"/>
  <c r="Y35" i="2" s="1"/>
  <c r="F37" i="2"/>
  <c r="T37" i="2"/>
  <c r="U37" i="2"/>
  <c r="U39" i="2" s="1"/>
  <c r="Y21" i="2" l="1"/>
  <c r="Z21" i="2"/>
  <c r="Z34" i="2"/>
  <c r="Y34" i="2"/>
  <c r="Y28" i="2"/>
  <c r="Z28" i="2"/>
  <c r="Y16" i="2"/>
  <c r="Z16" i="2"/>
  <c r="Z26" i="2"/>
  <c r="Y26" i="2"/>
  <c r="Y20" i="2"/>
  <c r="Z20" i="2"/>
  <c r="Z33" i="2"/>
  <c r="Y33" i="2"/>
  <c r="Y29" i="2"/>
  <c r="Z29" i="2"/>
  <c r="Z25" i="2"/>
  <c r="Y25" i="2"/>
  <c r="Z12" i="2"/>
  <c r="Y12" i="2"/>
  <c r="Z18" i="2"/>
  <c r="Y18" i="2"/>
  <c r="F43" i="7"/>
  <c r="K42" i="7"/>
  <c r="L42" i="7"/>
  <c r="I37" i="2"/>
  <c r="Y11" i="2"/>
  <c r="Y38" i="2" s="1"/>
  <c r="Z11" i="2"/>
  <c r="Z32" i="2"/>
  <c r="Z24" i="2"/>
  <c r="C45" i="7"/>
  <c r="G44" i="7"/>
  <c r="O37" i="2"/>
  <c r="G31" i="2"/>
  <c r="H30" i="2"/>
  <c r="K28" i="2"/>
  <c r="G23" i="2"/>
  <c r="H22" i="2"/>
  <c r="G17" i="2"/>
  <c r="K15" i="2"/>
  <c r="K10" i="2"/>
  <c r="G8" i="2"/>
  <c r="L40" i="7"/>
  <c r="H35" i="2"/>
  <c r="H27" i="2"/>
  <c r="K25" i="2"/>
  <c r="G15" i="2"/>
  <c r="G10" i="2"/>
  <c r="G35" i="2"/>
  <c r="G27" i="2"/>
  <c r="K24" i="2"/>
  <c r="Z15" i="2"/>
  <c r="E40" i="7"/>
  <c r="K40" i="7" s="1"/>
  <c r="K33" i="2"/>
  <c r="G28" i="2"/>
  <c r="H19" i="2"/>
  <c r="K18" i="2"/>
  <c r="H14" i="2"/>
  <c r="H13" i="2"/>
  <c r="K7" i="2"/>
  <c r="Z35" i="2"/>
  <c r="H34" i="2"/>
  <c r="K32" i="2"/>
  <c r="Z27" i="2"/>
  <c r="H26" i="2"/>
  <c r="Z19" i="2"/>
  <c r="G19" i="2"/>
  <c r="Z14" i="2"/>
  <c r="G14" i="2"/>
  <c r="G13" i="2"/>
  <c r="H12" i="2"/>
  <c r="H37" i="2" s="1"/>
  <c r="H39" i="2" s="1"/>
  <c r="H11" i="2"/>
  <c r="G34" i="2"/>
  <c r="H33" i="2"/>
  <c r="K31" i="2"/>
  <c r="G26" i="2"/>
  <c r="H25" i="2"/>
  <c r="K23" i="2"/>
  <c r="H18" i="2"/>
  <c r="K17" i="2"/>
  <c r="G12" i="2"/>
  <c r="G11" i="2"/>
  <c r="K8" i="2"/>
  <c r="L43" i="7" l="1"/>
  <c r="F44" i="7"/>
  <c r="K43" i="7"/>
  <c r="Z38" i="2"/>
  <c r="M44" i="7"/>
  <c r="G45" i="7"/>
  <c r="M45" i="7" s="1"/>
  <c r="F45" i="7" l="1"/>
  <c r="L44" i="7"/>
  <c r="K44" i="7"/>
  <c r="L45" i="7" l="1"/>
  <c r="K45" i="7"/>
</calcChain>
</file>

<file path=xl/sharedStrings.xml><?xml version="1.0" encoding="utf-8"?>
<sst xmlns="http://schemas.openxmlformats.org/spreadsheetml/2006/main" count="351" uniqueCount="58">
  <si>
    <t>April 2000</t>
  </si>
  <si>
    <t>Delivery</t>
  </si>
  <si>
    <t>Cotton Valley</t>
  </si>
  <si>
    <t>PGE Carthage</t>
  </si>
  <si>
    <t>Carthage Hub</t>
  </si>
  <si>
    <t>Panenergy Exchange</t>
  </si>
  <si>
    <t>Receipts</t>
  </si>
  <si>
    <t>HPL Texoma</t>
  </si>
  <si>
    <t>Transport</t>
  </si>
  <si>
    <t>Mobil Beam</t>
  </si>
  <si>
    <t>PG&amp;E Base</t>
  </si>
  <si>
    <t>PG&amp;E Spot</t>
  </si>
  <si>
    <t>HSC-4</t>
  </si>
  <si>
    <t>HSC-5</t>
  </si>
  <si>
    <t>HSC-6</t>
  </si>
  <si>
    <t>HSC-8.5</t>
  </si>
  <si>
    <t>HSC-3.75</t>
  </si>
  <si>
    <t>WH to HPLC</t>
  </si>
  <si>
    <t>Centana</t>
  </si>
  <si>
    <t>Additional Exchange</t>
  </si>
  <si>
    <t>Receipt</t>
  </si>
  <si>
    <t>HSC-.07</t>
  </si>
  <si>
    <t>HSC-5.5</t>
  </si>
  <si>
    <t>HPL/LS Tex</t>
  </si>
  <si>
    <t>4/5/00 8:00AM</t>
  </si>
  <si>
    <t>4/5/00 2:15PM</t>
  </si>
  <si>
    <t>4/20/00 10:00AM</t>
  </si>
  <si>
    <t>IF</t>
  </si>
  <si>
    <t>If-.05</t>
  </si>
  <si>
    <t>GD-.05</t>
  </si>
  <si>
    <t>$$</t>
  </si>
  <si>
    <t>Imbal</t>
  </si>
  <si>
    <t>HSC-GD-.05</t>
  </si>
  <si>
    <t>Texla</t>
  </si>
  <si>
    <t>IF-.05</t>
  </si>
  <si>
    <t>May 2000</t>
  </si>
  <si>
    <t>Lone Star</t>
  </si>
  <si>
    <t>HSC-.05</t>
  </si>
  <si>
    <t>5/22/00 2pm</t>
  </si>
  <si>
    <t>June 2000</t>
  </si>
  <si>
    <t>Mtr 7346</t>
  </si>
  <si>
    <t>August 2000</t>
  </si>
  <si>
    <t>Tenn Sabine</t>
  </si>
  <si>
    <t>July 2000</t>
  </si>
  <si>
    <t>Settle on imbalance, should come to us at GD-.10</t>
  </si>
  <si>
    <t>I agreed to batch gas for weekend on Monday at Panola Rusk.</t>
  </si>
  <si>
    <t>September 2000</t>
  </si>
  <si>
    <t>Large cuts at Carthage due to work at Hub/PGE interconnect.  WE had difficulty in finding markets, we agreed to cover the $.08 differential from HSC to Carthage.</t>
  </si>
  <si>
    <t>Balance out on GD-10</t>
  </si>
  <si>
    <t>Cashed out @ GD-.10</t>
  </si>
  <si>
    <t>October 2000</t>
  </si>
  <si>
    <t>November 2000</t>
  </si>
  <si>
    <t>Bought gas @ Cotton Valley as Spot deal #484935 $5.60.</t>
  </si>
  <si>
    <t>HSC GD +.04</t>
  </si>
  <si>
    <t>December 2000</t>
  </si>
  <si>
    <t>January 2001</t>
  </si>
  <si>
    <t>**  Duke elected not to process gas.  So, swap was not in place during December.  Cotton Valley gas was purchased from Duke Energy Field Services (Sitara #503069)</t>
  </si>
  <si>
    <t>**  Duke elected not to process gas.  So, swap was not in place during January.  Cotton Valley gas was purchased from Duke Energy Field Services (Sitara #548927)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</si>
</sst>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6" formatCode="mm/dd/yy"/>
    <numFmt numFmtId="169" formatCode="0.000"/>
    <numFmt numFmtId="171" formatCode="m/d/yy\ h:mm\ AM/P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2" fillId="0" borderId="0" xfId="1" applyNumberFormat="1" applyFont="1"/>
    <xf numFmtId="165" fontId="0" fillId="0" borderId="0" xfId="1" applyNumberFormat="1" applyFont="1"/>
    <xf numFmtId="165" fontId="2" fillId="0" borderId="0" xfId="1" quotePrefix="1" applyNumberFormat="1" applyFont="1"/>
    <xf numFmtId="165" fontId="3" fillId="0" borderId="0" xfId="1" applyNumberFormat="1" applyFont="1"/>
    <xf numFmtId="166" fontId="0" fillId="0" borderId="0" xfId="1" applyNumberFormat="1" applyFont="1"/>
    <xf numFmtId="165" fontId="4" fillId="0" borderId="0" xfId="1" applyNumberFormat="1" applyFont="1"/>
    <xf numFmtId="165" fontId="5" fillId="0" borderId="0" xfId="1" applyNumberFormat="1" applyFont="1"/>
    <xf numFmtId="165" fontId="4" fillId="0" borderId="0" xfId="1" applyNumberFormat="1" applyFont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43" fontId="5" fillId="0" borderId="0" xfId="1" applyNumberFormat="1" applyFont="1" applyAlignment="1">
      <alignment horizontal="center"/>
    </xf>
    <xf numFmtId="1" fontId="0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165" fontId="1" fillId="0" borderId="0" xfId="1" applyNumberFormat="1"/>
    <xf numFmtId="165" fontId="0" fillId="0" borderId="0" xfId="0" applyNumberFormat="1"/>
    <xf numFmtId="43" fontId="0" fillId="0" borderId="0" xfId="0" applyNumberFormat="1"/>
    <xf numFmtId="43" fontId="0" fillId="0" borderId="0" xfId="1" applyFont="1"/>
    <xf numFmtId="169" fontId="2" fillId="0" borderId="0" xfId="0" applyNumberFormat="1" applyFont="1" applyAlignment="1">
      <alignment horizontal="center"/>
    </xf>
    <xf numFmtId="169" fontId="0" fillId="0" borderId="0" xfId="0" applyNumberFormat="1"/>
    <xf numFmtId="169" fontId="1" fillId="0" borderId="0" xfId="1" applyNumberFormat="1"/>
    <xf numFmtId="169" fontId="1" fillId="0" borderId="0" xfId="1" applyNumberFormat="1" applyFont="1"/>
    <xf numFmtId="1" fontId="1" fillId="0" borderId="2" xfId="1" applyNumberFormat="1" applyBorder="1" applyAlignment="1">
      <alignment horizontal="center"/>
    </xf>
    <xf numFmtId="166" fontId="1" fillId="0" borderId="0" xfId="1" applyNumberFormat="1"/>
    <xf numFmtId="165" fontId="1" fillId="0" borderId="0" xfId="1" applyNumberFormat="1" applyFont="1"/>
    <xf numFmtId="171" fontId="1" fillId="0" borderId="0" xfId="1" applyNumberFormat="1"/>
    <xf numFmtId="0" fontId="4" fillId="2" borderId="0" xfId="0" applyFont="1" applyFill="1" applyBorder="1" applyAlignment="1">
      <alignment horizontal="center"/>
    </xf>
    <xf numFmtId="166" fontId="1" fillId="3" borderId="0" xfId="1" applyNumberFormat="1" applyFill="1"/>
    <xf numFmtId="18" fontId="1" fillId="3" borderId="0" xfId="1" applyNumberFormat="1" applyFill="1"/>
    <xf numFmtId="165" fontId="1" fillId="3" borderId="0" xfId="1" applyNumberFormat="1" applyFill="1"/>
    <xf numFmtId="165" fontId="5" fillId="3" borderId="0" xfId="1" applyNumberFormat="1" applyFont="1" applyFill="1"/>
    <xf numFmtId="171" fontId="1" fillId="0" borderId="0" xfId="1" applyNumberFormat="1" applyFont="1"/>
    <xf numFmtId="171" fontId="2" fillId="0" borderId="0" xfId="1" applyNumberFormat="1" applyFont="1"/>
    <xf numFmtId="171" fontId="3" fillId="0" borderId="0" xfId="1" applyNumberFormat="1" applyFont="1"/>
    <xf numFmtId="171" fontId="3" fillId="0" borderId="0" xfId="1" applyNumberFormat="1" applyFont="1" applyAlignment="1">
      <alignment horizontal="center"/>
    </xf>
    <xf numFmtId="171" fontId="1" fillId="0" borderId="2" xfId="1" applyNumberFormat="1" applyBorder="1" applyAlignment="1">
      <alignment horizontal="center"/>
    </xf>
    <xf numFmtId="165" fontId="1" fillId="0" borderId="0" xfId="1" applyNumberFormat="1" applyFill="1"/>
    <xf numFmtId="165" fontId="6" fillId="4" borderId="0" xfId="1" applyNumberFormat="1" applyFont="1" applyFill="1"/>
    <xf numFmtId="171" fontId="6" fillId="4" borderId="0" xfId="1" applyNumberFormat="1" applyFont="1" applyFill="1"/>
    <xf numFmtId="166" fontId="1" fillId="0" borderId="0" xfId="1" applyNumberFormat="1" applyFo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1" fillId="5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2" workbookViewId="0">
      <pane xSplit="1" ySplit="5" topLeftCell="B7" activePane="bottomRight" state="frozen"/>
      <selection activeCell="A2" sqref="A2"/>
      <selection pane="topRight" activeCell="B2" sqref="B2"/>
      <selection pane="bottomLeft" activeCell="A7" sqref="A7"/>
      <selection pane="bottomRight" activeCell="B12" sqref="B12"/>
    </sheetView>
  </sheetViews>
  <sheetFormatPr defaultRowHeight="12.75" x14ac:dyDescent="0.2"/>
  <cols>
    <col min="2" max="2" width="5.85546875" customWidth="1"/>
    <col min="3" max="5" width="9.7109375" customWidth="1"/>
    <col min="6" max="6" width="9.7109375" style="20" customWidth="1"/>
    <col min="8" max="9" width="11.28515625" style="18" bestFit="1" customWidth="1"/>
    <col min="11" max="11" width="11.28515625" bestFit="1" customWidth="1"/>
    <col min="20" max="21" width="12.28515625" bestFit="1" customWidth="1"/>
    <col min="25" max="25" width="13.42578125" bestFit="1" customWidth="1"/>
    <col min="26" max="26" width="10.28515625" bestFit="1" customWidth="1"/>
  </cols>
  <sheetData>
    <row r="5" spans="1:26" x14ac:dyDescent="0.2">
      <c r="A5" t="s">
        <v>27</v>
      </c>
      <c r="B5">
        <v>2.58</v>
      </c>
      <c r="C5" s="13" t="s">
        <v>28</v>
      </c>
      <c r="D5" s="13" t="s">
        <v>29</v>
      </c>
      <c r="E5" s="13"/>
      <c r="F5" s="19"/>
      <c r="K5" t="s">
        <v>31</v>
      </c>
      <c r="T5" t="s">
        <v>34</v>
      </c>
    </row>
    <row r="6" spans="1:26" x14ac:dyDescent="0.2">
      <c r="C6" s="14">
        <f>B5-0.05</f>
        <v>2.5300000000000002</v>
      </c>
      <c r="H6" s="18" t="s">
        <v>30</v>
      </c>
      <c r="K6" t="s">
        <v>32</v>
      </c>
      <c r="O6" t="s">
        <v>33</v>
      </c>
      <c r="U6" t="s">
        <v>29</v>
      </c>
    </row>
    <row r="7" spans="1:26" x14ac:dyDescent="0.2">
      <c r="A7">
        <v>1</v>
      </c>
      <c r="C7" s="15">
        <v>7366</v>
      </c>
      <c r="D7" s="15"/>
      <c r="E7" s="15"/>
      <c r="F7" s="21">
        <v>2.6549999999999998</v>
      </c>
      <c r="G7" s="20">
        <f>F7-$C$6</f>
        <v>0.12499999999999956</v>
      </c>
      <c r="H7" s="18">
        <f>C7*$C$6</f>
        <v>18635.980000000003</v>
      </c>
      <c r="I7" s="18">
        <f>D7*F7</f>
        <v>0</v>
      </c>
      <c r="K7" s="20">
        <f>$C$6-F7-0.05</f>
        <v>-0.17499999999999954</v>
      </c>
      <c r="N7">
        <v>8221</v>
      </c>
      <c r="O7" s="16">
        <v>855</v>
      </c>
      <c r="Q7" s="16">
        <f>N7-O7</f>
        <v>7366</v>
      </c>
      <c r="S7">
        <v>0</v>
      </c>
      <c r="T7">
        <v>8000</v>
      </c>
      <c r="W7" s="16">
        <f>Q7-S7-T7-U7</f>
        <v>-634</v>
      </c>
    </row>
    <row r="8" spans="1:26" x14ac:dyDescent="0.2">
      <c r="A8">
        <v>2</v>
      </c>
      <c r="C8" s="15">
        <v>7917</v>
      </c>
      <c r="D8" s="15"/>
      <c r="E8" s="15"/>
      <c r="F8" s="21">
        <v>2.7749999999999999</v>
      </c>
      <c r="G8" s="20">
        <f t="shared" ref="G8:G35" si="0">F8-$C$6</f>
        <v>0.24499999999999966</v>
      </c>
      <c r="H8" s="18">
        <f t="shared" ref="H8:H35" si="1">C8*$C$6</f>
        <v>20030.010000000002</v>
      </c>
      <c r="I8" s="18">
        <f t="shared" ref="I8:I35" si="2">D8*F8</f>
        <v>0</v>
      </c>
      <c r="K8" s="20">
        <f t="shared" ref="K8:K35" si="3">$C$6-F8-0.05</f>
        <v>-0.29499999999999965</v>
      </c>
      <c r="N8">
        <v>8772</v>
      </c>
      <c r="O8" s="16">
        <v>855</v>
      </c>
      <c r="Q8" s="16">
        <f t="shared" ref="Q8:Q35" si="4">N8-O8</f>
        <v>7917</v>
      </c>
      <c r="S8">
        <v>0</v>
      </c>
      <c r="T8">
        <v>8000</v>
      </c>
      <c r="W8" s="16">
        <f t="shared" ref="W8:W35" si="5">Q8-S8-T8-U8</f>
        <v>-83</v>
      </c>
    </row>
    <row r="9" spans="1:26" x14ac:dyDescent="0.2">
      <c r="A9">
        <v>3</v>
      </c>
      <c r="C9" s="15">
        <v>2682</v>
      </c>
      <c r="D9" s="15"/>
      <c r="E9" s="15"/>
      <c r="F9" s="21">
        <v>2.86</v>
      </c>
      <c r="G9" s="20">
        <f t="shared" si="0"/>
        <v>0.32999999999999963</v>
      </c>
      <c r="H9" s="18">
        <f t="shared" si="1"/>
        <v>6785.4600000000009</v>
      </c>
      <c r="I9" s="18">
        <f t="shared" si="2"/>
        <v>0</v>
      </c>
      <c r="K9" s="20">
        <f t="shared" si="3"/>
        <v>-0.37999999999999962</v>
      </c>
      <c r="N9">
        <v>8537</v>
      </c>
      <c r="O9" s="16">
        <v>855</v>
      </c>
      <c r="Q9" s="16">
        <f t="shared" si="4"/>
        <v>7682</v>
      </c>
      <c r="S9">
        <v>5000</v>
      </c>
      <c r="T9">
        <f>3000-318</f>
        <v>2682</v>
      </c>
      <c r="W9" s="16">
        <f t="shared" si="5"/>
        <v>0</v>
      </c>
    </row>
    <row r="10" spans="1:26" x14ac:dyDescent="0.2">
      <c r="A10">
        <v>4</v>
      </c>
      <c r="C10" s="15">
        <v>0</v>
      </c>
      <c r="D10" s="15"/>
      <c r="E10" s="15"/>
      <c r="F10" s="21">
        <v>2.7549999999999999</v>
      </c>
      <c r="G10" s="20">
        <f t="shared" si="0"/>
        <v>0.22499999999999964</v>
      </c>
      <c r="H10" s="18">
        <f t="shared" si="1"/>
        <v>0</v>
      </c>
      <c r="I10" s="18">
        <f t="shared" si="2"/>
        <v>0</v>
      </c>
      <c r="K10" s="20">
        <f t="shared" si="3"/>
        <v>-0.27499999999999963</v>
      </c>
      <c r="N10">
        <v>8532</v>
      </c>
      <c r="O10" s="16">
        <v>855</v>
      </c>
      <c r="Q10" s="16">
        <f t="shared" si="4"/>
        <v>7677</v>
      </c>
      <c r="S10">
        <v>7677</v>
      </c>
      <c r="T10">
        <v>0</v>
      </c>
      <c r="W10" s="16">
        <f t="shared" si="5"/>
        <v>0</v>
      </c>
    </row>
    <row r="11" spans="1:26" x14ac:dyDescent="0.2">
      <c r="A11">
        <v>5</v>
      </c>
      <c r="C11" s="15">
        <v>1933</v>
      </c>
      <c r="D11" s="15"/>
      <c r="E11" s="15"/>
      <c r="F11" s="21">
        <v>2.6349999999999998</v>
      </c>
      <c r="G11" s="20">
        <f t="shared" si="0"/>
        <v>0.10499999999999954</v>
      </c>
      <c r="H11" s="18">
        <f t="shared" si="1"/>
        <v>4890.4900000000007</v>
      </c>
      <c r="I11" s="18">
        <f t="shared" si="2"/>
        <v>0</v>
      </c>
      <c r="K11" s="20">
        <f t="shared" si="3"/>
        <v>-0.15499999999999953</v>
      </c>
      <c r="N11">
        <v>9788</v>
      </c>
      <c r="O11" s="16">
        <v>855</v>
      </c>
      <c r="Q11" s="16">
        <f t="shared" si="4"/>
        <v>8933</v>
      </c>
      <c r="S11">
        <v>7000</v>
      </c>
      <c r="T11">
        <v>500</v>
      </c>
      <c r="W11" s="16">
        <f t="shared" si="5"/>
        <v>1433</v>
      </c>
      <c r="Y11" s="17">
        <f>W11*$C$6</f>
        <v>3625.4900000000002</v>
      </c>
      <c r="Z11" s="17">
        <f>W11*(F11-0.05)</f>
        <v>3704.3049999999998</v>
      </c>
    </row>
    <row r="12" spans="1:26" x14ac:dyDescent="0.2">
      <c r="A12">
        <v>6</v>
      </c>
      <c r="C12" s="15">
        <v>470</v>
      </c>
      <c r="D12" s="15"/>
      <c r="E12" s="15"/>
      <c r="F12" s="21">
        <v>2.6349999999999998</v>
      </c>
      <c r="G12" s="20">
        <f t="shared" si="0"/>
        <v>0.10499999999999954</v>
      </c>
      <c r="H12" s="18">
        <f t="shared" si="1"/>
        <v>1189.1000000000001</v>
      </c>
      <c r="I12" s="18">
        <f t="shared" si="2"/>
        <v>0</v>
      </c>
      <c r="K12" s="20">
        <f t="shared" si="3"/>
        <v>-0.15499999999999953</v>
      </c>
      <c r="N12">
        <v>8325</v>
      </c>
      <c r="O12" s="16">
        <v>855</v>
      </c>
      <c r="Q12" s="16">
        <f t="shared" si="4"/>
        <v>7470</v>
      </c>
      <c r="S12">
        <v>7000</v>
      </c>
      <c r="T12">
        <f>500-30</f>
        <v>470</v>
      </c>
      <c r="W12" s="16">
        <f t="shared" si="5"/>
        <v>0</v>
      </c>
      <c r="Y12" s="17">
        <f t="shared" ref="Y12:Y35" si="6">W12*$C$6</f>
        <v>0</v>
      </c>
      <c r="Z12" s="17">
        <f t="shared" ref="Z12:Z35" si="7">W12*(F12-0.05)</f>
        <v>0</v>
      </c>
    </row>
    <row r="13" spans="1:26" x14ac:dyDescent="0.2">
      <c r="A13">
        <v>7</v>
      </c>
      <c r="C13" s="15">
        <v>1050</v>
      </c>
      <c r="D13" s="15"/>
      <c r="E13" s="15"/>
      <c r="F13" s="21">
        <v>2.6349999999999998</v>
      </c>
      <c r="G13" s="20">
        <f t="shared" si="0"/>
        <v>0.10499999999999954</v>
      </c>
      <c r="H13" s="18">
        <f t="shared" si="1"/>
        <v>2656.5000000000005</v>
      </c>
      <c r="I13" s="18">
        <f t="shared" si="2"/>
        <v>0</v>
      </c>
      <c r="K13" s="20">
        <f t="shared" si="3"/>
        <v>-0.15499999999999953</v>
      </c>
      <c r="N13">
        <v>8905</v>
      </c>
      <c r="O13" s="16">
        <v>855</v>
      </c>
      <c r="Q13" s="16">
        <f t="shared" si="4"/>
        <v>8050</v>
      </c>
      <c r="S13">
        <v>7000</v>
      </c>
      <c r="T13">
        <v>500</v>
      </c>
      <c r="W13" s="16">
        <f t="shared" si="5"/>
        <v>550</v>
      </c>
      <c r="Y13" s="17">
        <f t="shared" si="6"/>
        <v>1391.5000000000002</v>
      </c>
      <c r="Z13" s="17">
        <f t="shared" si="7"/>
        <v>1421.75</v>
      </c>
    </row>
    <row r="14" spans="1:26" x14ac:dyDescent="0.2">
      <c r="A14">
        <v>8</v>
      </c>
      <c r="C14" s="15">
        <v>254</v>
      </c>
      <c r="D14" s="15"/>
      <c r="E14" s="15"/>
      <c r="F14" s="21">
        <v>2.68</v>
      </c>
      <c r="G14" s="20">
        <f t="shared" si="0"/>
        <v>0.14999999999999991</v>
      </c>
      <c r="H14" s="18">
        <f t="shared" si="1"/>
        <v>642.62000000000012</v>
      </c>
      <c r="I14" s="18">
        <f t="shared" si="2"/>
        <v>0</v>
      </c>
      <c r="K14" s="20">
        <f t="shared" si="3"/>
        <v>-0.1999999999999999</v>
      </c>
      <c r="M14">
        <f>8682-7000-5000</f>
        <v>-3318</v>
      </c>
      <c r="N14">
        <v>8109</v>
      </c>
      <c r="O14" s="16">
        <v>855</v>
      </c>
      <c r="Q14" s="16">
        <f t="shared" si="4"/>
        <v>7254</v>
      </c>
      <c r="S14">
        <v>7000</v>
      </c>
      <c r="T14">
        <v>254</v>
      </c>
      <c r="W14" s="16">
        <f t="shared" si="5"/>
        <v>0</v>
      </c>
      <c r="Y14" s="17">
        <f t="shared" si="6"/>
        <v>0</v>
      </c>
      <c r="Z14" s="17">
        <f t="shared" si="7"/>
        <v>0</v>
      </c>
    </row>
    <row r="15" spans="1:26" x14ac:dyDescent="0.2">
      <c r="A15">
        <v>9</v>
      </c>
      <c r="C15" s="15">
        <v>1164</v>
      </c>
      <c r="D15" s="15"/>
      <c r="E15" s="15"/>
      <c r="F15" s="21">
        <v>2.54</v>
      </c>
      <c r="G15" s="20">
        <f t="shared" si="0"/>
        <v>9.9999999999997868E-3</v>
      </c>
      <c r="H15" s="18">
        <f t="shared" si="1"/>
        <v>2944.92</v>
      </c>
      <c r="I15" s="18">
        <f t="shared" si="2"/>
        <v>0</v>
      </c>
      <c r="K15" s="20">
        <f t="shared" si="3"/>
        <v>-5.999999999999979E-2</v>
      </c>
      <c r="N15">
        <v>9019</v>
      </c>
      <c r="O15" s="16">
        <v>855</v>
      </c>
      <c r="Q15" s="16">
        <f t="shared" si="4"/>
        <v>8164</v>
      </c>
      <c r="S15">
        <v>7000</v>
      </c>
      <c r="T15">
        <v>500</v>
      </c>
      <c r="W15" s="16">
        <f t="shared" si="5"/>
        <v>664</v>
      </c>
      <c r="Y15" s="17">
        <f t="shared" si="6"/>
        <v>1679.92</v>
      </c>
      <c r="Z15" s="17">
        <f t="shared" si="7"/>
        <v>1653.3600000000001</v>
      </c>
    </row>
    <row r="16" spans="1:26" x14ac:dyDescent="0.2">
      <c r="A16">
        <v>10</v>
      </c>
      <c r="C16" s="15">
        <v>500</v>
      </c>
      <c r="D16" s="15">
        <f>7967-C16</f>
        <v>7467</v>
      </c>
      <c r="E16" s="15"/>
      <c r="F16" s="21">
        <v>2.56</v>
      </c>
      <c r="G16" s="20">
        <f t="shared" si="0"/>
        <v>2.9999999999999805E-2</v>
      </c>
      <c r="H16" s="18">
        <f t="shared" si="1"/>
        <v>1265.0000000000002</v>
      </c>
      <c r="I16" s="18">
        <f t="shared" si="2"/>
        <v>19115.52</v>
      </c>
      <c r="K16" s="20">
        <f t="shared" si="3"/>
        <v>-7.9999999999999807E-2</v>
      </c>
      <c r="N16">
        <v>8823</v>
      </c>
      <c r="O16" s="16">
        <v>856</v>
      </c>
      <c r="Q16" s="16">
        <f t="shared" si="4"/>
        <v>7967</v>
      </c>
      <c r="S16">
        <v>0</v>
      </c>
      <c r="T16">
        <v>500</v>
      </c>
      <c r="U16">
        <f>8000-533</f>
        <v>7467</v>
      </c>
      <c r="W16" s="16">
        <f t="shared" si="5"/>
        <v>0</v>
      </c>
      <c r="Y16" s="17">
        <f t="shared" si="6"/>
        <v>0</v>
      </c>
      <c r="Z16" s="17">
        <f t="shared" si="7"/>
        <v>0</v>
      </c>
    </row>
    <row r="17" spans="1:26" x14ac:dyDescent="0.2">
      <c r="A17">
        <v>11</v>
      </c>
      <c r="C17" s="15">
        <v>500</v>
      </c>
      <c r="D17" s="15">
        <f>7611-C17</f>
        <v>7111</v>
      </c>
      <c r="E17" s="15"/>
      <c r="F17" s="21">
        <v>2.585</v>
      </c>
      <c r="G17" s="20">
        <f t="shared" si="0"/>
        <v>5.4999999999999716E-2</v>
      </c>
      <c r="H17" s="18">
        <f t="shared" si="1"/>
        <v>1265.0000000000002</v>
      </c>
      <c r="I17" s="18">
        <f t="shared" si="2"/>
        <v>18381.935000000001</v>
      </c>
      <c r="K17" s="20">
        <f t="shared" si="3"/>
        <v>-0.10499999999999972</v>
      </c>
      <c r="N17">
        <v>8467</v>
      </c>
      <c r="O17" s="16">
        <v>856</v>
      </c>
      <c r="Q17" s="16">
        <f t="shared" si="4"/>
        <v>7611</v>
      </c>
      <c r="S17">
        <v>0</v>
      </c>
      <c r="T17">
        <v>500</v>
      </c>
      <c r="U17">
        <f>8000-889</f>
        <v>7111</v>
      </c>
      <c r="W17" s="16">
        <f t="shared" si="5"/>
        <v>0</v>
      </c>
      <c r="Y17" s="17">
        <f t="shared" si="6"/>
        <v>0</v>
      </c>
      <c r="Z17" s="17">
        <f t="shared" si="7"/>
        <v>0</v>
      </c>
    </row>
    <row r="18" spans="1:26" x14ac:dyDescent="0.2">
      <c r="A18">
        <v>12</v>
      </c>
      <c r="C18" s="15">
        <v>500</v>
      </c>
      <c r="D18" s="15">
        <f>7846-C18</f>
        <v>7346</v>
      </c>
      <c r="E18" s="15"/>
      <c r="F18" s="21">
        <v>2.5750000000000002</v>
      </c>
      <c r="G18" s="20">
        <f t="shared" si="0"/>
        <v>4.4999999999999929E-2</v>
      </c>
      <c r="H18" s="18">
        <f t="shared" si="1"/>
        <v>1265.0000000000002</v>
      </c>
      <c r="I18" s="18">
        <f t="shared" si="2"/>
        <v>18915.95</v>
      </c>
      <c r="K18" s="20">
        <f t="shared" si="3"/>
        <v>-9.4999999999999932E-2</v>
      </c>
      <c r="N18">
        <v>8702</v>
      </c>
      <c r="O18" s="16">
        <v>856</v>
      </c>
      <c r="Q18" s="16">
        <f t="shared" si="4"/>
        <v>7846</v>
      </c>
      <c r="S18">
        <v>0</v>
      </c>
      <c r="T18">
        <v>500</v>
      </c>
      <c r="U18">
        <f>8000-654</f>
        <v>7346</v>
      </c>
      <c r="W18" s="16">
        <f t="shared" si="5"/>
        <v>0</v>
      </c>
      <c r="Y18" s="17">
        <f t="shared" si="6"/>
        <v>0</v>
      </c>
      <c r="Z18" s="17">
        <f t="shared" si="7"/>
        <v>0</v>
      </c>
    </row>
    <row r="19" spans="1:26" x14ac:dyDescent="0.2">
      <c r="A19">
        <v>13</v>
      </c>
      <c r="C19" s="15">
        <v>500</v>
      </c>
      <c r="D19" s="15">
        <f>7681-C19</f>
        <v>7181</v>
      </c>
      <c r="E19" s="15"/>
      <c r="F19" s="21">
        <v>2.5750000000000002</v>
      </c>
      <c r="G19" s="20">
        <f t="shared" si="0"/>
        <v>4.4999999999999929E-2</v>
      </c>
      <c r="H19" s="18">
        <f t="shared" si="1"/>
        <v>1265.0000000000002</v>
      </c>
      <c r="I19" s="18">
        <f t="shared" si="2"/>
        <v>18491.075000000001</v>
      </c>
      <c r="K19" s="20">
        <f t="shared" si="3"/>
        <v>-9.4999999999999932E-2</v>
      </c>
      <c r="N19">
        <v>8537</v>
      </c>
      <c r="O19" s="16">
        <v>856</v>
      </c>
      <c r="Q19" s="16">
        <f t="shared" si="4"/>
        <v>7681</v>
      </c>
      <c r="S19">
        <v>0</v>
      </c>
      <c r="T19">
        <v>500</v>
      </c>
      <c r="U19">
        <f>8000-819</f>
        <v>7181</v>
      </c>
      <c r="W19" s="16">
        <f t="shared" si="5"/>
        <v>0</v>
      </c>
      <c r="Y19" s="17">
        <f t="shared" si="6"/>
        <v>0</v>
      </c>
      <c r="Z19" s="17">
        <f t="shared" si="7"/>
        <v>0</v>
      </c>
    </row>
    <row r="20" spans="1:26" x14ac:dyDescent="0.2">
      <c r="A20">
        <v>14</v>
      </c>
      <c r="C20" s="15">
        <v>500</v>
      </c>
      <c r="D20" s="15">
        <f>886-C20</f>
        <v>386</v>
      </c>
      <c r="E20" s="15"/>
      <c r="F20" s="21">
        <v>2.5750000000000002</v>
      </c>
      <c r="G20" s="20">
        <f t="shared" si="0"/>
        <v>4.4999999999999929E-2</v>
      </c>
      <c r="H20" s="18">
        <f t="shared" si="1"/>
        <v>1265.0000000000002</v>
      </c>
      <c r="I20" s="18">
        <f t="shared" si="2"/>
        <v>993.95</v>
      </c>
      <c r="K20" s="20">
        <f t="shared" si="3"/>
        <v>-9.4999999999999932E-2</v>
      </c>
      <c r="N20">
        <v>8742</v>
      </c>
      <c r="O20" s="16">
        <v>856</v>
      </c>
      <c r="Q20" s="16">
        <f t="shared" si="4"/>
        <v>7886</v>
      </c>
      <c r="S20">
        <v>7000</v>
      </c>
      <c r="T20">
        <v>500</v>
      </c>
      <c r="W20" s="16">
        <f t="shared" si="5"/>
        <v>386</v>
      </c>
      <c r="Y20" s="17">
        <f t="shared" si="6"/>
        <v>976.58</v>
      </c>
      <c r="Z20" s="17">
        <f t="shared" si="7"/>
        <v>974.65000000000009</v>
      </c>
    </row>
    <row r="21" spans="1:26" x14ac:dyDescent="0.2">
      <c r="A21">
        <v>15</v>
      </c>
      <c r="C21" s="15">
        <v>938</v>
      </c>
      <c r="D21" s="15"/>
      <c r="E21" s="15"/>
      <c r="F21" s="21">
        <v>2.5550000000000002</v>
      </c>
      <c r="G21" s="20">
        <f t="shared" si="0"/>
        <v>2.4999999999999911E-2</v>
      </c>
      <c r="H21" s="18">
        <f t="shared" si="1"/>
        <v>2373.1400000000003</v>
      </c>
      <c r="I21" s="18">
        <f t="shared" si="2"/>
        <v>0</v>
      </c>
      <c r="K21" s="20">
        <f t="shared" si="3"/>
        <v>-7.4999999999999914E-2</v>
      </c>
      <c r="N21">
        <v>8794</v>
      </c>
      <c r="O21" s="16">
        <f t="shared" ref="O21:O35" si="8">N21-C21-7000</f>
        <v>856</v>
      </c>
      <c r="Q21" s="16">
        <f t="shared" si="4"/>
        <v>7938</v>
      </c>
      <c r="S21">
        <v>7000</v>
      </c>
      <c r="T21">
        <v>500</v>
      </c>
      <c r="W21" s="16">
        <f t="shared" si="5"/>
        <v>438</v>
      </c>
      <c r="Y21" s="17">
        <f t="shared" si="6"/>
        <v>1108.1400000000001</v>
      </c>
      <c r="Z21" s="17">
        <f t="shared" si="7"/>
        <v>1097.19</v>
      </c>
    </row>
    <row r="22" spans="1:26" x14ac:dyDescent="0.2">
      <c r="A22">
        <v>16</v>
      </c>
      <c r="C22" s="15">
        <v>711</v>
      </c>
      <c r="D22" s="15"/>
      <c r="E22" s="15"/>
      <c r="F22" s="21">
        <v>2.57</v>
      </c>
      <c r="G22" s="20">
        <f t="shared" si="0"/>
        <v>3.9999999999999591E-2</v>
      </c>
      <c r="H22" s="18">
        <f t="shared" si="1"/>
        <v>1798.8300000000002</v>
      </c>
      <c r="I22" s="18">
        <f t="shared" si="2"/>
        <v>0</v>
      </c>
      <c r="K22" s="20">
        <f t="shared" si="3"/>
        <v>-8.9999999999999594E-2</v>
      </c>
      <c r="N22">
        <v>8567</v>
      </c>
      <c r="O22" s="16">
        <f t="shared" si="8"/>
        <v>856</v>
      </c>
      <c r="Q22" s="16">
        <f t="shared" si="4"/>
        <v>7711</v>
      </c>
      <c r="S22">
        <v>7000</v>
      </c>
      <c r="T22">
        <v>500</v>
      </c>
      <c r="W22" s="16">
        <f t="shared" si="5"/>
        <v>211</v>
      </c>
      <c r="Y22" s="17">
        <f t="shared" si="6"/>
        <v>533.83000000000004</v>
      </c>
      <c r="Z22" s="17">
        <f t="shared" si="7"/>
        <v>531.72</v>
      </c>
    </row>
    <row r="23" spans="1:26" x14ac:dyDescent="0.2">
      <c r="A23">
        <v>17</v>
      </c>
      <c r="C23" s="15">
        <v>289</v>
      </c>
      <c r="D23" s="15"/>
      <c r="E23" s="15"/>
      <c r="F23" s="21">
        <v>2.61</v>
      </c>
      <c r="G23" s="20">
        <f t="shared" si="0"/>
        <v>7.9999999999999627E-2</v>
      </c>
      <c r="H23" s="18">
        <f t="shared" si="1"/>
        <v>731.17000000000007</v>
      </c>
      <c r="I23" s="18">
        <f t="shared" si="2"/>
        <v>0</v>
      </c>
      <c r="K23" s="20">
        <f t="shared" si="3"/>
        <v>-0.12999999999999962</v>
      </c>
      <c r="N23">
        <v>8145</v>
      </c>
      <c r="O23" s="16">
        <f t="shared" si="8"/>
        <v>856</v>
      </c>
      <c r="Q23" s="16">
        <f t="shared" si="4"/>
        <v>7289</v>
      </c>
      <c r="S23">
        <v>7000</v>
      </c>
      <c r="T23">
        <v>500</v>
      </c>
      <c r="W23" s="16">
        <f t="shared" si="5"/>
        <v>-211</v>
      </c>
      <c r="Y23" s="17">
        <f t="shared" si="6"/>
        <v>-533.83000000000004</v>
      </c>
      <c r="Z23" s="17">
        <f t="shared" si="7"/>
        <v>-540.16</v>
      </c>
    </row>
    <row r="24" spans="1:26" x14ac:dyDescent="0.2">
      <c r="A24">
        <v>18</v>
      </c>
      <c r="C24" s="15">
        <v>1381</v>
      </c>
      <c r="D24" s="15"/>
      <c r="E24" s="15"/>
      <c r="F24" s="21">
        <v>2.61</v>
      </c>
      <c r="G24" s="20">
        <f t="shared" si="0"/>
        <v>7.9999999999999627E-2</v>
      </c>
      <c r="H24" s="18">
        <f t="shared" si="1"/>
        <v>3493.9300000000003</v>
      </c>
      <c r="I24" s="18">
        <f t="shared" si="2"/>
        <v>0</v>
      </c>
      <c r="K24" s="20">
        <f t="shared" si="3"/>
        <v>-0.12999999999999962</v>
      </c>
      <c r="N24">
        <v>9237</v>
      </c>
      <c r="O24" s="16">
        <f t="shared" si="8"/>
        <v>856</v>
      </c>
      <c r="Q24" s="16">
        <f t="shared" si="4"/>
        <v>8381</v>
      </c>
      <c r="S24">
        <v>7000</v>
      </c>
      <c r="T24">
        <v>500</v>
      </c>
      <c r="W24" s="16">
        <f t="shared" si="5"/>
        <v>881</v>
      </c>
      <c r="Y24" s="17">
        <f t="shared" si="6"/>
        <v>2228.9300000000003</v>
      </c>
      <c r="Z24" s="17">
        <f t="shared" si="7"/>
        <v>2255.36</v>
      </c>
    </row>
    <row r="25" spans="1:26" x14ac:dyDescent="0.2">
      <c r="A25">
        <v>19</v>
      </c>
      <c r="C25" s="15">
        <v>826</v>
      </c>
      <c r="D25" s="15"/>
      <c r="E25" s="15"/>
      <c r="F25" s="22">
        <v>2.6150000000000002</v>
      </c>
      <c r="G25" s="20">
        <f t="shared" si="0"/>
        <v>8.4999999999999964E-2</v>
      </c>
      <c r="H25" s="18">
        <f t="shared" si="1"/>
        <v>2089.7800000000002</v>
      </c>
      <c r="I25" s="18">
        <f t="shared" si="2"/>
        <v>0</v>
      </c>
      <c r="K25" s="20">
        <f t="shared" si="3"/>
        <v>-0.13499999999999995</v>
      </c>
      <c r="N25">
        <v>8682</v>
      </c>
      <c r="O25" s="16">
        <f t="shared" si="8"/>
        <v>856</v>
      </c>
      <c r="Q25" s="16">
        <f t="shared" si="4"/>
        <v>7826</v>
      </c>
      <c r="S25">
        <v>7000</v>
      </c>
      <c r="T25">
        <v>500</v>
      </c>
      <c r="W25" s="16">
        <f t="shared" si="5"/>
        <v>326</v>
      </c>
      <c r="Y25" s="17">
        <f t="shared" si="6"/>
        <v>824.78000000000009</v>
      </c>
      <c r="Z25" s="17">
        <f t="shared" si="7"/>
        <v>836.19000000000017</v>
      </c>
    </row>
    <row r="26" spans="1:26" x14ac:dyDescent="0.2">
      <c r="A26">
        <v>20</v>
      </c>
      <c r="C26" s="15">
        <v>794</v>
      </c>
      <c r="D26" s="15"/>
      <c r="E26" s="15"/>
      <c r="F26" s="21">
        <v>2.6150000000000002</v>
      </c>
      <c r="G26" s="20">
        <f t="shared" si="0"/>
        <v>8.4999999999999964E-2</v>
      </c>
      <c r="H26" s="18">
        <f t="shared" si="1"/>
        <v>2008.8200000000002</v>
      </c>
      <c r="I26" s="18">
        <f t="shared" si="2"/>
        <v>0</v>
      </c>
      <c r="K26" s="20">
        <f t="shared" si="3"/>
        <v>-0.13499999999999995</v>
      </c>
      <c r="N26">
        <v>8650</v>
      </c>
      <c r="O26" s="16">
        <f t="shared" si="8"/>
        <v>856</v>
      </c>
      <c r="Q26" s="16">
        <f t="shared" si="4"/>
        <v>7794</v>
      </c>
      <c r="S26">
        <v>7000</v>
      </c>
      <c r="T26">
        <v>500</v>
      </c>
      <c r="W26" s="16">
        <f t="shared" si="5"/>
        <v>294</v>
      </c>
      <c r="Y26" s="17">
        <f t="shared" si="6"/>
        <v>743.82</v>
      </c>
      <c r="Z26" s="17">
        <f t="shared" si="7"/>
        <v>754.11000000000013</v>
      </c>
    </row>
    <row r="27" spans="1:26" x14ac:dyDescent="0.2">
      <c r="A27">
        <v>21</v>
      </c>
      <c r="C27" s="15">
        <v>907</v>
      </c>
      <c r="D27" s="15"/>
      <c r="E27" s="15"/>
      <c r="F27" s="21">
        <v>2.6150000000000002</v>
      </c>
      <c r="G27" s="20">
        <f t="shared" si="0"/>
        <v>8.4999999999999964E-2</v>
      </c>
      <c r="H27" s="18">
        <f t="shared" si="1"/>
        <v>2294.71</v>
      </c>
      <c r="I27" s="18">
        <f t="shared" si="2"/>
        <v>0</v>
      </c>
      <c r="K27" s="20">
        <f t="shared" si="3"/>
        <v>-0.13499999999999995</v>
      </c>
      <c r="N27">
        <v>8763</v>
      </c>
      <c r="O27" s="16">
        <f t="shared" si="8"/>
        <v>856</v>
      </c>
      <c r="Q27" s="16">
        <f t="shared" si="4"/>
        <v>7907</v>
      </c>
      <c r="S27">
        <v>7000</v>
      </c>
      <c r="T27">
        <v>500</v>
      </c>
      <c r="W27" s="16">
        <f t="shared" si="5"/>
        <v>407</v>
      </c>
      <c r="Y27" s="17">
        <f t="shared" si="6"/>
        <v>1029.71</v>
      </c>
      <c r="Z27" s="17">
        <f t="shared" si="7"/>
        <v>1043.9550000000002</v>
      </c>
    </row>
    <row r="28" spans="1:26" x14ac:dyDescent="0.2">
      <c r="A28">
        <v>22</v>
      </c>
      <c r="C28" s="15">
        <v>1040</v>
      </c>
      <c r="D28" s="15"/>
      <c r="E28" s="15"/>
      <c r="F28" s="21">
        <v>2.6150000000000002</v>
      </c>
      <c r="G28" s="20">
        <f t="shared" si="0"/>
        <v>8.4999999999999964E-2</v>
      </c>
      <c r="H28" s="18">
        <f t="shared" si="1"/>
        <v>2631.2000000000003</v>
      </c>
      <c r="I28" s="18">
        <f t="shared" si="2"/>
        <v>0</v>
      </c>
      <c r="K28" s="20">
        <f t="shared" si="3"/>
        <v>-0.13499999999999995</v>
      </c>
      <c r="N28">
        <v>8896</v>
      </c>
      <c r="O28" s="16">
        <f t="shared" si="8"/>
        <v>856</v>
      </c>
      <c r="Q28" s="16">
        <f t="shared" si="4"/>
        <v>8040</v>
      </c>
      <c r="S28">
        <v>7000</v>
      </c>
      <c r="T28">
        <v>500</v>
      </c>
      <c r="W28" s="16">
        <f t="shared" si="5"/>
        <v>540</v>
      </c>
      <c r="Y28" s="17">
        <f t="shared" si="6"/>
        <v>1366.2</v>
      </c>
      <c r="Z28" s="17">
        <f t="shared" si="7"/>
        <v>1385.1000000000001</v>
      </c>
    </row>
    <row r="29" spans="1:26" x14ac:dyDescent="0.2">
      <c r="A29">
        <v>23</v>
      </c>
      <c r="C29" s="15">
        <v>1472</v>
      </c>
      <c r="D29" s="15"/>
      <c r="E29" s="15"/>
      <c r="F29" s="21">
        <v>2.5449999999999999</v>
      </c>
      <c r="G29" s="20">
        <f t="shared" si="0"/>
        <v>1.499999999999968E-2</v>
      </c>
      <c r="H29" s="18">
        <f t="shared" si="1"/>
        <v>3724.1600000000003</v>
      </c>
      <c r="I29" s="18">
        <f t="shared" si="2"/>
        <v>0</v>
      </c>
      <c r="K29" s="20">
        <f t="shared" si="3"/>
        <v>-6.4999999999999683E-2</v>
      </c>
      <c r="N29">
        <v>9328</v>
      </c>
      <c r="O29" s="16">
        <f t="shared" si="8"/>
        <v>856</v>
      </c>
      <c r="Q29" s="16">
        <f t="shared" si="4"/>
        <v>8472</v>
      </c>
      <c r="S29">
        <v>7000</v>
      </c>
      <c r="T29">
        <v>500</v>
      </c>
      <c r="W29" s="16">
        <f t="shared" si="5"/>
        <v>972</v>
      </c>
      <c r="Y29" s="17">
        <f t="shared" si="6"/>
        <v>2459.1600000000003</v>
      </c>
      <c r="Z29" s="17">
        <f t="shared" si="7"/>
        <v>2425.1400000000003</v>
      </c>
    </row>
    <row r="30" spans="1:26" x14ac:dyDescent="0.2">
      <c r="A30">
        <v>24</v>
      </c>
      <c r="C30" s="15">
        <v>1747</v>
      </c>
      <c r="D30" s="15"/>
      <c r="E30" s="15"/>
      <c r="F30" s="21">
        <v>2.5049999999999999</v>
      </c>
      <c r="G30" s="20">
        <f t="shared" si="0"/>
        <v>-2.5000000000000355E-2</v>
      </c>
      <c r="H30" s="18">
        <f t="shared" si="1"/>
        <v>4419.9100000000008</v>
      </c>
      <c r="I30" s="18">
        <f t="shared" si="2"/>
        <v>0</v>
      </c>
      <c r="K30" s="20">
        <f t="shared" si="3"/>
        <v>-2.4999999999999648E-2</v>
      </c>
      <c r="N30">
        <v>9603</v>
      </c>
      <c r="O30" s="16">
        <f t="shared" si="8"/>
        <v>856</v>
      </c>
      <c r="Q30" s="16">
        <f t="shared" si="4"/>
        <v>8747</v>
      </c>
      <c r="S30">
        <v>7000</v>
      </c>
      <c r="T30">
        <v>500</v>
      </c>
      <c r="W30" s="16">
        <f t="shared" si="5"/>
        <v>1247</v>
      </c>
      <c r="Y30" s="17">
        <f t="shared" si="6"/>
        <v>3154.9100000000003</v>
      </c>
      <c r="Z30" s="17">
        <f t="shared" si="7"/>
        <v>3061.3850000000002</v>
      </c>
    </row>
    <row r="31" spans="1:26" x14ac:dyDescent="0.2">
      <c r="A31">
        <v>25</v>
      </c>
      <c r="C31" s="15">
        <v>1203</v>
      </c>
      <c r="D31" s="15"/>
      <c r="E31" s="15"/>
      <c r="F31" s="21">
        <v>2.5249999999999999</v>
      </c>
      <c r="G31" s="20">
        <f t="shared" si="0"/>
        <v>-5.0000000000003375E-3</v>
      </c>
      <c r="H31" s="18">
        <f t="shared" si="1"/>
        <v>3043.59</v>
      </c>
      <c r="I31" s="18">
        <f t="shared" si="2"/>
        <v>0</v>
      </c>
      <c r="K31" s="20">
        <f t="shared" si="3"/>
        <v>-4.4999999999999665E-2</v>
      </c>
      <c r="N31">
        <v>9059</v>
      </c>
      <c r="O31" s="16">
        <f t="shared" si="8"/>
        <v>856</v>
      </c>
      <c r="Q31" s="16">
        <f t="shared" si="4"/>
        <v>8203</v>
      </c>
      <c r="S31">
        <v>7000</v>
      </c>
      <c r="T31">
        <v>500</v>
      </c>
      <c r="W31" s="16">
        <f t="shared" si="5"/>
        <v>703</v>
      </c>
      <c r="Y31" s="17">
        <f t="shared" si="6"/>
        <v>1778.5900000000001</v>
      </c>
      <c r="Z31" s="17">
        <f t="shared" si="7"/>
        <v>1739.925</v>
      </c>
    </row>
    <row r="32" spans="1:26" x14ac:dyDescent="0.2">
      <c r="A32">
        <v>26</v>
      </c>
      <c r="C32" s="15">
        <v>1165</v>
      </c>
      <c r="D32" s="15"/>
      <c r="E32" s="15"/>
      <c r="F32" s="21">
        <v>2.5249999999999999</v>
      </c>
      <c r="G32" s="20">
        <f t="shared" si="0"/>
        <v>-5.0000000000003375E-3</v>
      </c>
      <c r="H32" s="18">
        <f t="shared" si="1"/>
        <v>2947.4500000000003</v>
      </c>
      <c r="I32" s="18">
        <f t="shared" si="2"/>
        <v>0</v>
      </c>
      <c r="K32" s="20">
        <f t="shared" si="3"/>
        <v>-4.4999999999999665E-2</v>
      </c>
      <c r="N32">
        <v>9021</v>
      </c>
      <c r="O32" s="16">
        <f t="shared" si="8"/>
        <v>856</v>
      </c>
      <c r="Q32" s="16">
        <f t="shared" si="4"/>
        <v>8165</v>
      </c>
      <c r="S32">
        <v>7000</v>
      </c>
      <c r="T32">
        <v>500</v>
      </c>
      <c r="W32" s="16">
        <f t="shared" si="5"/>
        <v>665</v>
      </c>
      <c r="Y32" s="17">
        <f t="shared" si="6"/>
        <v>1682.4500000000003</v>
      </c>
      <c r="Z32" s="17">
        <f t="shared" si="7"/>
        <v>1645.875</v>
      </c>
    </row>
    <row r="33" spans="1:26" x14ac:dyDescent="0.2">
      <c r="A33">
        <v>27</v>
      </c>
      <c r="C33" s="15">
        <v>972</v>
      </c>
      <c r="D33" s="15"/>
      <c r="E33" s="15"/>
      <c r="F33" s="21">
        <v>2.5249999999999999</v>
      </c>
      <c r="G33" s="20">
        <f t="shared" si="0"/>
        <v>-5.0000000000003375E-3</v>
      </c>
      <c r="H33" s="18">
        <f t="shared" si="1"/>
        <v>2459.1600000000003</v>
      </c>
      <c r="I33" s="18">
        <f t="shared" si="2"/>
        <v>0</v>
      </c>
      <c r="K33" s="20">
        <f t="shared" si="3"/>
        <v>-4.4999999999999665E-2</v>
      </c>
      <c r="N33">
        <v>8828</v>
      </c>
      <c r="O33" s="16">
        <f t="shared" si="8"/>
        <v>856</v>
      </c>
      <c r="Q33" s="16">
        <f t="shared" si="4"/>
        <v>7972</v>
      </c>
      <c r="S33">
        <v>7000</v>
      </c>
      <c r="T33">
        <v>500</v>
      </c>
      <c r="W33" s="16">
        <f t="shared" si="5"/>
        <v>472</v>
      </c>
      <c r="Y33" s="17">
        <f t="shared" si="6"/>
        <v>1194.1600000000001</v>
      </c>
      <c r="Z33" s="17">
        <f t="shared" si="7"/>
        <v>1168.2</v>
      </c>
    </row>
    <row r="34" spans="1:26" x14ac:dyDescent="0.2">
      <c r="A34">
        <v>28</v>
      </c>
      <c r="C34" s="15">
        <v>604</v>
      </c>
      <c r="D34" s="15"/>
      <c r="E34" s="15"/>
      <c r="F34" s="21">
        <v>2.5249999999999999</v>
      </c>
      <c r="G34" s="20">
        <f t="shared" si="0"/>
        <v>-5.0000000000003375E-3</v>
      </c>
      <c r="H34" s="18">
        <f t="shared" si="1"/>
        <v>1528.1200000000001</v>
      </c>
      <c r="I34" s="18">
        <f t="shared" si="2"/>
        <v>0</v>
      </c>
      <c r="K34" s="20">
        <f t="shared" si="3"/>
        <v>-4.4999999999999665E-2</v>
      </c>
      <c r="N34">
        <v>8460</v>
      </c>
      <c r="O34" s="16">
        <f t="shared" si="8"/>
        <v>856</v>
      </c>
      <c r="Q34" s="16">
        <f t="shared" si="4"/>
        <v>7604</v>
      </c>
      <c r="S34">
        <v>7000</v>
      </c>
      <c r="T34">
        <v>500</v>
      </c>
      <c r="W34" s="16">
        <f t="shared" si="5"/>
        <v>104</v>
      </c>
      <c r="Y34" s="17">
        <f t="shared" si="6"/>
        <v>263.12</v>
      </c>
      <c r="Z34" s="17">
        <f t="shared" si="7"/>
        <v>257.40000000000003</v>
      </c>
    </row>
    <row r="35" spans="1:26" x14ac:dyDescent="0.2">
      <c r="A35">
        <v>29</v>
      </c>
      <c r="C35" s="15">
        <v>379</v>
      </c>
      <c r="D35" s="15"/>
      <c r="E35" s="15"/>
      <c r="F35" s="21">
        <v>2.5950000000000002</v>
      </c>
      <c r="G35" s="20">
        <f t="shared" si="0"/>
        <v>6.4999999999999947E-2</v>
      </c>
      <c r="H35" s="18">
        <f t="shared" si="1"/>
        <v>958.87000000000012</v>
      </c>
      <c r="I35" s="18">
        <f t="shared" si="2"/>
        <v>0</v>
      </c>
      <c r="K35" s="20">
        <f t="shared" si="3"/>
        <v>-0.11499999999999995</v>
      </c>
      <c r="N35">
        <v>8235</v>
      </c>
      <c r="O35" s="16">
        <f t="shared" si="8"/>
        <v>856</v>
      </c>
      <c r="Q35" s="16">
        <f t="shared" si="4"/>
        <v>7379</v>
      </c>
      <c r="S35">
        <v>7000</v>
      </c>
      <c r="T35">
        <v>500</v>
      </c>
      <c r="W35" s="16">
        <f t="shared" si="5"/>
        <v>-121</v>
      </c>
      <c r="Y35" s="17">
        <f t="shared" si="6"/>
        <v>-306.13000000000005</v>
      </c>
      <c r="Z35" s="17">
        <f t="shared" si="7"/>
        <v>-307.94500000000005</v>
      </c>
    </row>
    <row r="37" spans="1:26" x14ac:dyDescent="0.2">
      <c r="F37" s="20">
        <f>AVERAGE(F7:F35)</f>
        <v>2.6065517241379323</v>
      </c>
      <c r="H37" s="18">
        <f>SUM(H7:H36)</f>
        <v>100602.92</v>
      </c>
      <c r="I37" s="18">
        <f>SUM(I7:I36)</f>
        <v>75898.429999999993</v>
      </c>
      <c r="O37" s="16">
        <f>SUM(O7:O36)</f>
        <v>24815</v>
      </c>
      <c r="T37" s="2">
        <f>SUM(T7:T36)</f>
        <v>30906</v>
      </c>
      <c r="U37" s="2">
        <f>SUM(U7:U36)</f>
        <v>29105</v>
      </c>
    </row>
    <row r="38" spans="1:26" x14ac:dyDescent="0.2">
      <c r="T38" s="2"/>
      <c r="U38" s="2"/>
      <c r="Y38" s="17">
        <f>SUM(Y11:Y37)</f>
        <v>25201.33</v>
      </c>
      <c r="Z38" s="17">
        <f>SUM(Z11:Z37)</f>
        <v>25107.510000000002</v>
      </c>
    </row>
    <row r="39" spans="1:26" x14ac:dyDescent="0.2">
      <c r="H39" s="17">
        <f>SUM(H37:J37)</f>
        <v>176501.34999999998</v>
      </c>
      <c r="T39" s="2"/>
      <c r="U39" s="2">
        <f>SUM(T37:U37)</f>
        <v>60011</v>
      </c>
    </row>
    <row r="40" spans="1:26" x14ac:dyDescent="0.2">
      <c r="T40" s="2"/>
      <c r="U40" s="2"/>
    </row>
    <row r="41" spans="1:26" x14ac:dyDescent="0.2">
      <c r="T41" s="2">
        <v>38220</v>
      </c>
      <c r="U41" s="2">
        <v>29105</v>
      </c>
    </row>
    <row r="42" spans="1:26" x14ac:dyDescent="0.2">
      <c r="T42" s="2"/>
      <c r="U42" s="2"/>
    </row>
    <row r="43" spans="1:26" x14ac:dyDescent="0.2">
      <c r="T43" s="2"/>
      <c r="U43" s="2">
        <v>67325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"/>
  <sheetViews>
    <sheetView zoomScale="80" workbookViewId="0">
      <pane xSplit="1" ySplit="11" topLeftCell="B16" activePane="bottomRight" state="frozen"/>
      <selection pane="topRight" activeCell="B1" sqref="B1"/>
      <selection pane="bottomLeft" activeCell="A12" sqref="A12"/>
      <selection pane="bottomRight" activeCell="A5" sqref="A5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54</v>
      </c>
    </row>
    <row r="5" spans="1:20" s="38" customFormat="1" ht="15.75" x14ac:dyDescent="0.25">
      <c r="A5" s="38" t="s">
        <v>56</v>
      </c>
      <c r="B5" s="39"/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24">
        <v>36861</v>
      </c>
      <c r="C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7" t="str">
        <f>IF(C12-SUM(D12:J12)=0," ","Out of Balance!")</f>
        <v xml:space="preserve"> </v>
      </c>
      <c r="L12" s="15">
        <f t="shared" ref="L12:M15" si="0">F12</f>
        <v>0</v>
      </c>
      <c r="M12" s="15">
        <f t="shared" si="0"/>
        <v>0</v>
      </c>
      <c r="Q12" s="15">
        <v>0</v>
      </c>
      <c r="T12" s="15">
        <v>0</v>
      </c>
    </row>
    <row r="13" spans="1:20" x14ac:dyDescent="0.2">
      <c r="A13" s="24">
        <v>36862</v>
      </c>
      <c r="C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7" t="str">
        <f>IF(C13-SUM(D13:J13)=0," ","Out of Balance!")</f>
        <v xml:space="preserve"> </v>
      </c>
      <c r="L13" s="15">
        <f t="shared" si="0"/>
        <v>0</v>
      </c>
      <c r="M13" s="15">
        <f t="shared" si="0"/>
        <v>0</v>
      </c>
    </row>
    <row r="14" spans="1:20" x14ac:dyDescent="0.2">
      <c r="A14" s="24">
        <v>36863</v>
      </c>
      <c r="C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7" t="str">
        <f>IF(C14-SUM(D14:J14)=0," ","Out of Balance!")</f>
        <v xml:space="preserve"> </v>
      </c>
      <c r="L14" s="15">
        <f t="shared" si="0"/>
        <v>0</v>
      </c>
      <c r="M14" s="15">
        <f t="shared" si="0"/>
        <v>0</v>
      </c>
      <c r="Q14" s="15">
        <v>0</v>
      </c>
      <c r="T14" s="15">
        <v>0</v>
      </c>
    </row>
    <row r="15" spans="1:20" x14ac:dyDescent="0.2">
      <c r="A15" s="24">
        <v>36864</v>
      </c>
      <c r="C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7" t="str">
        <f>IF(C15-SUM(D15:J15)=0," ","Out of Balance!")</f>
        <v xml:space="preserve"> </v>
      </c>
      <c r="L15" s="15">
        <f t="shared" si="0"/>
        <v>0</v>
      </c>
      <c r="M15" s="15">
        <f t="shared" si="0"/>
        <v>0</v>
      </c>
      <c r="Q15" s="15">
        <v>0</v>
      </c>
      <c r="T15" s="15">
        <v>0</v>
      </c>
    </row>
    <row r="16" spans="1:20" x14ac:dyDescent="0.2">
      <c r="A16" s="24">
        <v>36865</v>
      </c>
      <c r="C16" s="15">
        <v>0</v>
      </c>
      <c r="E16" s="15">
        <v>0</v>
      </c>
      <c r="F16" s="15">
        <v>0</v>
      </c>
      <c r="K16" s="7"/>
    </row>
    <row r="17" spans="1:22" x14ac:dyDescent="0.2">
      <c r="A17" s="24">
        <v>36866</v>
      </c>
      <c r="C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ref="K17:K41" si="1">IF(C17-SUM(D17:J17)=0," ","Out of Balance!")</f>
        <v xml:space="preserve"> </v>
      </c>
      <c r="L17" s="15">
        <f>F17</f>
        <v>0</v>
      </c>
      <c r="M17" s="15">
        <f>G17</f>
        <v>0</v>
      </c>
      <c r="Q17" s="15">
        <v>0</v>
      </c>
      <c r="T17" s="15">
        <v>0</v>
      </c>
      <c r="U17" s="25"/>
    </row>
    <row r="18" spans="1:22" x14ac:dyDescent="0.2">
      <c r="A18" s="24">
        <v>36867</v>
      </c>
      <c r="C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1"/>
        <v xml:space="preserve"> </v>
      </c>
      <c r="L18" s="15">
        <f t="shared" ref="L18:L41" si="2">F18</f>
        <v>0</v>
      </c>
      <c r="M18" s="15">
        <v>0</v>
      </c>
      <c r="Q18" s="15">
        <v>0</v>
      </c>
      <c r="T18" s="15">
        <v>0</v>
      </c>
      <c r="U18" s="25"/>
      <c r="V18" s="25"/>
    </row>
    <row r="19" spans="1:22" x14ac:dyDescent="0.2">
      <c r="A19" s="24">
        <v>36868</v>
      </c>
      <c r="C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1"/>
        <v xml:space="preserve"> </v>
      </c>
      <c r="L19" s="15">
        <f t="shared" si="2"/>
        <v>0</v>
      </c>
      <c r="M19" s="15">
        <v>0</v>
      </c>
      <c r="Q19" s="15">
        <v>0</v>
      </c>
      <c r="T19" s="15">
        <v>0</v>
      </c>
      <c r="U19" s="25"/>
      <c r="V19" s="25"/>
    </row>
    <row r="20" spans="1:22" x14ac:dyDescent="0.2">
      <c r="A20" s="24">
        <v>36869</v>
      </c>
      <c r="C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1"/>
        <v xml:space="preserve"> </v>
      </c>
      <c r="L20" s="15">
        <f t="shared" si="2"/>
        <v>0</v>
      </c>
      <c r="M20" s="15">
        <v>0</v>
      </c>
      <c r="U20" s="25"/>
    </row>
    <row r="21" spans="1:22" x14ac:dyDescent="0.2">
      <c r="A21" s="24">
        <v>36870</v>
      </c>
      <c r="C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1"/>
        <v xml:space="preserve"> </v>
      </c>
      <c r="L21" s="15">
        <f t="shared" si="2"/>
        <v>0</v>
      </c>
      <c r="M21" s="15">
        <v>0</v>
      </c>
      <c r="Q21" s="15">
        <v>0</v>
      </c>
      <c r="T21" s="15">
        <v>0</v>
      </c>
      <c r="U21" s="25"/>
    </row>
    <row r="22" spans="1:22" x14ac:dyDescent="0.2">
      <c r="A22" s="24">
        <v>36871</v>
      </c>
      <c r="C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1"/>
        <v xml:space="preserve"> </v>
      </c>
      <c r="L22" s="15">
        <f t="shared" si="2"/>
        <v>0</v>
      </c>
      <c r="M22" s="15">
        <v>0</v>
      </c>
      <c r="Q22" s="15">
        <v>0</v>
      </c>
      <c r="T22" s="15">
        <v>0</v>
      </c>
      <c r="U22" s="25"/>
      <c r="V22" s="25"/>
    </row>
    <row r="23" spans="1:22" x14ac:dyDescent="0.2">
      <c r="A23" s="24">
        <v>36872</v>
      </c>
      <c r="C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1"/>
        <v xml:space="preserve"> </v>
      </c>
      <c r="L23" s="15">
        <f t="shared" si="2"/>
        <v>0</v>
      </c>
      <c r="M23" s="15">
        <v>0</v>
      </c>
      <c r="Q23" s="15">
        <v>0</v>
      </c>
      <c r="T23" s="15">
        <v>0</v>
      </c>
      <c r="U23" s="25"/>
    </row>
    <row r="24" spans="1:22" x14ac:dyDescent="0.2">
      <c r="A24" s="24">
        <v>36873</v>
      </c>
      <c r="C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1"/>
        <v xml:space="preserve"> </v>
      </c>
      <c r="L24" s="15">
        <f t="shared" si="2"/>
        <v>0</v>
      </c>
      <c r="M24" s="15">
        <v>0</v>
      </c>
      <c r="Q24" s="15">
        <v>0</v>
      </c>
      <c r="T24" s="15">
        <v>0</v>
      </c>
    </row>
    <row r="25" spans="1:22" x14ac:dyDescent="0.2">
      <c r="A25" s="24">
        <v>36874</v>
      </c>
      <c r="C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1"/>
        <v xml:space="preserve"> </v>
      </c>
      <c r="L25" s="15">
        <f t="shared" si="2"/>
        <v>0</v>
      </c>
      <c r="M25" s="15">
        <v>0</v>
      </c>
      <c r="Q25" s="15">
        <v>0</v>
      </c>
      <c r="T25" s="15">
        <v>0</v>
      </c>
    </row>
    <row r="26" spans="1:22" x14ac:dyDescent="0.2">
      <c r="A26" s="24">
        <v>36875</v>
      </c>
      <c r="C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1"/>
        <v xml:space="preserve"> 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/>
    </row>
    <row r="27" spans="1:22" x14ac:dyDescent="0.2">
      <c r="A27" s="24">
        <v>36876</v>
      </c>
      <c r="C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1"/>
        <v xml:space="preserve"> 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/>
    </row>
    <row r="28" spans="1:22" x14ac:dyDescent="0.2">
      <c r="A28" s="24">
        <v>36877</v>
      </c>
      <c r="C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1"/>
        <v xml:space="preserve"> 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/>
    </row>
    <row r="29" spans="1:22" x14ac:dyDescent="0.2">
      <c r="A29" s="24">
        <v>36878</v>
      </c>
      <c r="C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1"/>
        <v xml:space="preserve"> 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/>
    </row>
    <row r="30" spans="1:22" x14ac:dyDescent="0.2">
      <c r="A30" s="24">
        <v>36879</v>
      </c>
      <c r="C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1"/>
        <v xml:space="preserve"> 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/>
    </row>
    <row r="31" spans="1:22" x14ac:dyDescent="0.2">
      <c r="A31" s="24">
        <v>36880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1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">
      <c r="A32" s="24">
        <v>36881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1"/>
        <v xml:space="preserve"> 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/>
    </row>
    <row r="33" spans="1:21" x14ac:dyDescent="0.2">
      <c r="A33" s="24">
        <v>36882</v>
      </c>
      <c r="C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1"/>
        <v xml:space="preserve"> </v>
      </c>
      <c r="L33" s="15">
        <f t="shared" si="2"/>
        <v>0</v>
      </c>
      <c r="M33" s="15">
        <v>0</v>
      </c>
      <c r="Q33" s="15">
        <v>0</v>
      </c>
      <c r="T33" s="15">
        <v>0</v>
      </c>
      <c r="U33" s="25"/>
    </row>
    <row r="34" spans="1:21" x14ac:dyDescent="0.2">
      <c r="A34" s="24">
        <v>36883</v>
      </c>
      <c r="C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1"/>
        <v xml:space="preserve"> </v>
      </c>
      <c r="L34" s="15">
        <f t="shared" si="2"/>
        <v>0</v>
      </c>
      <c r="M34" s="15">
        <v>0</v>
      </c>
      <c r="Q34" s="15">
        <v>0</v>
      </c>
      <c r="T34" s="15">
        <v>0</v>
      </c>
      <c r="U34" s="25"/>
    </row>
    <row r="35" spans="1:21" x14ac:dyDescent="0.2">
      <c r="A35" s="24">
        <v>36884</v>
      </c>
      <c r="C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1"/>
        <v xml:space="preserve"> </v>
      </c>
      <c r="L35" s="15">
        <f t="shared" si="2"/>
        <v>0</v>
      </c>
      <c r="M35" s="15">
        <v>0</v>
      </c>
      <c r="Q35" s="15">
        <v>0</v>
      </c>
      <c r="T35" s="15">
        <v>0</v>
      </c>
      <c r="U35" s="25"/>
    </row>
    <row r="36" spans="1:21" x14ac:dyDescent="0.2">
      <c r="A36" s="24">
        <v>36885</v>
      </c>
      <c r="C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1"/>
        <v xml:space="preserve"> </v>
      </c>
      <c r="L36" s="15">
        <f t="shared" si="2"/>
        <v>0</v>
      </c>
      <c r="M36" s="15">
        <v>0</v>
      </c>
      <c r="Q36" s="15">
        <v>0</v>
      </c>
      <c r="T36" s="15">
        <v>0</v>
      </c>
      <c r="U36" s="25"/>
    </row>
    <row r="37" spans="1:21" x14ac:dyDescent="0.2">
      <c r="A37" s="24">
        <v>36886</v>
      </c>
      <c r="C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1"/>
        <v xml:space="preserve"> </v>
      </c>
      <c r="L37" s="15">
        <f t="shared" si="2"/>
        <v>0</v>
      </c>
      <c r="M37" s="15">
        <v>0</v>
      </c>
      <c r="Q37" s="15">
        <v>0</v>
      </c>
      <c r="T37" s="15">
        <v>0</v>
      </c>
      <c r="U37" s="25"/>
    </row>
    <row r="38" spans="1:21" ht="12" customHeight="1" x14ac:dyDescent="0.2">
      <c r="A38" s="24">
        <v>36887</v>
      </c>
      <c r="C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1"/>
        <v xml:space="preserve"> </v>
      </c>
      <c r="L38" s="15">
        <f t="shared" si="2"/>
        <v>0</v>
      </c>
      <c r="M38" s="15">
        <v>0</v>
      </c>
      <c r="Q38" s="15">
        <v>0</v>
      </c>
      <c r="T38" s="15">
        <v>0</v>
      </c>
      <c r="U38" s="25"/>
    </row>
    <row r="39" spans="1:21" ht="12" customHeight="1" x14ac:dyDescent="0.2">
      <c r="A39" s="24">
        <v>36888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1"/>
        <v xml:space="preserve"> </v>
      </c>
      <c r="L39" s="15">
        <f t="shared" si="2"/>
        <v>0</v>
      </c>
      <c r="M39" s="15">
        <v>0</v>
      </c>
      <c r="Q39" s="15">
        <v>0</v>
      </c>
      <c r="T39" s="15">
        <v>0</v>
      </c>
      <c r="U39" s="25"/>
    </row>
    <row r="40" spans="1:21" x14ac:dyDescent="0.2">
      <c r="A40" s="24">
        <v>36889</v>
      </c>
      <c r="C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1"/>
        <v xml:space="preserve"> </v>
      </c>
      <c r="L40" s="15">
        <f t="shared" si="2"/>
        <v>0</v>
      </c>
      <c r="M40" s="15">
        <v>0</v>
      </c>
      <c r="Q40" s="15">
        <v>0</v>
      </c>
      <c r="T40" s="15">
        <v>0</v>
      </c>
      <c r="U40" s="25"/>
    </row>
    <row r="41" spans="1:21" x14ac:dyDescent="0.2">
      <c r="A41" s="24">
        <v>36890</v>
      </c>
      <c r="C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1"/>
        <v xml:space="preserve"> </v>
      </c>
      <c r="L41" s="15">
        <f t="shared" si="2"/>
        <v>0</v>
      </c>
      <c r="M41" s="15">
        <v>0</v>
      </c>
      <c r="Q41" s="15">
        <v>0</v>
      </c>
      <c r="T41" s="15">
        <v>0</v>
      </c>
      <c r="U41" s="25"/>
    </row>
    <row r="42" spans="1:21" x14ac:dyDescent="0.2">
      <c r="A42" s="24">
        <v>36891</v>
      </c>
      <c r="K42" s="7" t="str">
        <f t="shared" ref="K42:K73" si="3">IF(C42-SUM(D42:H42)=0," ","Out of Balance!")</f>
        <v xml:space="preserve"> </v>
      </c>
    </row>
    <row r="43" spans="1:21" x14ac:dyDescent="0.2">
      <c r="A43" s="24"/>
      <c r="K43" s="7" t="str">
        <f t="shared" si="3"/>
        <v xml:space="preserve"> </v>
      </c>
    </row>
    <row r="44" spans="1:21" x14ac:dyDescent="0.2">
      <c r="A44" s="24"/>
      <c r="K44" s="7" t="str">
        <f t="shared" si="3"/>
        <v xml:space="preserve"> </v>
      </c>
    </row>
    <row r="45" spans="1:21" x14ac:dyDescent="0.2">
      <c r="A45" s="24"/>
      <c r="K45" s="7" t="str">
        <f t="shared" si="3"/>
        <v xml:space="preserve"> </v>
      </c>
    </row>
    <row r="46" spans="1:21" x14ac:dyDescent="0.2">
      <c r="A46" s="24"/>
      <c r="K46" s="7" t="str">
        <f t="shared" si="3"/>
        <v xml:space="preserve"> </v>
      </c>
    </row>
    <row r="47" spans="1:21" x14ac:dyDescent="0.2">
      <c r="A47" s="24"/>
      <c r="K47" s="7" t="str">
        <f t="shared" si="3"/>
        <v xml:space="preserve"> </v>
      </c>
    </row>
    <row r="48" spans="1:21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ref="K74:K105" si="4">IF(C74-SUM(D74:H74)=0," ","Out of Balance!")</f>
        <v xml:space="preserve"> </v>
      </c>
    </row>
    <row r="75" spans="1:11" x14ac:dyDescent="0.2">
      <c r="A75" s="24"/>
      <c r="K75" s="7" t="str">
        <f t="shared" si="4"/>
        <v xml:space="preserve"> </v>
      </c>
    </row>
    <row r="76" spans="1:11" x14ac:dyDescent="0.2">
      <c r="A76" s="24"/>
      <c r="K76" s="7" t="str">
        <f t="shared" si="4"/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ref="K106:K137" si="5">IF(C106-SUM(D106:H106)=0," ","Out of Balance!")</f>
        <v xml:space="preserve"> </v>
      </c>
    </row>
    <row r="107" spans="1:11" x14ac:dyDescent="0.2">
      <c r="A107" s="24"/>
      <c r="K107" s="7" t="str">
        <f t="shared" si="5"/>
        <v xml:space="preserve"> </v>
      </c>
    </row>
    <row r="108" spans="1:11" x14ac:dyDescent="0.2">
      <c r="A108" s="24"/>
      <c r="K108" s="7" t="str">
        <f t="shared" si="5"/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ref="K138:K169" si="6">IF(C138-SUM(D138:H138)=0," ","Out of Balance!")</f>
        <v xml:space="preserve"> </v>
      </c>
    </row>
    <row r="139" spans="1:11" x14ac:dyDescent="0.2">
      <c r="A139" s="24"/>
      <c r="K139" s="7" t="str">
        <f t="shared" si="6"/>
        <v xml:space="preserve"> </v>
      </c>
    </row>
    <row r="140" spans="1:11" x14ac:dyDescent="0.2">
      <c r="A140" s="24"/>
      <c r="K140" s="7" t="str">
        <f t="shared" si="6"/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ref="K170:K193" si="7">IF(C170-SUM(D170:H170)=0," ","Out of Balance!")</f>
        <v xml:space="preserve"> </v>
      </c>
    </row>
    <row r="171" spans="1:11" x14ac:dyDescent="0.2">
      <c r="A171" s="24"/>
      <c r="K171" s="7" t="str">
        <f t="shared" si="7"/>
        <v xml:space="preserve"> </v>
      </c>
    </row>
    <row r="172" spans="1:11" x14ac:dyDescent="0.2">
      <c r="A172" s="24"/>
      <c r="K172" s="7" t="str">
        <f t="shared" si="7"/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</row>
    <row r="195" spans="1:11" x14ac:dyDescent="0.2">
      <c r="A195" s="24"/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"/>
  <sheetViews>
    <sheetView zoomScale="80" workbookViewId="0">
      <pane xSplit="1" ySplit="11" topLeftCell="B16" activePane="bottomRight" state="frozen"/>
      <selection pane="topRight" activeCell="B1" sqref="B1"/>
      <selection pane="bottomLeft" activeCell="A12" sqref="A12"/>
      <selection pane="bottomRight" activeCell="A5" sqref="A5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55</v>
      </c>
    </row>
    <row r="5" spans="1:20" s="38" customFormat="1" ht="15.75" x14ac:dyDescent="0.25">
      <c r="A5" s="38" t="s">
        <v>57</v>
      </c>
      <c r="B5" s="39"/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40">
        <v>36892</v>
      </c>
      <c r="C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7" t="str">
        <f>IF(C12-SUM(D12:J12)=0," ","Out of Balance!")</f>
        <v xml:space="preserve"> </v>
      </c>
      <c r="L12" s="15">
        <f t="shared" ref="L12:M15" si="0">F12</f>
        <v>0</v>
      </c>
      <c r="M12" s="15">
        <f t="shared" si="0"/>
        <v>0</v>
      </c>
      <c r="Q12" s="15">
        <v>0</v>
      </c>
      <c r="T12" s="15">
        <v>0</v>
      </c>
    </row>
    <row r="13" spans="1:20" x14ac:dyDescent="0.2">
      <c r="A13" s="40">
        <v>36893</v>
      </c>
      <c r="C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7" t="str">
        <f>IF(C13-SUM(D13:J13)=0," ","Out of Balance!")</f>
        <v xml:space="preserve"> </v>
      </c>
      <c r="L13" s="15">
        <f t="shared" si="0"/>
        <v>0</v>
      </c>
      <c r="M13" s="15">
        <f t="shared" si="0"/>
        <v>0</v>
      </c>
    </row>
    <row r="14" spans="1:20" x14ac:dyDescent="0.2">
      <c r="A14" s="40">
        <v>36894</v>
      </c>
      <c r="C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7" t="str">
        <f>IF(C14-SUM(D14:J14)=0," ","Out of Balance!")</f>
        <v xml:space="preserve"> </v>
      </c>
      <c r="L14" s="15">
        <f t="shared" si="0"/>
        <v>0</v>
      </c>
      <c r="M14" s="15">
        <f t="shared" si="0"/>
        <v>0</v>
      </c>
      <c r="Q14" s="15">
        <v>0</v>
      </c>
      <c r="T14" s="15">
        <v>0</v>
      </c>
    </row>
    <row r="15" spans="1:20" x14ac:dyDescent="0.2">
      <c r="A15" s="40">
        <v>36895</v>
      </c>
      <c r="C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7" t="str">
        <f>IF(C15-SUM(D15:J15)=0," ","Out of Balance!")</f>
        <v xml:space="preserve"> </v>
      </c>
      <c r="L15" s="15">
        <f t="shared" si="0"/>
        <v>0</v>
      </c>
      <c r="M15" s="15">
        <f t="shared" si="0"/>
        <v>0</v>
      </c>
      <c r="Q15" s="15">
        <v>0</v>
      </c>
      <c r="T15" s="15">
        <v>0</v>
      </c>
    </row>
    <row r="16" spans="1:20" x14ac:dyDescent="0.2">
      <c r="A16" s="40">
        <v>36896</v>
      </c>
      <c r="C16" s="15">
        <v>0</v>
      </c>
      <c r="E16" s="15">
        <v>0</v>
      </c>
      <c r="F16" s="15">
        <v>0</v>
      </c>
      <c r="K16" s="7"/>
    </row>
    <row r="17" spans="1:22" x14ac:dyDescent="0.2">
      <c r="A17" s="40">
        <v>36897</v>
      </c>
      <c r="C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ref="K17:K41" si="1">IF(C17-SUM(D17:J17)=0," ","Out of Balance!")</f>
        <v xml:space="preserve"> </v>
      </c>
      <c r="L17" s="15">
        <f>F17</f>
        <v>0</v>
      </c>
      <c r="M17" s="15">
        <f>G17</f>
        <v>0</v>
      </c>
      <c r="Q17" s="15">
        <v>0</v>
      </c>
      <c r="T17" s="15">
        <v>0</v>
      </c>
      <c r="U17" s="25"/>
    </row>
    <row r="18" spans="1:22" x14ac:dyDescent="0.2">
      <c r="A18" s="40">
        <v>36898</v>
      </c>
      <c r="C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1"/>
        <v xml:space="preserve"> </v>
      </c>
      <c r="L18" s="15">
        <f t="shared" ref="L18:L41" si="2">F18</f>
        <v>0</v>
      </c>
      <c r="M18" s="15">
        <v>0</v>
      </c>
      <c r="Q18" s="15">
        <v>0</v>
      </c>
      <c r="T18" s="15">
        <v>0</v>
      </c>
      <c r="U18" s="25"/>
      <c r="V18" s="25"/>
    </row>
    <row r="19" spans="1:22" x14ac:dyDescent="0.2">
      <c r="A19" s="40">
        <v>36899</v>
      </c>
      <c r="C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1"/>
        <v xml:space="preserve"> </v>
      </c>
      <c r="L19" s="15">
        <f t="shared" si="2"/>
        <v>0</v>
      </c>
      <c r="M19" s="15">
        <v>0</v>
      </c>
      <c r="Q19" s="15">
        <v>0</v>
      </c>
      <c r="T19" s="15">
        <v>0</v>
      </c>
      <c r="U19" s="25"/>
      <c r="V19" s="25"/>
    </row>
    <row r="20" spans="1:22" x14ac:dyDescent="0.2">
      <c r="A20" s="40">
        <v>36900</v>
      </c>
      <c r="C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1"/>
        <v xml:space="preserve"> </v>
      </c>
      <c r="L20" s="15">
        <f t="shared" si="2"/>
        <v>0</v>
      </c>
      <c r="M20" s="15">
        <v>0</v>
      </c>
      <c r="U20" s="25"/>
    </row>
    <row r="21" spans="1:22" x14ac:dyDescent="0.2">
      <c r="A21" s="40">
        <v>36901</v>
      </c>
      <c r="C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1"/>
        <v xml:space="preserve"> </v>
      </c>
      <c r="L21" s="15">
        <f t="shared" si="2"/>
        <v>0</v>
      </c>
      <c r="M21" s="15">
        <v>0</v>
      </c>
      <c r="Q21" s="15">
        <v>0</v>
      </c>
      <c r="T21" s="15">
        <v>0</v>
      </c>
      <c r="U21" s="25"/>
    </row>
    <row r="22" spans="1:22" x14ac:dyDescent="0.2">
      <c r="A22" s="40">
        <v>36902</v>
      </c>
      <c r="C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1"/>
        <v xml:space="preserve"> </v>
      </c>
      <c r="L22" s="15">
        <f t="shared" si="2"/>
        <v>0</v>
      </c>
      <c r="M22" s="15">
        <v>0</v>
      </c>
      <c r="Q22" s="15">
        <v>0</v>
      </c>
      <c r="T22" s="15">
        <v>0</v>
      </c>
      <c r="U22" s="25"/>
      <c r="V22" s="25"/>
    </row>
    <row r="23" spans="1:22" x14ac:dyDescent="0.2">
      <c r="A23" s="40">
        <v>36903</v>
      </c>
      <c r="C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1"/>
        <v xml:space="preserve"> </v>
      </c>
      <c r="L23" s="15">
        <f t="shared" si="2"/>
        <v>0</v>
      </c>
      <c r="M23" s="15">
        <v>0</v>
      </c>
      <c r="Q23" s="15">
        <v>0</v>
      </c>
      <c r="T23" s="15">
        <v>0</v>
      </c>
      <c r="U23" s="25"/>
    </row>
    <row r="24" spans="1:22" x14ac:dyDescent="0.2">
      <c r="A24" s="40">
        <v>36904</v>
      </c>
      <c r="C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1"/>
        <v xml:space="preserve"> </v>
      </c>
      <c r="L24" s="15">
        <f t="shared" si="2"/>
        <v>0</v>
      </c>
      <c r="M24" s="15">
        <v>0</v>
      </c>
      <c r="Q24" s="15">
        <v>0</v>
      </c>
      <c r="T24" s="15">
        <v>0</v>
      </c>
    </row>
    <row r="25" spans="1:22" x14ac:dyDescent="0.2">
      <c r="A25" s="40">
        <v>36905</v>
      </c>
      <c r="C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1"/>
        <v xml:space="preserve"> </v>
      </c>
      <c r="L25" s="15">
        <f t="shared" si="2"/>
        <v>0</v>
      </c>
      <c r="M25" s="15">
        <v>0</v>
      </c>
      <c r="Q25" s="15">
        <v>0</v>
      </c>
      <c r="T25" s="15">
        <v>0</v>
      </c>
    </row>
    <row r="26" spans="1:22" x14ac:dyDescent="0.2">
      <c r="A26" s="40">
        <v>36906</v>
      </c>
      <c r="C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1"/>
        <v xml:space="preserve"> 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/>
    </row>
    <row r="27" spans="1:22" x14ac:dyDescent="0.2">
      <c r="A27" s="40">
        <v>36907</v>
      </c>
      <c r="C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1"/>
        <v xml:space="preserve"> 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/>
    </row>
    <row r="28" spans="1:22" x14ac:dyDescent="0.2">
      <c r="A28" s="40">
        <v>36908</v>
      </c>
      <c r="C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1"/>
        <v xml:space="preserve"> 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/>
    </row>
    <row r="29" spans="1:22" x14ac:dyDescent="0.2">
      <c r="A29" s="40">
        <v>36909</v>
      </c>
      <c r="C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1"/>
        <v xml:space="preserve"> 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/>
    </row>
    <row r="30" spans="1:22" x14ac:dyDescent="0.2">
      <c r="A30" s="40">
        <v>36910</v>
      </c>
      <c r="C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1"/>
        <v xml:space="preserve"> 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/>
    </row>
    <row r="31" spans="1:22" x14ac:dyDescent="0.2">
      <c r="A31" s="40">
        <v>36911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1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">
      <c r="A32" s="40">
        <v>36912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1"/>
        <v xml:space="preserve"> 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/>
    </row>
    <row r="33" spans="1:21" x14ac:dyDescent="0.2">
      <c r="A33" s="40">
        <v>36913</v>
      </c>
      <c r="C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1"/>
        <v xml:space="preserve"> </v>
      </c>
      <c r="L33" s="15">
        <f t="shared" si="2"/>
        <v>0</v>
      </c>
      <c r="M33" s="15">
        <v>0</v>
      </c>
      <c r="Q33" s="15">
        <v>0</v>
      </c>
      <c r="T33" s="15">
        <v>0</v>
      </c>
      <c r="U33" s="25"/>
    </row>
    <row r="34" spans="1:21" x14ac:dyDescent="0.2">
      <c r="A34" s="40">
        <v>36914</v>
      </c>
      <c r="C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1"/>
        <v xml:space="preserve"> </v>
      </c>
      <c r="L34" s="15">
        <f t="shared" si="2"/>
        <v>0</v>
      </c>
      <c r="M34" s="15">
        <v>0</v>
      </c>
      <c r="Q34" s="15">
        <v>0</v>
      </c>
      <c r="T34" s="15">
        <v>0</v>
      </c>
      <c r="U34" s="25"/>
    </row>
    <row r="35" spans="1:21" x14ac:dyDescent="0.2">
      <c r="A35" s="40">
        <v>36915</v>
      </c>
      <c r="C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1"/>
        <v xml:space="preserve"> </v>
      </c>
      <c r="L35" s="15">
        <f t="shared" si="2"/>
        <v>0</v>
      </c>
      <c r="M35" s="15">
        <v>0</v>
      </c>
      <c r="Q35" s="15">
        <v>0</v>
      </c>
      <c r="T35" s="15">
        <v>0</v>
      </c>
      <c r="U35" s="25"/>
    </row>
    <row r="36" spans="1:21" x14ac:dyDescent="0.2">
      <c r="A36" s="40">
        <v>36916</v>
      </c>
      <c r="C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1"/>
        <v xml:space="preserve"> </v>
      </c>
      <c r="L36" s="15">
        <f t="shared" si="2"/>
        <v>0</v>
      </c>
      <c r="M36" s="15">
        <v>0</v>
      </c>
      <c r="Q36" s="15">
        <v>0</v>
      </c>
      <c r="T36" s="15">
        <v>0</v>
      </c>
      <c r="U36" s="25"/>
    </row>
    <row r="37" spans="1:21" x14ac:dyDescent="0.2">
      <c r="A37" s="40">
        <v>36917</v>
      </c>
      <c r="C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1"/>
        <v xml:space="preserve"> </v>
      </c>
      <c r="L37" s="15">
        <f t="shared" si="2"/>
        <v>0</v>
      </c>
      <c r="M37" s="15">
        <v>0</v>
      </c>
      <c r="Q37" s="15">
        <v>0</v>
      </c>
      <c r="T37" s="15">
        <v>0</v>
      </c>
      <c r="U37" s="25"/>
    </row>
    <row r="38" spans="1:21" ht="12" customHeight="1" x14ac:dyDescent="0.2">
      <c r="A38" s="40">
        <v>36918</v>
      </c>
      <c r="C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1"/>
        <v xml:space="preserve"> </v>
      </c>
      <c r="L38" s="15">
        <f t="shared" si="2"/>
        <v>0</v>
      </c>
      <c r="M38" s="15">
        <v>0</v>
      </c>
      <c r="Q38" s="15">
        <v>0</v>
      </c>
      <c r="T38" s="15">
        <v>0</v>
      </c>
      <c r="U38" s="25"/>
    </row>
    <row r="39" spans="1:21" ht="12" customHeight="1" x14ac:dyDescent="0.2">
      <c r="A39" s="40">
        <v>36919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1"/>
        <v xml:space="preserve"> </v>
      </c>
      <c r="L39" s="15">
        <f t="shared" si="2"/>
        <v>0</v>
      </c>
      <c r="M39" s="15">
        <v>0</v>
      </c>
      <c r="Q39" s="15">
        <v>0</v>
      </c>
      <c r="T39" s="15">
        <v>0</v>
      </c>
      <c r="U39" s="25"/>
    </row>
    <row r="40" spans="1:21" x14ac:dyDescent="0.2">
      <c r="A40" s="40">
        <v>36920</v>
      </c>
      <c r="C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1"/>
        <v xml:space="preserve"> </v>
      </c>
      <c r="L40" s="15">
        <f t="shared" si="2"/>
        <v>0</v>
      </c>
      <c r="M40" s="15">
        <v>0</v>
      </c>
      <c r="Q40" s="15">
        <v>0</v>
      </c>
      <c r="T40" s="15">
        <v>0</v>
      </c>
      <c r="U40" s="25"/>
    </row>
    <row r="41" spans="1:21" x14ac:dyDescent="0.2">
      <c r="A41" s="40">
        <v>36921</v>
      </c>
      <c r="C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1"/>
        <v xml:space="preserve"> </v>
      </c>
      <c r="L41" s="15">
        <f t="shared" si="2"/>
        <v>0</v>
      </c>
      <c r="M41" s="15">
        <v>0</v>
      </c>
      <c r="Q41" s="15">
        <v>0</v>
      </c>
      <c r="T41" s="15">
        <v>0</v>
      </c>
      <c r="U41" s="25"/>
    </row>
    <row r="42" spans="1:21" x14ac:dyDescent="0.2">
      <c r="A42" s="40">
        <v>36922</v>
      </c>
      <c r="K42" s="7" t="str">
        <f t="shared" ref="K42:K73" si="3">IF(C42-SUM(D42:H42)=0," ","Out of Balance!")</f>
        <v xml:space="preserve"> </v>
      </c>
    </row>
    <row r="43" spans="1:21" x14ac:dyDescent="0.2">
      <c r="A43" s="24"/>
      <c r="K43" s="7" t="str">
        <f t="shared" si="3"/>
        <v xml:space="preserve"> </v>
      </c>
    </row>
    <row r="44" spans="1:21" x14ac:dyDescent="0.2">
      <c r="A44" s="24"/>
      <c r="K44" s="7" t="str">
        <f t="shared" si="3"/>
        <v xml:space="preserve"> </v>
      </c>
    </row>
    <row r="45" spans="1:21" x14ac:dyDescent="0.2">
      <c r="A45" s="24"/>
      <c r="K45" s="7" t="str">
        <f t="shared" si="3"/>
        <v xml:space="preserve"> </v>
      </c>
    </row>
    <row r="46" spans="1:21" x14ac:dyDescent="0.2">
      <c r="A46" s="24"/>
      <c r="K46" s="7" t="str">
        <f t="shared" si="3"/>
        <v xml:space="preserve"> </v>
      </c>
    </row>
    <row r="47" spans="1:21" x14ac:dyDescent="0.2">
      <c r="A47" s="24"/>
      <c r="K47" s="7" t="str">
        <f t="shared" si="3"/>
        <v xml:space="preserve"> </v>
      </c>
    </row>
    <row r="48" spans="1:21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ref="K74:K105" si="4">IF(C74-SUM(D74:H74)=0," ","Out of Balance!")</f>
        <v xml:space="preserve"> </v>
      </c>
    </row>
    <row r="75" spans="1:11" x14ac:dyDescent="0.2">
      <c r="A75" s="24"/>
      <c r="K75" s="7" t="str">
        <f t="shared" si="4"/>
        <v xml:space="preserve"> </v>
      </c>
    </row>
    <row r="76" spans="1:11" x14ac:dyDescent="0.2">
      <c r="A76" s="24"/>
      <c r="K76" s="7" t="str">
        <f t="shared" si="4"/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ref="K106:K137" si="5">IF(C106-SUM(D106:H106)=0," ","Out of Balance!")</f>
        <v xml:space="preserve"> </v>
      </c>
    </row>
    <row r="107" spans="1:11" x14ac:dyDescent="0.2">
      <c r="A107" s="24"/>
      <c r="K107" s="7" t="str">
        <f t="shared" si="5"/>
        <v xml:space="preserve"> </v>
      </c>
    </row>
    <row r="108" spans="1:11" x14ac:dyDescent="0.2">
      <c r="A108" s="24"/>
      <c r="K108" s="7" t="str">
        <f t="shared" si="5"/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ref="K138:K169" si="6">IF(C138-SUM(D138:H138)=0," ","Out of Balance!")</f>
        <v xml:space="preserve"> </v>
      </c>
    </row>
    <row r="139" spans="1:11" x14ac:dyDescent="0.2">
      <c r="A139" s="24"/>
      <c r="K139" s="7" t="str">
        <f t="shared" si="6"/>
        <v xml:space="preserve"> </v>
      </c>
    </row>
    <row r="140" spans="1:11" x14ac:dyDescent="0.2">
      <c r="A140" s="24"/>
      <c r="K140" s="7" t="str">
        <f t="shared" si="6"/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ref="K170:K193" si="7">IF(C170-SUM(D170:H170)=0," ","Out of Balance!")</f>
        <v xml:space="preserve"> </v>
      </c>
    </row>
    <row r="171" spans="1:11" x14ac:dyDescent="0.2">
      <c r="A171" s="24"/>
      <c r="K171" s="7" t="str">
        <f t="shared" si="7"/>
        <v xml:space="preserve"> </v>
      </c>
    </row>
    <row r="172" spans="1:11" x14ac:dyDescent="0.2">
      <c r="A172" s="24"/>
      <c r="K172" s="7" t="str">
        <f t="shared" si="7"/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</row>
    <row r="195" spans="1:11" x14ac:dyDescent="0.2">
      <c r="A195" s="24"/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2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D32" sqref="D32"/>
    </sheetView>
  </sheetViews>
  <sheetFormatPr defaultRowHeight="12.75" x14ac:dyDescent="0.2"/>
  <cols>
    <col min="1" max="1" width="9.28515625" style="2" customWidth="1"/>
    <col min="2" max="2" width="14.28515625" style="2" bestFit="1" customWidth="1"/>
    <col min="3" max="3" width="13.85546875" style="2" bestFit="1" customWidth="1"/>
    <col min="4" max="4" width="9.140625" style="2"/>
    <col min="5" max="5" width="13.28515625" style="2" bestFit="1" customWidth="1"/>
    <col min="6" max="6" width="14.85546875" style="2" bestFit="1" customWidth="1"/>
    <col min="7" max="7" width="14.5703125" style="2" bestFit="1" customWidth="1"/>
    <col min="8" max="8" width="13.5703125" style="2" bestFit="1" customWidth="1"/>
    <col min="9" max="9" width="16.140625" style="2" bestFit="1" customWidth="1"/>
    <col min="10" max="11" width="11.28515625" style="2" bestFit="1" customWidth="1"/>
    <col min="12" max="12" width="9.140625" style="2"/>
    <col min="13" max="13" width="13.140625" style="2" bestFit="1" customWidth="1"/>
    <col min="14" max="16" width="9.140625" style="2"/>
    <col min="17" max="17" width="12.85546875" style="2" bestFit="1" customWidth="1"/>
    <col min="18" max="18" width="13" style="2" bestFit="1" customWidth="1"/>
    <col min="19" max="16384" width="9.140625" style="2"/>
  </cols>
  <sheetData>
    <row r="1" spans="1:18" x14ac:dyDescent="0.2">
      <c r="A1" s="1" t="s">
        <v>5</v>
      </c>
    </row>
    <row r="2" spans="1:18" x14ac:dyDescent="0.2">
      <c r="A2" s="1"/>
    </row>
    <row r="3" spans="1:18" x14ac:dyDescent="0.2">
      <c r="A3" s="3" t="s">
        <v>0</v>
      </c>
    </row>
    <row r="7" spans="1:18" x14ac:dyDescent="0.2">
      <c r="C7" s="2" t="s">
        <v>40</v>
      </c>
      <c r="O7" s="46" t="s">
        <v>19</v>
      </c>
      <c r="P7" s="46"/>
      <c r="Q7" s="46"/>
      <c r="R7" s="46"/>
    </row>
    <row r="8" spans="1:18" s="1" customFormat="1" x14ac:dyDescent="0.2">
      <c r="C8" s="9" t="s">
        <v>1</v>
      </c>
      <c r="E8" s="41" t="s">
        <v>6</v>
      </c>
      <c r="F8" s="42"/>
      <c r="G8" s="42"/>
      <c r="H8" s="43"/>
      <c r="I8"/>
      <c r="J8" s="44" t="s">
        <v>8</v>
      </c>
      <c r="K8" s="45"/>
      <c r="M8" s="1" t="s">
        <v>17</v>
      </c>
      <c r="O8" s="1" t="s">
        <v>20</v>
      </c>
    </row>
    <row r="9" spans="1:18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J9" s="7" t="s">
        <v>10</v>
      </c>
      <c r="K9" s="7" t="s">
        <v>11</v>
      </c>
      <c r="O9" s="4" t="s">
        <v>7</v>
      </c>
      <c r="Q9" s="4" t="s">
        <v>23</v>
      </c>
      <c r="R9" s="8" t="s">
        <v>9</v>
      </c>
    </row>
    <row r="10" spans="1:18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J10" s="11">
        <v>0.01</v>
      </c>
      <c r="K10" s="11">
        <v>0.02</v>
      </c>
      <c r="M10" s="10" t="s">
        <v>18</v>
      </c>
      <c r="O10" s="10" t="s">
        <v>12</v>
      </c>
      <c r="Q10" s="10" t="s">
        <v>21</v>
      </c>
      <c r="R10" s="8" t="s">
        <v>22</v>
      </c>
    </row>
    <row r="11" spans="1:18" s="12" customFormat="1" ht="13.5" thickBot="1" x14ac:dyDescent="0.25">
      <c r="C11" s="12">
        <v>157278</v>
      </c>
      <c r="E11" s="12">
        <v>157288</v>
      </c>
      <c r="F11" s="12">
        <v>229758</v>
      </c>
      <c r="G11" s="12">
        <v>231757</v>
      </c>
      <c r="H11" s="12">
        <v>231758</v>
      </c>
      <c r="J11" s="12">
        <v>157372</v>
      </c>
      <c r="M11" s="12">
        <v>212140</v>
      </c>
      <c r="O11" s="12">
        <v>233073</v>
      </c>
      <c r="Q11" s="12">
        <v>233081</v>
      </c>
      <c r="R11" s="12">
        <v>236349</v>
      </c>
    </row>
    <row r="12" spans="1:18" x14ac:dyDescent="0.2">
      <c r="A12" s="5">
        <v>36617</v>
      </c>
      <c r="C12" s="2">
        <v>30000</v>
      </c>
      <c r="E12" s="2">
        <v>7800</v>
      </c>
      <c r="F12" s="2">
        <v>20000</v>
      </c>
      <c r="G12" s="2">
        <v>2200</v>
      </c>
      <c r="H12" s="2">
        <v>0</v>
      </c>
      <c r="I12" s="7" t="str">
        <f>IF(C12-SUM(D12:H12)=0," ","Out of Balance!")</f>
        <v xml:space="preserve"> </v>
      </c>
      <c r="J12" s="2">
        <v>20000</v>
      </c>
      <c r="K12" s="2">
        <v>2200</v>
      </c>
    </row>
    <row r="13" spans="1:18" x14ac:dyDescent="0.2">
      <c r="A13" s="5">
        <v>36618</v>
      </c>
      <c r="C13" s="2">
        <v>30000</v>
      </c>
      <c r="E13" s="2">
        <v>7800</v>
      </c>
      <c r="F13" s="2">
        <v>20000</v>
      </c>
      <c r="G13" s="2">
        <v>2200</v>
      </c>
      <c r="H13" s="2">
        <v>0</v>
      </c>
      <c r="I13" s="7" t="str">
        <f t="shared" ref="I13:I78" si="0">IF(C13-SUM(D13:H13)=0," ","Out of Balance!")</f>
        <v xml:space="preserve"> </v>
      </c>
      <c r="J13" s="2">
        <v>20000</v>
      </c>
      <c r="K13" s="2">
        <v>2200</v>
      </c>
    </row>
    <row r="14" spans="1:18" x14ac:dyDescent="0.2">
      <c r="A14" s="5">
        <v>36619</v>
      </c>
      <c r="C14" s="2">
        <v>30000</v>
      </c>
      <c r="E14" s="2">
        <v>7800</v>
      </c>
      <c r="F14" s="2">
        <v>20000</v>
      </c>
      <c r="G14" s="2">
        <v>2200</v>
      </c>
      <c r="H14" s="2">
        <v>0</v>
      </c>
      <c r="I14" s="7" t="str">
        <f t="shared" si="0"/>
        <v xml:space="preserve"> </v>
      </c>
      <c r="J14" s="2">
        <v>20000</v>
      </c>
      <c r="K14" s="2">
        <v>2200</v>
      </c>
    </row>
    <row r="15" spans="1:18" x14ac:dyDescent="0.2">
      <c r="A15" s="5">
        <v>36620</v>
      </c>
      <c r="C15" s="2">
        <v>45000</v>
      </c>
      <c r="E15" s="2">
        <v>7800</v>
      </c>
      <c r="F15" s="2">
        <v>20000</v>
      </c>
      <c r="G15" s="2">
        <v>2200</v>
      </c>
      <c r="H15" s="2">
        <v>15000</v>
      </c>
      <c r="I15" s="7" t="str">
        <f t="shared" si="0"/>
        <v xml:space="preserve"> </v>
      </c>
      <c r="J15" s="2">
        <v>20000</v>
      </c>
      <c r="K15" s="2">
        <v>2200</v>
      </c>
    </row>
    <row r="16" spans="1:18" x14ac:dyDescent="0.2">
      <c r="A16" s="5">
        <v>36620</v>
      </c>
      <c r="B16" s="2" t="s">
        <v>24</v>
      </c>
      <c r="C16" s="2">
        <v>16000</v>
      </c>
      <c r="E16" s="2">
        <v>7800</v>
      </c>
      <c r="F16" s="2">
        <v>20000</v>
      </c>
      <c r="G16" s="2">
        <v>2200</v>
      </c>
      <c r="H16" s="2">
        <v>7500</v>
      </c>
      <c r="I16" s="7" t="str">
        <f>IF(C16-SUM(D16:H16)=0," ","Out of Balance!")</f>
        <v>Out of Balance!</v>
      </c>
    </row>
    <row r="17" spans="1:18" x14ac:dyDescent="0.2">
      <c r="A17" s="5">
        <v>36621</v>
      </c>
      <c r="C17" s="2">
        <v>60000</v>
      </c>
      <c r="E17" s="2">
        <v>7800</v>
      </c>
      <c r="F17" s="2">
        <v>20000</v>
      </c>
      <c r="G17" s="2">
        <v>12200</v>
      </c>
      <c r="H17" s="2">
        <v>20000</v>
      </c>
      <c r="I17" s="7" t="str">
        <f>IF(C17-SUM(D17:H17)=0," ","Out of Balance!")</f>
        <v xml:space="preserve"> </v>
      </c>
      <c r="J17" s="2">
        <v>20000</v>
      </c>
      <c r="K17" s="2">
        <v>12200</v>
      </c>
      <c r="O17" s="2">
        <v>15000</v>
      </c>
      <c r="Q17" s="2">
        <v>0</v>
      </c>
      <c r="R17" s="2">
        <v>15000</v>
      </c>
    </row>
    <row r="18" spans="1:18" x14ac:dyDescent="0.2">
      <c r="A18" s="5">
        <v>36621</v>
      </c>
      <c r="B18" s="2" t="s">
        <v>24</v>
      </c>
      <c r="C18" s="2">
        <v>30000</v>
      </c>
      <c r="E18" s="2">
        <v>7800</v>
      </c>
      <c r="F18" s="2">
        <v>20000</v>
      </c>
      <c r="G18" s="2">
        <v>2200</v>
      </c>
      <c r="H18" s="2">
        <v>0</v>
      </c>
      <c r="I18" s="7" t="str">
        <f t="shared" si="0"/>
        <v xml:space="preserve"> </v>
      </c>
    </row>
    <row r="19" spans="1:18" x14ac:dyDescent="0.2">
      <c r="A19" s="5">
        <v>36621</v>
      </c>
      <c r="B19" s="2" t="s">
        <v>25</v>
      </c>
      <c r="C19" s="2">
        <v>0</v>
      </c>
      <c r="E19" s="2">
        <v>0</v>
      </c>
      <c r="F19" s="2">
        <v>0</v>
      </c>
      <c r="G19" s="2">
        <v>0</v>
      </c>
      <c r="H19" s="2">
        <v>0</v>
      </c>
      <c r="I19" s="7"/>
    </row>
    <row r="20" spans="1:18" x14ac:dyDescent="0.2">
      <c r="A20" s="5">
        <v>36622</v>
      </c>
      <c r="C20" s="2">
        <v>30000</v>
      </c>
      <c r="E20" s="2">
        <v>7800</v>
      </c>
      <c r="F20" s="2">
        <v>20000</v>
      </c>
      <c r="G20" s="2">
        <v>2200</v>
      </c>
      <c r="H20" s="2">
        <v>0</v>
      </c>
      <c r="I20" s="7" t="str">
        <f t="shared" si="0"/>
        <v xml:space="preserve"> </v>
      </c>
    </row>
    <row r="21" spans="1:18" x14ac:dyDescent="0.2">
      <c r="A21" s="5">
        <v>36622</v>
      </c>
      <c r="B21" s="2" t="s">
        <v>25</v>
      </c>
      <c r="C21" s="2">
        <v>0</v>
      </c>
      <c r="E21" s="2">
        <v>0</v>
      </c>
      <c r="F21" s="2">
        <v>0</v>
      </c>
      <c r="G21" s="2">
        <v>0</v>
      </c>
      <c r="H21" s="2">
        <v>0</v>
      </c>
      <c r="I21" s="7"/>
    </row>
    <row r="22" spans="1:18" x14ac:dyDescent="0.2">
      <c r="A22" s="5">
        <v>36623</v>
      </c>
      <c r="C22" s="2">
        <v>0</v>
      </c>
      <c r="E22" s="2">
        <v>0</v>
      </c>
      <c r="F22" s="2">
        <v>0</v>
      </c>
      <c r="G22" s="2">
        <v>0</v>
      </c>
      <c r="H22" s="2">
        <v>0</v>
      </c>
      <c r="I22" s="7" t="str">
        <f t="shared" si="0"/>
        <v xml:space="preserve"> </v>
      </c>
    </row>
    <row r="23" spans="1:18" x14ac:dyDescent="0.2">
      <c r="A23" s="5">
        <v>36624</v>
      </c>
      <c r="C23" s="2">
        <v>0</v>
      </c>
      <c r="E23" s="2">
        <v>0</v>
      </c>
      <c r="F23" s="2">
        <v>0</v>
      </c>
      <c r="G23" s="2">
        <v>0</v>
      </c>
      <c r="H23" s="2">
        <v>0</v>
      </c>
      <c r="I23" s="7" t="str">
        <f t="shared" si="0"/>
        <v xml:space="preserve"> </v>
      </c>
    </row>
    <row r="24" spans="1:18" x14ac:dyDescent="0.2">
      <c r="A24" s="5">
        <v>36625</v>
      </c>
      <c r="C24" s="2">
        <v>0</v>
      </c>
      <c r="E24" s="2">
        <v>0</v>
      </c>
      <c r="F24" s="2">
        <v>0</v>
      </c>
      <c r="G24" s="2">
        <v>0</v>
      </c>
      <c r="H24" s="2">
        <v>0</v>
      </c>
      <c r="I24" s="7" t="str">
        <f t="shared" si="0"/>
        <v xml:space="preserve"> </v>
      </c>
    </row>
    <row r="25" spans="1:18" x14ac:dyDescent="0.2">
      <c r="A25" s="5">
        <v>36626</v>
      </c>
      <c r="C25" s="2">
        <v>0</v>
      </c>
      <c r="E25" s="2">
        <v>0</v>
      </c>
      <c r="F25" s="2">
        <v>0</v>
      </c>
      <c r="G25" s="2">
        <v>0</v>
      </c>
      <c r="H25" s="2">
        <v>0</v>
      </c>
      <c r="I25" s="7" t="str">
        <f t="shared" si="0"/>
        <v xml:space="preserve"> </v>
      </c>
    </row>
    <row r="26" spans="1:18" x14ac:dyDescent="0.2">
      <c r="A26" s="5">
        <v>36627</v>
      </c>
      <c r="C26" s="2">
        <v>27800</v>
      </c>
      <c r="E26" s="2">
        <v>7800</v>
      </c>
      <c r="F26" s="2">
        <v>20000</v>
      </c>
      <c r="G26" s="2">
        <v>0</v>
      </c>
      <c r="H26" s="2">
        <v>0</v>
      </c>
      <c r="I26" s="7" t="str">
        <f t="shared" si="0"/>
        <v xml:space="preserve"> </v>
      </c>
      <c r="J26" s="2">
        <v>20000</v>
      </c>
    </row>
    <row r="27" spans="1:18" x14ac:dyDescent="0.2">
      <c r="A27" s="5">
        <v>36628</v>
      </c>
      <c r="C27" s="2">
        <v>60000</v>
      </c>
      <c r="E27" s="2">
        <v>7800</v>
      </c>
      <c r="F27" s="2">
        <v>20000</v>
      </c>
      <c r="G27" s="2">
        <v>15000</v>
      </c>
      <c r="H27" s="2">
        <f t="shared" ref="H27:H35" si="1">60000-7800-20000-15000</f>
        <v>17200</v>
      </c>
      <c r="I27" s="7" t="str">
        <f t="shared" si="0"/>
        <v xml:space="preserve"> </v>
      </c>
      <c r="J27" s="2">
        <v>20000</v>
      </c>
      <c r="O27" s="2">
        <v>15000</v>
      </c>
      <c r="R27" s="2">
        <v>15000</v>
      </c>
    </row>
    <row r="28" spans="1:18" x14ac:dyDescent="0.2">
      <c r="A28" s="5">
        <v>36629</v>
      </c>
      <c r="C28" s="2">
        <v>60000</v>
      </c>
      <c r="E28" s="2">
        <v>7800</v>
      </c>
      <c r="F28" s="2">
        <v>20000</v>
      </c>
      <c r="G28" s="2">
        <v>15000</v>
      </c>
      <c r="H28" s="2">
        <f t="shared" si="1"/>
        <v>17200</v>
      </c>
      <c r="I28" s="7" t="str">
        <f t="shared" ref="I28:I33" si="2">IF(C28-SUM(D28:H28)=0," ","Out of Balance!")</f>
        <v xml:space="preserve"> </v>
      </c>
      <c r="J28" s="2">
        <v>20000</v>
      </c>
      <c r="O28" s="2">
        <v>15000</v>
      </c>
      <c r="R28" s="2">
        <v>15000</v>
      </c>
    </row>
    <row r="29" spans="1:18" x14ac:dyDescent="0.2">
      <c r="A29" s="5">
        <v>36630</v>
      </c>
      <c r="C29" s="2">
        <v>60000</v>
      </c>
      <c r="E29" s="2">
        <v>7800</v>
      </c>
      <c r="F29" s="2">
        <v>20000</v>
      </c>
      <c r="G29" s="2">
        <v>15000</v>
      </c>
      <c r="H29" s="2">
        <f t="shared" si="1"/>
        <v>17200</v>
      </c>
      <c r="I29" s="7" t="str">
        <f t="shared" si="2"/>
        <v xml:space="preserve"> </v>
      </c>
      <c r="J29" s="2">
        <v>20000</v>
      </c>
      <c r="O29" s="2">
        <v>15000</v>
      </c>
      <c r="R29" s="2">
        <v>15000</v>
      </c>
    </row>
    <row r="30" spans="1:18" x14ac:dyDescent="0.2">
      <c r="A30" s="5">
        <v>36631</v>
      </c>
      <c r="C30" s="2">
        <v>60000</v>
      </c>
      <c r="E30" s="2">
        <v>7800</v>
      </c>
      <c r="F30" s="2">
        <v>20000</v>
      </c>
      <c r="G30" s="2">
        <v>15000</v>
      </c>
      <c r="H30" s="2">
        <f t="shared" si="1"/>
        <v>17200</v>
      </c>
      <c r="I30" s="7" t="str">
        <f t="shared" si="2"/>
        <v xml:space="preserve"> </v>
      </c>
      <c r="J30" s="2">
        <v>20000</v>
      </c>
      <c r="O30" s="2">
        <v>15000</v>
      </c>
      <c r="R30" s="2">
        <v>15000</v>
      </c>
    </row>
    <row r="31" spans="1:18" x14ac:dyDescent="0.2">
      <c r="A31" s="5">
        <v>36632</v>
      </c>
      <c r="C31" s="2">
        <v>60000</v>
      </c>
      <c r="E31" s="2">
        <v>7800</v>
      </c>
      <c r="F31" s="2">
        <v>20000</v>
      </c>
      <c r="G31" s="2">
        <v>15000</v>
      </c>
      <c r="H31" s="2">
        <f t="shared" si="1"/>
        <v>17200</v>
      </c>
      <c r="I31" s="7" t="str">
        <f t="shared" si="2"/>
        <v xml:space="preserve"> </v>
      </c>
      <c r="J31" s="2">
        <v>20000</v>
      </c>
      <c r="O31" s="2">
        <v>15000</v>
      </c>
      <c r="R31" s="2">
        <v>15000</v>
      </c>
    </row>
    <row r="32" spans="1:18" x14ac:dyDescent="0.2">
      <c r="A32" s="5">
        <v>36633</v>
      </c>
      <c r="C32" s="2">
        <v>60000</v>
      </c>
      <c r="E32" s="2">
        <v>7800</v>
      </c>
      <c r="F32" s="2">
        <v>20000</v>
      </c>
      <c r="G32" s="2">
        <v>15000</v>
      </c>
      <c r="H32" s="2">
        <f t="shared" si="1"/>
        <v>17200</v>
      </c>
      <c r="I32" s="7" t="str">
        <f t="shared" si="2"/>
        <v xml:space="preserve"> </v>
      </c>
      <c r="J32" s="2">
        <v>20000</v>
      </c>
      <c r="O32" s="2">
        <v>15000</v>
      </c>
      <c r="R32" s="2">
        <v>15000</v>
      </c>
    </row>
    <row r="33" spans="1:19" x14ac:dyDescent="0.2">
      <c r="A33" s="5">
        <v>36634</v>
      </c>
      <c r="C33" s="2">
        <v>60000</v>
      </c>
      <c r="E33" s="2">
        <v>7800</v>
      </c>
      <c r="F33" s="2">
        <v>20000</v>
      </c>
      <c r="G33" s="2">
        <v>15000</v>
      </c>
      <c r="H33" s="2">
        <f t="shared" si="1"/>
        <v>17200</v>
      </c>
      <c r="I33" s="7" t="str">
        <f t="shared" si="2"/>
        <v xml:space="preserve"> </v>
      </c>
      <c r="J33" s="2">
        <v>20000</v>
      </c>
      <c r="O33" s="2">
        <v>15000</v>
      </c>
      <c r="R33" s="2">
        <v>15000</v>
      </c>
    </row>
    <row r="34" spans="1:19" x14ac:dyDescent="0.2">
      <c r="A34" s="5">
        <v>36635</v>
      </c>
      <c r="C34" s="2">
        <v>60000</v>
      </c>
      <c r="E34" s="2">
        <v>7800</v>
      </c>
      <c r="F34" s="2">
        <v>20000</v>
      </c>
      <c r="G34" s="2">
        <v>15000</v>
      </c>
      <c r="H34" s="2">
        <f t="shared" si="1"/>
        <v>17200</v>
      </c>
      <c r="I34" s="7" t="str">
        <f>IF(C34-SUM(D34:H34)=0," ","Out of Balance!")</f>
        <v xml:space="preserve"> </v>
      </c>
      <c r="J34" s="2">
        <v>20000</v>
      </c>
      <c r="O34" s="2">
        <v>15000</v>
      </c>
      <c r="R34" s="2">
        <v>15000</v>
      </c>
    </row>
    <row r="35" spans="1:19" ht="12" customHeight="1" x14ac:dyDescent="0.2">
      <c r="A35" s="5">
        <v>36636</v>
      </c>
      <c r="C35" s="2">
        <v>60000</v>
      </c>
      <c r="E35" s="2">
        <v>7800</v>
      </c>
      <c r="F35" s="2">
        <v>20000</v>
      </c>
      <c r="G35" s="2">
        <v>15000</v>
      </c>
      <c r="H35" s="2">
        <f t="shared" si="1"/>
        <v>17200</v>
      </c>
      <c r="I35" s="7" t="str">
        <f>IF(C35-SUM(D35:H35)=0," ","Out of Balance!")</f>
        <v xml:space="preserve"> </v>
      </c>
      <c r="J35" s="2">
        <v>20000</v>
      </c>
      <c r="O35" s="2">
        <v>15000</v>
      </c>
      <c r="R35" s="2">
        <v>15000</v>
      </c>
    </row>
    <row r="36" spans="1:19" ht="12" customHeight="1" x14ac:dyDescent="0.2">
      <c r="A36" s="5">
        <v>36636</v>
      </c>
      <c r="B36" s="2" t="s">
        <v>26</v>
      </c>
      <c r="C36" s="2">
        <v>45000</v>
      </c>
      <c r="E36" s="2">
        <v>7800</v>
      </c>
      <c r="F36" s="2">
        <v>20000</v>
      </c>
      <c r="G36" s="2">
        <v>15000</v>
      </c>
      <c r="H36" s="2">
        <v>2200</v>
      </c>
      <c r="I36" s="7" t="str">
        <f>IF(C36-SUM(D36:H36)=0," ","Out of Balance!")</f>
        <v xml:space="preserve"> </v>
      </c>
      <c r="J36" s="2">
        <v>20000</v>
      </c>
      <c r="O36" s="2">
        <v>0</v>
      </c>
      <c r="R36" s="2">
        <v>0</v>
      </c>
    </row>
    <row r="37" spans="1:19" x14ac:dyDescent="0.2">
      <c r="A37" s="5">
        <v>36637</v>
      </c>
      <c r="C37" s="2">
        <v>45000</v>
      </c>
      <c r="E37" s="2">
        <v>7800</v>
      </c>
      <c r="F37" s="2">
        <v>20000</v>
      </c>
      <c r="G37" s="2">
        <v>15000</v>
      </c>
      <c r="H37" s="2">
        <v>2200</v>
      </c>
      <c r="I37" s="7" t="str">
        <f t="shared" si="0"/>
        <v xml:space="preserve"> </v>
      </c>
      <c r="J37" s="2">
        <v>20000</v>
      </c>
      <c r="O37" s="2">
        <v>0</v>
      </c>
      <c r="R37" s="2">
        <v>0</v>
      </c>
    </row>
    <row r="38" spans="1:19" x14ac:dyDescent="0.2">
      <c r="A38" s="5">
        <v>36638</v>
      </c>
      <c r="C38" s="2">
        <v>45000</v>
      </c>
      <c r="E38" s="2">
        <v>7800</v>
      </c>
      <c r="F38" s="2">
        <v>20000</v>
      </c>
      <c r="G38" s="2">
        <v>15000</v>
      </c>
      <c r="H38" s="2">
        <v>2200</v>
      </c>
      <c r="I38" s="7" t="str">
        <f t="shared" si="0"/>
        <v xml:space="preserve"> </v>
      </c>
      <c r="J38" s="2">
        <v>20000</v>
      </c>
      <c r="O38" s="2">
        <v>0</v>
      </c>
      <c r="R38" s="2">
        <v>0</v>
      </c>
    </row>
    <row r="39" spans="1:19" x14ac:dyDescent="0.2">
      <c r="A39" s="5">
        <v>36639</v>
      </c>
      <c r="C39" s="2">
        <v>45000</v>
      </c>
      <c r="E39" s="2">
        <v>7800</v>
      </c>
      <c r="F39" s="2">
        <v>20000</v>
      </c>
      <c r="G39" s="2">
        <v>15000</v>
      </c>
      <c r="H39" s="2">
        <v>2200</v>
      </c>
      <c r="I39" s="7" t="str">
        <f t="shared" si="0"/>
        <v xml:space="preserve"> </v>
      </c>
      <c r="J39" s="2">
        <v>20000</v>
      </c>
      <c r="O39" s="2">
        <v>0</v>
      </c>
      <c r="R39" s="2">
        <v>0</v>
      </c>
    </row>
    <row r="40" spans="1:19" x14ac:dyDescent="0.2">
      <c r="A40" s="5">
        <v>36640</v>
      </c>
      <c r="C40" s="2">
        <v>45000</v>
      </c>
      <c r="E40" s="2">
        <v>7800</v>
      </c>
      <c r="F40" s="2">
        <v>20000</v>
      </c>
      <c r="G40" s="2">
        <v>15000</v>
      </c>
      <c r="H40" s="2">
        <v>2200</v>
      </c>
      <c r="I40" s="7" t="str">
        <f t="shared" si="0"/>
        <v xml:space="preserve"> </v>
      </c>
      <c r="J40" s="2">
        <v>20000</v>
      </c>
      <c r="O40" s="2">
        <v>0</v>
      </c>
      <c r="R40" s="2">
        <v>0</v>
      </c>
    </row>
    <row r="41" spans="1:19" x14ac:dyDescent="0.2">
      <c r="A41" s="5">
        <v>36641</v>
      </c>
      <c r="C41" s="2">
        <v>45000</v>
      </c>
      <c r="E41" s="2">
        <v>7800</v>
      </c>
      <c r="F41" s="2">
        <v>20000</v>
      </c>
      <c r="G41" s="2">
        <v>15000</v>
      </c>
      <c r="H41" s="2">
        <v>2200</v>
      </c>
      <c r="I41" s="7" t="str">
        <f t="shared" si="0"/>
        <v xml:space="preserve"> </v>
      </c>
      <c r="J41" s="2">
        <v>20000</v>
      </c>
      <c r="O41" s="2">
        <v>0</v>
      </c>
      <c r="R41" s="2">
        <v>0</v>
      </c>
      <c r="S41" s="2">
        <v>0</v>
      </c>
    </row>
    <row r="42" spans="1:19" x14ac:dyDescent="0.2">
      <c r="A42" s="5">
        <v>36642</v>
      </c>
      <c r="C42" s="2">
        <v>45000</v>
      </c>
      <c r="E42" s="2">
        <v>7800</v>
      </c>
      <c r="F42" s="2">
        <v>20000</v>
      </c>
      <c r="G42" s="2">
        <v>15000</v>
      </c>
      <c r="H42" s="2">
        <v>2200</v>
      </c>
      <c r="I42" s="7" t="str">
        <f t="shared" si="0"/>
        <v xml:space="preserve"> </v>
      </c>
      <c r="O42" s="2">
        <v>0</v>
      </c>
      <c r="R42" s="2">
        <v>0</v>
      </c>
    </row>
    <row r="43" spans="1:19" x14ac:dyDescent="0.2">
      <c r="A43" s="5"/>
      <c r="I43" s="7" t="str">
        <f t="shared" si="0"/>
        <v xml:space="preserve"> </v>
      </c>
    </row>
    <row r="44" spans="1:19" x14ac:dyDescent="0.2">
      <c r="A44" s="5"/>
      <c r="I44" s="7" t="str">
        <f t="shared" si="0"/>
        <v xml:space="preserve"> </v>
      </c>
    </row>
    <row r="45" spans="1:19" x14ac:dyDescent="0.2">
      <c r="A45" s="5"/>
      <c r="I45" s="7" t="str">
        <f t="shared" si="0"/>
        <v xml:space="preserve"> </v>
      </c>
    </row>
    <row r="46" spans="1:19" x14ac:dyDescent="0.2">
      <c r="A46" s="5"/>
      <c r="I46" s="7" t="str">
        <f t="shared" si="0"/>
        <v xml:space="preserve"> </v>
      </c>
    </row>
    <row r="47" spans="1:19" x14ac:dyDescent="0.2">
      <c r="A47" s="5"/>
      <c r="I47" s="7" t="str">
        <f t="shared" si="0"/>
        <v xml:space="preserve"> </v>
      </c>
    </row>
    <row r="48" spans="1:19" x14ac:dyDescent="0.2">
      <c r="A48" s="5"/>
      <c r="I48" s="7" t="str">
        <f t="shared" si="0"/>
        <v xml:space="preserve"> </v>
      </c>
    </row>
    <row r="49" spans="1:9" x14ac:dyDescent="0.2">
      <c r="A49" s="5"/>
      <c r="I49" s="7" t="str">
        <f t="shared" si="0"/>
        <v xml:space="preserve"> </v>
      </c>
    </row>
    <row r="50" spans="1:9" x14ac:dyDescent="0.2">
      <c r="A50" s="5"/>
      <c r="I50" s="7" t="str">
        <f t="shared" si="0"/>
        <v xml:space="preserve"> </v>
      </c>
    </row>
    <row r="51" spans="1:9" x14ac:dyDescent="0.2">
      <c r="A51" s="5"/>
      <c r="I51" s="7" t="str">
        <f t="shared" si="0"/>
        <v xml:space="preserve"> </v>
      </c>
    </row>
    <row r="52" spans="1:9" x14ac:dyDescent="0.2">
      <c r="A52" s="5"/>
      <c r="I52" s="7" t="str">
        <f t="shared" si="0"/>
        <v xml:space="preserve"> </v>
      </c>
    </row>
    <row r="53" spans="1:9" x14ac:dyDescent="0.2">
      <c r="A53" s="5"/>
      <c r="I53" s="7" t="str">
        <f t="shared" si="0"/>
        <v xml:space="preserve"> </v>
      </c>
    </row>
    <row r="54" spans="1:9" x14ac:dyDescent="0.2">
      <c r="A54" s="5"/>
      <c r="I54" s="7" t="str">
        <f t="shared" si="0"/>
        <v xml:space="preserve"> </v>
      </c>
    </row>
    <row r="55" spans="1:9" x14ac:dyDescent="0.2">
      <c r="A55" s="5"/>
      <c r="I55" s="7" t="str">
        <f t="shared" si="0"/>
        <v xml:space="preserve"> </v>
      </c>
    </row>
    <row r="56" spans="1:9" x14ac:dyDescent="0.2">
      <c r="A56" s="5"/>
      <c r="I56" s="7" t="str">
        <f t="shared" si="0"/>
        <v xml:space="preserve"> </v>
      </c>
    </row>
    <row r="57" spans="1:9" x14ac:dyDescent="0.2">
      <c r="A57" s="5"/>
      <c r="I57" s="7" t="str">
        <f t="shared" si="0"/>
        <v xml:space="preserve"> </v>
      </c>
    </row>
    <row r="58" spans="1:9" x14ac:dyDescent="0.2">
      <c r="A58" s="5"/>
      <c r="I58" s="7" t="str">
        <f t="shared" si="0"/>
        <v xml:space="preserve"> </v>
      </c>
    </row>
    <row r="59" spans="1:9" x14ac:dyDescent="0.2">
      <c r="A59" s="5"/>
      <c r="I59" s="7" t="str">
        <f t="shared" si="0"/>
        <v xml:space="preserve"> </v>
      </c>
    </row>
    <row r="60" spans="1:9" x14ac:dyDescent="0.2">
      <c r="A60" s="5"/>
      <c r="I60" s="7" t="str">
        <f t="shared" si="0"/>
        <v xml:space="preserve"> </v>
      </c>
    </row>
    <row r="61" spans="1:9" x14ac:dyDescent="0.2">
      <c r="A61" s="5"/>
      <c r="I61" s="7" t="str">
        <f t="shared" si="0"/>
        <v xml:space="preserve"> </v>
      </c>
    </row>
    <row r="62" spans="1:9" x14ac:dyDescent="0.2">
      <c r="A62" s="5"/>
      <c r="I62" s="7" t="str">
        <f t="shared" si="0"/>
        <v xml:space="preserve"> </v>
      </c>
    </row>
    <row r="63" spans="1:9" x14ac:dyDescent="0.2">
      <c r="A63" s="5"/>
      <c r="I63" s="7" t="str">
        <f t="shared" si="0"/>
        <v xml:space="preserve"> </v>
      </c>
    </row>
    <row r="64" spans="1:9" x14ac:dyDescent="0.2">
      <c r="A64" s="5"/>
      <c r="I64" s="7" t="str">
        <f t="shared" si="0"/>
        <v xml:space="preserve"> </v>
      </c>
    </row>
    <row r="65" spans="1:9" x14ac:dyDescent="0.2">
      <c r="A65" s="5"/>
      <c r="I65" s="7" t="str">
        <f t="shared" si="0"/>
        <v xml:space="preserve"> </v>
      </c>
    </row>
    <row r="66" spans="1:9" x14ac:dyDescent="0.2">
      <c r="A66" s="5"/>
      <c r="I66" s="7" t="str">
        <f t="shared" si="0"/>
        <v xml:space="preserve"> </v>
      </c>
    </row>
    <row r="67" spans="1:9" x14ac:dyDescent="0.2">
      <c r="A67" s="5"/>
      <c r="I67" s="7" t="str">
        <f t="shared" si="0"/>
        <v xml:space="preserve"> </v>
      </c>
    </row>
    <row r="68" spans="1:9" x14ac:dyDescent="0.2">
      <c r="A68" s="5"/>
      <c r="I68" s="7" t="str">
        <f t="shared" si="0"/>
        <v xml:space="preserve"> </v>
      </c>
    </row>
    <row r="69" spans="1:9" x14ac:dyDescent="0.2">
      <c r="A69" s="5"/>
      <c r="I69" s="7" t="str">
        <f t="shared" si="0"/>
        <v xml:space="preserve"> </v>
      </c>
    </row>
    <row r="70" spans="1:9" x14ac:dyDescent="0.2">
      <c r="A70" s="5"/>
      <c r="I70" s="7" t="str">
        <f t="shared" si="0"/>
        <v xml:space="preserve"> </v>
      </c>
    </row>
    <row r="71" spans="1:9" x14ac:dyDescent="0.2">
      <c r="A71" s="5"/>
      <c r="I71" s="7" t="str">
        <f t="shared" si="0"/>
        <v xml:space="preserve"> </v>
      </c>
    </row>
    <row r="72" spans="1:9" x14ac:dyDescent="0.2">
      <c r="A72" s="5"/>
      <c r="I72" s="7" t="str">
        <f t="shared" si="0"/>
        <v xml:space="preserve"> </v>
      </c>
    </row>
    <row r="73" spans="1:9" x14ac:dyDescent="0.2">
      <c r="A73" s="5"/>
      <c r="I73" s="7" t="str">
        <f t="shared" si="0"/>
        <v xml:space="preserve"> </v>
      </c>
    </row>
    <row r="74" spans="1:9" x14ac:dyDescent="0.2">
      <c r="A74" s="5"/>
      <c r="I74" s="7" t="str">
        <f t="shared" si="0"/>
        <v xml:space="preserve"> </v>
      </c>
    </row>
    <row r="75" spans="1:9" x14ac:dyDescent="0.2">
      <c r="A75" s="5"/>
      <c r="I75" s="7" t="str">
        <f t="shared" si="0"/>
        <v xml:space="preserve"> </v>
      </c>
    </row>
    <row r="76" spans="1:9" x14ac:dyDescent="0.2">
      <c r="A76" s="5"/>
      <c r="I76" s="7" t="str">
        <f t="shared" si="0"/>
        <v xml:space="preserve"> </v>
      </c>
    </row>
    <row r="77" spans="1:9" x14ac:dyDescent="0.2">
      <c r="A77" s="5"/>
      <c r="I77" s="7" t="str">
        <f t="shared" si="0"/>
        <v xml:space="preserve"> </v>
      </c>
    </row>
    <row r="78" spans="1:9" x14ac:dyDescent="0.2">
      <c r="A78" s="5"/>
      <c r="I78" s="7" t="str">
        <f t="shared" si="0"/>
        <v xml:space="preserve"> </v>
      </c>
    </row>
    <row r="79" spans="1:9" x14ac:dyDescent="0.2">
      <c r="A79" s="5"/>
      <c r="I79" s="7" t="str">
        <f t="shared" ref="I79:I142" si="3">IF(C79-SUM(D79:H79)=0," ","Out of Balance!")</f>
        <v xml:space="preserve"> </v>
      </c>
    </row>
    <row r="80" spans="1:9" x14ac:dyDescent="0.2">
      <c r="A80" s="5"/>
      <c r="I80" s="7" t="str">
        <f t="shared" si="3"/>
        <v xml:space="preserve"> </v>
      </c>
    </row>
    <row r="81" spans="1:9" x14ac:dyDescent="0.2">
      <c r="A81" s="5"/>
      <c r="I81" s="7" t="str">
        <f t="shared" si="3"/>
        <v xml:space="preserve"> </v>
      </c>
    </row>
    <row r="82" spans="1:9" x14ac:dyDescent="0.2">
      <c r="A82" s="5"/>
      <c r="I82" s="7" t="str">
        <f t="shared" si="3"/>
        <v xml:space="preserve"> </v>
      </c>
    </row>
    <row r="83" spans="1:9" x14ac:dyDescent="0.2">
      <c r="A83" s="5"/>
      <c r="I83" s="7" t="str">
        <f t="shared" si="3"/>
        <v xml:space="preserve"> </v>
      </c>
    </row>
    <row r="84" spans="1:9" x14ac:dyDescent="0.2">
      <c r="A84" s="5"/>
      <c r="I84" s="7" t="str">
        <f t="shared" si="3"/>
        <v xml:space="preserve"> </v>
      </c>
    </row>
    <row r="85" spans="1:9" x14ac:dyDescent="0.2">
      <c r="A85" s="5"/>
      <c r="I85" s="7" t="str">
        <f t="shared" si="3"/>
        <v xml:space="preserve"> </v>
      </c>
    </row>
    <row r="86" spans="1:9" x14ac:dyDescent="0.2">
      <c r="A86" s="5"/>
      <c r="I86" s="7" t="str">
        <f t="shared" si="3"/>
        <v xml:space="preserve"> </v>
      </c>
    </row>
    <row r="87" spans="1:9" x14ac:dyDescent="0.2">
      <c r="A87" s="5"/>
      <c r="I87" s="7" t="str">
        <f t="shared" si="3"/>
        <v xml:space="preserve"> </v>
      </c>
    </row>
    <row r="88" spans="1:9" x14ac:dyDescent="0.2">
      <c r="A88" s="5"/>
      <c r="I88" s="7" t="str">
        <f t="shared" si="3"/>
        <v xml:space="preserve"> </v>
      </c>
    </row>
    <row r="89" spans="1:9" x14ac:dyDescent="0.2">
      <c r="A89" s="5"/>
      <c r="I89" s="7" t="str">
        <f t="shared" si="3"/>
        <v xml:space="preserve"> </v>
      </c>
    </row>
    <row r="90" spans="1:9" x14ac:dyDescent="0.2">
      <c r="A90" s="5"/>
      <c r="I90" s="7" t="str">
        <f t="shared" si="3"/>
        <v xml:space="preserve"> </v>
      </c>
    </row>
    <row r="91" spans="1:9" x14ac:dyDescent="0.2">
      <c r="A91" s="5"/>
      <c r="I91" s="7" t="str">
        <f t="shared" si="3"/>
        <v xml:space="preserve"> </v>
      </c>
    </row>
    <row r="92" spans="1:9" x14ac:dyDescent="0.2">
      <c r="A92" s="5"/>
      <c r="I92" s="7" t="str">
        <f t="shared" si="3"/>
        <v xml:space="preserve"> </v>
      </c>
    </row>
    <row r="93" spans="1:9" x14ac:dyDescent="0.2">
      <c r="A93" s="5"/>
      <c r="I93" s="7" t="str">
        <f t="shared" si="3"/>
        <v xml:space="preserve"> </v>
      </c>
    </row>
    <row r="94" spans="1:9" x14ac:dyDescent="0.2">
      <c r="A94" s="5"/>
      <c r="I94" s="7" t="str">
        <f t="shared" si="3"/>
        <v xml:space="preserve"> </v>
      </c>
    </row>
    <row r="95" spans="1:9" x14ac:dyDescent="0.2">
      <c r="A95" s="5"/>
      <c r="I95" s="7" t="str">
        <f t="shared" si="3"/>
        <v xml:space="preserve"> </v>
      </c>
    </row>
    <row r="96" spans="1:9" x14ac:dyDescent="0.2">
      <c r="A96" s="5"/>
      <c r="I96" s="7" t="str">
        <f t="shared" si="3"/>
        <v xml:space="preserve"> </v>
      </c>
    </row>
    <row r="97" spans="1:9" x14ac:dyDescent="0.2">
      <c r="A97" s="5"/>
      <c r="I97" s="7" t="str">
        <f t="shared" si="3"/>
        <v xml:space="preserve"> </v>
      </c>
    </row>
    <row r="98" spans="1:9" x14ac:dyDescent="0.2">
      <c r="A98" s="5"/>
      <c r="I98" s="7" t="str">
        <f t="shared" si="3"/>
        <v xml:space="preserve"> </v>
      </c>
    </row>
    <row r="99" spans="1:9" x14ac:dyDescent="0.2">
      <c r="A99" s="5"/>
      <c r="I99" s="7" t="str">
        <f t="shared" si="3"/>
        <v xml:space="preserve"> </v>
      </c>
    </row>
    <row r="100" spans="1:9" x14ac:dyDescent="0.2">
      <c r="A100" s="5"/>
      <c r="I100" s="7" t="str">
        <f t="shared" si="3"/>
        <v xml:space="preserve"> </v>
      </c>
    </row>
    <row r="101" spans="1:9" x14ac:dyDescent="0.2">
      <c r="A101" s="5"/>
      <c r="I101" s="7" t="str">
        <f t="shared" si="3"/>
        <v xml:space="preserve"> </v>
      </c>
    </row>
    <row r="102" spans="1:9" x14ac:dyDescent="0.2">
      <c r="A102" s="5"/>
      <c r="I102" s="7" t="str">
        <f t="shared" si="3"/>
        <v xml:space="preserve"> </v>
      </c>
    </row>
    <row r="103" spans="1:9" x14ac:dyDescent="0.2">
      <c r="A103" s="5"/>
      <c r="I103" s="7" t="str">
        <f t="shared" si="3"/>
        <v xml:space="preserve"> </v>
      </c>
    </row>
    <row r="104" spans="1:9" x14ac:dyDescent="0.2">
      <c r="A104" s="5"/>
      <c r="I104" s="7" t="str">
        <f t="shared" si="3"/>
        <v xml:space="preserve"> </v>
      </c>
    </row>
    <row r="105" spans="1:9" x14ac:dyDescent="0.2">
      <c r="A105" s="5"/>
      <c r="I105" s="7" t="str">
        <f t="shared" si="3"/>
        <v xml:space="preserve"> </v>
      </c>
    </row>
    <row r="106" spans="1:9" x14ac:dyDescent="0.2">
      <c r="A106" s="5"/>
      <c r="I106" s="7" t="str">
        <f t="shared" si="3"/>
        <v xml:space="preserve"> </v>
      </c>
    </row>
    <row r="107" spans="1:9" x14ac:dyDescent="0.2">
      <c r="A107" s="5"/>
      <c r="I107" s="7" t="str">
        <f t="shared" si="3"/>
        <v xml:space="preserve"> </v>
      </c>
    </row>
    <row r="108" spans="1:9" x14ac:dyDescent="0.2">
      <c r="A108" s="5"/>
      <c r="I108" s="7" t="str">
        <f t="shared" si="3"/>
        <v xml:space="preserve"> </v>
      </c>
    </row>
    <row r="109" spans="1:9" x14ac:dyDescent="0.2">
      <c r="A109" s="5"/>
      <c r="I109" s="7" t="str">
        <f t="shared" si="3"/>
        <v xml:space="preserve"> </v>
      </c>
    </row>
    <row r="110" spans="1:9" x14ac:dyDescent="0.2">
      <c r="A110" s="5"/>
      <c r="I110" s="7" t="str">
        <f t="shared" si="3"/>
        <v xml:space="preserve"> </v>
      </c>
    </row>
    <row r="111" spans="1:9" x14ac:dyDescent="0.2">
      <c r="A111" s="5"/>
      <c r="I111" s="7" t="str">
        <f t="shared" si="3"/>
        <v xml:space="preserve"> </v>
      </c>
    </row>
    <row r="112" spans="1:9" x14ac:dyDescent="0.2">
      <c r="A112" s="5"/>
      <c r="I112" s="7" t="str">
        <f t="shared" si="3"/>
        <v xml:space="preserve"> </v>
      </c>
    </row>
    <row r="113" spans="1:9" x14ac:dyDescent="0.2">
      <c r="A113" s="5"/>
      <c r="I113" s="7" t="str">
        <f t="shared" si="3"/>
        <v xml:space="preserve"> </v>
      </c>
    </row>
    <row r="114" spans="1:9" x14ac:dyDescent="0.2">
      <c r="A114" s="5"/>
      <c r="I114" s="7" t="str">
        <f t="shared" si="3"/>
        <v xml:space="preserve"> </v>
      </c>
    </row>
    <row r="115" spans="1:9" x14ac:dyDescent="0.2">
      <c r="A115" s="5"/>
      <c r="I115" s="7" t="str">
        <f t="shared" si="3"/>
        <v xml:space="preserve"> </v>
      </c>
    </row>
    <row r="116" spans="1:9" x14ac:dyDescent="0.2">
      <c r="A116" s="5"/>
      <c r="I116" s="7" t="str">
        <f t="shared" si="3"/>
        <v xml:space="preserve"> </v>
      </c>
    </row>
    <row r="117" spans="1:9" x14ac:dyDescent="0.2">
      <c r="A117" s="5"/>
      <c r="I117" s="7" t="str">
        <f t="shared" si="3"/>
        <v xml:space="preserve"> </v>
      </c>
    </row>
    <row r="118" spans="1:9" x14ac:dyDescent="0.2">
      <c r="A118" s="5"/>
      <c r="I118" s="7" t="str">
        <f t="shared" si="3"/>
        <v xml:space="preserve"> </v>
      </c>
    </row>
    <row r="119" spans="1:9" x14ac:dyDescent="0.2">
      <c r="A119" s="5"/>
      <c r="I119" s="7" t="str">
        <f t="shared" si="3"/>
        <v xml:space="preserve"> </v>
      </c>
    </row>
    <row r="120" spans="1:9" x14ac:dyDescent="0.2">
      <c r="A120" s="5"/>
      <c r="I120" s="7" t="str">
        <f t="shared" si="3"/>
        <v xml:space="preserve"> </v>
      </c>
    </row>
    <row r="121" spans="1:9" x14ac:dyDescent="0.2">
      <c r="A121" s="5"/>
      <c r="I121" s="7" t="str">
        <f t="shared" si="3"/>
        <v xml:space="preserve"> </v>
      </c>
    </row>
    <row r="122" spans="1:9" x14ac:dyDescent="0.2">
      <c r="A122" s="5"/>
      <c r="I122" s="7" t="str">
        <f t="shared" si="3"/>
        <v xml:space="preserve"> </v>
      </c>
    </row>
    <row r="123" spans="1:9" x14ac:dyDescent="0.2">
      <c r="A123" s="5"/>
      <c r="I123" s="7" t="str">
        <f t="shared" si="3"/>
        <v xml:space="preserve"> </v>
      </c>
    </row>
    <row r="124" spans="1:9" x14ac:dyDescent="0.2">
      <c r="A124" s="5"/>
      <c r="I124" s="7" t="str">
        <f t="shared" si="3"/>
        <v xml:space="preserve"> </v>
      </c>
    </row>
    <row r="125" spans="1:9" x14ac:dyDescent="0.2">
      <c r="A125" s="5"/>
      <c r="I125" s="7" t="str">
        <f t="shared" si="3"/>
        <v xml:space="preserve"> </v>
      </c>
    </row>
    <row r="126" spans="1:9" x14ac:dyDescent="0.2">
      <c r="A126" s="5"/>
      <c r="I126" s="7" t="str">
        <f t="shared" si="3"/>
        <v xml:space="preserve"> </v>
      </c>
    </row>
    <row r="127" spans="1:9" x14ac:dyDescent="0.2">
      <c r="A127" s="5"/>
      <c r="I127" s="7" t="str">
        <f t="shared" si="3"/>
        <v xml:space="preserve"> </v>
      </c>
    </row>
    <row r="128" spans="1:9" x14ac:dyDescent="0.2">
      <c r="A128" s="5"/>
      <c r="I128" s="7" t="str">
        <f t="shared" si="3"/>
        <v xml:space="preserve"> </v>
      </c>
    </row>
    <row r="129" spans="1:9" x14ac:dyDescent="0.2">
      <c r="A129" s="5"/>
      <c r="I129" s="7" t="str">
        <f t="shared" si="3"/>
        <v xml:space="preserve"> </v>
      </c>
    </row>
    <row r="130" spans="1:9" x14ac:dyDescent="0.2">
      <c r="A130" s="5"/>
      <c r="I130" s="7" t="str">
        <f t="shared" si="3"/>
        <v xml:space="preserve"> </v>
      </c>
    </row>
    <row r="131" spans="1:9" x14ac:dyDescent="0.2">
      <c r="A131" s="5"/>
      <c r="I131" s="7" t="str">
        <f t="shared" si="3"/>
        <v xml:space="preserve"> </v>
      </c>
    </row>
    <row r="132" spans="1:9" x14ac:dyDescent="0.2">
      <c r="A132" s="5"/>
      <c r="I132" s="7" t="str">
        <f t="shared" si="3"/>
        <v xml:space="preserve"> </v>
      </c>
    </row>
    <row r="133" spans="1:9" x14ac:dyDescent="0.2">
      <c r="A133" s="5"/>
      <c r="I133" s="7" t="str">
        <f t="shared" si="3"/>
        <v xml:space="preserve"> </v>
      </c>
    </row>
    <row r="134" spans="1:9" x14ac:dyDescent="0.2">
      <c r="A134" s="5"/>
      <c r="I134" s="7" t="str">
        <f t="shared" si="3"/>
        <v xml:space="preserve"> </v>
      </c>
    </row>
    <row r="135" spans="1:9" x14ac:dyDescent="0.2">
      <c r="A135" s="5"/>
      <c r="I135" s="7" t="str">
        <f t="shared" si="3"/>
        <v xml:space="preserve"> </v>
      </c>
    </row>
    <row r="136" spans="1:9" x14ac:dyDescent="0.2">
      <c r="A136" s="5"/>
      <c r="I136" s="7" t="str">
        <f t="shared" si="3"/>
        <v xml:space="preserve"> </v>
      </c>
    </row>
    <row r="137" spans="1:9" x14ac:dyDescent="0.2">
      <c r="A137" s="5"/>
      <c r="I137" s="7" t="str">
        <f t="shared" si="3"/>
        <v xml:space="preserve"> </v>
      </c>
    </row>
    <row r="138" spans="1:9" x14ac:dyDescent="0.2">
      <c r="A138" s="5"/>
      <c r="I138" s="7" t="str">
        <f t="shared" si="3"/>
        <v xml:space="preserve"> </v>
      </c>
    </row>
    <row r="139" spans="1:9" x14ac:dyDescent="0.2">
      <c r="A139" s="5"/>
      <c r="I139" s="7" t="str">
        <f t="shared" si="3"/>
        <v xml:space="preserve"> </v>
      </c>
    </row>
    <row r="140" spans="1:9" x14ac:dyDescent="0.2">
      <c r="A140" s="5"/>
      <c r="I140" s="7" t="str">
        <f t="shared" si="3"/>
        <v xml:space="preserve"> </v>
      </c>
    </row>
    <row r="141" spans="1:9" x14ac:dyDescent="0.2">
      <c r="A141" s="5"/>
      <c r="I141" s="7" t="str">
        <f t="shared" si="3"/>
        <v xml:space="preserve"> </v>
      </c>
    </row>
    <row r="142" spans="1:9" x14ac:dyDescent="0.2">
      <c r="A142" s="5"/>
      <c r="I142" s="7" t="str">
        <f t="shared" si="3"/>
        <v xml:space="preserve"> </v>
      </c>
    </row>
    <row r="143" spans="1:9" x14ac:dyDescent="0.2">
      <c r="A143" s="5"/>
      <c r="I143" s="7" t="str">
        <f t="shared" ref="I143:I195" si="4">IF(C143-SUM(D143:H143)=0," ","Out of Balance!")</f>
        <v xml:space="preserve"> </v>
      </c>
    </row>
    <row r="144" spans="1:9" x14ac:dyDescent="0.2">
      <c r="A144" s="5"/>
      <c r="I144" s="7" t="str">
        <f t="shared" si="4"/>
        <v xml:space="preserve"> </v>
      </c>
    </row>
    <row r="145" spans="1:9" x14ac:dyDescent="0.2">
      <c r="A145" s="5"/>
      <c r="I145" s="7" t="str">
        <f t="shared" si="4"/>
        <v xml:space="preserve"> </v>
      </c>
    </row>
    <row r="146" spans="1:9" x14ac:dyDescent="0.2">
      <c r="A146" s="5"/>
      <c r="I146" s="7" t="str">
        <f t="shared" si="4"/>
        <v xml:space="preserve"> </v>
      </c>
    </row>
    <row r="147" spans="1:9" x14ac:dyDescent="0.2">
      <c r="A147" s="5"/>
      <c r="I147" s="7" t="str">
        <f t="shared" si="4"/>
        <v xml:space="preserve"> </v>
      </c>
    </row>
    <row r="148" spans="1:9" x14ac:dyDescent="0.2">
      <c r="A148" s="5"/>
      <c r="I148" s="7" t="str">
        <f t="shared" si="4"/>
        <v xml:space="preserve"> </v>
      </c>
    </row>
    <row r="149" spans="1:9" x14ac:dyDescent="0.2">
      <c r="A149" s="5"/>
      <c r="I149" s="7" t="str">
        <f t="shared" si="4"/>
        <v xml:space="preserve"> </v>
      </c>
    </row>
    <row r="150" spans="1:9" x14ac:dyDescent="0.2">
      <c r="A150" s="5"/>
      <c r="I150" s="7" t="str">
        <f t="shared" si="4"/>
        <v xml:space="preserve"> </v>
      </c>
    </row>
    <row r="151" spans="1:9" x14ac:dyDescent="0.2">
      <c r="A151" s="5"/>
      <c r="I151" s="7" t="str">
        <f t="shared" si="4"/>
        <v xml:space="preserve"> </v>
      </c>
    </row>
    <row r="152" spans="1:9" x14ac:dyDescent="0.2">
      <c r="A152" s="5"/>
      <c r="I152" s="7" t="str">
        <f t="shared" si="4"/>
        <v xml:space="preserve"> </v>
      </c>
    </row>
    <row r="153" spans="1:9" x14ac:dyDescent="0.2">
      <c r="A153" s="5"/>
      <c r="I153" s="7" t="str">
        <f t="shared" si="4"/>
        <v xml:space="preserve"> </v>
      </c>
    </row>
    <row r="154" spans="1:9" x14ac:dyDescent="0.2">
      <c r="A154" s="5"/>
      <c r="I154" s="7" t="str">
        <f t="shared" si="4"/>
        <v xml:space="preserve"> </v>
      </c>
    </row>
    <row r="155" spans="1:9" x14ac:dyDescent="0.2">
      <c r="A155" s="5"/>
      <c r="I155" s="7" t="str">
        <f t="shared" si="4"/>
        <v xml:space="preserve"> </v>
      </c>
    </row>
    <row r="156" spans="1:9" x14ac:dyDescent="0.2">
      <c r="A156" s="5"/>
      <c r="I156" s="7" t="str">
        <f t="shared" si="4"/>
        <v xml:space="preserve"> </v>
      </c>
    </row>
    <row r="157" spans="1:9" x14ac:dyDescent="0.2">
      <c r="A157" s="5"/>
      <c r="I157" s="7" t="str">
        <f t="shared" si="4"/>
        <v xml:space="preserve"> </v>
      </c>
    </row>
    <row r="158" spans="1:9" x14ac:dyDescent="0.2">
      <c r="A158" s="5"/>
      <c r="I158" s="7" t="str">
        <f t="shared" si="4"/>
        <v xml:space="preserve"> </v>
      </c>
    </row>
    <row r="159" spans="1:9" x14ac:dyDescent="0.2">
      <c r="A159" s="5"/>
      <c r="I159" s="7" t="str">
        <f t="shared" si="4"/>
        <v xml:space="preserve"> </v>
      </c>
    </row>
    <row r="160" spans="1:9" x14ac:dyDescent="0.2">
      <c r="A160" s="5"/>
      <c r="I160" s="7" t="str">
        <f t="shared" si="4"/>
        <v xml:space="preserve"> </v>
      </c>
    </row>
    <row r="161" spans="1:9" x14ac:dyDescent="0.2">
      <c r="A161" s="5"/>
      <c r="I161" s="7" t="str">
        <f t="shared" si="4"/>
        <v xml:space="preserve"> </v>
      </c>
    </row>
    <row r="162" spans="1:9" x14ac:dyDescent="0.2">
      <c r="A162" s="5"/>
      <c r="I162" s="7" t="str">
        <f t="shared" si="4"/>
        <v xml:space="preserve"> </v>
      </c>
    </row>
    <row r="163" spans="1:9" x14ac:dyDescent="0.2">
      <c r="A163" s="5"/>
      <c r="I163" s="7" t="str">
        <f t="shared" si="4"/>
        <v xml:space="preserve"> </v>
      </c>
    </row>
    <row r="164" spans="1:9" x14ac:dyDescent="0.2">
      <c r="A164" s="5"/>
      <c r="I164" s="7" t="str">
        <f t="shared" si="4"/>
        <v xml:space="preserve"> </v>
      </c>
    </row>
    <row r="165" spans="1:9" x14ac:dyDescent="0.2">
      <c r="A165" s="5"/>
      <c r="I165" s="7" t="str">
        <f t="shared" si="4"/>
        <v xml:space="preserve"> </v>
      </c>
    </row>
    <row r="166" spans="1:9" x14ac:dyDescent="0.2">
      <c r="A166" s="5"/>
      <c r="I166" s="7" t="str">
        <f t="shared" si="4"/>
        <v xml:space="preserve"> </v>
      </c>
    </row>
    <row r="167" spans="1:9" x14ac:dyDescent="0.2">
      <c r="A167" s="5"/>
      <c r="I167" s="7" t="str">
        <f t="shared" si="4"/>
        <v xml:space="preserve"> </v>
      </c>
    </row>
    <row r="168" spans="1:9" x14ac:dyDescent="0.2">
      <c r="A168" s="5"/>
      <c r="I168" s="7" t="str">
        <f t="shared" si="4"/>
        <v xml:space="preserve"> </v>
      </c>
    </row>
    <row r="169" spans="1:9" x14ac:dyDescent="0.2">
      <c r="A169" s="5"/>
      <c r="I169" s="7" t="str">
        <f t="shared" si="4"/>
        <v xml:space="preserve"> </v>
      </c>
    </row>
    <row r="170" spans="1:9" x14ac:dyDescent="0.2">
      <c r="A170" s="5"/>
      <c r="I170" s="7" t="str">
        <f t="shared" si="4"/>
        <v xml:space="preserve"> </v>
      </c>
    </row>
    <row r="171" spans="1:9" x14ac:dyDescent="0.2">
      <c r="A171" s="5"/>
      <c r="I171" s="7" t="str">
        <f t="shared" si="4"/>
        <v xml:space="preserve"> </v>
      </c>
    </row>
    <row r="172" spans="1:9" x14ac:dyDescent="0.2">
      <c r="A172" s="5"/>
      <c r="I172" s="7" t="str">
        <f t="shared" si="4"/>
        <v xml:space="preserve"> </v>
      </c>
    </row>
    <row r="173" spans="1:9" x14ac:dyDescent="0.2">
      <c r="A173" s="5"/>
      <c r="I173" s="7" t="str">
        <f t="shared" si="4"/>
        <v xml:space="preserve"> </v>
      </c>
    </row>
    <row r="174" spans="1:9" x14ac:dyDescent="0.2">
      <c r="A174" s="5"/>
      <c r="I174" s="7" t="str">
        <f t="shared" si="4"/>
        <v xml:space="preserve"> </v>
      </c>
    </row>
    <row r="175" spans="1:9" x14ac:dyDescent="0.2">
      <c r="A175" s="5"/>
      <c r="I175" s="7" t="str">
        <f t="shared" si="4"/>
        <v xml:space="preserve"> </v>
      </c>
    </row>
    <row r="176" spans="1:9" x14ac:dyDescent="0.2">
      <c r="A176" s="5"/>
      <c r="I176" s="7" t="str">
        <f t="shared" si="4"/>
        <v xml:space="preserve"> </v>
      </c>
    </row>
    <row r="177" spans="1:9" x14ac:dyDescent="0.2">
      <c r="A177" s="5"/>
      <c r="I177" s="7" t="str">
        <f t="shared" si="4"/>
        <v xml:space="preserve"> </v>
      </c>
    </row>
    <row r="178" spans="1:9" x14ac:dyDescent="0.2">
      <c r="A178" s="5"/>
      <c r="I178" s="7" t="str">
        <f t="shared" si="4"/>
        <v xml:space="preserve"> </v>
      </c>
    </row>
    <row r="179" spans="1:9" x14ac:dyDescent="0.2">
      <c r="A179" s="5"/>
      <c r="I179" s="7" t="str">
        <f t="shared" si="4"/>
        <v xml:space="preserve"> </v>
      </c>
    </row>
    <row r="180" spans="1:9" x14ac:dyDescent="0.2">
      <c r="A180" s="5"/>
      <c r="I180" s="7" t="str">
        <f t="shared" si="4"/>
        <v xml:space="preserve"> </v>
      </c>
    </row>
    <row r="181" spans="1:9" x14ac:dyDescent="0.2">
      <c r="A181" s="5"/>
      <c r="I181" s="7" t="str">
        <f t="shared" si="4"/>
        <v xml:space="preserve"> </v>
      </c>
    </row>
    <row r="182" spans="1:9" x14ac:dyDescent="0.2">
      <c r="A182" s="5"/>
      <c r="I182" s="7" t="str">
        <f t="shared" si="4"/>
        <v xml:space="preserve"> </v>
      </c>
    </row>
    <row r="183" spans="1:9" x14ac:dyDescent="0.2">
      <c r="A183" s="5"/>
      <c r="I183" s="7" t="str">
        <f t="shared" si="4"/>
        <v xml:space="preserve"> </v>
      </c>
    </row>
    <row r="184" spans="1:9" x14ac:dyDescent="0.2">
      <c r="A184" s="5"/>
      <c r="I184" s="7" t="str">
        <f t="shared" si="4"/>
        <v xml:space="preserve"> </v>
      </c>
    </row>
    <row r="185" spans="1:9" x14ac:dyDescent="0.2">
      <c r="A185" s="5"/>
      <c r="I185" s="7" t="str">
        <f t="shared" si="4"/>
        <v xml:space="preserve"> </v>
      </c>
    </row>
    <row r="186" spans="1:9" x14ac:dyDescent="0.2">
      <c r="A186" s="5"/>
      <c r="I186" s="7" t="str">
        <f t="shared" si="4"/>
        <v xml:space="preserve"> </v>
      </c>
    </row>
    <row r="187" spans="1:9" x14ac:dyDescent="0.2">
      <c r="A187" s="5"/>
      <c r="I187" s="7" t="str">
        <f t="shared" si="4"/>
        <v xml:space="preserve"> </v>
      </c>
    </row>
    <row r="188" spans="1:9" x14ac:dyDescent="0.2">
      <c r="A188" s="5"/>
      <c r="I188" s="7" t="str">
        <f t="shared" si="4"/>
        <v xml:space="preserve"> </v>
      </c>
    </row>
    <row r="189" spans="1:9" x14ac:dyDescent="0.2">
      <c r="A189" s="5"/>
      <c r="I189" s="7" t="str">
        <f t="shared" si="4"/>
        <v xml:space="preserve"> </v>
      </c>
    </row>
    <row r="190" spans="1:9" x14ac:dyDescent="0.2">
      <c r="A190" s="5"/>
      <c r="I190" s="7" t="str">
        <f t="shared" si="4"/>
        <v xml:space="preserve"> </v>
      </c>
    </row>
    <row r="191" spans="1:9" x14ac:dyDescent="0.2">
      <c r="A191" s="5"/>
      <c r="I191" s="7" t="str">
        <f t="shared" si="4"/>
        <v xml:space="preserve"> </v>
      </c>
    </row>
    <row r="192" spans="1:9" x14ac:dyDescent="0.2">
      <c r="A192" s="5"/>
      <c r="I192" s="7" t="str">
        <f t="shared" si="4"/>
        <v xml:space="preserve"> </v>
      </c>
    </row>
    <row r="193" spans="1:9" x14ac:dyDescent="0.2">
      <c r="A193" s="5"/>
      <c r="I193" s="7" t="str">
        <f t="shared" si="4"/>
        <v xml:space="preserve"> </v>
      </c>
    </row>
    <row r="194" spans="1:9" x14ac:dyDescent="0.2">
      <c r="A194" s="5"/>
      <c r="I194" s="7" t="str">
        <f t="shared" si="4"/>
        <v xml:space="preserve"> </v>
      </c>
    </row>
    <row r="195" spans="1:9" x14ac:dyDescent="0.2">
      <c r="A195" s="5"/>
      <c r="I195" s="7" t="str">
        <f t="shared" si="4"/>
        <v xml:space="preserve"> </v>
      </c>
    </row>
    <row r="196" spans="1:9" x14ac:dyDescent="0.2">
      <c r="A196" s="5"/>
    </row>
    <row r="197" spans="1:9" x14ac:dyDescent="0.2">
      <c r="A197" s="5"/>
    </row>
    <row r="198" spans="1:9" x14ac:dyDescent="0.2">
      <c r="A198" s="5"/>
    </row>
    <row r="199" spans="1:9" x14ac:dyDescent="0.2">
      <c r="A199" s="5"/>
    </row>
    <row r="200" spans="1:9" x14ac:dyDescent="0.2">
      <c r="A200" s="5"/>
    </row>
    <row r="201" spans="1:9" x14ac:dyDescent="0.2">
      <c r="A201" s="5"/>
    </row>
    <row r="202" spans="1:9" x14ac:dyDescent="0.2">
      <c r="A202" s="5"/>
    </row>
  </sheetData>
  <mergeCells count="3">
    <mergeCell ref="E8:H8"/>
    <mergeCell ref="J8:K8"/>
    <mergeCell ref="O7:R7"/>
  </mergeCells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5"/>
  <sheetViews>
    <sheetView zoomScale="80" workbookViewId="0">
      <pane xSplit="1" ySplit="11" topLeftCell="B21" activePane="bottomRight" state="frozen"/>
      <selection pane="topRight" activeCell="B1" sqref="B1"/>
      <selection pane="bottomLeft" activeCell="A12" sqref="A12"/>
      <selection pane="bottomRight" activeCell="C39" sqref="C39:C45"/>
    </sheetView>
  </sheetViews>
  <sheetFormatPr defaultRowHeight="12.75" x14ac:dyDescent="0.2"/>
  <cols>
    <col min="1" max="1" width="9.28515625" style="15" customWidth="1"/>
    <col min="2" max="2" width="15.28515625" style="15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9" width="13.5703125" style="15" customWidth="1"/>
    <col min="10" max="10" width="16.140625" style="15" bestFit="1" customWidth="1"/>
    <col min="11" max="12" width="11.28515625" style="15" bestFit="1" customWidth="1"/>
    <col min="13" max="13" width="9.140625" style="15"/>
    <col min="14" max="14" width="13.140625" style="15" bestFit="1" customWidth="1"/>
    <col min="15" max="17" width="9.140625" style="15"/>
    <col min="18" max="18" width="12.85546875" style="15" bestFit="1" customWidth="1"/>
    <col min="19" max="19" width="13" style="15" bestFit="1" customWidth="1"/>
    <col min="20" max="16384" width="9.140625" style="15"/>
  </cols>
  <sheetData>
    <row r="1" spans="1:19" x14ac:dyDescent="0.2">
      <c r="A1" s="1" t="s">
        <v>5</v>
      </c>
    </row>
    <row r="2" spans="1:19" x14ac:dyDescent="0.2">
      <c r="A2" s="1"/>
    </row>
    <row r="3" spans="1:19" x14ac:dyDescent="0.2">
      <c r="A3" s="3" t="s">
        <v>35</v>
      </c>
    </row>
    <row r="7" spans="1:19" x14ac:dyDescent="0.2">
      <c r="G7" s="15">
        <v>275388</v>
      </c>
      <c r="P7" s="47" t="s">
        <v>19</v>
      </c>
      <c r="Q7" s="47"/>
      <c r="R7" s="47"/>
      <c r="S7" s="47"/>
    </row>
    <row r="8" spans="1:19" s="1" customFormat="1" x14ac:dyDescent="0.2">
      <c r="C8" s="9" t="s">
        <v>1</v>
      </c>
      <c r="E8" s="41" t="s">
        <v>6</v>
      </c>
      <c r="F8" s="42"/>
      <c r="G8" s="42"/>
      <c r="H8" s="43"/>
      <c r="I8" s="27"/>
      <c r="J8"/>
      <c r="K8" s="44" t="s">
        <v>8</v>
      </c>
      <c r="L8" s="45"/>
      <c r="N8" s="1" t="s">
        <v>17</v>
      </c>
      <c r="P8" s="1" t="s">
        <v>20</v>
      </c>
    </row>
    <row r="9" spans="1:19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K9" s="7" t="s">
        <v>10</v>
      </c>
      <c r="L9" s="7" t="s">
        <v>11</v>
      </c>
      <c r="P9" s="4" t="s">
        <v>7</v>
      </c>
      <c r="R9" s="4" t="s">
        <v>23</v>
      </c>
      <c r="S9" s="8" t="s">
        <v>9</v>
      </c>
    </row>
    <row r="10" spans="1:19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K10" s="11">
        <v>0.01</v>
      </c>
      <c r="L10" s="11">
        <v>0.02</v>
      </c>
      <c r="N10" s="10" t="s">
        <v>18</v>
      </c>
      <c r="P10" s="10" t="s">
        <v>12</v>
      </c>
      <c r="R10" s="10" t="s">
        <v>21</v>
      </c>
      <c r="S10" s="8" t="s">
        <v>22</v>
      </c>
    </row>
    <row r="11" spans="1:19" s="23" customFormat="1" ht="13.5" thickBot="1" x14ac:dyDescent="0.25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K11" s="23">
        <v>157372</v>
      </c>
      <c r="N11" s="23">
        <v>212140</v>
      </c>
      <c r="P11" s="23">
        <v>233073</v>
      </c>
      <c r="R11" s="23">
        <v>233081</v>
      </c>
      <c r="S11" s="23">
        <v>236349</v>
      </c>
    </row>
    <row r="12" spans="1:19" x14ac:dyDescent="0.2">
      <c r="A12" s="24">
        <v>36647</v>
      </c>
      <c r="C12" s="15">
        <v>45000</v>
      </c>
      <c r="E12" s="15">
        <v>7800</v>
      </c>
      <c r="F12" s="15">
        <f>45000-7800</f>
        <v>37200</v>
      </c>
      <c r="G12" s="15">
        <v>0</v>
      </c>
      <c r="H12" s="15">
        <v>0</v>
      </c>
      <c r="J12" s="7" t="str">
        <f t="shared" ref="J12:J17" si="0">IF(C12-SUM(D12:I12)=0," ","Out of Balance!")</f>
        <v xml:space="preserve"> </v>
      </c>
      <c r="K12" s="15">
        <f t="shared" ref="K12:K37" si="1">F12</f>
        <v>37200</v>
      </c>
      <c r="L12" s="15">
        <f>G12</f>
        <v>0</v>
      </c>
      <c r="P12" s="15">
        <v>0</v>
      </c>
      <c r="S12" s="15">
        <v>0</v>
      </c>
    </row>
    <row r="13" spans="1:19" x14ac:dyDescent="0.2">
      <c r="A13" s="24">
        <v>36647</v>
      </c>
      <c r="B13" s="26">
        <v>36647.416666666664</v>
      </c>
      <c r="C13" s="15">
        <f>40800-5000</f>
        <v>35800</v>
      </c>
      <c r="E13" s="15">
        <v>7800</v>
      </c>
      <c r="F13" s="15">
        <v>8000</v>
      </c>
      <c r="G13" s="15">
        <v>20000</v>
      </c>
      <c r="J13" s="7" t="str">
        <f t="shared" si="0"/>
        <v xml:space="preserve"> </v>
      </c>
      <c r="K13" s="15">
        <f t="shared" si="1"/>
        <v>8000</v>
      </c>
      <c r="L13" s="15">
        <f t="shared" ref="L13:L45" si="2">G13</f>
        <v>20000</v>
      </c>
    </row>
    <row r="14" spans="1:19" x14ac:dyDescent="0.2">
      <c r="A14" s="24">
        <v>36648</v>
      </c>
      <c r="C14" s="15">
        <v>40800</v>
      </c>
      <c r="E14" s="15">
        <v>7800</v>
      </c>
      <c r="F14" s="15">
        <v>8000</v>
      </c>
      <c r="G14" s="15">
        <v>25000</v>
      </c>
      <c r="H14" s="15">
        <v>0</v>
      </c>
      <c r="J14" s="7" t="str">
        <f t="shared" si="0"/>
        <v xml:space="preserve"> </v>
      </c>
      <c r="K14" s="15">
        <f t="shared" si="1"/>
        <v>8000</v>
      </c>
      <c r="L14" s="15">
        <f t="shared" si="2"/>
        <v>25000</v>
      </c>
      <c r="P14" s="15">
        <v>0</v>
      </c>
      <c r="S14" s="15">
        <v>0</v>
      </c>
    </row>
    <row r="15" spans="1:19" x14ac:dyDescent="0.2">
      <c r="A15" s="24">
        <v>36649</v>
      </c>
      <c r="C15" s="15">
        <v>40800</v>
      </c>
      <c r="E15" s="15">
        <v>7800</v>
      </c>
      <c r="F15" s="15">
        <v>8000</v>
      </c>
      <c r="G15" s="15">
        <v>25000</v>
      </c>
      <c r="H15" s="15">
        <v>0</v>
      </c>
      <c r="J15" s="7" t="str">
        <f t="shared" si="0"/>
        <v xml:space="preserve"> </v>
      </c>
      <c r="K15" s="15">
        <f t="shared" si="1"/>
        <v>8000</v>
      </c>
      <c r="L15" s="15">
        <f t="shared" si="2"/>
        <v>25000</v>
      </c>
      <c r="P15" s="15">
        <v>0</v>
      </c>
      <c r="S15" s="15">
        <v>0</v>
      </c>
    </row>
    <row r="16" spans="1:19" x14ac:dyDescent="0.2">
      <c r="A16" s="24">
        <v>36650</v>
      </c>
      <c r="C16" s="15">
        <v>40800</v>
      </c>
      <c r="E16" s="15">
        <v>7800</v>
      </c>
      <c r="F16" s="15">
        <v>8000</v>
      </c>
      <c r="G16" s="15">
        <v>25000</v>
      </c>
      <c r="H16" s="15">
        <v>0</v>
      </c>
      <c r="J16" s="7" t="str">
        <f t="shared" si="0"/>
        <v xml:space="preserve"> </v>
      </c>
      <c r="K16" s="15">
        <f t="shared" si="1"/>
        <v>8000</v>
      </c>
      <c r="L16" s="15">
        <f t="shared" si="2"/>
        <v>25000</v>
      </c>
      <c r="P16" s="15">
        <v>0</v>
      </c>
      <c r="S16" s="15">
        <v>0</v>
      </c>
    </row>
    <row r="17" spans="1:19" x14ac:dyDescent="0.2">
      <c r="A17" s="24">
        <v>36651</v>
      </c>
      <c r="B17" s="25"/>
      <c r="C17" s="15">
        <v>35800</v>
      </c>
      <c r="E17" s="15">
        <v>7800</v>
      </c>
      <c r="F17" s="15">
        <v>8000</v>
      </c>
      <c r="G17" s="15">
        <v>0</v>
      </c>
      <c r="H17" s="15">
        <v>0</v>
      </c>
      <c r="I17" s="15">
        <v>20000</v>
      </c>
      <c r="J17" s="7" t="str">
        <f t="shared" si="0"/>
        <v xml:space="preserve"> </v>
      </c>
      <c r="K17" s="15">
        <f t="shared" si="1"/>
        <v>8000</v>
      </c>
      <c r="L17" s="15">
        <f t="shared" si="2"/>
        <v>0</v>
      </c>
      <c r="P17" s="15">
        <v>0</v>
      </c>
      <c r="S17" s="15">
        <v>0</v>
      </c>
    </row>
    <row r="18" spans="1:19" x14ac:dyDescent="0.2">
      <c r="A18" s="24">
        <v>36651</v>
      </c>
      <c r="B18" s="26">
        <v>36651.489583333336</v>
      </c>
      <c r="C18" s="15">
        <v>35800</v>
      </c>
      <c r="E18" s="15">
        <v>7800</v>
      </c>
      <c r="F18" s="15">
        <v>25000</v>
      </c>
      <c r="G18" s="15">
        <v>0</v>
      </c>
      <c r="H18" s="15">
        <v>0</v>
      </c>
      <c r="I18" s="15">
        <v>3000</v>
      </c>
      <c r="J18" s="7" t="str">
        <f t="shared" ref="J18:J45" si="3">IF(C18-SUM(D18:I18)=0," ","Out of Balance!")</f>
        <v xml:space="preserve"> </v>
      </c>
      <c r="K18" s="15">
        <f t="shared" si="1"/>
        <v>25000</v>
      </c>
      <c r="L18" s="15">
        <f t="shared" si="2"/>
        <v>0</v>
      </c>
    </row>
    <row r="19" spans="1:19" x14ac:dyDescent="0.2">
      <c r="A19" s="24">
        <v>36652</v>
      </c>
      <c r="C19" s="15">
        <v>35800</v>
      </c>
      <c r="E19" s="15">
        <v>7800</v>
      </c>
      <c r="F19" s="15">
        <v>28000</v>
      </c>
      <c r="G19" s="15">
        <v>0</v>
      </c>
      <c r="H19" s="15">
        <v>0</v>
      </c>
      <c r="J19" s="7" t="str">
        <f t="shared" si="3"/>
        <v xml:space="preserve"> </v>
      </c>
      <c r="K19" s="15">
        <f t="shared" si="1"/>
        <v>28000</v>
      </c>
      <c r="L19" s="15">
        <f t="shared" si="2"/>
        <v>0</v>
      </c>
      <c r="P19" s="15">
        <v>0</v>
      </c>
      <c r="S19" s="15">
        <v>0</v>
      </c>
    </row>
    <row r="20" spans="1:19" x14ac:dyDescent="0.2">
      <c r="A20" s="24">
        <v>36653</v>
      </c>
      <c r="B20" s="25"/>
      <c r="C20" s="15">
        <v>35800</v>
      </c>
      <c r="E20" s="15">
        <v>7800</v>
      </c>
      <c r="F20" s="15">
        <v>28000</v>
      </c>
      <c r="G20" s="15">
        <v>0</v>
      </c>
      <c r="H20" s="15">
        <v>0</v>
      </c>
      <c r="J20" s="7" t="str">
        <f t="shared" si="3"/>
        <v xml:space="preserve"> </v>
      </c>
      <c r="K20" s="15">
        <f t="shared" si="1"/>
        <v>28000</v>
      </c>
      <c r="L20" s="15">
        <f t="shared" si="2"/>
        <v>0</v>
      </c>
      <c r="P20" s="15">
        <v>0</v>
      </c>
      <c r="S20" s="15">
        <v>0</v>
      </c>
    </row>
    <row r="21" spans="1:19" x14ac:dyDescent="0.2">
      <c r="A21" s="24">
        <v>36654</v>
      </c>
      <c r="B21" s="25"/>
      <c r="C21" s="15">
        <v>35800</v>
      </c>
      <c r="E21" s="15">
        <v>7800</v>
      </c>
      <c r="F21" s="15">
        <v>28000</v>
      </c>
      <c r="G21" s="15">
        <v>0</v>
      </c>
      <c r="H21" s="15">
        <v>0</v>
      </c>
      <c r="J21" s="7" t="str">
        <f t="shared" si="3"/>
        <v xml:space="preserve"> </v>
      </c>
      <c r="K21" s="15">
        <f t="shared" si="1"/>
        <v>28000</v>
      </c>
      <c r="L21" s="15">
        <f t="shared" si="2"/>
        <v>0</v>
      </c>
      <c r="P21" s="15">
        <v>0</v>
      </c>
      <c r="S21" s="15">
        <v>0</v>
      </c>
    </row>
    <row r="22" spans="1:19" x14ac:dyDescent="0.2">
      <c r="A22" s="24">
        <v>36655</v>
      </c>
      <c r="C22" s="15">
        <v>35800</v>
      </c>
      <c r="E22" s="15">
        <v>7800</v>
      </c>
      <c r="F22" s="15">
        <v>28000</v>
      </c>
      <c r="G22" s="15">
        <v>0</v>
      </c>
      <c r="H22" s="15">
        <v>0</v>
      </c>
      <c r="J22" s="7" t="str">
        <f t="shared" si="3"/>
        <v xml:space="preserve"> </v>
      </c>
      <c r="K22" s="15">
        <f t="shared" si="1"/>
        <v>28000</v>
      </c>
      <c r="L22" s="15">
        <f t="shared" si="2"/>
        <v>0</v>
      </c>
      <c r="P22" s="15">
        <v>0</v>
      </c>
      <c r="S22" s="15">
        <v>0</v>
      </c>
    </row>
    <row r="23" spans="1:19" x14ac:dyDescent="0.2">
      <c r="A23" s="24">
        <v>36656</v>
      </c>
      <c r="B23" s="25"/>
      <c r="C23" s="15">
        <v>35800</v>
      </c>
      <c r="E23" s="15">
        <v>7800</v>
      </c>
      <c r="F23" s="15">
        <v>28000</v>
      </c>
      <c r="G23" s="15">
        <v>0</v>
      </c>
      <c r="H23" s="15">
        <v>0</v>
      </c>
      <c r="J23" s="7" t="str">
        <f t="shared" si="3"/>
        <v xml:space="preserve"> </v>
      </c>
      <c r="K23" s="15">
        <f t="shared" si="1"/>
        <v>28000</v>
      </c>
      <c r="L23" s="15">
        <f t="shared" si="2"/>
        <v>0</v>
      </c>
      <c r="P23" s="15">
        <v>0</v>
      </c>
      <c r="S23" s="15">
        <v>0</v>
      </c>
    </row>
    <row r="24" spans="1:19" x14ac:dyDescent="0.2">
      <c r="A24" s="24">
        <v>36657</v>
      </c>
      <c r="C24" s="15">
        <v>35800</v>
      </c>
      <c r="E24" s="15">
        <v>7800</v>
      </c>
      <c r="F24" s="15">
        <v>28000</v>
      </c>
      <c r="G24" s="15">
        <v>0</v>
      </c>
      <c r="H24" s="15">
        <v>0</v>
      </c>
      <c r="J24" s="7" t="str">
        <f t="shared" si="3"/>
        <v xml:space="preserve"> </v>
      </c>
      <c r="K24" s="15">
        <f t="shared" si="1"/>
        <v>28000</v>
      </c>
      <c r="L24" s="15">
        <f t="shared" si="2"/>
        <v>0</v>
      </c>
      <c r="P24" s="15">
        <v>0</v>
      </c>
      <c r="S24" s="15">
        <v>0</v>
      </c>
    </row>
    <row r="25" spans="1:19" x14ac:dyDescent="0.2">
      <c r="A25" s="24">
        <v>36658</v>
      </c>
      <c r="C25" s="15">
        <v>35800</v>
      </c>
      <c r="E25" s="15">
        <v>7800</v>
      </c>
      <c r="F25" s="15">
        <v>28000</v>
      </c>
      <c r="G25" s="15">
        <v>0</v>
      </c>
      <c r="H25" s="15">
        <v>0</v>
      </c>
      <c r="J25" s="7" t="str">
        <f t="shared" si="3"/>
        <v xml:space="preserve"> </v>
      </c>
      <c r="K25" s="15">
        <f t="shared" si="1"/>
        <v>28000</v>
      </c>
      <c r="L25" s="15">
        <f t="shared" si="2"/>
        <v>0</v>
      </c>
      <c r="P25" s="15">
        <v>0</v>
      </c>
      <c r="S25" s="15">
        <v>0</v>
      </c>
    </row>
    <row r="26" spans="1:19" x14ac:dyDescent="0.2">
      <c r="A26" s="24">
        <v>36659</v>
      </c>
      <c r="C26" s="15">
        <v>35800</v>
      </c>
      <c r="E26" s="15">
        <v>7800</v>
      </c>
      <c r="F26" s="15">
        <v>28000</v>
      </c>
      <c r="G26" s="15">
        <v>0</v>
      </c>
      <c r="H26" s="15">
        <v>0</v>
      </c>
      <c r="J26" s="7" t="str">
        <f t="shared" si="3"/>
        <v xml:space="preserve"> </v>
      </c>
      <c r="K26" s="15">
        <f t="shared" si="1"/>
        <v>28000</v>
      </c>
      <c r="L26" s="15">
        <f t="shared" si="2"/>
        <v>0</v>
      </c>
      <c r="P26" s="15">
        <v>0</v>
      </c>
      <c r="S26" s="15">
        <v>0</v>
      </c>
    </row>
    <row r="27" spans="1:19" x14ac:dyDescent="0.2">
      <c r="A27" s="24">
        <v>36660</v>
      </c>
      <c r="C27" s="15">
        <v>35800</v>
      </c>
      <c r="E27" s="15">
        <v>7800</v>
      </c>
      <c r="F27" s="15">
        <v>28000</v>
      </c>
      <c r="G27" s="15">
        <v>0</v>
      </c>
      <c r="H27" s="15">
        <v>0</v>
      </c>
      <c r="J27" s="7" t="str">
        <f t="shared" si="3"/>
        <v xml:space="preserve"> </v>
      </c>
      <c r="K27" s="15">
        <f t="shared" si="1"/>
        <v>28000</v>
      </c>
      <c r="L27" s="15">
        <f t="shared" si="2"/>
        <v>0</v>
      </c>
      <c r="P27" s="15">
        <v>0</v>
      </c>
      <c r="S27" s="15">
        <v>0</v>
      </c>
    </row>
    <row r="28" spans="1:19" x14ac:dyDescent="0.2">
      <c r="A28" s="24">
        <v>36661</v>
      </c>
      <c r="C28" s="15">
        <v>35800</v>
      </c>
      <c r="E28" s="15">
        <v>7800</v>
      </c>
      <c r="F28" s="15">
        <v>28000</v>
      </c>
      <c r="G28" s="15">
        <v>0</v>
      </c>
      <c r="H28" s="15">
        <v>0</v>
      </c>
      <c r="J28" s="7" t="str">
        <f t="shared" si="3"/>
        <v xml:space="preserve"> </v>
      </c>
      <c r="K28" s="15">
        <f t="shared" si="1"/>
        <v>28000</v>
      </c>
      <c r="L28" s="15">
        <f t="shared" si="2"/>
        <v>0</v>
      </c>
      <c r="P28" s="15">
        <v>0</v>
      </c>
      <c r="S28" s="15">
        <v>0</v>
      </c>
    </row>
    <row r="29" spans="1:19" x14ac:dyDescent="0.2">
      <c r="A29" s="24">
        <v>36662</v>
      </c>
      <c r="C29" s="15">
        <v>35800</v>
      </c>
      <c r="E29" s="15">
        <v>7800</v>
      </c>
      <c r="F29" s="15">
        <v>28000</v>
      </c>
      <c r="G29" s="15">
        <v>0</v>
      </c>
      <c r="H29" s="15">
        <v>0</v>
      </c>
      <c r="J29" s="7" t="str">
        <f t="shared" si="3"/>
        <v xml:space="preserve"> </v>
      </c>
      <c r="K29" s="15">
        <f t="shared" si="1"/>
        <v>28000</v>
      </c>
      <c r="L29" s="15">
        <f t="shared" si="2"/>
        <v>0</v>
      </c>
      <c r="P29" s="15">
        <v>0</v>
      </c>
      <c r="S29" s="15">
        <v>0</v>
      </c>
    </row>
    <row r="30" spans="1:19" x14ac:dyDescent="0.2">
      <c r="A30" s="24">
        <v>36663</v>
      </c>
      <c r="C30" s="15">
        <v>35800</v>
      </c>
      <c r="E30" s="15">
        <v>7800</v>
      </c>
      <c r="F30" s="15">
        <v>28000</v>
      </c>
      <c r="G30" s="15">
        <v>0</v>
      </c>
      <c r="H30" s="15">
        <v>0</v>
      </c>
      <c r="J30" s="7" t="str">
        <f t="shared" si="3"/>
        <v xml:space="preserve"> </v>
      </c>
      <c r="K30" s="15">
        <f t="shared" si="1"/>
        <v>28000</v>
      </c>
      <c r="L30" s="15">
        <f t="shared" si="2"/>
        <v>0</v>
      </c>
      <c r="P30" s="15">
        <v>0</v>
      </c>
      <c r="S30" s="15">
        <v>0</v>
      </c>
    </row>
    <row r="31" spans="1:19" x14ac:dyDescent="0.2">
      <c r="A31" s="24">
        <v>36664</v>
      </c>
      <c r="C31" s="15">
        <v>35800</v>
      </c>
      <c r="E31" s="15">
        <v>7800</v>
      </c>
      <c r="F31" s="15">
        <v>28000</v>
      </c>
      <c r="G31" s="15">
        <v>0</v>
      </c>
      <c r="H31" s="15">
        <v>0</v>
      </c>
      <c r="J31" s="7" t="str">
        <f t="shared" si="3"/>
        <v xml:space="preserve"> </v>
      </c>
      <c r="K31" s="15">
        <f t="shared" si="1"/>
        <v>28000</v>
      </c>
      <c r="L31" s="15">
        <f t="shared" si="2"/>
        <v>0</v>
      </c>
      <c r="P31" s="15">
        <v>0</v>
      </c>
      <c r="S31" s="15">
        <v>0</v>
      </c>
    </row>
    <row r="32" spans="1:19" x14ac:dyDescent="0.2">
      <c r="A32" s="24">
        <v>36665</v>
      </c>
      <c r="C32" s="15">
        <v>35800</v>
      </c>
      <c r="E32" s="15">
        <v>7800</v>
      </c>
      <c r="F32" s="15">
        <v>28000</v>
      </c>
      <c r="G32" s="15">
        <v>0</v>
      </c>
      <c r="H32" s="15">
        <v>0</v>
      </c>
      <c r="J32" s="7" t="str">
        <f t="shared" si="3"/>
        <v xml:space="preserve"> </v>
      </c>
      <c r="K32" s="15">
        <f t="shared" si="1"/>
        <v>28000</v>
      </c>
      <c r="L32" s="15">
        <f t="shared" si="2"/>
        <v>0</v>
      </c>
      <c r="P32" s="15">
        <v>0</v>
      </c>
      <c r="S32" s="15">
        <v>0</v>
      </c>
    </row>
    <row r="33" spans="1:20" x14ac:dyDescent="0.2">
      <c r="A33" s="24">
        <v>36666</v>
      </c>
      <c r="C33" s="15">
        <v>35800</v>
      </c>
      <c r="E33" s="15">
        <v>7800</v>
      </c>
      <c r="F33" s="15">
        <v>28000</v>
      </c>
      <c r="G33" s="15">
        <v>0</v>
      </c>
      <c r="H33" s="15">
        <v>0</v>
      </c>
      <c r="J33" s="7" t="str">
        <f t="shared" si="3"/>
        <v xml:space="preserve"> </v>
      </c>
      <c r="K33" s="15">
        <f t="shared" si="1"/>
        <v>28000</v>
      </c>
      <c r="L33" s="15">
        <f t="shared" si="2"/>
        <v>0</v>
      </c>
      <c r="P33" s="15">
        <v>0</v>
      </c>
      <c r="S33" s="15">
        <v>0</v>
      </c>
    </row>
    <row r="34" spans="1:20" x14ac:dyDescent="0.2">
      <c r="A34" s="24">
        <v>36667</v>
      </c>
      <c r="C34" s="15">
        <v>35800</v>
      </c>
      <c r="E34" s="15">
        <v>7800</v>
      </c>
      <c r="F34" s="15">
        <v>28000</v>
      </c>
      <c r="G34" s="15">
        <v>0</v>
      </c>
      <c r="H34" s="15">
        <v>0</v>
      </c>
      <c r="J34" s="7" t="str">
        <f t="shared" si="3"/>
        <v xml:space="preserve"> </v>
      </c>
      <c r="K34" s="15">
        <f t="shared" si="1"/>
        <v>28000</v>
      </c>
      <c r="L34" s="15">
        <f t="shared" si="2"/>
        <v>0</v>
      </c>
      <c r="P34" s="15">
        <v>0</v>
      </c>
      <c r="S34" s="15">
        <v>0</v>
      </c>
    </row>
    <row r="35" spans="1:20" x14ac:dyDescent="0.2">
      <c r="A35" s="24">
        <v>36668</v>
      </c>
      <c r="C35" s="15">
        <v>35800</v>
      </c>
      <c r="E35" s="15">
        <v>7800</v>
      </c>
      <c r="F35" s="15">
        <v>28000</v>
      </c>
      <c r="G35" s="15">
        <v>0</v>
      </c>
      <c r="H35" s="15">
        <v>0</v>
      </c>
      <c r="J35" s="7" t="str">
        <f t="shared" si="3"/>
        <v xml:space="preserve"> </v>
      </c>
      <c r="K35" s="15">
        <f t="shared" si="1"/>
        <v>28000</v>
      </c>
      <c r="L35" s="15">
        <f t="shared" si="2"/>
        <v>0</v>
      </c>
      <c r="P35" s="15">
        <v>0</v>
      </c>
      <c r="S35" s="15">
        <v>0</v>
      </c>
    </row>
    <row r="36" spans="1:20" x14ac:dyDescent="0.2">
      <c r="A36" s="24">
        <v>36669</v>
      </c>
      <c r="C36" s="15">
        <v>35800</v>
      </c>
      <c r="E36" s="15">
        <v>7800</v>
      </c>
      <c r="F36" s="15">
        <v>28000</v>
      </c>
      <c r="G36" s="15">
        <v>0</v>
      </c>
      <c r="H36" s="15">
        <v>0</v>
      </c>
      <c r="J36" s="7" t="str">
        <f t="shared" si="3"/>
        <v xml:space="preserve"> </v>
      </c>
      <c r="K36" s="15">
        <f t="shared" si="1"/>
        <v>28000</v>
      </c>
      <c r="L36" s="15">
        <f t="shared" si="2"/>
        <v>0</v>
      </c>
      <c r="P36" s="15">
        <v>0</v>
      </c>
      <c r="S36" s="15">
        <v>0</v>
      </c>
    </row>
    <row r="37" spans="1:20" x14ac:dyDescent="0.2">
      <c r="A37" s="24">
        <v>36669</v>
      </c>
      <c r="B37" s="25" t="s">
        <v>38</v>
      </c>
      <c r="C37" s="15">
        <v>7800</v>
      </c>
      <c r="E37" s="15">
        <v>7800</v>
      </c>
      <c r="F37" s="15">
        <v>0</v>
      </c>
      <c r="G37" s="15">
        <v>0</v>
      </c>
      <c r="H37" s="15">
        <v>0</v>
      </c>
      <c r="J37" s="7" t="str">
        <f>IF(C37-SUM(D37:I37)=0," ","Out of Balance!")</f>
        <v xml:space="preserve"> </v>
      </c>
      <c r="K37" s="15">
        <f t="shared" si="1"/>
        <v>0</v>
      </c>
      <c r="L37" s="15">
        <f t="shared" si="2"/>
        <v>0</v>
      </c>
      <c r="P37" s="15">
        <v>0</v>
      </c>
      <c r="S37" s="15">
        <v>0</v>
      </c>
    </row>
    <row r="38" spans="1:20" ht="12" customHeight="1" x14ac:dyDescent="0.2">
      <c r="A38" s="24">
        <v>36670</v>
      </c>
      <c r="C38" s="15">
        <v>32800</v>
      </c>
      <c r="E38" s="15">
        <v>7800</v>
      </c>
      <c r="F38" s="15">
        <v>0</v>
      </c>
      <c r="G38" s="15">
        <v>25000</v>
      </c>
      <c r="H38" s="15">
        <v>0</v>
      </c>
      <c r="J38" s="7" t="str">
        <f t="shared" si="3"/>
        <v xml:space="preserve"> </v>
      </c>
      <c r="K38" s="15">
        <f>F38</f>
        <v>0</v>
      </c>
      <c r="L38" s="15">
        <f t="shared" si="2"/>
        <v>25000</v>
      </c>
      <c r="P38" s="15">
        <v>0</v>
      </c>
      <c r="S38" s="15">
        <v>0</v>
      </c>
    </row>
    <row r="39" spans="1:20" ht="12" customHeight="1" x14ac:dyDescent="0.2">
      <c r="A39" s="24">
        <v>36671</v>
      </c>
      <c r="B39" s="25"/>
      <c r="C39" s="15">
        <f>32800+4000</f>
        <v>36800</v>
      </c>
      <c r="E39" s="15">
        <v>7800</v>
      </c>
      <c r="F39" s="15">
        <v>0</v>
      </c>
      <c r="G39" s="15">
        <v>25000</v>
      </c>
      <c r="H39" s="15">
        <v>4000</v>
      </c>
      <c r="J39" s="7" t="str">
        <f t="shared" si="3"/>
        <v xml:space="preserve"> </v>
      </c>
      <c r="K39" s="15">
        <f t="shared" ref="K39:K45" si="4">F39</f>
        <v>0</v>
      </c>
      <c r="L39" s="15">
        <f t="shared" si="2"/>
        <v>25000</v>
      </c>
      <c r="P39" s="15">
        <v>0</v>
      </c>
      <c r="S39" s="15">
        <v>0</v>
      </c>
    </row>
    <row r="40" spans="1:20" x14ac:dyDescent="0.2">
      <c r="A40" s="24">
        <v>36672</v>
      </c>
      <c r="C40" s="15">
        <f t="shared" ref="C40:C45" si="5">32800+4000</f>
        <v>36800</v>
      </c>
      <c r="E40" s="15">
        <v>7800</v>
      </c>
      <c r="F40" s="15">
        <v>0</v>
      </c>
      <c r="G40" s="15">
        <v>25000</v>
      </c>
      <c r="H40" s="15">
        <v>4000</v>
      </c>
      <c r="J40" s="7" t="str">
        <f t="shared" si="3"/>
        <v xml:space="preserve"> </v>
      </c>
      <c r="K40" s="15">
        <f t="shared" si="4"/>
        <v>0</v>
      </c>
      <c r="L40" s="15">
        <f t="shared" si="2"/>
        <v>25000</v>
      </c>
      <c r="P40" s="15">
        <v>0</v>
      </c>
      <c r="S40" s="15">
        <v>0</v>
      </c>
    </row>
    <row r="41" spans="1:20" x14ac:dyDescent="0.2">
      <c r="A41" s="24">
        <v>36673</v>
      </c>
      <c r="C41" s="15">
        <f t="shared" si="5"/>
        <v>36800</v>
      </c>
      <c r="E41" s="15">
        <v>7800</v>
      </c>
      <c r="F41" s="15">
        <v>0</v>
      </c>
      <c r="G41" s="15">
        <v>25000</v>
      </c>
      <c r="H41" s="15">
        <v>4000</v>
      </c>
      <c r="J41" s="7" t="str">
        <f t="shared" si="3"/>
        <v xml:space="preserve"> </v>
      </c>
      <c r="K41" s="15">
        <f t="shared" si="4"/>
        <v>0</v>
      </c>
      <c r="L41" s="15">
        <f t="shared" si="2"/>
        <v>25000</v>
      </c>
      <c r="P41" s="15">
        <v>0</v>
      </c>
      <c r="S41" s="15">
        <v>0</v>
      </c>
    </row>
    <row r="42" spans="1:20" x14ac:dyDescent="0.2">
      <c r="A42" s="24">
        <v>36674</v>
      </c>
      <c r="C42" s="15">
        <f t="shared" si="5"/>
        <v>36800</v>
      </c>
      <c r="E42" s="15">
        <v>7800</v>
      </c>
      <c r="F42" s="15">
        <v>0</v>
      </c>
      <c r="G42" s="15">
        <v>25000</v>
      </c>
      <c r="H42" s="15">
        <v>4000</v>
      </c>
      <c r="J42" s="7" t="str">
        <f t="shared" si="3"/>
        <v xml:space="preserve"> </v>
      </c>
      <c r="K42" s="15">
        <f t="shared" si="4"/>
        <v>0</v>
      </c>
      <c r="L42" s="15">
        <f t="shared" si="2"/>
        <v>25000</v>
      </c>
      <c r="P42" s="15">
        <v>0</v>
      </c>
      <c r="S42" s="15">
        <v>0</v>
      </c>
    </row>
    <row r="43" spans="1:20" x14ac:dyDescent="0.2">
      <c r="A43" s="24">
        <v>36675</v>
      </c>
      <c r="C43" s="15">
        <f t="shared" si="5"/>
        <v>36800</v>
      </c>
      <c r="E43" s="15">
        <v>7800</v>
      </c>
      <c r="F43" s="15">
        <v>0</v>
      </c>
      <c r="G43" s="15">
        <v>25000</v>
      </c>
      <c r="H43" s="15">
        <v>4000</v>
      </c>
      <c r="J43" s="7" t="str">
        <f t="shared" si="3"/>
        <v xml:space="preserve"> </v>
      </c>
      <c r="K43" s="15">
        <f t="shared" si="4"/>
        <v>0</v>
      </c>
      <c r="L43" s="15">
        <f t="shared" si="2"/>
        <v>25000</v>
      </c>
      <c r="P43" s="15">
        <v>0</v>
      </c>
      <c r="S43" s="15">
        <v>0</v>
      </c>
    </row>
    <row r="44" spans="1:20" x14ac:dyDescent="0.2">
      <c r="A44" s="24">
        <v>36676</v>
      </c>
      <c r="C44" s="15">
        <f t="shared" si="5"/>
        <v>36800</v>
      </c>
      <c r="E44" s="15">
        <v>7800</v>
      </c>
      <c r="F44" s="15">
        <v>0</v>
      </c>
      <c r="G44" s="15">
        <v>25000</v>
      </c>
      <c r="H44" s="15">
        <v>4000</v>
      </c>
      <c r="J44" s="7" t="str">
        <f t="shared" si="3"/>
        <v xml:space="preserve"> </v>
      </c>
      <c r="K44" s="15">
        <f t="shared" si="4"/>
        <v>0</v>
      </c>
      <c r="L44" s="15">
        <f t="shared" si="2"/>
        <v>25000</v>
      </c>
      <c r="P44" s="15">
        <v>0</v>
      </c>
      <c r="S44" s="15">
        <v>0</v>
      </c>
      <c r="T44" s="15">
        <v>0</v>
      </c>
    </row>
    <row r="45" spans="1:20" x14ac:dyDescent="0.2">
      <c r="A45" s="24">
        <v>36677</v>
      </c>
      <c r="C45" s="15">
        <f t="shared" si="5"/>
        <v>36800</v>
      </c>
      <c r="E45" s="15">
        <v>7800</v>
      </c>
      <c r="F45" s="15">
        <v>0</v>
      </c>
      <c r="G45" s="15">
        <v>25000</v>
      </c>
      <c r="H45" s="15">
        <v>4000</v>
      </c>
      <c r="J45" s="7" t="str">
        <f t="shared" si="3"/>
        <v xml:space="preserve"> </v>
      </c>
      <c r="K45" s="15">
        <f t="shared" si="4"/>
        <v>0</v>
      </c>
      <c r="L45" s="15">
        <f t="shared" si="2"/>
        <v>25000</v>
      </c>
      <c r="P45" s="15">
        <v>0</v>
      </c>
      <c r="S45" s="15">
        <v>0</v>
      </c>
    </row>
    <row r="46" spans="1:20" x14ac:dyDescent="0.2">
      <c r="A46" s="24"/>
      <c r="J46" s="7" t="str">
        <f t="shared" ref="J46:J56" si="6">IF(C46-SUM(D46:H46)=0," ","Out of Balance!")</f>
        <v xml:space="preserve"> </v>
      </c>
    </row>
    <row r="47" spans="1:20" x14ac:dyDescent="0.2">
      <c r="A47" s="24"/>
      <c r="J47" s="7" t="str">
        <f t="shared" si="6"/>
        <v xml:space="preserve"> </v>
      </c>
    </row>
    <row r="48" spans="1:20" x14ac:dyDescent="0.2">
      <c r="A48" s="24"/>
      <c r="J48" s="7" t="str">
        <f t="shared" si="6"/>
        <v xml:space="preserve"> </v>
      </c>
    </row>
    <row r="49" spans="1:10" x14ac:dyDescent="0.2">
      <c r="A49" s="24"/>
      <c r="J49" s="7" t="str">
        <f t="shared" si="6"/>
        <v xml:space="preserve"> </v>
      </c>
    </row>
    <row r="50" spans="1:10" x14ac:dyDescent="0.2">
      <c r="A50" s="24"/>
      <c r="J50" s="7" t="str">
        <f t="shared" si="6"/>
        <v xml:space="preserve"> </v>
      </c>
    </row>
    <row r="51" spans="1:10" x14ac:dyDescent="0.2">
      <c r="A51" s="24"/>
      <c r="J51" s="7" t="str">
        <f t="shared" si="6"/>
        <v xml:space="preserve"> </v>
      </c>
    </row>
    <row r="52" spans="1:10" x14ac:dyDescent="0.2">
      <c r="A52" s="24"/>
      <c r="J52" s="7" t="str">
        <f t="shared" si="6"/>
        <v xml:space="preserve"> </v>
      </c>
    </row>
    <row r="53" spans="1:10" x14ac:dyDescent="0.2">
      <c r="A53" s="24"/>
      <c r="J53" s="7" t="str">
        <f t="shared" si="6"/>
        <v xml:space="preserve"> </v>
      </c>
    </row>
    <row r="54" spans="1:10" x14ac:dyDescent="0.2">
      <c r="A54" s="24"/>
      <c r="J54" s="7" t="str">
        <f t="shared" si="6"/>
        <v xml:space="preserve"> </v>
      </c>
    </row>
    <row r="55" spans="1:10" x14ac:dyDescent="0.2">
      <c r="A55" s="24"/>
      <c r="J55" s="7" t="str">
        <f t="shared" si="6"/>
        <v xml:space="preserve"> </v>
      </c>
    </row>
    <row r="56" spans="1:10" x14ac:dyDescent="0.2">
      <c r="A56" s="24"/>
      <c r="J56" s="7" t="str">
        <f t="shared" si="6"/>
        <v xml:space="preserve"> </v>
      </c>
    </row>
    <row r="57" spans="1:10" x14ac:dyDescent="0.2">
      <c r="A57" s="24"/>
      <c r="J57" s="7" t="str">
        <f t="shared" ref="J57:J88" si="7">IF(C57-SUM(D57:H57)=0," ","Out of Balance!")</f>
        <v xml:space="preserve"> </v>
      </c>
    </row>
    <row r="58" spans="1:10" x14ac:dyDescent="0.2">
      <c r="A58" s="24"/>
      <c r="J58" s="7" t="str">
        <f t="shared" si="7"/>
        <v xml:space="preserve"> </v>
      </c>
    </row>
    <row r="59" spans="1:10" x14ac:dyDescent="0.2">
      <c r="A59" s="24"/>
      <c r="J59" s="7" t="str">
        <f t="shared" si="7"/>
        <v xml:space="preserve"> </v>
      </c>
    </row>
    <row r="60" spans="1:10" x14ac:dyDescent="0.2">
      <c r="A60" s="24"/>
      <c r="J60" s="7" t="str">
        <f t="shared" si="7"/>
        <v xml:space="preserve"> </v>
      </c>
    </row>
    <row r="61" spans="1:10" x14ac:dyDescent="0.2">
      <c r="A61" s="24"/>
      <c r="J61" s="7" t="str">
        <f t="shared" si="7"/>
        <v xml:space="preserve"> </v>
      </c>
    </row>
    <row r="62" spans="1:10" x14ac:dyDescent="0.2">
      <c r="A62" s="24"/>
      <c r="J62" s="7" t="str">
        <f t="shared" si="7"/>
        <v xml:space="preserve"> </v>
      </c>
    </row>
    <row r="63" spans="1:10" x14ac:dyDescent="0.2">
      <c r="A63" s="24"/>
      <c r="J63" s="7" t="str">
        <f t="shared" si="7"/>
        <v xml:space="preserve"> </v>
      </c>
    </row>
    <row r="64" spans="1:10" x14ac:dyDescent="0.2">
      <c r="A64" s="24"/>
      <c r="J64" s="7" t="str">
        <f t="shared" si="7"/>
        <v xml:space="preserve"> </v>
      </c>
    </row>
    <row r="65" spans="1:10" x14ac:dyDescent="0.2">
      <c r="A65" s="24"/>
      <c r="J65" s="7" t="str">
        <f t="shared" si="7"/>
        <v xml:space="preserve"> </v>
      </c>
    </row>
    <row r="66" spans="1:10" x14ac:dyDescent="0.2">
      <c r="A66" s="24"/>
      <c r="J66" s="7" t="str">
        <f t="shared" si="7"/>
        <v xml:space="preserve"> </v>
      </c>
    </row>
    <row r="67" spans="1:10" x14ac:dyDescent="0.2">
      <c r="A67" s="24"/>
      <c r="J67" s="7" t="str">
        <f t="shared" si="7"/>
        <v xml:space="preserve"> </v>
      </c>
    </row>
    <row r="68" spans="1:10" x14ac:dyDescent="0.2">
      <c r="A68" s="24"/>
      <c r="J68" s="7" t="str">
        <f t="shared" si="7"/>
        <v xml:space="preserve"> </v>
      </c>
    </row>
    <row r="69" spans="1:10" x14ac:dyDescent="0.2">
      <c r="A69" s="24"/>
      <c r="J69" s="7" t="str">
        <f t="shared" si="7"/>
        <v xml:space="preserve"> </v>
      </c>
    </row>
    <row r="70" spans="1:10" x14ac:dyDescent="0.2">
      <c r="A70" s="24"/>
      <c r="J70" s="7" t="str">
        <f t="shared" si="7"/>
        <v xml:space="preserve"> </v>
      </c>
    </row>
    <row r="71" spans="1:10" x14ac:dyDescent="0.2">
      <c r="A71" s="24"/>
      <c r="J71" s="7" t="str">
        <f t="shared" si="7"/>
        <v xml:space="preserve"> </v>
      </c>
    </row>
    <row r="72" spans="1:10" x14ac:dyDescent="0.2">
      <c r="A72" s="24"/>
      <c r="J72" s="7" t="str">
        <f t="shared" si="7"/>
        <v xml:space="preserve"> </v>
      </c>
    </row>
    <row r="73" spans="1:10" x14ac:dyDescent="0.2">
      <c r="A73" s="24"/>
      <c r="J73" s="7" t="str">
        <f t="shared" si="7"/>
        <v xml:space="preserve"> </v>
      </c>
    </row>
    <row r="74" spans="1:10" x14ac:dyDescent="0.2">
      <c r="A74" s="24"/>
      <c r="J74" s="7" t="str">
        <f t="shared" si="7"/>
        <v xml:space="preserve"> </v>
      </c>
    </row>
    <row r="75" spans="1:10" x14ac:dyDescent="0.2">
      <c r="A75" s="24"/>
      <c r="J75" s="7" t="str">
        <f t="shared" si="7"/>
        <v xml:space="preserve"> </v>
      </c>
    </row>
    <row r="76" spans="1:10" x14ac:dyDescent="0.2">
      <c r="A76" s="24"/>
      <c r="J76" s="7" t="str">
        <f t="shared" si="7"/>
        <v xml:space="preserve"> </v>
      </c>
    </row>
    <row r="77" spans="1:10" x14ac:dyDescent="0.2">
      <c r="A77" s="24"/>
      <c r="J77" s="7" t="str">
        <f t="shared" si="7"/>
        <v xml:space="preserve"> </v>
      </c>
    </row>
    <row r="78" spans="1:10" x14ac:dyDescent="0.2">
      <c r="A78" s="24"/>
      <c r="J78" s="7" t="str">
        <f t="shared" si="7"/>
        <v xml:space="preserve"> </v>
      </c>
    </row>
    <row r="79" spans="1:10" x14ac:dyDescent="0.2">
      <c r="A79" s="24"/>
      <c r="J79" s="7" t="str">
        <f t="shared" si="7"/>
        <v xml:space="preserve"> </v>
      </c>
    </row>
    <row r="80" spans="1:10" x14ac:dyDescent="0.2">
      <c r="A80" s="24"/>
      <c r="J80" s="7" t="str">
        <f t="shared" si="7"/>
        <v xml:space="preserve"> </v>
      </c>
    </row>
    <row r="81" spans="1:10" x14ac:dyDescent="0.2">
      <c r="A81" s="24"/>
      <c r="J81" s="7" t="str">
        <f t="shared" si="7"/>
        <v xml:space="preserve"> </v>
      </c>
    </row>
    <row r="82" spans="1:10" x14ac:dyDescent="0.2">
      <c r="A82" s="24"/>
      <c r="J82" s="7" t="str">
        <f t="shared" si="7"/>
        <v xml:space="preserve"> </v>
      </c>
    </row>
    <row r="83" spans="1:10" x14ac:dyDescent="0.2">
      <c r="A83" s="24"/>
      <c r="J83" s="7" t="str">
        <f t="shared" si="7"/>
        <v xml:space="preserve"> </v>
      </c>
    </row>
    <row r="84" spans="1:10" x14ac:dyDescent="0.2">
      <c r="A84" s="24"/>
      <c r="J84" s="7" t="str">
        <f t="shared" si="7"/>
        <v xml:space="preserve"> </v>
      </c>
    </row>
    <row r="85" spans="1:10" x14ac:dyDescent="0.2">
      <c r="A85" s="24"/>
      <c r="J85" s="7" t="str">
        <f t="shared" si="7"/>
        <v xml:space="preserve"> </v>
      </c>
    </row>
    <row r="86" spans="1:10" x14ac:dyDescent="0.2">
      <c r="A86" s="24"/>
      <c r="J86" s="7" t="str">
        <f t="shared" si="7"/>
        <v xml:space="preserve"> </v>
      </c>
    </row>
    <row r="87" spans="1:10" x14ac:dyDescent="0.2">
      <c r="A87" s="24"/>
      <c r="J87" s="7" t="str">
        <f t="shared" si="7"/>
        <v xml:space="preserve"> </v>
      </c>
    </row>
    <row r="88" spans="1:10" x14ac:dyDescent="0.2">
      <c r="A88" s="24"/>
      <c r="J88" s="7" t="str">
        <f t="shared" si="7"/>
        <v xml:space="preserve"> </v>
      </c>
    </row>
    <row r="89" spans="1:10" x14ac:dyDescent="0.2">
      <c r="A89" s="24"/>
      <c r="J89" s="7" t="str">
        <f t="shared" ref="J89:J120" si="8">IF(C89-SUM(D89:H89)=0," ","Out of Balance!")</f>
        <v xml:space="preserve"> </v>
      </c>
    </row>
    <row r="90" spans="1:10" x14ac:dyDescent="0.2">
      <c r="A90" s="24"/>
      <c r="J90" s="7" t="str">
        <f t="shared" si="8"/>
        <v xml:space="preserve"> </v>
      </c>
    </row>
    <row r="91" spans="1:10" x14ac:dyDescent="0.2">
      <c r="A91" s="24"/>
      <c r="J91" s="7" t="str">
        <f t="shared" si="8"/>
        <v xml:space="preserve"> </v>
      </c>
    </row>
    <row r="92" spans="1:10" x14ac:dyDescent="0.2">
      <c r="A92" s="24"/>
      <c r="J92" s="7" t="str">
        <f t="shared" si="8"/>
        <v xml:space="preserve"> </v>
      </c>
    </row>
    <row r="93" spans="1:10" x14ac:dyDescent="0.2">
      <c r="A93" s="24"/>
      <c r="J93" s="7" t="str">
        <f t="shared" si="8"/>
        <v xml:space="preserve"> </v>
      </c>
    </row>
    <row r="94" spans="1:10" x14ac:dyDescent="0.2">
      <c r="A94" s="24"/>
      <c r="J94" s="7" t="str">
        <f t="shared" si="8"/>
        <v xml:space="preserve"> </v>
      </c>
    </row>
    <row r="95" spans="1:10" x14ac:dyDescent="0.2">
      <c r="A95" s="24"/>
      <c r="J95" s="7" t="str">
        <f t="shared" si="8"/>
        <v xml:space="preserve"> </v>
      </c>
    </row>
    <row r="96" spans="1:10" x14ac:dyDescent="0.2">
      <c r="A96" s="24"/>
      <c r="J96" s="7" t="str">
        <f t="shared" si="8"/>
        <v xml:space="preserve"> </v>
      </c>
    </row>
    <row r="97" spans="1:10" x14ac:dyDescent="0.2">
      <c r="A97" s="24"/>
      <c r="J97" s="7" t="str">
        <f t="shared" si="8"/>
        <v xml:space="preserve"> </v>
      </c>
    </row>
    <row r="98" spans="1:10" x14ac:dyDescent="0.2">
      <c r="A98" s="24"/>
      <c r="J98" s="7" t="str">
        <f t="shared" si="8"/>
        <v xml:space="preserve"> </v>
      </c>
    </row>
    <row r="99" spans="1:10" x14ac:dyDescent="0.2">
      <c r="A99" s="24"/>
      <c r="J99" s="7" t="str">
        <f t="shared" si="8"/>
        <v xml:space="preserve"> </v>
      </c>
    </row>
    <row r="100" spans="1:10" x14ac:dyDescent="0.2">
      <c r="A100" s="24"/>
      <c r="J100" s="7" t="str">
        <f t="shared" si="8"/>
        <v xml:space="preserve"> </v>
      </c>
    </row>
    <row r="101" spans="1:10" x14ac:dyDescent="0.2">
      <c r="A101" s="24"/>
      <c r="J101" s="7" t="str">
        <f t="shared" si="8"/>
        <v xml:space="preserve"> </v>
      </c>
    </row>
    <row r="102" spans="1:10" x14ac:dyDescent="0.2">
      <c r="A102" s="24"/>
      <c r="J102" s="7" t="str">
        <f t="shared" si="8"/>
        <v xml:space="preserve"> </v>
      </c>
    </row>
    <row r="103" spans="1:10" x14ac:dyDescent="0.2">
      <c r="A103" s="24"/>
      <c r="J103" s="7" t="str">
        <f t="shared" si="8"/>
        <v xml:space="preserve"> </v>
      </c>
    </row>
    <row r="104" spans="1:10" x14ac:dyDescent="0.2">
      <c r="A104" s="24"/>
      <c r="J104" s="7" t="str">
        <f t="shared" si="8"/>
        <v xml:space="preserve"> </v>
      </c>
    </row>
    <row r="105" spans="1:10" x14ac:dyDescent="0.2">
      <c r="A105" s="24"/>
      <c r="J105" s="7" t="str">
        <f t="shared" si="8"/>
        <v xml:space="preserve"> </v>
      </c>
    </row>
    <row r="106" spans="1:10" x14ac:dyDescent="0.2">
      <c r="A106" s="24"/>
      <c r="J106" s="7" t="str">
        <f t="shared" si="8"/>
        <v xml:space="preserve"> </v>
      </c>
    </row>
    <row r="107" spans="1:10" x14ac:dyDescent="0.2">
      <c r="A107" s="24"/>
      <c r="J107" s="7" t="str">
        <f t="shared" si="8"/>
        <v xml:space="preserve"> </v>
      </c>
    </row>
    <row r="108" spans="1:10" x14ac:dyDescent="0.2">
      <c r="A108" s="24"/>
      <c r="J108" s="7" t="str">
        <f t="shared" si="8"/>
        <v xml:space="preserve"> </v>
      </c>
    </row>
    <row r="109" spans="1:10" x14ac:dyDescent="0.2">
      <c r="A109" s="24"/>
      <c r="J109" s="7" t="str">
        <f t="shared" si="8"/>
        <v xml:space="preserve"> </v>
      </c>
    </row>
    <row r="110" spans="1:10" x14ac:dyDescent="0.2">
      <c r="A110" s="24"/>
      <c r="J110" s="7" t="str">
        <f t="shared" si="8"/>
        <v xml:space="preserve"> </v>
      </c>
    </row>
    <row r="111" spans="1:10" x14ac:dyDescent="0.2">
      <c r="A111" s="24"/>
      <c r="J111" s="7" t="str">
        <f t="shared" si="8"/>
        <v xml:space="preserve"> </v>
      </c>
    </row>
    <row r="112" spans="1:10" x14ac:dyDescent="0.2">
      <c r="A112" s="24"/>
      <c r="J112" s="7" t="str">
        <f t="shared" si="8"/>
        <v xml:space="preserve"> </v>
      </c>
    </row>
    <row r="113" spans="1:10" x14ac:dyDescent="0.2">
      <c r="A113" s="24"/>
      <c r="J113" s="7" t="str">
        <f t="shared" si="8"/>
        <v xml:space="preserve"> </v>
      </c>
    </row>
    <row r="114" spans="1:10" x14ac:dyDescent="0.2">
      <c r="A114" s="24"/>
      <c r="J114" s="7" t="str">
        <f t="shared" si="8"/>
        <v xml:space="preserve"> </v>
      </c>
    </row>
    <row r="115" spans="1:10" x14ac:dyDescent="0.2">
      <c r="A115" s="24"/>
      <c r="J115" s="7" t="str">
        <f t="shared" si="8"/>
        <v xml:space="preserve"> </v>
      </c>
    </row>
    <row r="116" spans="1:10" x14ac:dyDescent="0.2">
      <c r="A116" s="24"/>
      <c r="J116" s="7" t="str">
        <f t="shared" si="8"/>
        <v xml:space="preserve"> </v>
      </c>
    </row>
    <row r="117" spans="1:10" x14ac:dyDescent="0.2">
      <c r="A117" s="24"/>
      <c r="J117" s="7" t="str">
        <f t="shared" si="8"/>
        <v xml:space="preserve"> </v>
      </c>
    </row>
    <row r="118" spans="1:10" x14ac:dyDescent="0.2">
      <c r="A118" s="24"/>
      <c r="J118" s="7" t="str">
        <f t="shared" si="8"/>
        <v xml:space="preserve"> </v>
      </c>
    </row>
    <row r="119" spans="1:10" x14ac:dyDescent="0.2">
      <c r="A119" s="24"/>
      <c r="J119" s="7" t="str">
        <f t="shared" si="8"/>
        <v xml:space="preserve"> </v>
      </c>
    </row>
    <row r="120" spans="1:10" x14ac:dyDescent="0.2">
      <c r="A120" s="24"/>
      <c r="J120" s="7" t="str">
        <f t="shared" si="8"/>
        <v xml:space="preserve"> </v>
      </c>
    </row>
    <row r="121" spans="1:10" x14ac:dyDescent="0.2">
      <c r="A121" s="24"/>
      <c r="J121" s="7" t="str">
        <f t="shared" ref="J121:J152" si="9">IF(C121-SUM(D121:H121)=0," ","Out of Balance!")</f>
        <v xml:space="preserve"> </v>
      </c>
    </row>
    <row r="122" spans="1:10" x14ac:dyDescent="0.2">
      <c r="A122" s="24"/>
      <c r="J122" s="7" t="str">
        <f t="shared" si="9"/>
        <v xml:space="preserve"> </v>
      </c>
    </row>
    <row r="123" spans="1:10" x14ac:dyDescent="0.2">
      <c r="A123" s="24"/>
      <c r="J123" s="7" t="str">
        <f t="shared" si="9"/>
        <v xml:space="preserve"> </v>
      </c>
    </row>
    <row r="124" spans="1:10" x14ac:dyDescent="0.2">
      <c r="A124" s="24"/>
      <c r="J124" s="7" t="str">
        <f t="shared" si="9"/>
        <v xml:space="preserve"> </v>
      </c>
    </row>
    <row r="125" spans="1:10" x14ac:dyDescent="0.2">
      <c r="A125" s="24"/>
      <c r="J125" s="7" t="str">
        <f t="shared" si="9"/>
        <v xml:space="preserve"> </v>
      </c>
    </row>
    <row r="126" spans="1:10" x14ac:dyDescent="0.2">
      <c r="A126" s="24"/>
      <c r="J126" s="7" t="str">
        <f t="shared" si="9"/>
        <v xml:space="preserve"> </v>
      </c>
    </row>
    <row r="127" spans="1:10" x14ac:dyDescent="0.2">
      <c r="A127" s="24"/>
      <c r="J127" s="7" t="str">
        <f t="shared" si="9"/>
        <v xml:space="preserve"> </v>
      </c>
    </row>
    <row r="128" spans="1:10" x14ac:dyDescent="0.2">
      <c r="A128" s="24"/>
      <c r="J128" s="7" t="str">
        <f t="shared" si="9"/>
        <v xml:space="preserve"> </v>
      </c>
    </row>
    <row r="129" spans="1:10" x14ac:dyDescent="0.2">
      <c r="A129" s="24"/>
      <c r="J129" s="7" t="str">
        <f t="shared" si="9"/>
        <v xml:space="preserve"> </v>
      </c>
    </row>
    <row r="130" spans="1:10" x14ac:dyDescent="0.2">
      <c r="A130" s="24"/>
      <c r="J130" s="7" t="str">
        <f t="shared" si="9"/>
        <v xml:space="preserve"> </v>
      </c>
    </row>
    <row r="131" spans="1:10" x14ac:dyDescent="0.2">
      <c r="A131" s="24"/>
      <c r="J131" s="7" t="str">
        <f t="shared" si="9"/>
        <v xml:space="preserve"> </v>
      </c>
    </row>
    <row r="132" spans="1:10" x14ac:dyDescent="0.2">
      <c r="A132" s="24"/>
      <c r="J132" s="7" t="str">
        <f t="shared" si="9"/>
        <v xml:space="preserve"> </v>
      </c>
    </row>
    <row r="133" spans="1:10" x14ac:dyDescent="0.2">
      <c r="A133" s="24"/>
      <c r="J133" s="7" t="str">
        <f t="shared" si="9"/>
        <v xml:space="preserve"> </v>
      </c>
    </row>
    <row r="134" spans="1:10" x14ac:dyDescent="0.2">
      <c r="A134" s="24"/>
      <c r="J134" s="7" t="str">
        <f t="shared" si="9"/>
        <v xml:space="preserve"> </v>
      </c>
    </row>
    <row r="135" spans="1:10" x14ac:dyDescent="0.2">
      <c r="A135" s="24"/>
      <c r="J135" s="7" t="str">
        <f t="shared" si="9"/>
        <v xml:space="preserve"> </v>
      </c>
    </row>
    <row r="136" spans="1:10" x14ac:dyDescent="0.2">
      <c r="A136" s="24"/>
      <c r="J136" s="7" t="str">
        <f t="shared" si="9"/>
        <v xml:space="preserve"> </v>
      </c>
    </row>
    <row r="137" spans="1:10" x14ac:dyDescent="0.2">
      <c r="A137" s="24"/>
      <c r="J137" s="7" t="str">
        <f t="shared" si="9"/>
        <v xml:space="preserve"> </v>
      </c>
    </row>
    <row r="138" spans="1:10" x14ac:dyDescent="0.2">
      <c r="A138" s="24"/>
      <c r="J138" s="7" t="str">
        <f t="shared" si="9"/>
        <v xml:space="preserve"> </v>
      </c>
    </row>
    <row r="139" spans="1:10" x14ac:dyDescent="0.2">
      <c r="A139" s="24"/>
      <c r="J139" s="7" t="str">
        <f t="shared" si="9"/>
        <v xml:space="preserve"> </v>
      </c>
    </row>
    <row r="140" spans="1:10" x14ac:dyDescent="0.2">
      <c r="A140" s="24"/>
      <c r="J140" s="7" t="str">
        <f t="shared" si="9"/>
        <v xml:space="preserve"> </v>
      </c>
    </row>
    <row r="141" spans="1:10" x14ac:dyDescent="0.2">
      <c r="A141" s="24"/>
      <c r="J141" s="7" t="str">
        <f t="shared" si="9"/>
        <v xml:space="preserve"> </v>
      </c>
    </row>
    <row r="142" spans="1:10" x14ac:dyDescent="0.2">
      <c r="A142" s="24"/>
      <c r="J142" s="7" t="str">
        <f t="shared" si="9"/>
        <v xml:space="preserve"> </v>
      </c>
    </row>
    <row r="143" spans="1:10" x14ac:dyDescent="0.2">
      <c r="A143" s="24"/>
      <c r="J143" s="7" t="str">
        <f t="shared" si="9"/>
        <v xml:space="preserve"> </v>
      </c>
    </row>
    <row r="144" spans="1:10" x14ac:dyDescent="0.2">
      <c r="A144" s="24"/>
      <c r="J144" s="7" t="str">
        <f t="shared" si="9"/>
        <v xml:space="preserve"> </v>
      </c>
    </row>
    <row r="145" spans="1:10" x14ac:dyDescent="0.2">
      <c r="A145" s="24"/>
      <c r="J145" s="7" t="str">
        <f t="shared" si="9"/>
        <v xml:space="preserve"> </v>
      </c>
    </row>
    <row r="146" spans="1:10" x14ac:dyDescent="0.2">
      <c r="A146" s="24"/>
      <c r="J146" s="7" t="str">
        <f t="shared" si="9"/>
        <v xml:space="preserve"> </v>
      </c>
    </row>
    <row r="147" spans="1:10" x14ac:dyDescent="0.2">
      <c r="A147" s="24"/>
      <c r="J147" s="7" t="str">
        <f t="shared" si="9"/>
        <v xml:space="preserve"> </v>
      </c>
    </row>
    <row r="148" spans="1:10" x14ac:dyDescent="0.2">
      <c r="A148" s="24"/>
      <c r="J148" s="7" t="str">
        <f t="shared" si="9"/>
        <v xml:space="preserve"> </v>
      </c>
    </row>
    <row r="149" spans="1:10" x14ac:dyDescent="0.2">
      <c r="A149" s="24"/>
      <c r="J149" s="7" t="str">
        <f t="shared" si="9"/>
        <v xml:space="preserve"> </v>
      </c>
    </row>
    <row r="150" spans="1:10" x14ac:dyDescent="0.2">
      <c r="A150" s="24"/>
      <c r="J150" s="7" t="str">
        <f t="shared" si="9"/>
        <v xml:space="preserve"> </v>
      </c>
    </row>
    <row r="151" spans="1:10" x14ac:dyDescent="0.2">
      <c r="A151" s="24"/>
      <c r="J151" s="7" t="str">
        <f t="shared" si="9"/>
        <v xml:space="preserve"> </v>
      </c>
    </row>
    <row r="152" spans="1:10" x14ac:dyDescent="0.2">
      <c r="A152" s="24"/>
      <c r="J152" s="7" t="str">
        <f t="shared" si="9"/>
        <v xml:space="preserve"> </v>
      </c>
    </row>
    <row r="153" spans="1:10" x14ac:dyDescent="0.2">
      <c r="A153" s="24"/>
      <c r="J153" s="7" t="str">
        <f t="shared" ref="J153:J184" si="10">IF(C153-SUM(D153:H153)=0," ","Out of Balance!")</f>
        <v xml:space="preserve"> </v>
      </c>
    </row>
    <row r="154" spans="1:10" x14ac:dyDescent="0.2">
      <c r="A154" s="24"/>
      <c r="J154" s="7" t="str">
        <f t="shared" si="10"/>
        <v xml:space="preserve"> </v>
      </c>
    </row>
    <row r="155" spans="1:10" x14ac:dyDescent="0.2">
      <c r="A155" s="24"/>
      <c r="J155" s="7" t="str">
        <f t="shared" si="10"/>
        <v xml:space="preserve"> </v>
      </c>
    </row>
    <row r="156" spans="1:10" x14ac:dyDescent="0.2">
      <c r="A156" s="24"/>
      <c r="J156" s="7" t="str">
        <f t="shared" si="10"/>
        <v xml:space="preserve"> </v>
      </c>
    </row>
    <row r="157" spans="1:10" x14ac:dyDescent="0.2">
      <c r="A157" s="24"/>
      <c r="J157" s="7" t="str">
        <f t="shared" si="10"/>
        <v xml:space="preserve"> </v>
      </c>
    </row>
    <row r="158" spans="1:10" x14ac:dyDescent="0.2">
      <c r="A158" s="24"/>
      <c r="J158" s="7" t="str">
        <f t="shared" si="10"/>
        <v xml:space="preserve"> </v>
      </c>
    </row>
    <row r="159" spans="1:10" x14ac:dyDescent="0.2">
      <c r="A159" s="24"/>
      <c r="J159" s="7" t="str">
        <f t="shared" si="10"/>
        <v xml:space="preserve"> </v>
      </c>
    </row>
    <row r="160" spans="1:10" x14ac:dyDescent="0.2">
      <c r="A160" s="24"/>
      <c r="J160" s="7" t="str">
        <f t="shared" si="10"/>
        <v xml:space="preserve"> </v>
      </c>
    </row>
    <row r="161" spans="1:10" x14ac:dyDescent="0.2">
      <c r="A161" s="24"/>
      <c r="J161" s="7" t="str">
        <f t="shared" si="10"/>
        <v xml:space="preserve"> </v>
      </c>
    </row>
    <row r="162" spans="1:10" x14ac:dyDescent="0.2">
      <c r="A162" s="24"/>
      <c r="J162" s="7" t="str">
        <f t="shared" si="10"/>
        <v xml:space="preserve"> </v>
      </c>
    </row>
    <row r="163" spans="1:10" x14ac:dyDescent="0.2">
      <c r="A163" s="24"/>
      <c r="J163" s="7" t="str">
        <f t="shared" si="10"/>
        <v xml:space="preserve"> </v>
      </c>
    </row>
    <row r="164" spans="1:10" x14ac:dyDescent="0.2">
      <c r="A164" s="24"/>
      <c r="J164" s="7" t="str">
        <f t="shared" si="10"/>
        <v xml:space="preserve"> </v>
      </c>
    </row>
    <row r="165" spans="1:10" x14ac:dyDescent="0.2">
      <c r="A165" s="24"/>
      <c r="J165" s="7" t="str">
        <f t="shared" si="10"/>
        <v xml:space="preserve"> </v>
      </c>
    </row>
    <row r="166" spans="1:10" x14ac:dyDescent="0.2">
      <c r="A166" s="24"/>
      <c r="J166" s="7" t="str">
        <f t="shared" si="10"/>
        <v xml:space="preserve"> </v>
      </c>
    </row>
    <row r="167" spans="1:10" x14ac:dyDescent="0.2">
      <c r="A167" s="24"/>
      <c r="J167" s="7" t="str">
        <f t="shared" si="10"/>
        <v xml:space="preserve"> </v>
      </c>
    </row>
    <row r="168" spans="1:10" x14ac:dyDescent="0.2">
      <c r="A168" s="24"/>
      <c r="J168" s="7" t="str">
        <f t="shared" si="10"/>
        <v xml:space="preserve"> </v>
      </c>
    </row>
    <row r="169" spans="1:10" x14ac:dyDescent="0.2">
      <c r="A169" s="24"/>
      <c r="J169" s="7" t="str">
        <f t="shared" si="10"/>
        <v xml:space="preserve"> </v>
      </c>
    </row>
    <row r="170" spans="1:10" x14ac:dyDescent="0.2">
      <c r="A170" s="24"/>
      <c r="J170" s="7" t="str">
        <f t="shared" si="10"/>
        <v xml:space="preserve"> </v>
      </c>
    </row>
    <row r="171" spans="1:10" x14ac:dyDescent="0.2">
      <c r="A171" s="24"/>
      <c r="J171" s="7" t="str">
        <f t="shared" si="10"/>
        <v xml:space="preserve"> </v>
      </c>
    </row>
    <row r="172" spans="1:10" x14ac:dyDescent="0.2">
      <c r="A172" s="24"/>
      <c r="J172" s="7" t="str">
        <f t="shared" si="10"/>
        <v xml:space="preserve"> </v>
      </c>
    </row>
    <row r="173" spans="1:10" x14ac:dyDescent="0.2">
      <c r="A173" s="24"/>
      <c r="J173" s="7" t="str">
        <f t="shared" si="10"/>
        <v xml:space="preserve"> </v>
      </c>
    </row>
    <row r="174" spans="1:10" x14ac:dyDescent="0.2">
      <c r="A174" s="24"/>
      <c r="J174" s="7" t="str">
        <f t="shared" si="10"/>
        <v xml:space="preserve"> </v>
      </c>
    </row>
    <row r="175" spans="1:10" x14ac:dyDescent="0.2">
      <c r="A175" s="24"/>
      <c r="J175" s="7" t="str">
        <f t="shared" si="10"/>
        <v xml:space="preserve"> </v>
      </c>
    </row>
    <row r="176" spans="1:10" x14ac:dyDescent="0.2">
      <c r="A176" s="24"/>
      <c r="J176" s="7" t="str">
        <f t="shared" si="10"/>
        <v xml:space="preserve"> </v>
      </c>
    </row>
    <row r="177" spans="1:10" x14ac:dyDescent="0.2">
      <c r="A177" s="24"/>
      <c r="J177" s="7" t="str">
        <f t="shared" si="10"/>
        <v xml:space="preserve"> </v>
      </c>
    </row>
    <row r="178" spans="1:10" x14ac:dyDescent="0.2">
      <c r="A178" s="24"/>
      <c r="J178" s="7" t="str">
        <f t="shared" si="10"/>
        <v xml:space="preserve"> </v>
      </c>
    </row>
    <row r="179" spans="1:10" x14ac:dyDescent="0.2">
      <c r="A179" s="24"/>
      <c r="J179" s="7" t="str">
        <f t="shared" si="10"/>
        <v xml:space="preserve"> </v>
      </c>
    </row>
    <row r="180" spans="1:10" x14ac:dyDescent="0.2">
      <c r="A180" s="24"/>
      <c r="J180" s="7" t="str">
        <f t="shared" si="10"/>
        <v xml:space="preserve"> </v>
      </c>
    </row>
    <row r="181" spans="1:10" x14ac:dyDescent="0.2">
      <c r="A181" s="24"/>
      <c r="J181" s="7" t="str">
        <f t="shared" si="10"/>
        <v xml:space="preserve"> </v>
      </c>
    </row>
    <row r="182" spans="1:10" x14ac:dyDescent="0.2">
      <c r="A182" s="24"/>
      <c r="J182" s="7" t="str">
        <f t="shared" si="10"/>
        <v xml:space="preserve"> </v>
      </c>
    </row>
    <row r="183" spans="1:10" x14ac:dyDescent="0.2">
      <c r="A183" s="24"/>
      <c r="J183" s="7" t="str">
        <f t="shared" si="10"/>
        <v xml:space="preserve"> </v>
      </c>
    </row>
    <row r="184" spans="1:10" x14ac:dyDescent="0.2">
      <c r="A184" s="24"/>
      <c r="J184" s="7" t="str">
        <f t="shared" si="10"/>
        <v xml:space="preserve"> </v>
      </c>
    </row>
    <row r="185" spans="1:10" x14ac:dyDescent="0.2">
      <c r="A185" s="24"/>
      <c r="J185" s="7" t="str">
        <f t="shared" ref="J185:J198" si="11">IF(C185-SUM(D185:H185)=0," ","Out of Balance!")</f>
        <v xml:space="preserve"> </v>
      </c>
    </row>
    <row r="186" spans="1:10" x14ac:dyDescent="0.2">
      <c r="A186" s="24"/>
      <c r="J186" s="7" t="str">
        <f t="shared" si="11"/>
        <v xml:space="preserve"> </v>
      </c>
    </row>
    <row r="187" spans="1:10" x14ac:dyDescent="0.2">
      <c r="A187" s="24"/>
      <c r="J187" s="7" t="str">
        <f t="shared" si="11"/>
        <v xml:space="preserve"> </v>
      </c>
    </row>
    <row r="188" spans="1:10" x14ac:dyDescent="0.2">
      <c r="A188" s="24"/>
      <c r="J188" s="7" t="str">
        <f t="shared" si="11"/>
        <v xml:space="preserve"> </v>
      </c>
    </row>
    <row r="189" spans="1:10" x14ac:dyDescent="0.2">
      <c r="A189" s="24"/>
      <c r="J189" s="7" t="str">
        <f t="shared" si="11"/>
        <v xml:space="preserve"> </v>
      </c>
    </row>
    <row r="190" spans="1:10" x14ac:dyDescent="0.2">
      <c r="A190" s="24"/>
      <c r="J190" s="7" t="str">
        <f t="shared" si="11"/>
        <v xml:space="preserve"> </v>
      </c>
    </row>
    <row r="191" spans="1:10" x14ac:dyDescent="0.2">
      <c r="A191" s="24"/>
      <c r="J191" s="7" t="str">
        <f t="shared" si="11"/>
        <v xml:space="preserve"> </v>
      </c>
    </row>
    <row r="192" spans="1:10" x14ac:dyDescent="0.2">
      <c r="A192" s="24"/>
      <c r="J192" s="7" t="str">
        <f t="shared" si="11"/>
        <v xml:space="preserve"> </v>
      </c>
    </row>
    <row r="193" spans="1:10" x14ac:dyDescent="0.2">
      <c r="A193" s="24"/>
      <c r="J193" s="7" t="str">
        <f t="shared" si="11"/>
        <v xml:space="preserve"> </v>
      </c>
    </row>
    <row r="194" spans="1:10" x14ac:dyDescent="0.2">
      <c r="A194" s="24"/>
      <c r="J194" s="7" t="str">
        <f t="shared" si="11"/>
        <v xml:space="preserve"> </v>
      </c>
    </row>
    <row r="195" spans="1:10" x14ac:dyDescent="0.2">
      <c r="A195" s="24"/>
      <c r="J195" s="7" t="str">
        <f t="shared" si="11"/>
        <v xml:space="preserve"> </v>
      </c>
    </row>
    <row r="196" spans="1:10" x14ac:dyDescent="0.2">
      <c r="A196" s="24"/>
      <c r="J196" s="7" t="str">
        <f t="shared" si="11"/>
        <v xml:space="preserve"> </v>
      </c>
    </row>
    <row r="197" spans="1:10" x14ac:dyDescent="0.2">
      <c r="A197" s="24"/>
      <c r="J197" s="7" t="str">
        <f t="shared" si="11"/>
        <v xml:space="preserve"> </v>
      </c>
    </row>
    <row r="198" spans="1:10" x14ac:dyDescent="0.2">
      <c r="A198" s="24"/>
      <c r="J198" s="7" t="str">
        <f t="shared" si="11"/>
        <v xml:space="preserve"> </v>
      </c>
    </row>
    <row r="199" spans="1:10" x14ac:dyDescent="0.2">
      <c r="A199" s="24"/>
    </row>
    <row r="200" spans="1:10" x14ac:dyDescent="0.2">
      <c r="A200" s="24"/>
    </row>
    <row r="201" spans="1:10" x14ac:dyDescent="0.2">
      <c r="A201" s="24"/>
    </row>
    <row r="202" spans="1:10" x14ac:dyDescent="0.2">
      <c r="A202" s="24"/>
    </row>
    <row r="203" spans="1:10" x14ac:dyDescent="0.2">
      <c r="A203" s="24"/>
    </row>
    <row r="204" spans="1:10" x14ac:dyDescent="0.2">
      <c r="A204" s="24"/>
    </row>
    <row r="205" spans="1:10" x14ac:dyDescent="0.2">
      <c r="A205" s="24"/>
    </row>
  </sheetData>
  <mergeCells count="3">
    <mergeCell ref="E8:H8"/>
    <mergeCell ref="K8:L8"/>
    <mergeCell ref="P7:S7"/>
  </mergeCells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1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G32" sqref="G32"/>
    </sheetView>
  </sheetViews>
  <sheetFormatPr defaultRowHeight="12.75" x14ac:dyDescent="0.2"/>
  <cols>
    <col min="1" max="1" width="9.28515625" style="15" customWidth="1"/>
    <col min="2" max="2" width="15.28515625" style="15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9" width="13.5703125" style="15" customWidth="1"/>
    <col min="10" max="10" width="16.140625" style="15" bestFit="1" customWidth="1"/>
    <col min="11" max="12" width="11.28515625" style="15" bestFit="1" customWidth="1"/>
    <col min="13" max="13" width="9.140625" style="15"/>
    <col min="14" max="14" width="13.140625" style="15" bestFit="1" customWidth="1"/>
    <col min="15" max="17" width="9.140625" style="15"/>
    <col min="18" max="18" width="12.85546875" style="15" bestFit="1" customWidth="1"/>
    <col min="19" max="19" width="13" style="15" bestFit="1" customWidth="1"/>
    <col min="20" max="16384" width="9.140625" style="15"/>
  </cols>
  <sheetData>
    <row r="1" spans="1:19" x14ac:dyDescent="0.2">
      <c r="A1" s="1" t="s">
        <v>5</v>
      </c>
    </row>
    <row r="2" spans="1:19" x14ac:dyDescent="0.2">
      <c r="A2" s="1"/>
    </row>
    <row r="3" spans="1:19" x14ac:dyDescent="0.2">
      <c r="A3" s="3" t="s">
        <v>39</v>
      </c>
    </row>
    <row r="7" spans="1:19" x14ac:dyDescent="0.2">
      <c r="P7" s="47" t="s">
        <v>19</v>
      </c>
      <c r="Q7" s="47"/>
      <c r="R7" s="47"/>
      <c r="S7" s="47"/>
    </row>
    <row r="8" spans="1:19" s="1" customFormat="1" x14ac:dyDescent="0.2">
      <c r="C8" s="9" t="s">
        <v>1</v>
      </c>
      <c r="E8" s="41" t="s">
        <v>6</v>
      </c>
      <c r="F8" s="42"/>
      <c r="G8" s="42"/>
      <c r="H8" s="43"/>
      <c r="I8" s="27"/>
      <c r="J8"/>
      <c r="K8" s="44" t="s">
        <v>8</v>
      </c>
      <c r="L8" s="45"/>
      <c r="N8" s="1" t="s">
        <v>17</v>
      </c>
      <c r="P8" s="1" t="s">
        <v>20</v>
      </c>
    </row>
    <row r="9" spans="1:19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K9" s="7" t="s">
        <v>10</v>
      </c>
      <c r="L9" s="7" t="s">
        <v>11</v>
      </c>
      <c r="P9" s="4" t="s">
        <v>7</v>
      </c>
      <c r="R9" s="4" t="s">
        <v>23</v>
      </c>
      <c r="S9" s="8" t="s">
        <v>9</v>
      </c>
    </row>
    <row r="10" spans="1:19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K10" s="11">
        <v>0.01</v>
      </c>
      <c r="L10" s="11">
        <v>0.02</v>
      </c>
      <c r="N10" s="10" t="s">
        <v>18</v>
      </c>
      <c r="P10" s="10" t="s">
        <v>12</v>
      </c>
      <c r="R10" s="10" t="s">
        <v>21</v>
      </c>
      <c r="S10" s="8" t="s">
        <v>22</v>
      </c>
    </row>
    <row r="11" spans="1:19" s="23" customFormat="1" ht="13.5" thickBot="1" x14ac:dyDescent="0.25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K11" s="23">
        <v>157372</v>
      </c>
      <c r="N11" s="23">
        <v>212140</v>
      </c>
      <c r="P11" s="23">
        <v>233073</v>
      </c>
      <c r="R11" s="23">
        <v>233081</v>
      </c>
      <c r="S11" s="23">
        <v>236349</v>
      </c>
    </row>
    <row r="12" spans="1:19" x14ac:dyDescent="0.2">
      <c r="A12" s="24">
        <v>36678</v>
      </c>
      <c r="C12" s="15">
        <v>33450</v>
      </c>
      <c r="E12" s="15">
        <v>8450</v>
      </c>
      <c r="F12" s="15">
        <v>25000</v>
      </c>
      <c r="G12" s="15">
        <v>0</v>
      </c>
      <c r="H12" s="15">
        <v>0</v>
      </c>
      <c r="I12" s="15">
        <v>0</v>
      </c>
      <c r="J12" s="7" t="str">
        <f>IF(C12-SUM(D12:I12)=0," ","Out of Balance!")</f>
        <v xml:space="preserve"> </v>
      </c>
      <c r="K12" s="15">
        <f>F12</f>
        <v>25000</v>
      </c>
      <c r="L12" s="15">
        <f>G12</f>
        <v>0</v>
      </c>
      <c r="P12" s="15">
        <v>0</v>
      </c>
      <c r="S12" s="15">
        <v>0</v>
      </c>
    </row>
    <row r="13" spans="1:19" x14ac:dyDescent="0.2">
      <c r="A13" s="24">
        <v>36679</v>
      </c>
      <c r="B13" s="26"/>
      <c r="C13" s="15">
        <v>33450</v>
      </c>
      <c r="E13" s="15">
        <v>8450</v>
      </c>
      <c r="F13" s="15">
        <v>25000</v>
      </c>
      <c r="G13" s="15">
        <v>0</v>
      </c>
      <c r="H13" s="15">
        <v>0</v>
      </c>
      <c r="I13" s="15">
        <v>0</v>
      </c>
      <c r="J13" s="7" t="str">
        <f t="shared" ref="J13:J41" si="0">IF(C13-SUM(D13:I13)=0," ","Out of Balance!")</f>
        <v xml:space="preserve"> </v>
      </c>
      <c r="K13" s="15">
        <f t="shared" ref="K13:K41" si="1">F13</f>
        <v>25000</v>
      </c>
      <c r="L13" s="15">
        <f t="shared" ref="L13:L41" si="2">G13</f>
        <v>0</v>
      </c>
    </row>
    <row r="14" spans="1:19" x14ac:dyDescent="0.2">
      <c r="A14" s="24">
        <v>36680</v>
      </c>
      <c r="C14" s="15">
        <v>33450</v>
      </c>
      <c r="E14" s="15">
        <v>8450</v>
      </c>
      <c r="F14" s="15">
        <v>25000</v>
      </c>
      <c r="G14" s="15">
        <v>0</v>
      </c>
      <c r="H14" s="15">
        <v>0</v>
      </c>
      <c r="I14" s="15">
        <v>0</v>
      </c>
      <c r="J14" s="7" t="str">
        <f t="shared" si="0"/>
        <v xml:space="preserve"> </v>
      </c>
      <c r="K14" s="15">
        <f t="shared" si="1"/>
        <v>25000</v>
      </c>
      <c r="L14" s="15">
        <f t="shared" si="2"/>
        <v>0</v>
      </c>
      <c r="P14" s="15">
        <v>0</v>
      </c>
      <c r="S14" s="15">
        <v>0</v>
      </c>
    </row>
    <row r="15" spans="1:19" x14ac:dyDescent="0.2">
      <c r="A15" s="24">
        <v>36681</v>
      </c>
      <c r="C15" s="15">
        <v>33450</v>
      </c>
      <c r="E15" s="15">
        <v>8450</v>
      </c>
      <c r="F15" s="15">
        <v>25000</v>
      </c>
      <c r="G15" s="15">
        <v>0</v>
      </c>
      <c r="H15" s="15">
        <v>0</v>
      </c>
      <c r="I15" s="15">
        <v>0</v>
      </c>
      <c r="J15" s="7" t="str">
        <f t="shared" si="0"/>
        <v xml:space="preserve"> </v>
      </c>
      <c r="K15" s="15">
        <f t="shared" si="1"/>
        <v>25000</v>
      </c>
      <c r="L15" s="15">
        <f t="shared" si="2"/>
        <v>0</v>
      </c>
      <c r="P15" s="15">
        <v>0</v>
      </c>
      <c r="S15" s="15">
        <v>0</v>
      </c>
    </row>
    <row r="16" spans="1:19" x14ac:dyDescent="0.2">
      <c r="A16" s="24">
        <v>36682</v>
      </c>
      <c r="C16" s="15">
        <v>33450</v>
      </c>
      <c r="E16" s="15">
        <v>8450</v>
      </c>
      <c r="F16" s="15">
        <v>25000</v>
      </c>
      <c r="G16" s="15">
        <v>0</v>
      </c>
      <c r="H16" s="15">
        <v>0</v>
      </c>
      <c r="I16" s="15">
        <v>0</v>
      </c>
      <c r="J16" s="7" t="str">
        <f t="shared" si="0"/>
        <v xml:space="preserve"> </v>
      </c>
      <c r="K16" s="15">
        <f t="shared" si="1"/>
        <v>25000</v>
      </c>
      <c r="L16" s="15">
        <f t="shared" si="2"/>
        <v>0</v>
      </c>
      <c r="P16" s="15">
        <v>0</v>
      </c>
      <c r="S16" s="15">
        <v>0</v>
      </c>
    </row>
    <row r="17" spans="1:19" x14ac:dyDescent="0.2">
      <c r="A17" s="24">
        <v>36683</v>
      </c>
      <c r="B17" s="25"/>
      <c r="C17" s="15">
        <v>33450</v>
      </c>
      <c r="E17" s="15">
        <v>8450</v>
      </c>
      <c r="F17" s="15">
        <v>25000</v>
      </c>
      <c r="G17" s="15">
        <v>0</v>
      </c>
      <c r="H17" s="15">
        <v>0</v>
      </c>
      <c r="I17" s="15">
        <v>0</v>
      </c>
      <c r="J17" s="7" t="str">
        <f t="shared" si="0"/>
        <v xml:space="preserve"> </v>
      </c>
      <c r="K17" s="15">
        <f t="shared" si="1"/>
        <v>25000</v>
      </c>
      <c r="L17" s="15">
        <f t="shared" si="2"/>
        <v>0</v>
      </c>
      <c r="P17" s="15">
        <v>0</v>
      </c>
      <c r="S17" s="15">
        <v>0</v>
      </c>
    </row>
    <row r="18" spans="1:19" x14ac:dyDescent="0.2">
      <c r="A18" s="24">
        <v>36684</v>
      </c>
      <c r="B18" s="26"/>
      <c r="C18" s="15">
        <v>33450</v>
      </c>
      <c r="E18" s="15">
        <v>8450</v>
      </c>
      <c r="F18" s="15">
        <v>25000</v>
      </c>
      <c r="G18" s="15">
        <v>0</v>
      </c>
      <c r="H18" s="15">
        <v>0</v>
      </c>
      <c r="I18" s="15">
        <v>0</v>
      </c>
      <c r="J18" s="7" t="str">
        <f t="shared" si="0"/>
        <v xml:space="preserve"> </v>
      </c>
      <c r="K18" s="15">
        <f t="shared" si="1"/>
        <v>25000</v>
      </c>
      <c r="L18" s="15">
        <f t="shared" si="2"/>
        <v>0</v>
      </c>
    </row>
    <row r="19" spans="1:19" x14ac:dyDescent="0.2">
      <c r="A19" s="24">
        <v>36685</v>
      </c>
      <c r="C19" s="15">
        <v>33450</v>
      </c>
      <c r="E19" s="15">
        <v>8450</v>
      </c>
      <c r="F19" s="15">
        <v>25000</v>
      </c>
      <c r="G19" s="15">
        <v>0</v>
      </c>
      <c r="H19" s="15">
        <v>0</v>
      </c>
      <c r="I19" s="15">
        <v>0</v>
      </c>
      <c r="J19" s="7" t="str">
        <f t="shared" si="0"/>
        <v xml:space="preserve"> </v>
      </c>
      <c r="K19" s="15">
        <f t="shared" si="1"/>
        <v>25000</v>
      </c>
      <c r="L19" s="15">
        <f t="shared" si="2"/>
        <v>0</v>
      </c>
      <c r="P19" s="15">
        <v>0</v>
      </c>
      <c r="S19" s="15">
        <v>0</v>
      </c>
    </row>
    <row r="20" spans="1:19" x14ac:dyDescent="0.2">
      <c r="A20" s="24">
        <v>36686</v>
      </c>
      <c r="B20" s="25"/>
      <c r="C20" s="15">
        <v>33450</v>
      </c>
      <c r="E20" s="15">
        <v>8450</v>
      </c>
      <c r="F20" s="15">
        <v>25000</v>
      </c>
      <c r="G20" s="15">
        <v>0</v>
      </c>
      <c r="H20" s="15">
        <v>0</v>
      </c>
      <c r="I20" s="15">
        <v>0</v>
      </c>
      <c r="J20" s="7" t="str">
        <f t="shared" si="0"/>
        <v xml:space="preserve"> </v>
      </c>
      <c r="K20" s="15">
        <f t="shared" si="1"/>
        <v>25000</v>
      </c>
      <c r="L20" s="15">
        <f t="shared" si="2"/>
        <v>0</v>
      </c>
      <c r="P20" s="15">
        <v>0</v>
      </c>
      <c r="S20" s="15">
        <v>0</v>
      </c>
    </row>
    <row r="21" spans="1:19" x14ac:dyDescent="0.2">
      <c r="A21" s="24">
        <v>36687</v>
      </c>
      <c r="B21" s="25"/>
      <c r="C21" s="15">
        <v>33450</v>
      </c>
      <c r="E21" s="15">
        <v>8450</v>
      </c>
      <c r="F21" s="15">
        <v>25000</v>
      </c>
      <c r="G21" s="15">
        <v>0</v>
      </c>
      <c r="H21" s="15">
        <v>0</v>
      </c>
      <c r="I21" s="15">
        <v>0</v>
      </c>
      <c r="J21" s="7" t="str">
        <f t="shared" si="0"/>
        <v xml:space="preserve"> </v>
      </c>
      <c r="K21" s="15">
        <f t="shared" si="1"/>
        <v>25000</v>
      </c>
      <c r="L21" s="15">
        <f t="shared" si="2"/>
        <v>0</v>
      </c>
      <c r="P21" s="15">
        <v>0</v>
      </c>
      <c r="S21" s="15">
        <v>0</v>
      </c>
    </row>
    <row r="22" spans="1:19" x14ac:dyDescent="0.2">
      <c r="A22" s="24">
        <v>36688</v>
      </c>
      <c r="C22" s="15">
        <v>33450</v>
      </c>
      <c r="E22" s="15">
        <v>8450</v>
      </c>
      <c r="F22" s="15">
        <v>25000</v>
      </c>
      <c r="G22" s="15">
        <v>0</v>
      </c>
      <c r="H22" s="15">
        <v>0</v>
      </c>
      <c r="I22" s="15">
        <v>0</v>
      </c>
      <c r="J22" s="7" t="str">
        <f t="shared" si="0"/>
        <v xml:space="preserve"> </v>
      </c>
      <c r="K22" s="15">
        <f t="shared" si="1"/>
        <v>25000</v>
      </c>
      <c r="L22" s="15">
        <f t="shared" si="2"/>
        <v>0</v>
      </c>
      <c r="P22" s="15">
        <v>0</v>
      </c>
      <c r="S22" s="15">
        <v>0</v>
      </c>
    </row>
    <row r="23" spans="1:19" x14ac:dyDescent="0.2">
      <c r="A23" s="24">
        <v>36689</v>
      </c>
      <c r="B23" s="25"/>
      <c r="C23" s="15">
        <v>33450</v>
      </c>
      <c r="E23" s="15">
        <v>8450</v>
      </c>
      <c r="F23" s="15">
        <v>25000</v>
      </c>
      <c r="G23" s="15">
        <v>0</v>
      </c>
      <c r="H23" s="15">
        <v>0</v>
      </c>
      <c r="I23" s="15">
        <v>0</v>
      </c>
      <c r="J23" s="7" t="str">
        <f t="shared" si="0"/>
        <v xml:space="preserve"> </v>
      </c>
      <c r="K23" s="15">
        <f t="shared" si="1"/>
        <v>25000</v>
      </c>
      <c r="L23" s="15">
        <f t="shared" si="2"/>
        <v>0</v>
      </c>
      <c r="P23" s="15">
        <v>0</v>
      </c>
      <c r="S23" s="15">
        <v>0</v>
      </c>
    </row>
    <row r="24" spans="1:19" x14ac:dyDescent="0.2">
      <c r="A24" s="24">
        <v>36690</v>
      </c>
      <c r="C24" s="15">
        <v>33450</v>
      </c>
      <c r="E24" s="15">
        <v>8450</v>
      </c>
      <c r="F24" s="15">
        <v>25000</v>
      </c>
      <c r="G24" s="15">
        <v>0</v>
      </c>
      <c r="H24" s="15">
        <v>0</v>
      </c>
      <c r="I24" s="15">
        <v>0</v>
      </c>
      <c r="J24" s="7" t="str">
        <f t="shared" si="0"/>
        <v xml:space="preserve"> </v>
      </c>
      <c r="K24" s="15">
        <f t="shared" si="1"/>
        <v>25000</v>
      </c>
      <c r="L24" s="15">
        <f t="shared" si="2"/>
        <v>0</v>
      </c>
      <c r="P24" s="15">
        <v>0</v>
      </c>
      <c r="S24" s="15">
        <v>0</v>
      </c>
    </row>
    <row r="25" spans="1:19" x14ac:dyDescent="0.2">
      <c r="A25" s="24">
        <v>36691</v>
      </c>
      <c r="C25" s="15">
        <v>33450</v>
      </c>
      <c r="E25" s="15">
        <v>8450</v>
      </c>
      <c r="F25" s="15">
        <v>25000</v>
      </c>
      <c r="G25" s="15">
        <v>0</v>
      </c>
      <c r="H25" s="15">
        <v>0</v>
      </c>
      <c r="I25" s="15">
        <v>0</v>
      </c>
      <c r="J25" s="7" t="str">
        <f t="shared" si="0"/>
        <v xml:space="preserve"> </v>
      </c>
      <c r="K25" s="15">
        <f t="shared" si="1"/>
        <v>25000</v>
      </c>
      <c r="L25" s="15">
        <f t="shared" si="2"/>
        <v>0</v>
      </c>
      <c r="P25" s="15">
        <v>0</v>
      </c>
      <c r="S25" s="15">
        <v>0</v>
      </c>
    </row>
    <row r="26" spans="1:19" x14ac:dyDescent="0.2">
      <c r="A26" s="24">
        <v>36692</v>
      </c>
      <c r="C26" s="15">
        <v>33450</v>
      </c>
      <c r="E26" s="15">
        <v>8450</v>
      </c>
      <c r="F26" s="15">
        <v>25000</v>
      </c>
      <c r="G26" s="15">
        <v>0</v>
      </c>
      <c r="H26" s="15">
        <v>0</v>
      </c>
      <c r="I26" s="15">
        <v>0</v>
      </c>
      <c r="J26" s="7" t="str">
        <f t="shared" si="0"/>
        <v xml:space="preserve"> </v>
      </c>
      <c r="K26" s="15">
        <f t="shared" si="1"/>
        <v>25000</v>
      </c>
      <c r="L26" s="15">
        <f t="shared" si="2"/>
        <v>0</v>
      </c>
      <c r="P26" s="15">
        <v>0</v>
      </c>
      <c r="S26" s="15">
        <v>0</v>
      </c>
    </row>
    <row r="27" spans="1:19" x14ac:dyDescent="0.2">
      <c r="A27" s="24">
        <v>36693</v>
      </c>
      <c r="C27" s="15">
        <v>33450</v>
      </c>
      <c r="E27" s="15">
        <v>8450</v>
      </c>
      <c r="F27" s="15">
        <v>25000</v>
      </c>
      <c r="G27" s="15">
        <v>0</v>
      </c>
      <c r="H27" s="15">
        <v>0</v>
      </c>
      <c r="I27" s="15">
        <v>0</v>
      </c>
      <c r="J27" s="7" t="str">
        <f t="shared" si="0"/>
        <v xml:space="preserve"> </v>
      </c>
      <c r="K27" s="15">
        <f t="shared" si="1"/>
        <v>25000</v>
      </c>
      <c r="L27" s="15">
        <f t="shared" si="2"/>
        <v>0</v>
      </c>
      <c r="P27" s="15">
        <v>0</v>
      </c>
      <c r="S27" s="15">
        <v>0</v>
      </c>
    </row>
    <row r="28" spans="1:19" x14ac:dyDescent="0.2">
      <c r="A28" s="24">
        <v>36694</v>
      </c>
      <c r="C28" s="15">
        <v>33450</v>
      </c>
      <c r="E28" s="15">
        <v>8450</v>
      </c>
      <c r="F28" s="15">
        <v>25000</v>
      </c>
      <c r="G28" s="15">
        <v>0</v>
      </c>
      <c r="H28" s="15">
        <v>0</v>
      </c>
      <c r="I28" s="15">
        <v>0</v>
      </c>
      <c r="J28" s="7" t="str">
        <f t="shared" si="0"/>
        <v xml:space="preserve"> </v>
      </c>
      <c r="K28" s="15">
        <f t="shared" si="1"/>
        <v>25000</v>
      </c>
      <c r="L28" s="15">
        <f t="shared" si="2"/>
        <v>0</v>
      </c>
      <c r="P28" s="15">
        <v>0</v>
      </c>
      <c r="S28" s="15">
        <v>0</v>
      </c>
    </row>
    <row r="29" spans="1:19" x14ac:dyDescent="0.2">
      <c r="A29" s="24">
        <v>36695</v>
      </c>
      <c r="C29" s="15">
        <v>33450</v>
      </c>
      <c r="E29" s="15">
        <v>8450</v>
      </c>
      <c r="F29" s="15">
        <v>25000</v>
      </c>
      <c r="G29" s="15">
        <v>0</v>
      </c>
      <c r="H29" s="15">
        <v>0</v>
      </c>
      <c r="I29" s="15">
        <v>0</v>
      </c>
      <c r="J29" s="7" t="str">
        <f t="shared" si="0"/>
        <v xml:space="preserve"> </v>
      </c>
      <c r="K29" s="15">
        <f t="shared" si="1"/>
        <v>25000</v>
      </c>
      <c r="L29" s="15">
        <f t="shared" si="2"/>
        <v>0</v>
      </c>
      <c r="P29" s="15">
        <v>0</v>
      </c>
      <c r="S29" s="15">
        <v>0</v>
      </c>
    </row>
    <row r="30" spans="1:19" x14ac:dyDescent="0.2">
      <c r="A30" s="24">
        <v>36696</v>
      </c>
      <c r="C30" s="15">
        <v>33450</v>
      </c>
      <c r="E30" s="15">
        <v>8450</v>
      </c>
      <c r="F30" s="15">
        <v>25000</v>
      </c>
      <c r="G30" s="15">
        <v>0</v>
      </c>
      <c r="H30" s="15">
        <v>0</v>
      </c>
      <c r="I30" s="15">
        <v>0</v>
      </c>
      <c r="J30" s="7" t="str">
        <f t="shared" si="0"/>
        <v xml:space="preserve"> </v>
      </c>
      <c r="K30" s="15">
        <f t="shared" si="1"/>
        <v>25000</v>
      </c>
      <c r="L30" s="15">
        <f t="shared" si="2"/>
        <v>0</v>
      </c>
      <c r="P30" s="15">
        <v>0</v>
      </c>
      <c r="S30" s="15">
        <v>0</v>
      </c>
    </row>
    <row r="31" spans="1:19" x14ac:dyDescent="0.2">
      <c r="A31" s="24">
        <v>36697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7" t="str">
        <f t="shared" si="0"/>
        <v xml:space="preserve"> </v>
      </c>
      <c r="K31" s="15">
        <f t="shared" si="1"/>
        <v>0</v>
      </c>
      <c r="L31" s="15">
        <f t="shared" si="2"/>
        <v>0</v>
      </c>
      <c r="P31" s="15">
        <v>0</v>
      </c>
      <c r="S31" s="15">
        <v>0</v>
      </c>
    </row>
    <row r="32" spans="1:19" x14ac:dyDescent="0.2">
      <c r="A32" s="24">
        <v>36698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7" t="str">
        <f t="shared" si="0"/>
        <v xml:space="preserve"> </v>
      </c>
      <c r="K32" s="15">
        <f t="shared" si="1"/>
        <v>0</v>
      </c>
      <c r="L32" s="15">
        <f t="shared" si="2"/>
        <v>0</v>
      </c>
      <c r="P32" s="15">
        <v>0</v>
      </c>
      <c r="S32" s="15">
        <v>0</v>
      </c>
    </row>
    <row r="33" spans="1:19" x14ac:dyDescent="0.2">
      <c r="A33" s="24">
        <v>36699</v>
      </c>
      <c r="C33" s="15">
        <v>33450</v>
      </c>
      <c r="E33" s="15">
        <v>8450</v>
      </c>
      <c r="F33" s="15">
        <v>25000</v>
      </c>
      <c r="G33" s="15">
        <v>0</v>
      </c>
      <c r="H33" s="15">
        <v>0</v>
      </c>
      <c r="I33" s="15">
        <v>0</v>
      </c>
      <c r="J33" s="7" t="str">
        <f t="shared" si="0"/>
        <v xml:space="preserve"> </v>
      </c>
      <c r="K33" s="15">
        <f t="shared" si="1"/>
        <v>25000</v>
      </c>
      <c r="L33" s="15">
        <f t="shared" si="2"/>
        <v>0</v>
      </c>
      <c r="P33" s="15">
        <v>0</v>
      </c>
      <c r="S33" s="15">
        <v>0</v>
      </c>
    </row>
    <row r="34" spans="1:19" x14ac:dyDescent="0.2">
      <c r="A34" s="24">
        <v>36700</v>
      </c>
      <c r="C34" s="15">
        <v>33450</v>
      </c>
      <c r="E34" s="15">
        <v>8450</v>
      </c>
      <c r="F34" s="15">
        <v>25000</v>
      </c>
      <c r="G34" s="15">
        <v>0</v>
      </c>
      <c r="H34" s="15">
        <v>0</v>
      </c>
      <c r="I34" s="15">
        <v>0</v>
      </c>
      <c r="J34" s="7" t="str">
        <f t="shared" si="0"/>
        <v xml:space="preserve"> </v>
      </c>
      <c r="K34" s="15">
        <f t="shared" si="1"/>
        <v>25000</v>
      </c>
      <c r="L34" s="15">
        <f t="shared" si="2"/>
        <v>0</v>
      </c>
      <c r="P34" s="15">
        <v>0</v>
      </c>
      <c r="S34" s="15">
        <v>0</v>
      </c>
    </row>
    <row r="35" spans="1:19" x14ac:dyDescent="0.2">
      <c r="A35" s="24">
        <v>36701</v>
      </c>
      <c r="C35" s="15">
        <v>33450</v>
      </c>
      <c r="E35" s="15">
        <v>8450</v>
      </c>
      <c r="F35" s="15">
        <v>25000</v>
      </c>
      <c r="G35" s="15">
        <v>0</v>
      </c>
      <c r="H35" s="15">
        <v>0</v>
      </c>
      <c r="I35" s="15">
        <v>0</v>
      </c>
      <c r="J35" s="7" t="str">
        <f t="shared" si="0"/>
        <v xml:space="preserve"> </v>
      </c>
      <c r="K35" s="15">
        <f t="shared" si="1"/>
        <v>25000</v>
      </c>
      <c r="L35" s="15">
        <f t="shared" si="2"/>
        <v>0</v>
      </c>
      <c r="P35" s="15">
        <v>0</v>
      </c>
      <c r="S35" s="15">
        <v>0</v>
      </c>
    </row>
    <row r="36" spans="1:19" x14ac:dyDescent="0.2">
      <c r="A36" s="24">
        <v>36702</v>
      </c>
      <c r="C36" s="15">
        <v>33450</v>
      </c>
      <c r="E36" s="15">
        <v>8450</v>
      </c>
      <c r="F36" s="15">
        <v>25000</v>
      </c>
      <c r="G36" s="15">
        <v>0</v>
      </c>
      <c r="H36" s="15">
        <v>0</v>
      </c>
      <c r="I36" s="15">
        <v>0</v>
      </c>
      <c r="J36" s="7" t="str">
        <f t="shared" si="0"/>
        <v xml:space="preserve"> </v>
      </c>
      <c r="K36" s="15">
        <f t="shared" si="1"/>
        <v>25000</v>
      </c>
      <c r="L36" s="15">
        <f t="shared" si="2"/>
        <v>0</v>
      </c>
      <c r="P36" s="15">
        <v>0</v>
      </c>
      <c r="S36" s="15">
        <v>0</v>
      </c>
    </row>
    <row r="37" spans="1:19" x14ac:dyDescent="0.2">
      <c r="A37" s="24">
        <v>36703</v>
      </c>
      <c r="B37" s="25"/>
      <c r="C37" s="15">
        <v>33450</v>
      </c>
      <c r="E37" s="15">
        <v>8450</v>
      </c>
      <c r="F37" s="15">
        <v>25000</v>
      </c>
      <c r="G37" s="15">
        <v>0</v>
      </c>
      <c r="H37" s="15">
        <v>0</v>
      </c>
      <c r="I37" s="15">
        <v>0</v>
      </c>
      <c r="J37" s="7" t="str">
        <f t="shared" si="0"/>
        <v xml:space="preserve"> </v>
      </c>
      <c r="K37" s="15">
        <f t="shared" si="1"/>
        <v>25000</v>
      </c>
      <c r="L37" s="15">
        <f t="shared" si="2"/>
        <v>0</v>
      </c>
      <c r="P37" s="15">
        <v>0</v>
      </c>
      <c r="S37" s="15">
        <v>0</v>
      </c>
    </row>
    <row r="38" spans="1:19" ht="12" customHeight="1" x14ac:dyDescent="0.2">
      <c r="A38" s="24">
        <v>36704</v>
      </c>
      <c r="C38" s="15">
        <v>33450</v>
      </c>
      <c r="E38" s="15">
        <v>8450</v>
      </c>
      <c r="F38" s="15">
        <v>25000</v>
      </c>
      <c r="G38" s="15">
        <v>0</v>
      </c>
      <c r="H38" s="15">
        <v>0</v>
      </c>
      <c r="I38" s="15">
        <v>0</v>
      </c>
      <c r="J38" s="7" t="str">
        <f t="shared" si="0"/>
        <v xml:space="preserve"> </v>
      </c>
      <c r="K38" s="15">
        <f t="shared" si="1"/>
        <v>25000</v>
      </c>
      <c r="L38" s="15">
        <f t="shared" si="2"/>
        <v>0</v>
      </c>
      <c r="P38" s="15">
        <v>0</v>
      </c>
      <c r="S38" s="15">
        <v>0</v>
      </c>
    </row>
    <row r="39" spans="1:19" ht="12" customHeight="1" x14ac:dyDescent="0.2">
      <c r="A39" s="24">
        <v>36705</v>
      </c>
      <c r="B39" s="25"/>
      <c r="C39" s="15">
        <v>33450</v>
      </c>
      <c r="E39" s="15">
        <v>8450</v>
      </c>
      <c r="F39" s="15">
        <v>25000</v>
      </c>
      <c r="G39" s="15">
        <v>0</v>
      </c>
      <c r="H39" s="15">
        <v>0</v>
      </c>
      <c r="I39" s="15">
        <v>0</v>
      </c>
      <c r="J39" s="7" t="str">
        <f t="shared" si="0"/>
        <v xml:space="preserve"> </v>
      </c>
      <c r="K39" s="15">
        <f t="shared" si="1"/>
        <v>25000</v>
      </c>
      <c r="L39" s="15">
        <f t="shared" si="2"/>
        <v>0</v>
      </c>
      <c r="P39" s="15">
        <v>0</v>
      </c>
      <c r="S39" s="15">
        <v>0</v>
      </c>
    </row>
    <row r="40" spans="1:19" x14ac:dyDescent="0.2">
      <c r="A40" s="24">
        <v>36706</v>
      </c>
      <c r="C40" s="15">
        <v>33450</v>
      </c>
      <c r="E40" s="15">
        <v>8450</v>
      </c>
      <c r="F40" s="15">
        <v>25000</v>
      </c>
      <c r="G40" s="15">
        <v>0</v>
      </c>
      <c r="H40" s="15">
        <v>0</v>
      </c>
      <c r="I40" s="15">
        <v>0</v>
      </c>
      <c r="J40" s="7" t="str">
        <f t="shared" si="0"/>
        <v xml:space="preserve"> </v>
      </c>
      <c r="K40" s="15">
        <f t="shared" si="1"/>
        <v>25000</v>
      </c>
      <c r="L40" s="15">
        <f t="shared" si="2"/>
        <v>0</v>
      </c>
      <c r="P40" s="15">
        <v>0</v>
      </c>
      <c r="S40" s="15">
        <v>0</v>
      </c>
    </row>
    <row r="41" spans="1:19" x14ac:dyDescent="0.2">
      <c r="A41" s="24">
        <v>36707</v>
      </c>
      <c r="C41" s="15">
        <v>33450</v>
      </c>
      <c r="E41" s="15">
        <v>8450</v>
      </c>
      <c r="F41" s="15">
        <v>25000</v>
      </c>
      <c r="G41" s="15">
        <v>0</v>
      </c>
      <c r="H41" s="15">
        <v>0</v>
      </c>
      <c r="I41" s="15">
        <v>0</v>
      </c>
      <c r="J41" s="7" t="str">
        <f t="shared" si="0"/>
        <v xml:space="preserve"> </v>
      </c>
      <c r="K41" s="15">
        <f t="shared" si="1"/>
        <v>25000</v>
      </c>
      <c r="L41" s="15">
        <f t="shared" si="2"/>
        <v>0</v>
      </c>
      <c r="P41" s="15">
        <v>0</v>
      </c>
      <c r="S41" s="15">
        <v>0</v>
      </c>
    </row>
    <row r="42" spans="1:19" x14ac:dyDescent="0.2">
      <c r="A42" s="24"/>
      <c r="J42" s="7" t="str">
        <f t="shared" ref="J42:J73" si="3">IF(C42-SUM(D42:H42)=0," ","Out of Balance!")</f>
        <v xml:space="preserve"> </v>
      </c>
    </row>
    <row r="43" spans="1:19" x14ac:dyDescent="0.2">
      <c r="A43" s="24"/>
      <c r="J43" s="7" t="str">
        <f t="shared" si="3"/>
        <v xml:space="preserve"> </v>
      </c>
    </row>
    <row r="44" spans="1:19" x14ac:dyDescent="0.2">
      <c r="A44" s="24"/>
      <c r="J44" s="7" t="str">
        <f t="shared" si="3"/>
        <v xml:space="preserve"> </v>
      </c>
    </row>
    <row r="45" spans="1:19" x14ac:dyDescent="0.2">
      <c r="A45" s="24"/>
      <c r="J45" s="7" t="str">
        <f t="shared" si="3"/>
        <v xml:space="preserve"> </v>
      </c>
    </row>
    <row r="46" spans="1:19" x14ac:dyDescent="0.2">
      <c r="A46" s="24"/>
      <c r="J46" s="7" t="str">
        <f t="shared" si="3"/>
        <v xml:space="preserve"> </v>
      </c>
    </row>
    <row r="47" spans="1:19" x14ac:dyDescent="0.2">
      <c r="A47" s="24"/>
      <c r="J47" s="7" t="str">
        <f t="shared" si="3"/>
        <v xml:space="preserve"> </v>
      </c>
    </row>
    <row r="48" spans="1:19" x14ac:dyDescent="0.2">
      <c r="A48" s="24"/>
      <c r="J48" s="7" t="str">
        <f t="shared" si="3"/>
        <v xml:space="preserve"> </v>
      </c>
    </row>
    <row r="49" spans="1:10" x14ac:dyDescent="0.2">
      <c r="A49" s="24"/>
      <c r="J49" s="7" t="str">
        <f t="shared" si="3"/>
        <v xml:space="preserve"> </v>
      </c>
    </row>
    <row r="50" spans="1:10" x14ac:dyDescent="0.2">
      <c r="A50" s="24"/>
      <c r="J50" s="7" t="str">
        <f t="shared" si="3"/>
        <v xml:space="preserve"> </v>
      </c>
    </row>
    <row r="51" spans="1:10" x14ac:dyDescent="0.2">
      <c r="A51" s="24"/>
      <c r="J51" s="7" t="str">
        <f t="shared" si="3"/>
        <v xml:space="preserve"> </v>
      </c>
    </row>
    <row r="52" spans="1:10" x14ac:dyDescent="0.2">
      <c r="A52" s="24"/>
      <c r="J52" s="7" t="str">
        <f t="shared" si="3"/>
        <v xml:space="preserve"> </v>
      </c>
    </row>
    <row r="53" spans="1:10" x14ac:dyDescent="0.2">
      <c r="A53" s="24"/>
      <c r="J53" s="7" t="str">
        <f t="shared" si="3"/>
        <v xml:space="preserve"> </v>
      </c>
    </row>
    <row r="54" spans="1:10" x14ac:dyDescent="0.2">
      <c r="A54" s="24"/>
      <c r="J54" s="7" t="str">
        <f t="shared" si="3"/>
        <v xml:space="preserve"> </v>
      </c>
    </row>
    <row r="55" spans="1:10" x14ac:dyDescent="0.2">
      <c r="A55" s="24"/>
      <c r="J55" s="7" t="str">
        <f t="shared" si="3"/>
        <v xml:space="preserve"> </v>
      </c>
    </row>
    <row r="56" spans="1:10" x14ac:dyDescent="0.2">
      <c r="A56" s="24"/>
      <c r="J56" s="7" t="str">
        <f t="shared" si="3"/>
        <v xml:space="preserve"> </v>
      </c>
    </row>
    <row r="57" spans="1:10" x14ac:dyDescent="0.2">
      <c r="A57" s="24"/>
      <c r="J57" s="7" t="str">
        <f t="shared" si="3"/>
        <v xml:space="preserve"> </v>
      </c>
    </row>
    <row r="58" spans="1:10" x14ac:dyDescent="0.2">
      <c r="A58" s="24"/>
      <c r="J58" s="7" t="str">
        <f t="shared" si="3"/>
        <v xml:space="preserve"> </v>
      </c>
    </row>
    <row r="59" spans="1:10" x14ac:dyDescent="0.2">
      <c r="A59" s="24"/>
      <c r="J59" s="7" t="str">
        <f t="shared" si="3"/>
        <v xml:space="preserve"> </v>
      </c>
    </row>
    <row r="60" spans="1:10" x14ac:dyDescent="0.2">
      <c r="A60" s="24"/>
      <c r="J60" s="7" t="str">
        <f t="shared" si="3"/>
        <v xml:space="preserve"> </v>
      </c>
    </row>
    <row r="61" spans="1:10" x14ac:dyDescent="0.2">
      <c r="A61" s="24"/>
      <c r="J61" s="7" t="str">
        <f t="shared" si="3"/>
        <v xml:space="preserve"> </v>
      </c>
    </row>
    <row r="62" spans="1:10" x14ac:dyDescent="0.2">
      <c r="A62" s="24"/>
      <c r="J62" s="7" t="str">
        <f t="shared" si="3"/>
        <v xml:space="preserve"> </v>
      </c>
    </row>
    <row r="63" spans="1:10" x14ac:dyDescent="0.2">
      <c r="A63" s="24"/>
      <c r="J63" s="7" t="str">
        <f t="shared" si="3"/>
        <v xml:space="preserve"> </v>
      </c>
    </row>
    <row r="64" spans="1:10" x14ac:dyDescent="0.2">
      <c r="A64" s="24"/>
      <c r="J64" s="7" t="str">
        <f t="shared" si="3"/>
        <v xml:space="preserve"> </v>
      </c>
    </row>
    <row r="65" spans="1:10" x14ac:dyDescent="0.2">
      <c r="A65" s="24"/>
      <c r="J65" s="7" t="str">
        <f t="shared" si="3"/>
        <v xml:space="preserve"> </v>
      </c>
    </row>
    <row r="66" spans="1:10" x14ac:dyDescent="0.2">
      <c r="A66" s="24"/>
      <c r="J66" s="7" t="str">
        <f t="shared" si="3"/>
        <v xml:space="preserve"> </v>
      </c>
    </row>
    <row r="67" spans="1:10" x14ac:dyDescent="0.2">
      <c r="A67" s="24"/>
      <c r="J67" s="7" t="str">
        <f t="shared" si="3"/>
        <v xml:space="preserve"> </v>
      </c>
    </row>
    <row r="68" spans="1:10" x14ac:dyDescent="0.2">
      <c r="A68" s="24"/>
      <c r="J68" s="7" t="str">
        <f t="shared" si="3"/>
        <v xml:space="preserve"> </v>
      </c>
    </row>
    <row r="69" spans="1:10" x14ac:dyDescent="0.2">
      <c r="A69" s="24"/>
      <c r="J69" s="7" t="str">
        <f t="shared" si="3"/>
        <v xml:space="preserve"> </v>
      </c>
    </row>
    <row r="70" spans="1:10" x14ac:dyDescent="0.2">
      <c r="A70" s="24"/>
      <c r="J70" s="7" t="str">
        <f t="shared" si="3"/>
        <v xml:space="preserve"> </v>
      </c>
    </row>
    <row r="71" spans="1:10" x14ac:dyDescent="0.2">
      <c r="A71" s="24"/>
      <c r="J71" s="7" t="str">
        <f t="shared" si="3"/>
        <v xml:space="preserve"> </v>
      </c>
    </row>
    <row r="72" spans="1:10" x14ac:dyDescent="0.2">
      <c r="A72" s="24"/>
      <c r="J72" s="7" t="str">
        <f t="shared" si="3"/>
        <v xml:space="preserve"> </v>
      </c>
    </row>
    <row r="73" spans="1:10" x14ac:dyDescent="0.2">
      <c r="A73" s="24"/>
      <c r="J73" s="7" t="str">
        <f t="shared" si="3"/>
        <v xml:space="preserve"> </v>
      </c>
    </row>
    <row r="74" spans="1:10" x14ac:dyDescent="0.2">
      <c r="A74" s="24"/>
      <c r="J74" s="7" t="str">
        <f t="shared" ref="J74:J105" si="4">IF(C74-SUM(D74:H74)=0," ","Out of Balance!")</f>
        <v xml:space="preserve"> </v>
      </c>
    </row>
    <row r="75" spans="1:10" x14ac:dyDescent="0.2">
      <c r="A75" s="24"/>
      <c r="J75" s="7" t="str">
        <f t="shared" si="4"/>
        <v xml:space="preserve"> </v>
      </c>
    </row>
    <row r="76" spans="1:10" x14ac:dyDescent="0.2">
      <c r="A76" s="24"/>
      <c r="J76" s="7" t="str">
        <f t="shared" si="4"/>
        <v xml:space="preserve"> </v>
      </c>
    </row>
    <row r="77" spans="1:10" x14ac:dyDescent="0.2">
      <c r="A77" s="24"/>
      <c r="J77" s="7" t="str">
        <f t="shared" si="4"/>
        <v xml:space="preserve"> </v>
      </c>
    </row>
    <row r="78" spans="1:10" x14ac:dyDescent="0.2">
      <c r="A78" s="24"/>
      <c r="J78" s="7" t="str">
        <f t="shared" si="4"/>
        <v xml:space="preserve"> </v>
      </c>
    </row>
    <row r="79" spans="1:10" x14ac:dyDescent="0.2">
      <c r="A79" s="24"/>
      <c r="J79" s="7" t="str">
        <f t="shared" si="4"/>
        <v xml:space="preserve"> </v>
      </c>
    </row>
    <row r="80" spans="1:10" x14ac:dyDescent="0.2">
      <c r="A80" s="24"/>
      <c r="J80" s="7" t="str">
        <f t="shared" si="4"/>
        <v xml:space="preserve"> </v>
      </c>
    </row>
    <row r="81" spans="1:10" x14ac:dyDescent="0.2">
      <c r="A81" s="24"/>
      <c r="J81" s="7" t="str">
        <f t="shared" si="4"/>
        <v xml:space="preserve"> </v>
      </c>
    </row>
    <row r="82" spans="1:10" x14ac:dyDescent="0.2">
      <c r="A82" s="24"/>
      <c r="J82" s="7" t="str">
        <f t="shared" si="4"/>
        <v xml:space="preserve"> </v>
      </c>
    </row>
    <row r="83" spans="1:10" x14ac:dyDescent="0.2">
      <c r="A83" s="24"/>
      <c r="J83" s="7" t="str">
        <f t="shared" si="4"/>
        <v xml:space="preserve"> </v>
      </c>
    </row>
    <row r="84" spans="1:10" x14ac:dyDescent="0.2">
      <c r="A84" s="24"/>
      <c r="J84" s="7" t="str">
        <f t="shared" si="4"/>
        <v xml:space="preserve"> </v>
      </c>
    </row>
    <row r="85" spans="1:10" x14ac:dyDescent="0.2">
      <c r="A85" s="24"/>
      <c r="J85" s="7" t="str">
        <f t="shared" si="4"/>
        <v xml:space="preserve"> </v>
      </c>
    </row>
    <row r="86" spans="1:10" x14ac:dyDescent="0.2">
      <c r="A86" s="24"/>
      <c r="J86" s="7" t="str">
        <f t="shared" si="4"/>
        <v xml:space="preserve"> </v>
      </c>
    </row>
    <row r="87" spans="1:10" x14ac:dyDescent="0.2">
      <c r="A87" s="24"/>
      <c r="J87" s="7" t="str">
        <f t="shared" si="4"/>
        <v xml:space="preserve"> </v>
      </c>
    </row>
    <row r="88" spans="1:10" x14ac:dyDescent="0.2">
      <c r="A88" s="24"/>
      <c r="J88" s="7" t="str">
        <f t="shared" si="4"/>
        <v xml:space="preserve"> </v>
      </c>
    </row>
    <row r="89" spans="1:10" x14ac:dyDescent="0.2">
      <c r="A89" s="24"/>
      <c r="J89" s="7" t="str">
        <f t="shared" si="4"/>
        <v xml:space="preserve"> </v>
      </c>
    </row>
    <row r="90" spans="1:10" x14ac:dyDescent="0.2">
      <c r="A90" s="24"/>
      <c r="J90" s="7" t="str">
        <f t="shared" si="4"/>
        <v xml:space="preserve"> </v>
      </c>
    </row>
    <row r="91" spans="1:10" x14ac:dyDescent="0.2">
      <c r="A91" s="24"/>
      <c r="J91" s="7" t="str">
        <f t="shared" si="4"/>
        <v xml:space="preserve"> </v>
      </c>
    </row>
    <row r="92" spans="1:10" x14ac:dyDescent="0.2">
      <c r="A92" s="24"/>
      <c r="J92" s="7" t="str">
        <f t="shared" si="4"/>
        <v xml:space="preserve"> </v>
      </c>
    </row>
    <row r="93" spans="1:10" x14ac:dyDescent="0.2">
      <c r="A93" s="24"/>
      <c r="J93" s="7" t="str">
        <f t="shared" si="4"/>
        <v xml:space="preserve"> </v>
      </c>
    </row>
    <row r="94" spans="1:10" x14ac:dyDescent="0.2">
      <c r="A94" s="24"/>
      <c r="J94" s="7" t="str">
        <f t="shared" si="4"/>
        <v xml:space="preserve"> </v>
      </c>
    </row>
    <row r="95" spans="1:10" x14ac:dyDescent="0.2">
      <c r="A95" s="24"/>
      <c r="J95" s="7" t="str">
        <f t="shared" si="4"/>
        <v xml:space="preserve"> </v>
      </c>
    </row>
    <row r="96" spans="1:10" x14ac:dyDescent="0.2">
      <c r="A96" s="24"/>
      <c r="J96" s="7" t="str">
        <f t="shared" si="4"/>
        <v xml:space="preserve"> </v>
      </c>
    </row>
    <row r="97" spans="1:10" x14ac:dyDescent="0.2">
      <c r="A97" s="24"/>
      <c r="J97" s="7" t="str">
        <f t="shared" si="4"/>
        <v xml:space="preserve"> </v>
      </c>
    </row>
    <row r="98" spans="1:10" x14ac:dyDescent="0.2">
      <c r="A98" s="24"/>
      <c r="J98" s="7" t="str">
        <f t="shared" si="4"/>
        <v xml:space="preserve"> </v>
      </c>
    </row>
    <row r="99" spans="1:10" x14ac:dyDescent="0.2">
      <c r="A99" s="24"/>
      <c r="J99" s="7" t="str">
        <f t="shared" si="4"/>
        <v xml:space="preserve"> </v>
      </c>
    </row>
    <row r="100" spans="1:10" x14ac:dyDescent="0.2">
      <c r="A100" s="24"/>
      <c r="J100" s="7" t="str">
        <f t="shared" si="4"/>
        <v xml:space="preserve"> </v>
      </c>
    </row>
    <row r="101" spans="1:10" x14ac:dyDescent="0.2">
      <c r="A101" s="24"/>
      <c r="J101" s="7" t="str">
        <f t="shared" si="4"/>
        <v xml:space="preserve"> </v>
      </c>
    </row>
    <row r="102" spans="1:10" x14ac:dyDescent="0.2">
      <c r="A102" s="24"/>
      <c r="J102" s="7" t="str">
        <f t="shared" si="4"/>
        <v xml:space="preserve"> </v>
      </c>
    </row>
    <row r="103" spans="1:10" x14ac:dyDescent="0.2">
      <c r="A103" s="24"/>
      <c r="J103" s="7" t="str">
        <f t="shared" si="4"/>
        <v xml:space="preserve"> </v>
      </c>
    </row>
    <row r="104" spans="1:10" x14ac:dyDescent="0.2">
      <c r="A104" s="24"/>
      <c r="J104" s="7" t="str">
        <f t="shared" si="4"/>
        <v xml:space="preserve"> </v>
      </c>
    </row>
    <row r="105" spans="1:10" x14ac:dyDescent="0.2">
      <c r="A105" s="24"/>
      <c r="J105" s="7" t="str">
        <f t="shared" si="4"/>
        <v xml:space="preserve"> </v>
      </c>
    </row>
    <row r="106" spans="1:10" x14ac:dyDescent="0.2">
      <c r="A106" s="24"/>
      <c r="J106" s="7" t="str">
        <f t="shared" ref="J106:J137" si="5">IF(C106-SUM(D106:H106)=0," ","Out of Balance!")</f>
        <v xml:space="preserve"> </v>
      </c>
    </row>
    <row r="107" spans="1:10" x14ac:dyDescent="0.2">
      <c r="A107" s="24"/>
      <c r="J107" s="7" t="str">
        <f t="shared" si="5"/>
        <v xml:space="preserve"> </v>
      </c>
    </row>
    <row r="108" spans="1:10" x14ac:dyDescent="0.2">
      <c r="A108" s="24"/>
      <c r="J108" s="7" t="str">
        <f t="shared" si="5"/>
        <v xml:space="preserve"> </v>
      </c>
    </row>
    <row r="109" spans="1:10" x14ac:dyDescent="0.2">
      <c r="A109" s="24"/>
      <c r="J109" s="7" t="str">
        <f t="shared" si="5"/>
        <v xml:space="preserve"> </v>
      </c>
    </row>
    <row r="110" spans="1:10" x14ac:dyDescent="0.2">
      <c r="A110" s="24"/>
      <c r="J110" s="7" t="str">
        <f t="shared" si="5"/>
        <v xml:space="preserve"> </v>
      </c>
    </row>
    <row r="111" spans="1:10" x14ac:dyDescent="0.2">
      <c r="A111" s="24"/>
      <c r="J111" s="7" t="str">
        <f t="shared" si="5"/>
        <v xml:space="preserve"> </v>
      </c>
    </row>
    <row r="112" spans="1:10" x14ac:dyDescent="0.2">
      <c r="A112" s="24"/>
      <c r="J112" s="7" t="str">
        <f t="shared" si="5"/>
        <v xml:space="preserve"> </v>
      </c>
    </row>
    <row r="113" spans="1:10" x14ac:dyDescent="0.2">
      <c r="A113" s="24"/>
      <c r="J113" s="7" t="str">
        <f t="shared" si="5"/>
        <v xml:space="preserve"> </v>
      </c>
    </row>
    <row r="114" spans="1:10" x14ac:dyDescent="0.2">
      <c r="A114" s="24"/>
      <c r="J114" s="7" t="str">
        <f t="shared" si="5"/>
        <v xml:space="preserve"> </v>
      </c>
    </row>
    <row r="115" spans="1:10" x14ac:dyDescent="0.2">
      <c r="A115" s="24"/>
      <c r="J115" s="7" t="str">
        <f t="shared" si="5"/>
        <v xml:space="preserve"> </v>
      </c>
    </row>
    <row r="116" spans="1:10" x14ac:dyDescent="0.2">
      <c r="A116" s="24"/>
      <c r="J116" s="7" t="str">
        <f t="shared" si="5"/>
        <v xml:space="preserve"> </v>
      </c>
    </row>
    <row r="117" spans="1:10" x14ac:dyDescent="0.2">
      <c r="A117" s="24"/>
      <c r="J117" s="7" t="str">
        <f t="shared" si="5"/>
        <v xml:space="preserve"> </v>
      </c>
    </row>
    <row r="118" spans="1:10" x14ac:dyDescent="0.2">
      <c r="A118" s="24"/>
      <c r="J118" s="7" t="str">
        <f t="shared" si="5"/>
        <v xml:space="preserve"> </v>
      </c>
    </row>
    <row r="119" spans="1:10" x14ac:dyDescent="0.2">
      <c r="A119" s="24"/>
      <c r="J119" s="7" t="str">
        <f t="shared" si="5"/>
        <v xml:space="preserve"> </v>
      </c>
    </row>
    <row r="120" spans="1:10" x14ac:dyDescent="0.2">
      <c r="A120" s="24"/>
      <c r="J120" s="7" t="str">
        <f t="shared" si="5"/>
        <v xml:space="preserve"> </v>
      </c>
    </row>
    <row r="121" spans="1:10" x14ac:dyDescent="0.2">
      <c r="A121" s="24"/>
      <c r="J121" s="7" t="str">
        <f t="shared" si="5"/>
        <v xml:space="preserve"> </v>
      </c>
    </row>
    <row r="122" spans="1:10" x14ac:dyDescent="0.2">
      <c r="A122" s="24"/>
      <c r="J122" s="7" t="str">
        <f t="shared" si="5"/>
        <v xml:space="preserve"> </v>
      </c>
    </row>
    <row r="123" spans="1:10" x14ac:dyDescent="0.2">
      <c r="A123" s="24"/>
      <c r="J123" s="7" t="str">
        <f t="shared" si="5"/>
        <v xml:space="preserve"> </v>
      </c>
    </row>
    <row r="124" spans="1:10" x14ac:dyDescent="0.2">
      <c r="A124" s="24"/>
      <c r="J124" s="7" t="str">
        <f t="shared" si="5"/>
        <v xml:space="preserve"> </v>
      </c>
    </row>
    <row r="125" spans="1:10" x14ac:dyDescent="0.2">
      <c r="A125" s="24"/>
      <c r="J125" s="7" t="str">
        <f t="shared" si="5"/>
        <v xml:space="preserve"> </v>
      </c>
    </row>
    <row r="126" spans="1:10" x14ac:dyDescent="0.2">
      <c r="A126" s="24"/>
      <c r="J126" s="7" t="str">
        <f t="shared" si="5"/>
        <v xml:space="preserve"> </v>
      </c>
    </row>
    <row r="127" spans="1:10" x14ac:dyDescent="0.2">
      <c r="A127" s="24"/>
      <c r="J127" s="7" t="str">
        <f t="shared" si="5"/>
        <v xml:space="preserve"> </v>
      </c>
    </row>
    <row r="128" spans="1:10" x14ac:dyDescent="0.2">
      <c r="A128" s="24"/>
      <c r="J128" s="7" t="str">
        <f t="shared" si="5"/>
        <v xml:space="preserve"> </v>
      </c>
    </row>
    <row r="129" spans="1:10" x14ac:dyDescent="0.2">
      <c r="A129" s="24"/>
      <c r="J129" s="7" t="str">
        <f t="shared" si="5"/>
        <v xml:space="preserve"> </v>
      </c>
    </row>
    <row r="130" spans="1:10" x14ac:dyDescent="0.2">
      <c r="A130" s="24"/>
      <c r="J130" s="7" t="str">
        <f t="shared" si="5"/>
        <v xml:space="preserve"> </v>
      </c>
    </row>
    <row r="131" spans="1:10" x14ac:dyDescent="0.2">
      <c r="A131" s="24"/>
      <c r="J131" s="7" t="str">
        <f t="shared" si="5"/>
        <v xml:space="preserve"> </v>
      </c>
    </row>
    <row r="132" spans="1:10" x14ac:dyDescent="0.2">
      <c r="A132" s="24"/>
      <c r="J132" s="7" t="str">
        <f t="shared" si="5"/>
        <v xml:space="preserve"> </v>
      </c>
    </row>
    <row r="133" spans="1:10" x14ac:dyDescent="0.2">
      <c r="A133" s="24"/>
      <c r="J133" s="7" t="str">
        <f t="shared" si="5"/>
        <v xml:space="preserve"> </v>
      </c>
    </row>
    <row r="134" spans="1:10" x14ac:dyDescent="0.2">
      <c r="A134" s="24"/>
      <c r="J134" s="7" t="str">
        <f t="shared" si="5"/>
        <v xml:space="preserve"> </v>
      </c>
    </row>
    <row r="135" spans="1:10" x14ac:dyDescent="0.2">
      <c r="A135" s="24"/>
      <c r="J135" s="7" t="str">
        <f t="shared" si="5"/>
        <v xml:space="preserve"> </v>
      </c>
    </row>
    <row r="136" spans="1:10" x14ac:dyDescent="0.2">
      <c r="A136" s="24"/>
      <c r="J136" s="7" t="str">
        <f t="shared" si="5"/>
        <v xml:space="preserve"> </v>
      </c>
    </row>
    <row r="137" spans="1:10" x14ac:dyDescent="0.2">
      <c r="A137" s="24"/>
      <c r="J137" s="7" t="str">
        <f t="shared" si="5"/>
        <v xml:space="preserve"> </v>
      </c>
    </row>
    <row r="138" spans="1:10" x14ac:dyDescent="0.2">
      <c r="A138" s="24"/>
      <c r="J138" s="7" t="str">
        <f t="shared" ref="J138:J169" si="6">IF(C138-SUM(D138:H138)=0," ","Out of Balance!")</f>
        <v xml:space="preserve"> </v>
      </c>
    </row>
    <row r="139" spans="1:10" x14ac:dyDescent="0.2">
      <c r="A139" s="24"/>
      <c r="J139" s="7" t="str">
        <f t="shared" si="6"/>
        <v xml:space="preserve"> </v>
      </c>
    </row>
    <row r="140" spans="1:10" x14ac:dyDescent="0.2">
      <c r="A140" s="24"/>
      <c r="J140" s="7" t="str">
        <f t="shared" si="6"/>
        <v xml:space="preserve"> </v>
      </c>
    </row>
    <row r="141" spans="1:10" x14ac:dyDescent="0.2">
      <c r="A141" s="24"/>
      <c r="J141" s="7" t="str">
        <f t="shared" si="6"/>
        <v xml:space="preserve"> </v>
      </c>
    </row>
    <row r="142" spans="1:10" x14ac:dyDescent="0.2">
      <c r="A142" s="24"/>
      <c r="J142" s="7" t="str">
        <f t="shared" si="6"/>
        <v xml:space="preserve"> </v>
      </c>
    </row>
    <row r="143" spans="1:10" x14ac:dyDescent="0.2">
      <c r="A143" s="24"/>
      <c r="J143" s="7" t="str">
        <f t="shared" si="6"/>
        <v xml:space="preserve"> </v>
      </c>
    </row>
    <row r="144" spans="1:10" x14ac:dyDescent="0.2">
      <c r="A144" s="24"/>
      <c r="J144" s="7" t="str">
        <f t="shared" si="6"/>
        <v xml:space="preserve"> </v>
      </c>
    </row>
    <row r="145" spans="1:10" x14ac:dyDescent="0.2">
      <c r="A145" s="24"/>
      <c r="J145" s="7" t="str">
        <f t="shared" si="6"/>
        <v xml:space="preserve"> </v>
      </c>
    </row>
    <row r="146" spans="1:10" x14ac:dyDescent="0.2">
      <c r="A146" s="24"/>
      <c r="J146" s="7" t="str">
        <f t="shared" si="6"/>
        <v xml:space="preserve"> </v>
      </c>
    </row>
    <row r="147" spans="1:10" x14ac:dyDescent="0.2">
      <c r="A147" s="24"/>
      <c r="J147" s="7" t="str">
        <f t="shared" si="6"/>
        <v xml:space="preserve"> </v>
      </c>
    </row>
    <row r="148" spans="1:10" x14ac:dyDescent="0.2">
      <c r="A148" s="24"/>
      <c r="J148" s="7" t="str">
        <f t="shared" si="6"/>
        <v xml:space="preserve"> </v>
      </c>
    </row>
    <row r="149" spans="1:10" x14ac:dyDescent="0.2">
      <c r="A149" s="24"/>
      <c r="J149" s="7" t="str">
        <f t="shared" si="6"/>
        <v xml:space="preserve"> </v>
      </c>
    </row>
    <row r="150" spans="1:10" x14ac:dyDescent="0.2">
      <c r="A150" s="24"/>
      <c r="J150" s="7" t="str">
        <f t="shared" si="6"/>
        <v xml:space="preserve"> </v>
      </c>
    </row>
    <row r="151" spans="1:10" x14ac:dyDescent="0.2">
      <c r="A151" s="24"/>
      <c r="J151" s="7" t="str">
        <f t="shared" si="6"/>
        <v xml:space="preserve"> </v>
      </c>
    </row>
    <row r="152" spans="1:10" x14ac:dyDescent="0.2">
      <c r="A152" s="24"/>
      <c r="J152" s="7" t="str">
        <f t="shared" si="6"/>
        <v xml:space="preserve"> </v>
      </c>
    </row>
    <row r="153" spans="1:10" x14ac:dyDescent="0.2">
      <c r="A153" s="24"/>
      <c r="J153" s="7" t="str">
        <f t="shared" si="6"/>
        <v xml:space="preserve"> </v>
      </c>
    </row>
    <row r="154" spans="1:10" x14ac:dyDescent="0.2">
      <c r="A154" s="24"/>
      <c r="J154" s="7" t="str">
        <f t="shared" si="6"/>
        <v xml:space="preserve"> </v>
      </c>
    </row>
    <row r="155" spans="1:10" x14ac:dyDescent="0.2">
      <c r="A155" s="24"/>
      <c r="J155" s="7" t="str">
        <f t="shared" si="6"/>
        <v xml:space="preserve"> </v>
      </c>
    </row>
    <row r="156" spans="1:10" x14ac:dyDescent="0.2">
      <c r="A156" s="24"/>
      <c r="J156" s="7" t="str">
        <f t="shared" si="6"/>
        <v xml:space="preserve"> </v>
      </c>
    </row>
    <row r="157" spans="1:10" x14ac:dyDescent="0.2">
      <c r="A157" s="24"/>
      <c r="J157" s="7" t="str">
        <f t="shared" si="6"/>
        <v xml:space="preserve"> </v>
      </c>
    </row>
    <row r="158" spans="1:10" x14ac:dyDescent="0.2">
      <c r="A158" s="24"/>
      <c r="J158" s="7" t="str">
        <f t="shared" si="6"/>
        <v xml:space="preserve"> </v>
      </c>
    </row>
    <row r="159" spans="1:10" x14ac:dyDescent="0.2">
      <c r="A159" s="24"/>
      <c r="J159" s="7" t="str">
        <f t="shared" si="6"/>
        <v xml:space="preserve"> </v>
      </c>
    </row>
    <row r="160" spans="1:10" x14ac:dyDescent="0.2">
      <c r="A160" s="24"/>
      <c r="J160" s="7" t="str">
        <f t="shared" si="6"/>
        <v xml:space="preserve"> </v>
      </c>
    </row>
    <row r="161" spans="1:10" x14ac:dyDescent="0.2">
      <c r="A161" s="24"/>
      <c r="J161" s="7" t="str">
        <f t="shared" si="6"/>
        <v xml:space="preserve"> </v>
      </c>
    </row>
    <row r="162" spans="1:10" x14ac:dyDescent="0.2">
      <c r="A162" s="24"/>
      <c r="J162" s="7" t="str">
        <f t="shared" si="6"/>
        <v xml:space="preserve"> </v>
      </c>
    </row>
    <row r="163" spans="1:10" x14ac:dyDescent="0.2">
      <c r="A163" s="24"/>
      <c r="J163" s="7" t="str">
        <f t="shared" si="6"/>
        <v xml:space="preserve"> </v>
      </c>
    </row>
    <row r="164" spans="1:10" x14ac:dyDescent="0.2">
      <c r="A164" s="24"/>
      <c r="J164" s="7" t="str">
        <f t="shared" si="6"/>
        <v xml:space="preserve"> </v>
      </c>
    </row>
    <row r="165" spans="1:10" x14ac:dyDescent="0.2">
      <c r="A165" s="24"/>
      <c r="J165" s="7" t="str">
        <f t="shared" si="6"/>
        <v xml:space="preserve"> </v>
      </c>
    </row>
    <row r="166" spans="1:10" x14ac:dyDescent="0.2">
      <c r="A166" s="24"/>
      <c r="J166" s="7" t="str">
        <f t="shared" si="6"/>
        <v xml:space="preserve"> </v>
      </c>
    </row>
    <row r="167" spans="1:10" x14ac:dyDescent="0.2">
      <c r="A167" s="24"/>
      <c r="J167" s="7" t="str">
        <f t="shared" si="6"/>
        <v xml:space="preserve"> </v>
      </c>
    </row>
    <row r="168" spans="1:10" x14ac:dyDescent="0.2">
      <c r="A168" s="24"/>
      <c r="J168" s="7" t="str">
        <f t="shared" si="6"/>
        <v xml:space="preserve"> </v>
      </c>
    </row>
    <row r="169" spans="1:10" x14ac:dyDescent="0.2">
      <c r="A169" s="24"/>
      <c r="J169" s="7" t="str">
        <f t="shared" si="6"/>
        <v xml:space="preserve"> </v>
      </c>
    </row>
    <row r="170" spans="1:10" x14ac:dyDescent="0.2">
      <c r="A170" s="24"/>
      <c r="J170" s="7" t="str">
        <f t="shared" ref="J170:J194" si="7">IF(C170-SUM(D170:H170)=0," ","Out of Balance!")</f>
        <v xml:space="preserve"> </v>
      </c>
    </row>
    <row r="171" spans="1:10" x14ac:dyDescent="0.2">
      <c r="A171" s="24"/>
      <c r="J171" s="7" t="str">
        <f t="shared" si="7"/>
        <v xml:space="preserve"> </v>
      </c>
    </row>
    <row r="172" spans="1:10" x14ac:dyDescent="0.2">
      <c r="A172" s="24"/>
      <c r="J172" s="7" t="str">
        <f t="shared" si="7"/>
        <v xml:space="preserve"> </v>
      </c>
    </row>
    <row r="173" spans="1:10" x14ac:dyDescent="0.2">
      <c r="A173" s="24"/>
      <c r="J173" s="7" t="str">
        <f t="shared" si="7"/>
        <v xml:space="preserve"> </v>
      </c>
    </row>
    <row r="174" spans="1:10" x14ac:dyDescent="0.2">
      <c r="A174" s="24"/>
      <c r="J174" s="7" t="str">
        <f t="shared" si="7"/>
        <v xml:space="preserve"> </v>
      </c>
    </row>
    <row r="175" spans="1:10" x14ac:dyDescent="0.2">
      <c r="A175" s="24"/>
      <c r="J175" s="7" t="str">
        <f t="shared" si="7"/>
        <v xml:space="preserve"> </v>
      </c>
    </row>
    <row r="176" spans="1:10" x14ac:dyDescent="0.2">
      <c r="A176" s="24"/>
      <c r="J176" s="7" t="str">
        <f t="shared" si="7"/>
        <v xml:space="preserve"> </v>
      </c>
    </row>
    <row r="177" spans="1:10" x14ac:dyDescent="0.2">
      <c r="A177" s="24"/>
      <c r="J177" s="7" t="str">
        <f t="shared" si="7"/>
        <v xml:space="preserve"> </v>
      </c>
    </row>
    <row r="178" spans="1:10" x14ac:dyDescent="0.2">
      <c r="A178" s="24"/>
      <c r="J178" s="7" t="str">
        <f t="shared" si="7"/>
        <v xml:space="preserve"> </v>
      </c>
    </row>
    <row r="179" spans="1:10" x14ac:dyDescent="0.2">
      <c r="A179" s="24"/>
      <c r="J179" s="7" t="str">
        <f t="shared" si="7"/>
        <v xml:space="preserve"> </v>
      </c>
    </row>
    <row r="180" spans="1:10" x14ac:dyDescent="0.2">
      <c r="A180" s="24"/>
      <c r="J180" s="7" t="str">
        <f t="shared" si="7"/>
        <v xml:space="preserve"> </v>
      </c>
    </row>
    <row r="181" spans="1:10" x14ac:dyDescent="0.2">
      <c r="A181" s="24"/>
      <c r="J181" s="7" t="str">
        <f t="shared" si="7"/>
        <v xml:space="preserve"> </v>
      </c>
    </row>
    <row r="182" spans="1:10" x14ac:dyDescent="0.2">
      <c r="A182" s="24"/>
      <c r="J182" s="7" t="str">
        <f t="shared" si="7"/>
        <v xml:space="preserve"> </v>
      </c>
    </row>
    <row r="183" spans="1:10" x14ac:dyDescent="0.2">
      <c r="A183" s="24"/>
      <c r="J183" s="7" t="str">
        <f t="shared" si="7"/>
        <v xml:space="preserve"> </v>
      </c>
    </row>
    <row r="184" spans="1:10" x14ac:dyDescent="0.2">
      <c r="A184" s="24"/>
      <c r="J184" s="7" t="str">
        <f t="shared" si="7"/>
        <v xml:space="preserve"> </v>
      </c>
    </row>
    <row r="185" spans="1:10" x14ac:dyDescent="0.2">
      <c r="A185" s="24"/>
      <c r="J185" s="7" t="str">
        <f t="shared" si="7"/>
        <v xml:space="preserve"> </v>
      </c>
    </row>
    <row r="186" spans="1:10" x14ac:dyDescent="0.2">
      <c r="A186" s="24"/>
      <c r="J186" s="7" t="str">
        <f t="shared" si="7"/>
        <v xml:space="preserve"> </v>
      </c>
    </row>
    <row r="187" spans="1:10" x14ac:dyDescent="0.2">
      <c r="A187" s="24"/>
      <c r="J187" s="7" t="str">
        <f t="shared" si="7"/>
        <v xml:space="preserve"> </v>
      </c>
    </row>
    <row r="188" spans="1:10" x14ac:dyDescent="0.2">
      <c r="A188" s="24"/>
      <c r="J188" s="7" t="str">
        <f t="shared" si="7"/>
        <v xml:space="preserve"> </v>
      </c>
    </row>
    <row r="189" spans="1:10" x14ac:dyDescent="0.2">
      <c r="A189" s="24"/>
      <c r="J189" s="7" t="str">
        <f t="shared" si="7"/>
        <v xml:space="preserve"> </v>
      </c>
    </row>
    <row r="190" spans="1:10" x14ac:dyDescent="0.2">
      <c r="A190" s="24"/>
      <c r="J190" s="7" t="str">
        <f t="shared" si="7"/>
        <v xml:space="preserve"> </v>
      </c>
    </row>
    <row r="191" spans="1:10" x14ac:dyDescent="0.2">
      <c r="A191" s="24"/>
      <c r="J191" s="7" t="str">
        <f t="shared" si="7"/>
        <v xml:space="preserve"> </v>
      </c>
    </row>
    <row r="192" spans="1:10" x14ac:dyDescent="0.2">
      <c r="A192" s="24"/>
      <c r="J192" s="7" t="str">
        <f t="shared" si="7"/>
        <v xml:space="preserve"> </v>
      </c>
    </row>
    <row r="193" spans="1:10" x14ac:dyDescent="0.2">
      <c r="A193" s="24"/>
      <c r="J193" s="7" t="str">
        <f t="shared" si="7"/>
        <v xml:space="preserve"> </v>
      </c>
    </row>
    <row r="194" spans="1:10" x14ac:dyDescent="0.2">
      <c r="A194" s="24"/>
      <c r="J194" s="7" t="str">
        <f t="shared" si="7"/>
        <v xml:space="preserve"> </v>
      </c>
    </row>
    <row r="195" spans="1:10" x14ac:dyDescent="0.2">
      <c r="A195" s="24"/>
    </row>
    <row r="196" spans="1:10" x14ac:dyDescent="0.2">
      <c r="A196" s="24"/>
    </row>
    <row r="197" spans="1:10" x14ac:dyDescent="0.2">
      <c r="A197" s="24"/>
    </row>
    <row r="198" spans="1:10" x14ac:dyDescent="0.2">
      <c r="A198" s="24"/>
    </row>
    <row r="199" spans="1:10" x14ac:dyDescent="0.2">
      <c r="A199" s="24"/>
    </row>
    <row r="200" spans="1:10" x14ac:dyDescent="0.2">
      <c r="A200" s="24"/>
    </row>
    <row r="201" spans="1:10" x14ac:dyDescent="0.2">
      <c r="A201" s="24"/>
    </row>
  </sheetData>
  <mergeCells count="3">
    <mergeCell ref="E8:H8"/>
    <mergeCell ref="K8:L8"/>
    <mergeCell ref="P7:S7"/>
  </mergeCells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4"/>
  <sheetViews>
    <sheetView zoomScale="80" workbookViewId="0">
      <pane xSplit="1" ySplit="11" topLeftCell="B24" activePane="bottomRight" state="frozen"/>
      <selection pane="topRight" activeCell="B1" sqref="B1"/>
      <selection pane="bottomLeft" activeCell="A12" sqref="A12"/>
      <selection pane="bottomRight" activeCell="B43" sqref="B43"/>
    </sheetView>
  </sheetViews>
  <sheetFormatPr defaultRowHeight="12.75" x14ac:dyDescent="0.2"/>
  <cols>
    <col min="1" max="1" width="9.28515625" style="15" customWidth="1"/>
    <col min="2" max="2" width="15.28515625" style="15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43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 t="s">
        <v>22</v>
      </c>
    </row>
    <row r="11" spans="1:20" s="23" customFormat="1" ht="13.5" thickBot="1" x14ac:dyDescent="0.25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233073</v>
      </c>
      <c r="S11" s="23">
        <v>233081</v>
      </c>
      <c r="T11" s="23">
        <v>236349</v>
      </c>
    </row>
    <row r="12" spans="1:20" x14ac:dyDescent="0.2">
      <c r="A12" s="24">
        <v>36708</v>
      </c>
      <c r="C12" s="15">
        <v>32800</v>
      </c>
      <c r="E12" s="15">
        <v>7800</v>
      </c>
      <c r="F12" s="15">
        <v>25000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5" si="0">IF(C12-SUM(D12:J12)=0," ","Out of Balance!")</f>
        <v xml:space="preserve"> </v>
      </c>
      <c r="L12" s="15">
        <f t="shared" ref="L12:L45" si="1">F12</f>
        <v>25000</v>
      </c>
      <c r="M12" s="15">
        <f t="shared" ref="M12:M45" si="2">G12</f>
        <v>0</v>
      </c>
      <c r="Q12" s="15">
        <v>0</v>
      </c>
      <c r="T12" s="15">
        <v>0</v>
      </c>
    </row>
    <row r="13" spans="1:20" x14ac:dyDescent="0.2">
      <c r="A13" s="24">
        <f>A12+1</f>
        <v>36709</v>
      </c>
      <c r="B13" s="26"/>
      <c r="C13" s="15">
        <v>32800</v>
      </c>
      <c r="E13" s="15">
        <v>7800</v>
      </c>
      <c r="F13" s="15">
        <v>25000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25000</v>
      </c>
      <c r="M13" s="15">
        <f t="shared" si="2"/>
        <v>0</v>
      </c>
    </row>
    <row r="14" spans="1:20" x14ac:dyDescent="0.2">
      <c r="A14" s="24">
        <f t="shared" ref="A14:A45" si="3">A13+1</f>
        <v>36710</v>
      </c>
      <c r="C14" s="15">
        <v>32800</v>
      </c>
      <c r="E14" s="15">
        <v>7800</v>
      </c>
      <c r="F14" s="15">
        <v>25000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25000</v>
      </c>
      <c r="M14" s="15">
        <f t="shared" si="2"/>
        <v>0</v>
      </c>
      <c r="Q14" s="15">
        <v>0</v>
      </c>
      <c r="T14" s="15">
        <v>0</v>
      </c>
    </row>
    <row r="15" spans="1:20" x14ac:dyDescent="0.2">
      <c r="A15" s="24">
        <f t="shared" si="3"/>
        <v>36711</v>
      </c>
      <c r="C15" s="15">
        <v>32800</v>
      </c>
      <c r="E15" s="15">
        <v>7800</v>
      </c>
      <c r="F15" s="15">
        <v>25000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25000</v>
      </c>
      <c r="M15" s="15">
        <f t="shared" si="2"/>
        <v>0</v>
      </c>
      <c r="Q15" s="15">
        <v>0</v>
      </c>
      <c r="T15" s="15">
        <v>0</v>
      </c>
    </row>
    <row r="16" spans="1:20" x14ac:dyDescent="0.2">
      <c r="A16" s="24">
        <f t="shared" si="3"/>
        <v>36712</v>
      </c>
      <c r="C16" s="15">
        <v>32800</v>
      </c>
      <c r="E16" s="15">
        <v>7800</v>
      </c>
      <c r="F16" s="15">
        <v>25000</v>
      </c>
      <c r="G16" s="15">
        <v>0</v>
      </c>
      <c r="H16" s="15">
        <v>0</v>
      </c>
      <c r="I16" s="15">
        <v>0</v>
      </c>
      <c r="J16" s="15">
        <v>0</v>
      </c>
      <c r="K16" s="7" t="str">
        <f t="shared" si="0"/>
        <v xml:space="preserve"> </v>
      </c>
      <c r="L16" s="15">
        <f t="shared" si="1"/>
        <v>25000</v>
      </c>
      <c r="M16" s="15">
        <f t="shared" si="2"/>
        <v>0</v>
      </c>
      <c r="Q16" s="15">
        <v>0</v>
      </c>
      <c r="T16" s="15">
        <v>0</v>
      </c>
    </row>
    <row r="17" spans="1:20" x14ac:dyDescent="0.2">
      <c r="A17" s="24">
        <f t="shared" si="3"/>
        <v>36713</v>
      </c>
      <c r="B17" s="25"/>
      <c r="C17" s="15">
        <v>32800</v>
      </c>
      <c r="E17" s="15">
        <v>7800</v>
      </c>
      <c r="F17" s="15">
        <v>25000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si="0"/>
        <v xml:space="preserve"> </v>
      </c>
      <c r="L17" s="15">
        <f t="shared" si="1"/>
        <v>25000</v>
      </c>
      <c r="M17" s="15">
        <f t="shared" si="2"/>
        <v>0</v>
      </c>
      <c r="Q17" s="15">
        <v>0</v>
      </c>
      <c r="T17" s="15">
        <v>0</v>
      </c>
    </row>
    <row r="18" spans="1:20" x14ac:dyDescent="0.2">
      <c r="A18" s="24">
        <f t="shared" si="3"/>
        <v>36714</v>
      </c>
      <c r="B18" s="26"/>
      <c r="C18" s="15">
        <v>57800</v>
      </c>
      <c r="E18" s="15">
        <v>7800</v>
      </c>
      <c r="F18" s="15">
        <v>25000</v>
      </c>
      <c r="G18" s="15">
        <v>25000</v>
      </c>
      <c r="H18" s="15">
        <v>0</v>
      </c>
      <c r="I18" s="15">
        <v>0</v>
      </c>
      <c r="J18" s="15">
        <v>0</v>
      </c>
      <c r="K18" s="7" t="str">
        <f t="shared" si="0"/>
        <v xml:space="preserve"> </v>
      </c>
      <c r="L18" s="15">
        <f t="shared" si="1"/>
        <v>25000</v>
      </c>
      <c r="M18" s="15">
        <f t="shared" si="2"/>
        <v>25000</v>
      </c>
    </row>
    <row r="19" spans="1:20" x14ac:dyDescent="0.2">
      <c r="A19" s="24">
        <f t="shared" si="3"/>
        <v>36715</v>
      </c>
      <c r="C19" s="15">
        <v>60000</v>
      </c>
      <c r="E19" s="15">
        <v>7800</v>
      </c>
      <c r="F19" s="15">
        <v>25000</v>
      </c>
      <c r="G19" s="15">
        <v>25000</v>
      </c>
      <c r="H19" s="15">
        <v>2200</v>
      </c>
      <c r="I19" s="15">
        <v>0</v>
      </c>
      <c r="J19" s="15">
        <v>0</v>
      </c>
      <c r="K19" s="7" t="str">
        <f t="shared" si="0"/>
        <v xml:space="preserve"> </v>
      </c>
      <c r="L19" s="15">
        <f t="shared" si="1"/>
        <v>25000</v>
      </c>
      <c r="M19" s="15">
        <f t="shared" si="2"/>
        <v>25000</v>
      </c>
      <c r="Q19" s="15">
        <v>0</v>
      </c>
      <c r="T19" s="15">
        <v>0</v>
      </c>
    </row>
    <row r="20" spans="1:20" x14ac:dyDescent="0.2">
      <c r="A20" s="24">
        <f t="shared" si="3"/>
        <v>36716</v>
      </c>
      <c r="B20" s="25"/>
      <c r="C20" s="15">
        <v>60000</v>
      </c>
      <c r="E20" s="15">
        <v>7800</v>
      </c>
      <c r="F20" s="15">
        <v>25000</v>
      </c>
      <c r="G20" s="15">
        <v>25000</v>
      </c>
      <c r="H20" s="15">
        <v>2200</v>
      </c>
      <c r="I20" s="15">
        <v>0</v>
      </c>
      <c r="J20" s="15">
        <v>0</v>
      </c>
      <c r="K20" s="7" t="str">
        <f t="shared" si="0"/>
        <v xml:space="preserve"> </v>
      </c>
      <c r="L20" s="15">
        <f t="shared" si="1"/>
        <v>25000</v>
      </c>
      <c r="M20" s="15">
        <f t="shared" si="2"/>
        <v>25000</v>
      </c>
      <c r="Q20" s="15">
        <v>0</v>
      </c>
      <c r="T20" s="15">
        <v>0</v>
      </c>
    </row>
    <row r="21" spans="1:20" x14ac:dyDescent="0.2">
      <c r="A21" s="24">
        <f t="shared" si="3"/>
        <v>36717</v>
      </c>
      <c r="B21" s="25"/>
      <c r="C21" s="15">
        <v>60000</v>
      </c>
      <c r="E21" s="15">
        <v>7800</v>
      </c>
      <c r="F21" s="15">
        <v>25000</v>
      </c>
      <c r="G21" s="15">
        <v>25000</v>
      </c>
      <c r="H21" s="15">
        <v>2200</v>
      </c>
      <c r="I21" s="15">
        <v>0</v>
      </c>
      <c r="J21" s="15">
        <v>0</v>
      </c>
      <c r="K21" s="7" t="str">
        <f t="shared" si="0"/>
        <v xml:space="preserve"> </v>
      </c>
      <c r="L21" s="15">
        <f t="shared" si="1"/>
        <v>25000</v>
      </c>
      <c r="M21" s="15">
        <f t="shared" si="2"/>
        <v>25000</v>
      </c>
      <c r="Q21" s="15">
        <v>0</v>
      </c>
      <c r="T21" s="15">
        <v>0</v>
      </c>
    </row>
    <row r="22" spans="1:20" x14ac:dyDescent="0.2">
      <c r="A22" s="24">
        <f t="shared" si="3"/>
        <v>36718</v>
      </c>
      <c r="C22" s="15">
        <v>45000</v>
      </c>
      <c r="E22" s="15">
        <v>7800</v>
      </c>
      <c r="F22" s="15">
        <v>0</v>
      </c>
      <c r="G22" s="15">
        <v>25000</v>
      </c>
      <c r="H22" s="15">
        <v>12200</v>
      </c>
      <c r="I22" s="15">
        <v>0</v>
      </c>
      <c r="J22" s="15">
        <v>0</v>
      </c>
      <c r="K22" s="7" t="str">
        <f t="shared" si="0"/>
        <v xml:space="preserve"> </v>
      </c>
      <c r="L22" s="15">
        <f t="shared" si="1"/>
        <v>0</v>
      </c>
      <c r="M22" s="15">
        <f t="shared" si="2"/>
        <v>25000</v>
      </c>
      <c r="Q22" s="15">
        <v>0</v>
      </c>
      <c r="T22" s="15">
        <v>0</v>
      </c>
    </row>
    <row r="23" spans="1:20" x14ac:dyDescent="0.2">
      <c r="A23" s="24">
        <f t="shared" si="3"/>
        <v>36719</v>
      </c>
      <c r="B23" s="25"/>
      <c r="C23" s="15">
        <v>45000</v>
      </c>
      <c r="E23" s="15">
        <v>7800</v>
      </c>
      <c r="F23" s="15">
        <v>0</v>
      </c>
      <c r="G23" s="15">
        <v>25000</v>
      </c>
      <c r="H23" s="15">
        <v>12200</v>
      </c>
      <c r="I23" s="15">
        <v>0</v>
      </c>
      <c r="J23" s="15">
        <v>0</v>
      </c>
      <c r="K23" s="7" t="str">
        <f t="shared" si="0"/>
        <v xml:space="preserve"> </v>
      </c>
      <c r="L23" s="15">
        <f t="shared" si="1"/>
        <v>0</v>
      </c>
      <c r="M23" s="15">
        <f t="shared" si="2"/>
        <v>25000</v>
      </c>
      <c r="Q23" s="15">
        <v>0</v>
      </c>
      <c r="T23" s="15">
        <v>0</v>
      </c>
    </row>
    <row r="24" spans="1:20" x14ac:dyDescent="0.2">
      <c r="A24" s="24">
        <f t="shared" si="3"/>
        <v>36720</v>
      </c>
      <c r="C24" s="15">
        <v>45000</v>
      </c>
      <c r="E24" s="15">
        <v>7800</v>
      </c>
      <c r="F24" s="15">
        <v>0</v>
      </c>
      <c r="G24" s="15">
        <v>25000</v>
      </c>
      <c r="H24" s="15">
        <v>12200</v>
      </c>
      <c r="I24" s="15">
        <v>0</v>
      </c>
      <c r="J24" s="15">
        <v>0</v>
      </c>
      <c r="K24" s="7" t="str">
        <f t="shared" si="0"/>
        <v xml:space="preserve"> </v>
      </c>
      <c r="L24" s="15">
        <f t="shared" si="1"/>
        <v>0</v>
      </c>
      <c r="M24" s="15">
        <f t="shared" si="2"/>
        <v>25000</v>
      </c>
      <c r="Q24" s="15">
        <v>0</v>
      </c>
      <c r="T24" s="15">
        <v>0</v>
      </c>
    </row>
    <row r="25" spans="1:20" x14ac:dyDescent="0.2">
      <c r="A25" s="24">
        <f t="shared" si="3"/>
        <v>36721</v>
      </c>
      <c r="C25" s="15">
        <v>45000</v>
      </c>
      <c r="E25" s="15">
        <v>7800</v>
      </c>
      <c r="F25" s="15">
        <v>0</v>
      </c>
      <c r="G25" s="15">
        <v>25000</v>
      </c>
      <c r="H25" s="15">
        <v>12200</v>
      </c>
      <c r="I25" s="15">
        <v>0</v>
      </c>
      <c r="J25" s="15">
        <v>0</v>
      </c>
      <c r="K25" s="7" t="str">
        <f t="shared" si="0"/>
        <v xml:space="preserve"> </v>
      </c>
      <c r="L25" s="15">
        <f t="shared" si="1"/>
        <v>0</v>
      </c>
      <c r="M25" s="15">
        <f t="shared" si="2"/>
        <v>25000</v>
      </c>
      <c r="Q25" s="15">
        <v>0</v>
      </c>
      <c r="T25" s="15">
        <v>0</v>
      </c>
    </row>
    <row r="26" spans="1:20" x14ac:dyDescent="0.2">
      <c r="A26" s="24">
        <f t="shared" si="3"/>
        <v>36722</v>
      </c>
      <c r="C26" s="15">
        <v>45000</v>
      </c>
      <c r="E26" s="15">
        <v>7800</v>
      </c>
      <c r="F26" s="15">
        <v>0</v>
      </c>
      <c r="G26" s="15">
        <v>25000</v>
      </c>
      <c r="H26" s="15">
        <v>12200</v>
      </c>
      <c r="I26" s="15">
        <v>0</v>
      </c>
      <c r="J26" s="15">
        <v>0</v>
      </c>
      <c r="K26" s="7" t="str">
        <f t="shared" si="0"/>
        <v xml:space="preserve"> </v>
      </c>
      <c r="L26" s="15">
        <f t="shared" si="1"/>
        <v>0</v>
      </c>
      <c r="M26" s="15">
        <f t="shared" si="2"/>
        <v>25000</v>
      </c>
      <c r="Q26" s="15">
        <v>0</v>
      </c>
      <c r="T26" s="15">
        <v>0</v>
      </c>
    </row>
    <row r="27" spans="1:20" x14ac:dyDescent="0.2">
      <c r="A27" s="24">
        <f t="shared" si="3"/>
        <v>36723</v>
      </c>
      <c r="C27" s="15">
        <v>45000</v>
      </c>
      <c r="E27" s="15">
        <v>7800</v>
      </c>
      <c r="F27" s="15">
        <v>0</v>
      </c>
      <c r="G27" s="15">
        <v>25000</v>
      </c>
      <c r="H27" s="15">
        <v>12200</v>
      </c>
      <c r="I27" s="15">
        <v>0</v>
      </c>
      <c r="J27" s="15">
        <v>0</v>
      </c>
      <c r="K27" s="7" t="str">
        <f t="shared" si="0"/>
        <v xml:space="preserve"> </v>
      </c>
      <c r="L27" s="15">
        <f t="shared" si="1"/>
        <v>0</v>
      </c>
      <c r="M27" s="15">
        <f t="shared" si="2"/>
        <v>25000</v>
      </c>
      <c r="Q27" s="15">
        <v>0</v>
      </c>
      <c r="T27" s="15">
        <v>0</v>
      </c>
    </row>
    <row r="28" spans="1:20" x14ac:dyDescent="0.2">
      <c r="A28" s="24">
        <f t="shared" si="3"/>
        <v>36724</v>
      </c>
      <c r="C28" s="15">
        <v>45000</v>
      </c>
      <c r="E28" s="15">
        <v>7800</v>
      </c>
      <c r="F28" s="15">
        <v>0</v>
      </c>
      <c r="G28" s="15">
        <v>25000</v>
      </c>
      <c r="H28" s="15">
        <v>12200</v>
      </c>
      <c r="I28" s="15">
        <v>0</v>
      </c>
      <c r="J28" s="15">
        <v>0</v>
      </c>
      <c r="K28" s="7" t="str">
        <f t="shared" si="0"/>
        <v xml:space="preserve"> </v>
      </c>
      <c r="L28" s="15">
        <f t="shared" si="1"/>
        <v>0</v>
      </c>
      <c r="M28" s="15">
        <f t="shared" si="2"/>
        <v>25000</v>
      </c>
      <c r="Q28" s="15">
        <v>0</v>
      </c>
      <c r="T28" s="15">
        <v>0</v>
      </c>
    </row>
    <row r="29" spans="1:20" x14ac:dyDescent="0.2">
      <c r="A29" s="24">
        <f t="shared" si="3"/>
        <v>36725</v>
      </c>
      <c r="C29" s="15">
        <v>45000</v>
      </c>
      <c r="E29" s="15">
        <v>7800</v>
      </c>
      <c r="F29" s="15">
        <v>0</v>
      </c>
      <c r="G29" s="15">
        <v>25000</v>
      </c>
      <c r="H29" s="15">
        <v>12200</v>
      </c>
      <c r="I29" s="15">
        <v>0</v>
      </c>
      <c r="J29" s="15">
        <v>0</v>
      </c>
      <c r="K29" s="7" t="str">
        <f t="shared" si="0"/>
        <v xml:space="preserve"> </v>
      </c>
      <c r="L29" s="15">
        <f t="shared" si="1"/>
        <v>0</v>
      </c>
      <c r="M29" s="15">
        <f t="shared" si="2"/>
        <v>25000</v>
      </c>
      <c r="Q29" s="15">
        <v>0</v>
      </c>
      <c r="T29" s="15">
        <v>0</v>
      </c>
    </row>
    <row r="30" spans="1:20" x14ac:dyDescent="0.2">
      <c r="A30" s="24">
        <f t="shared" si="3"/>
        <v>36726</v>
      </c>
      <c r="C30" s="15">
        <v>45000</v>
      </c>
      <c r="E30" s="15">
        <v>7800</v>
      </c>
      <c r="F30" s="15">
        <v>0</v>
      </c>
      <c r="G30" s="15">
        <v>25000</v>
      </c>
      <c r="H30" s="15">
        <v>12200</v>
      </c>
      <c r="I30" s="15">
        <v>0</v>
      </c>
      <c r="J30" s="15">
        <v>0</v>
      </c>
      <c r="K30" s="7" t="str">
        <f t="shared" si="0"/>
        <v xml:space="preserve"> </v>
      </c>
      <c r="L30" s="15">
        <f t="shared" si="1"/>
        <v>0</v>
      </c>
      <c r="M30" s="15">
        <f t="shared" si="2"/>
        <v>25000</v>
      </c>
      <c r="Q30" s="15">
        <v>0</v>
      </c>
      <c r="T30" s="15">
        <v>0</v>
      </c>
    </row>
    <row r="31" spans="1:20" x14ac:dyDescent="0.2">
      <c r="A31" s="24">
        <f t="shared" si="3"/>
        <v>36727</v>
      </c>
      <c r="C31" s="15">
        <v>45000</v>
      </c>
      <c r="E31" s="15">
        <v>7800</v>
      </c>
      <c r="F31" s="15">
        <v>0</v>
      </c>
      <c r="G31" s="15">
        <v>25000</v>
      </c>
      <c r="H31" s="15">
        <v>12200</v>
      </c>
      <c r="I31" s="15">
        <v>0</v>
      </c>
      <c r="J31" s="15">
        <v>0</v>
      </c>
      <c r="K31" s="7" t="str">
        <f t="shared" si="0"/>
        <v xml:space="preserve"> </v>
      </c>
      <c r="L31" s="15">
        <f t="shared" si="1"/>
        <v>0</v>
      </c>
      <c r="M31" s="15">
        <f t="shared" si="2"/>
        <v>25000</v>
      </c>
      <c r="Q31" s="15">
        <v>0</v>
      </c>
      <c r="T31" s="15">
        <v>0</v>
      </c>
    </row>
    <row r="32" spans="1:20" x14ac:dyDescent="0.2">
      <c r="A32" s="24">
        <f t="shared" si="3"/>
        <v>36728</v>
      </c>
      <c r="C32" s="15">
        <v>45000</v>
      </c>
      <c r="E32" s="15">
        <v>7800</v>
      </c>
      <c r="F32" s="15">
        <v>0</v>
      </c>
      <c r="G32" s="15">
        <v>25000</v>
      </c>
      <c r="H32" s="15">
        <v>12200</v>
      </c>
      <c r="I32" s="15">
        <v>0</v>
      </c>
      <c r="J32" s="15">
        <v>0</v>
      </c>
      <c r="K32" s="7" t="str">
        <f t="shared" si="0"/>
        <v xml:space="preserve"> </v>
      </c>
      <c r="L32" s="15">
        <f t="shared" si="1"/>
        <v>0</v>
      </c>
      <c r="M32" s="15">
        <f t="shared" si="2"/>
        <v>25000</v>
      </c>
      <c r="Q32" s="15">
        <v>0</v>
      </c>
      <c r="T32" s="15">
        <v>0</v>
      </c>
    </row>
    <row r="33" spans="1:20" x14ac:dyDescent="0.2">
      <c r="A33" s="24">
        <f t="shared" si="3"/>
        <v>36729</v>
      </c>
      <c r="C33" s="15">
        <v>45000</v>
      </c>
      <c r="E33" s="15">
        <v>7800</v>
      </c>
      <c r="F33" s="15">
        <v>0</v>
      </c>
      <c r="G33" s="15">
        <v>25000</v>
      </c>
      <c r="H33" s="15">
        <v>12200</v>
      </c>
      <c r="I33" s="15">
        <v>0</v>
      </c>
      <c r="J33" s="15">
        <v>0</v>
      </c>
      <c r="K33" s="7" t="str">
        <f t="shared" si="0"/>
        <v xml:space="preserve"> </v>
      </c>
      <c r="L33" s="15">
        <f t="shared" si="1"/>
        <v>0</v>
      </c>
      <c r="M33" s="15">
        <f t="shared" si="2"/>
        <v>25000</v>
      </c>
      <c r="Q33" s="15">
        <v>0</v>
      </c>
      <c r="T33" s="15">
        <v>0</v>
      </c>
    </row>
    <row r="34" spans="1:20" x14ac:dyDescent="0.2">
      <c r="A34" s="24">
        <f t="shared" si="3"/>
        <v>36730</v>
      </c>
      <c r="C34" s="15">
        <v>45000</v>
      </c>
      <c r="E34" s="15">
        <v>7800</v>
      </c>
      <c r="F34" s="15">
        <v>0</v>
      </c>
      <c r="G34" s="15">
        <v>25000</v>
      </c>
      <c r="H34" s="15">
        <v>12200</v>
      </c>
      <c r="I34" s="15">
        <v>0</v>
      </c>
      <c r="J34" s="15">
        <v>0</v>
      </c>
      <c r="K34" s="7" t="str">
        <f t="shared" si="0"/>
        <v xml:space="preserve"> </v>
      </c>
      <c r="L34" s="15">
        <f t="shared" si="1"/>
        <v>0</v>
      </c>
      <c r="M34" s="15">
        <f t="shared" si="2"/>
        <v>25000</v>
      </c>
      <c r="Q34" s="15">
        <v>0</v>
      </c>
      <c r="T34" s="15">
        <v>0</v>
      </c>
    </row>
    <row r="35" spans="1:20" x14ac:dyDescent="0.2">
      <c r="A35" s="24">
        <f t="shared" si="3"/>
        <v>36731</v>
      </c>
      <c r="C35" s="15">
        <v>45000</v>
      </c>
      <c r="E35" s="15">
        <v>7800</v>
      </c>
      <c r="F35" s="15">
        <v>0</v>
      </c>
      <c r="G35" s="15">
        <v>25000</v>
      </c>
      <c r="H35" s="15">
        <v>12200</v>
      </c>
      <c r="I35" s="15">
        <v>0</v>
      </c>
      <c r="J35" s="15">
        <v>0</v>
      </c>
      <c r="K35" s="7" t="str">
        <f t="shared" si="0"/>
        <v xml:space="preserve"> </v>
      </c>
      <c r="L35" s="15">
        <f t="shared" si="1"/>
        <v>0</v>
      </c>
      <c r="M35" s="15">
        <f t="shared" si="2"/>
        <v>25000</v>
      </c>
      <c r="Q35" s="15">
        <v>0</v>
      </c>
      <c r="T35" s="15">
        <v>0</v>
      </c>
    </row>
    <row r="36" spans="1:20" x14ac:dyDescent="0.2">
      <c r="A36" s="24">
        <f t="shared" si="3"/>
        <v>36732</v>
      </c>
      <c r="C36" s="15">
        <v>60000</v>
      </c>
      <c r="E36" s="15">
        <v>7800</v>
      </c>
      <c r="F36" s="15">
        <v>0</v>
      </c>
      <c r="G36" s="15">
        <v>25000</v>
      </c>
      <c r="H36" s="15">
        <v>12200</v>
      </c>
      <c r="I36" s="15">
        <v>0</v>
      </c>
      <c r="J36" s="15">
        <v>15000</v>
      </c>
      <c r="K36" s="7" t="str">
        <f t="shared" si="0"/>
        <v xml:space="preserve"> </v>
      </c>
      <c r="L36" s="15">
        <f t="shared" si="1"/>
        <v>0</v>
      </c>
      <c r="M36" s="15">
        <f t="shared" si="2"/>
        <v>25000</v>
      </c>
      <c r="Q36" s="15">
        <v>0</v>
      </c>
      <c r="T36" s="15">
        <v>0</v>
      </c>
    </row>
    <row r="37" spans="1:20" s="30" customFormat="1" x14ac:dyDescent="0.2">
      <c r="A37" s="28">
        <v>36732</v>
      </c>
      <c r="B37" s="29">
        <v>0.54861111111111105</v>
      </c>
      <c r="C37" s="30">
        <f>C36*4/24</f>
        <v>10000</v>
      </c>
      <c r="E37" s="30">
        <v>7800</v>
      </c>
      <c r="F37" s="30">
        <v>0</v>
      </c>
      <c r="G37" s="30">
        <v>0</v>
      </c>
      <c r="H37" s="30">
        <v>2542</v>
      </c>
      <c r="J37" s="30">
        <v>15000</v>
      </c>
      <c r="K37" s="31" t="str">
        <f t="shared" si="0"/>
        <v>Out of Balance!</v>
      </c>
      <c r="L37" s="30">
        <f>F37</f>
        <v>0</v>
      </c>
      <c r="M37" s="30">
        <f>G37</f>
        <v>0</v>
      </c>
      <c r="N37" s="30">
        <f>C37-SUM(E37:J37)</f>
        <v>-15342</v>
      </c>
      <c r="Q37" s="30">
        <v>0</v>
      </c>
      <c r="T37" s="30">
        <v>0</v>
      </c>
    </row>
    <row r="38" spans="1:20" x14ac:dyDescent="0.2">
      <c r="A38" s="24">
        <f>A36+1</f>
        <v>36733</v>
      </c>
      <c r="B38" s="25"/>
      <c r="C38" s="15">
        <v>20000</v>
      </c>
      <c r="E38" s="15">
        <f>E36</f>
        <v>7800</v>
      </c>
      <c r="F38" s="15">
        <f>F36</f>
        <v>0</v>
      </c>
      <c r="G38" s="15">
        <v>0</v>
      </c>
      <c r="H38" s="15">
        <v>12200</v>
      </c>
      <c r="I38" s="15">
        <f>I36</f>
        <v>0</v>
      </c>
      <c r="J38" s="15">
        <v>0</v>
      </c>
      <c r="K38" s="7" t="str">
        <f t="shared" si="0"/>
        <v xml:space="preserve"> </v>
      </c>
      <c r="L38" s="15">
        <f t="shared" si="1"/>
        <v>0</v>
      </c>
      <c r="M38" s="15">
        <f t="shared" si="2"/>
        <v>0</v>
      </c>
      <c r="N38" s="15">
        <f>C38-SUM(E38:J38)</f>
        <v>0</v>
      </c>
      <c r="Q38" s="15">
        <v>0</v>
      </c>
      <c r="T38" s="15">
        <v>0</v>
      </c>
    </row>
    <row r="39" spans="1:20" x14ac:dyDescent="0.2">
      <c r="A39" s="24">
        <f>A37+1</f>
        <v>36733</v>
      </c>
      <c r="B39" s="32">
        <v>36732.708333333336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>IF(C39-SUM(D39:J39)=0," ","Out of Balance!")</f>
        <v xml:space="preserve"> </v>
      </c>
      <c r="L39" s="15">
        <f>F39</f>
        <v>0</v>
      </c>
      <c r="M39" s="15">
        <f>G39</f>
        <v>0</v>
      </c>
      <c r="N39" s="15">
        <f>C39-SUM(E39:J39)</f>
        <v>0</v>
      </c>
      <c r="Q39" s="15">
        <v>0</v>
      </c>
      <c r="T39" s="15">
        <v>0</v>
      </c>
    </row>
    <row r="40" spans="1:20" ht="12" customHeight="1" x14ac:dyDescent="0.2">
      <c r="A40" s="24">
        <f>A38+1</f>
        <v>36734</v>
      </c>
      <c r="C40" s="15">
        <v>20000</v>
      </c>
      <c r="E40" s="15">
        <f>E38</f>
        <v>7800</v>
      </c>
      <c r="F40" s="15">
        <f>F38</f>
        <v>0</v>
      </c>
      <c r="G40" s="15">
        <v>12200</v>
      </c>
      <c r="H40" s="15">
        <v>0</v>
      </c>
      <c r="I40" s="15">
        <f>I38</f>
        <v>0</v>
      </c>
      <c r="J40" s="15">
        <v>0</v>
      </c>
      <c r="K40" s="7" t="str">
        <f t="shared" si="0"/>
        <v xml:space="preserve"> </v>
      </c>
      <c r="L40" s="15">
        <f t="shared" si="1"/>
        <v>0</v>
      </c>
      <c r="M40" s="15">
        <f t="shared" si="2"/>
        <v>12200</v>
      </c>
      <c r="Q40" s="15">
        <v>0</v>
      </c>
      <c r="T40" s="15">
        <v>0</v>
      </c>
    </row>
    <row r="41" spans="1:20" ht="12" customHeight="1" x14ac:dyDescent="0.2">
      <c r="A41" s="24">
        <f>A39+1</f>
        <v>36734</v>
      </c>
      <c r="B41" s="32">
        <v>36734.40625</v>
      </c>
      <c r="C41" s="15">
        <v>0</v>
      </c>
      <c r="E41" s="15">
        <v>0</v>
      </c>
      <c r="G41" s="15">
        <v>0</v>
      </c>
      <c r="H41" s="15">
        <v>0</v>
      </c>
      <c r="I41" s="15">
        <v>0</v>
      </c>
      <c r="J41" s="15">
        <v>0</v>
      </c>
      <c r="K41" s="7"/>
      <c r="L41" s="15">
        <v>0</v>
      </c>
      <c r="M41" s="15">
        <v>0</v>
      </c>
    </row>
    <row r="42" spans="1:20" ht="12" customHeight="1" x14ac:dyDescent="0.2">
      <c r="A42" s="24">
        <f>A40+1</f>
        <v>36735</v>
      </c>
      <c r="B42" s="25"/>
      <c r="C42" s="15">
        <v>7800</v>
      </c>
      <c r="E42" s="15">
        <v>7800</v>
      </c>
      <c r="F42" s="15">
        <f>F40</f>
        <v>0</v>
      </c>
      <c r="G42" s="15">
        <v>0</v>
      </c>
      <c r="H42" s="15">
        <v>0</v>
      </c>
      <c r="I42" s="15">
        <f>I40</f>
        <v>0</v>
      </c>
      <c r="J42" s="15">
        <f>J40</f>
        <v>0</v>
      </c>
      <c r="K42" s="7" t="str">
        <f t="shared" si="0"/>
        <v xml:space="preserve"> </v>
      </c>
      <c r="L42" s="15">
        <f t="shared" si="1"/>
        <v>0</v>
      </c>
      <c r="M42" s="15">
        <f t="shared" si="2"/>
        <v>0</v>
      </c>
      <c r="Q42" s="15">
        <v>0</v>
      </c>
      <c r="T42" s="15">
        <v>0</v>
      </c>
    </row>
    <row r="43" spans="1:20" x14ac:dyDescent="0.2">
      <c r="A43" s="24">
        <f t="shared" si="3"/>
        <v>36736</v>
      </c>
      <c r="C43" s="15">
        <f>C42</f>
        <v>7800</v>
      </c>
      <c r="E43" s="15">
        <f t="shared" ref="E43:J45" si="4">E42</f>
        <v>7800</v>
      </c>
      <c r="F43" s="15">
        <f t="shared" si="4"/>
        <v>0</v>
      </c>
      <c r="G43" s="15">
        <f t="shared" si="4"/>
        <v>0</v>
      </c>
      <c r="H43" s="15">
        <f t="shared" si="4"/>
        <v>0</v>
      </c>
      <c r="I43" s="15">
        <f t="shared" si="4"/>
        <v>0</v>
      </c>
      <c r="J43" s="15">
        <f t="shared" si="4"/>
        <v>0</v>
      </c>
      <c r="K43" s="7" t="str">
        <f t="shared" si="0"/>
        <v xml:space="preserve"> </v>
      </c>
      <c r="L43" s="15">
        <f t="shared" si="1"/>
        <v>0</v>
      </c>
      <c r="M43" s="15">
        <f t="shared" si="2"/>
        <v>0</v>
      </c>
      <c r="Q43" s="15">
        <v>0</v>
      </c>
      <c r="T43" s="15">
        <v>0</v>
      </c>
    </row>
    <row r="44" spans="1:20" x14ac:dyDescent="0.2">
      <c r="A44" s="24">
        <f t="shared" si="3"/>
        <v>36737</v>
      </c>
      <c r="C44" s="15">
        <f>C43</f>
        <v>7800</v>
      </c>
      <c r="E44" s="15">
        <f t="shared" si="4"/>
        <v>7800</v>
      </c>
      <c r="F44" s="15">
        <f t="shared" si="4"/>
        <v>0</v>
      </c>
      <c r="G44" s="15">
        <f t="shared" si="4"/>
        <v>0</v>
      </c>
      <c r="H44" s="15">
        <f t="shared" si="4"/>
        <v>0</v>
      </c>
      <c r="I44" s="15">
        <f t="shared" si="4"/>
        <v>0</v>
      </c>
      <c r="J44" s="15">
        <f t="shared" si="4"/>
        <v>0</v>
      </c>
      <c r="K44" s="7" t="str">
        <f t="shared" si="0"/>
        <v xml:space="preserve"> </v>
      </c>
      <c r="L44" s="15">
        <f t="shared" si="1"/>
        <v>0</v>
      </c>
      <c r="M44" s="15">
        <f t="shared" si="2"/>
        <v>0</v>
      </c>
      <c r="Q44" s="15">
        <v>0</v>
      </c>
      <c r="T44" s="15">
        <v>0</v>
      </c>
    </row>
    <row r="45" spans="1:20" x14ac:dyDescent="0.2">
      <c r="A45" s="24">
        <f t="shared" si="3"/>
        <v>36738</v>
      </c>
      <c r="C45" s="15">
        <f>C44</f>
        <v>7800</v>
      </c>
      <c r="E45" s="15">
        <f t="shared" si="4"/>
        <v>7800</v>
      </c>
      <c r="F45" s="15">
        <f t="shared" si="4"/>
        <v>0</v>
      </c>
      <c r="G45" s="15">
        <f t="shared" si="4"/>
        <v>0</v>
      </c>
      <c r="H45" s="15">
        <f t="shared" si="4"/>
        <v>0</v>
      </c>
      <c r="I45" s="15">
        <f t="shared" si="4"/>
        <v>0</v>
      </c>
      <c r="J45" s="15">
        <f t="shared" si="4"/>
        <v>0</v>
      </c>
      <c r="K45" s="7" t="str">
        <f t="shared" si="0"/>
        <v xml:space="preserve"> </v>
      </c>
      <c r="L45" s="15">
        <f t="shared" si="1"/>
        <v>0</v>
      </c>
      <c r="M45" s="15">
        <f t="shared" si="2"/>
        <v>0</v>
      </c>
    </row>
    <row r="46" spans="1:20" x14ac:dyDescent="0.2">
      <c r="A46" s="24"/>
      <c r="K46" s="7" t="str">
        <f t="shared" ref="K46:K77" si="5">IF(C46-SUM(D46:H46)=0," ","Out of Balance!")</f>
        <v xml:space="preserve"> </v>
      </c>
    </row>
    <row r="47" spans="1:20" x14ac:dyDescent="0.2">
      <c r="A47" s="24"/>
      <c r="K47" s="7" t="str">
        <f t="shared" si="5"/>
        <v xml:space="preserve"> </v>
      </c>
    </row>
    <row r="48" spans="1:20" x14ac:dyDescent="0.2">
      <c r="A48" s="24"/>
      <c r="K48" s="7" t="str">
        <f t="shared" si="5"/>
        <v xml:space="preserve"> </v>
      </c>
    </row>
    <row r="49" spans="1:11" x14ac:dyDescent="0.2">
      <c r="A49" s="24"/>
      <c r="K49" s="7" t="str">
        <f t="shared" si="5"/>
        <v xml:space="preserve"> </v>
      </c>
    </row>
    <row r="50" spans="1:11" x14ac:dyDescent="0.2">
      <c r="A50" s="24"/>
      <c r="K50" s="7" t="str">
        <f t="shared" si="5"/>
        <v xml:space="preserve"> </v>
      </c>
    </row>
    <row r="51" spans="1:11" x14ac:dyDescent="0.2">
      <c r="A51" s="24"/>
      <c r="K51" s="7" t="str">
        <f t="shared" si="5"/>
        <v xml:space="preserve"> </v>
      </c>
    </row>
    <row r="52" spans="1:11" x14ac:dyDescent="0.2">
      <c r="A52" s="24"/>
      <c r="K52" s="7" t="str">
        <f t="shared" si="5"/>
        <v xml:space="preserve"> </v>
      </c>
    </row>
    <row r="53" spans="1:11" x14ac:dyDescent="0.2">
      <c r="A53" s="24"/>
      <c r="K53" s="7" t="str">
        <f t="shared" si="5"/>
        <v xml:space="preserve"> </v>
      </c>
    </row>
    <row r="54" spans="1:11" x14ac:dyDescent="0.2">
      <c r="A54" s="24"/>
      <c r="K54" s="7" t="str">
        <f t="shared" si="5"/>
        <v xml:space="preserve"> </v>
      </c>
    </row>
    <row r="55" spans="1:11" x14ac:dyDescent="0.2">
      <c r="A55" s="24"/>
      <c r="K55" s="7" t="str">
        <f t="shared" si="5"/>
        <v xml:space="preserve"> </v>
      </c>
    </row>
    <row r="56" spans="1:11" x14ac:dyDescent="0.2">
      <c r="A56" s="24"/>
      <c r="K56" s="7" t="str">
        <f t="shared" si="5"/>
        <v xml:space="preserve"> </v>
      </c>
    </row>
    <row r="57" spans="1:11" x14ac:dyDescent="0.2">
      <c r="A57" s="24"/>
      <c r="K57" s="7" t="str">
        <f t="shared" si="5"/>
        <v xml:space="preserve"> </v>
      </c>
    </row>
    <row r="58" spans="1:11" x14ac:dyDescent="0.2">
      <c r="A58" s="24"/>
      <c r="K58" s="7" t="str">
        <f t="shared" si="5"/>
        <v xml:space="preserve"> </v>
      </c>
    </row>
    <row r="59" spans="1:11" x14ac:dyDescent="0.2">
      <c r="A59" s="24"/>
      <c r="K59" s="7" t="str">
        <f t="shared" si="5"/>
        <v xml:space="preserve"> </v>
      </c>
    </row>
    <row r="60" spans="1:11" x14ac:dyDescent="0.2">
      <c r="A60" s="24"/>
      <c r="K60" s="7" t="str">
        <f t="shared" si="5"/>
        <v xml:space="preserve"> </v>
      </c>
    </row>
    <row r="61" spans="1:11" x14ac:dyDescent="0.2">
      <c r="A61" s="24"/>
      <c r="K61" s="7" t="str">
        <f t="shared" si="5"/>
        <v xml:space="preserve"> </v>
      </c>
    </row>
    <row r="62" spans="1:11" x14ac:dyDescent="0.2">
      <c r="A62" s="24"/>
      <c r="K62" s="7" t="str">
        <f t="shared" si="5"/>
        <v xml:space="preserve"> </v>
      </c>
    </row>
    <row r="63" spans="1:11" x14ac:dyDescent="0.2">
      <c r="A63" s="24"/>
      <c r="K63" s="7" t="str">
        <f t="shared" si="5"/>
        <v xml:space="preserve"> </v>
      </c>
    </row>
    <row r="64" spans="1:11" x14ac:dyDescent="0.2">
      <c r="A64" s="24"/>
      <c r="K64" s="7" t="str">
        <f t="shared" si="5"/>
        <v xml:space="preserve"> </v>
      </c>
    </row>
    <row r="65" spans="1:11" x14ac:dyDescent="0.2">
      <c r="A65" s="24"/>
      <c r="K65" s="7" t="str">
        <f t="shared" si="5"/>
        <v xml:space="preserve"> </v>
      </c>
    </row>
    <row r="66" spans="1:11" x14ac:dyDescent="0.2">
      <c r="A66" s="24"/>
      <c r="K66" s="7" t="str">
        <f t="shared" si="5"/>
        <v xml:space="preserve"> </v>
      </c>
    </row>
    <row r="67" spans="1:11" x14ac:dyDescent="0.2">
      <c r="A67" s="24"/>
      <c r="K67" s="7" t="str">
        <f t="shared" si="5"/>
        <v xml:space="preserve"> </v>
      </c>
    </row>
    <row r="68" spans="1:11" x14ac:dyDescent="0.2">
      <c r="A68" s="24"/>
      <c r="K68" s="7" t="str">
        <f t="shared" si="5"/>
        <v xml:space="preserve"> </v>
      </c>
    </row>
    <row r="69" spans="1:11" x14ac:dyDescent="0.2">
      <c r="A69" s="24"/>
      <c r="K69" s="7" t="str">
        <f t="shared" si="5"/>
        <v xml:space="preserve"> </v>
      </c>
    </row>
    <row r="70" spans="1:11" x14ac:dyDescent="0.2">
      <c r="A70" s="24"/>
      <c r="K70" s="7" t="str">
        <f t="shared" si="5"/>
        <v xml:space="preserve"> </v>
      </c>
    </row>
    <row r="71" spans="1:11" x14ac:dyDescent="0.2">
      <c r="A71" s="24"/>
      <c r="K71" s="7" t="str">
        <f t="shared" si="5"/>
        <v xml:space="preserve"> </v>
      </c>
    </row>
    <row r="72" spans="1:11" x14ac:dyDescent="0.2">
      <c r="A72" s="24"/>
      <c r="K72" s="7" t="str">
        <f t="shared" si="5"/>
        <v xml:space="preserve"> </v>
      </c>
    </row>
    <row r="73" spans="1:11" x14ac:dyDescent="0.2">
      <c r="A73" s="24"/>
      <c r="K73" s="7" t="str">
        <f t="shared" si="5"/>
        <v xml:space="preserve"> </v>
      </c>
    </row>
    <row r="74" spans="1:11" x14ac:dyDescent="0.2">
      <c r="A74" s="24"/>
      <c r="K74" s="7" t="str">
        <f t="shared" si="5"/>
        <v xml:space="preserve"> </v>
      </c>
    </row>
    <row r="75" spans="1:11" x14ac:dyDescent="0.2">
      <c r="A75" s="24"/>
      <c r="K75" s="7" t="str">
        <f t="shared" si="5"/>
        <v xml:space="preserve"> </v>
      </c>
    </row>
    <row r="76" spans="1:11" x14ac:dyDescent="0.2">
      <c r="A76" s="24"/>
      <c r="K76" s="7" t="str">
        <f t="shared" si="5"/>
        <v xml:space="preserve"> </v>
      </c>
    </row>
    <row r="77" spans="1:11" x14ac:dyDescent="0.2">
      <c r="A77" s="24"/>
      <c r="K77" s="7" t="str">
        <f t="shared" si="5"/>
        <v xml:space="preserve"> </v>
      </c>
    </row>
    <row r="78" spans="1:11" x14ac:dyDescent="0.2">
      <c r="A78" s="24"/>
      <c r="K78" s="7" t="str">
        <f t="shared" ref="K78:K109" si="6">IF(C78-SUM(D78:H78)=0," ","Out of Balance!")</f>
        <v xml:space="preserve"> </v>
      </c>
    </row>
    <row r="79" spans="1:11" x14ac:dyDescent="0.2">
      <c r="A79" s="24"/>
      <c r="K79" s="7" t="str">
        <f t="shared" si="6"/>
        <v xml:space="preserve"> </v>
      </c>
    </row>
    <row r="80" spans="1:11" x14ac:dyDescent="0.2">
      <c r="A80" s="24"/>
      <c r="K80" s="7" t="str">
        <f t="shared" si="6"/>
        <v xml:space="preserve"> </v>
      </c>
    </row>
    <row r="81" spans="1:11" x14ac:dyDescent="0.2">
      <c r="A81" s="24"/>
      <c r="K81" s="7" t="str">
        <f t="shared" si="6"/>
        <v xml:space="preserve"> </v>
      </c>
    </row>
    <row r="82" spans="1:11" x14ac:dyDescent="0.2">
      <c r="A82" s="24"/>
      <c r="K82" s="7" t="str">
        <f t="shared" si="6"/>
        <v xml:space="preserve"> </v>
      </c>
    </row>
    <row r="83" spans="1:11" x14ac:dyDescent="0.2">
      <c r="A83" s="24"/>
      <c r="K83" s="7" t="str">
        <f t="shared" si="6"/>
        <v xml:space="preserve"> </v>
      </c>
    </row>
    <row r="84" spans="1:11" x14ac:dyDescent="0.2">
      <c r="A84" s="24"/>
      <c r="K84" s="7" t="str">
        <f t="shared" si="6"/>
        <v xml:space="preserve"> </v>
      </c>
    </row>
    <row r="85" spans="1:11" x14ac:dyDescent="0.2">
      <c r="A85" s="24"/>
      <c r="K85" s="7" t="str">
        <f t="shared" si="6"/>
        <v xml:space="preserve"> </v>
      </c>
    </row>
    <row r="86" spans="1:11" x14ac:dyDescent="0.2">
      <c r="A86" s="24"/>
      <c r="K86" s="7" t="str">
        <f t="shared" si="6"/>
        <v xml:space="preserve"> </v>
      </c>
    </row>
    <row r="87" spans="1:11" x14ac:dyDescent="0.2">
      <c r="A87" s="24"/>
      <c r="K87" s="7" t="str">
        <f t="shared" si="6"/>
        <v xml:space="preserve"> </v>
      </c>
    </row>
    <row r="88" spans="1:11" x14ac:dyDescent="0.2">
      <c r="A88" s="24"/>
      <c r="K88" s="7" t="str">
        <f t="shared" si="6"/>
        <v xml:space="preserve"> </v>
      </c>
    </row>
    <row r="89" spans="1:11" x14ac:dyDescent="0.2">
      <c r="A89" s="24"/>
      <c r="K89" s="7" t="str">
        <f t="shared" si="6"/>
        <v xml:space="preserve"> </v>
      </c>
    </row>
    <row r="90" spans="1:11" x14ac:dyDescent="0.2">
      <c r="A90" s="24"/>
      <c r="K90" s="7" t="str">
        <f t="shared" si="6"/>
        <v xml:space="preserve"> </v>
      </c>
    </row>
    <row r="91" spans="1:11" x14ac:dyDescent="0.2">
      <c r="A91" s="24"/>
      <c r="K91" s="7" t="str">
        <f t="shared" si="6"/>
        <v xml:space="preserve"> </v>
      </c>
    </row>
    <row r="92" spans="1:11" x14ac:dyDescent="0.2">
      <c r="A92" s="24"/>
      <c r="K92" s="7" t="str">
        <f t="shared" si="6"/>
        <v xml:space="preserve"> </v>
      </c>
    </row>
    <row r="93" spans="1:11" x14ac:dyDescent="0.2">
      <c r="A93" s="24"/>
      <c r="K93" s="7" t="str">
        <f t="shared" si="6"/>
        <v xml:space="preserve"> </v>
      </c>
    </row>
    <row r="94" spans="1:11" x14ac:dyDescent="0.2">
      <c r="A94" s="24"/>
      <c r="K94" s="7" t="str">
        <f t="shared" si="6"/>
        <v xml:space="preserve"> </v>
      </c>
    </row>
    <row r="95" spans="1:11" x14ac:dyDescent="0.2">
      <c r="A95" s="24"/>
      <c r="K95" s="7" t="str">
        <f t="shared" si="6"/>
        <v xml:space="preserve"> </v>
      </c>
    </row>
    <row r="96" spans="1:11" x14ac:dyDescent="0.2">
      <c r="A96" s="24"/>
      <c r="K96" s="7" t="str">
        <f t="shared" si="6"/>
        <v xml:space="preserve"> </v>
      </c>
    </row>
    <row r="97" spans="1:11" x14ac:dyDescent="0.2">
      <c r="A97" s="24"/>
      <c r="K97" s="7" t="str">
        <f t="shared" si="6"/>
        <v xml:space="preserve"> </v>
      </c>
    </row>
    <row r="98" spans="1:11" x14ac:dyDescent="0.2">
      <c r="A98" s="24"/>
      <c r="K98" s="7" t="str">
        <f t="shared" si="6"/>
        <v xml:space="preserve"> </v>
      </c>
    </row>
    <row r="99" spans="1:11" x14ac:dyDescent="0.2">
      <c r="A99" s="24"/>
      <c r="K99" s="7" t="str">
        <f t="shared" si="6"/>
        <v xml:space="preserve"> </v>
      </c>
    </row>
    <row r="100" spans="1:11" x14ac:dyDescent="0.2">
      <c r="A100" s="24"/>
      <c r="K100" s="7" t="str">
        <f t="shared" si="6"/>
        <v xml:space="preserve"> </v>
      </c>
    </row>
    <row r="101" spans="1:11" x14ac:dyDescent="0.2">
      <c r="A101" s="24"/>
      <c r="K101" s="7" t="str">
        <f t="shared" si="6"/>
        <v xml:space="preserve"> </v>
      </c>
    </row>
    <row r="102" spans="1:11" x14ac:dyDescent="0.2">
      <c r="A102" s="24"/>
      <c r="K102" s="7" t="str">
        <f t="shared" si="6"/>
        <v xml:space="preserve"> </v>
      </c>
    </row>
    <row r="103" spans="1:11" x14ac:dyDescent="0.2">
      <c r="A103" s="24"/>
      <c r="K103" s="7" t="str">
        <f t="shared" si="6"/>
        <v xml:space="preserve"> </v>
      </c>
    </row>
    <row r="104" spans="1:11" x14ac:dyDescent="0.2">
      <c r="A104" s="24"/>
      <c r="K104" s="7" t="str">
        <f t="shared" si="6"/>
        <v xml:space="preserve"> </v>
      </c>
    </row>
    <row r="105" spans="1:11" x14ac:dyDescent="0.2">
      <c r="A105" s="24"/>
      <c r="K105" s="7" t="str">
        <f t="shared" si="6"/>
        <v xml:space="preserve"> </v>
      </c>
    </row>
    <row r="106" spans="1:11" x14ac:dyDescent="0.2">
      <c r="A106" s="24"/>
      <c r="K106" s="7" t="str">
        <f t="shared" si="6"/>
        <v xml:space="preserve"> </v>
      </c>
    </row>
    <row r="107" spans="1:11" x14ac:dyDescent="0.2">
      <c r="A107" s="24"/>
      <c r="K107" s="7" t="str">
        <f t="shared" si="6"/>
        <v xml:space="preserve"> </v>
      </c>
    </row>
    <row r="108" spans="1:11" x14ac:dyDescent="0.2">
      <c r="A108" s="24"/>
      <c r="K108" s="7" t="str">
        <f t="shared" si="6"/>
        <v xml:space="preserve"> </v>
      </c>
    </row>
    <row r="109" spans="1:11" x14ac:dyDescent="0.2">
      <c r="A109" s="24"/>
      <c r="K109" s="7" t="str">
        <f t="shared" si="6"/>
        <v xml:space="preserve"> </v>
      </c>
    </row>
    <row r="110" spans="1:11" x14ac:dyDescent="0.2">
      <c r="A110" s="24"/>
      <c r="K110" s="7" t="str">
        <f t="shared" ref="K110:K141" si="7">IF(C110-SUM(D110:H110)=0," ","Out of Balance!")</f>
        <v xml:space="preserve"> </v>
      </c>
    </row>
    <row r="111" spans="1:11" x14ac:dyDescent="0.2">
      <c r="A111" s="24"/>
      <c r="K111" s="7" t="str">
        <f t="shared" si="7"/>
        <v xml:space="preserve"> </v>
      </c>
    </row>
    <row r="112" spans="1:11" x14ac:dyDescent="0.2">
      <c r="A112" s="24"/>
      <c r="K112" s="7" t="str">
        <f t="shared" si="7"/>
        <v xml:space="preserve"> </v>
      </c>
    </row>
    <row r="113" spans="1:11" x14ac:dyDescent="0.2">
      <c r="A113" s="24"/>
      <c r="K113" s="7" t="str">
        <f t="shared" si="7"/>
        <v xml:space="preserve"> </v>
      </c>
    </row>
    <row r="114" spans="1:11" x14ac:dyDescent="0.2">
      <c r="A114" s="24"/>
      <c r="K114" s="7" t="str">
        <f t="shared" si="7"/>
        <v xml:space="preserve"> </v>
      </c>
    </row>
    <row r="115" spans="1:11" x14ac:dyDescent="0.2">
      <c r="A115" s="24"/>
      <c r="K115" s="7" t="str">
        <f t="shared" si="7"/>
        <v xml:space="preserve"> </v>
      </c>
    </row>
    <row r="116" spans="1:11" x14ac:dyDescent="0.2">
      <c r="A116" s="24"/>
      <c r="K116" s="7" t="str">
        <f t="shared" si="7"/>
        <v xml:space="preserve"> </v>
      </c>
    </row>
    <row r="117" spans="1:11" x14ac:dyDescent="0.2">
      <c r="A117" s="24"/>
      <c r="K117" s="7" t="str">
        <f t="shared" si="7"/>
        <v xml:space="preserve"> </v>
      </c>
    </row>
    <row r="118" spans="1:11" x14ac:dyDescent="0.2">
      <c r="A118" s="24"/>
      <c r="K118" s="7" t="str">
        <f t="shared" si="7"/>
        <v xml:space="preserve"> </v>
      </c>
    </row>
    <row r="119" spans="1:11" x14ac:dyDescent="0.2">
      <c r="A119" s="24"/>
      <c r="K119" s="7" t="str">
        <f t="shared" si="7"/>
        <v xml:space="preserve"> </v>
      </c>
    </row>
    <row r="120" spans="1:11" x14ac:dyDescent="0.2">
      <c r="A120" s="24"/>
      <c r="K120" s="7" t="str">
        <f t="shared" si="7"/>
        <v xml:space="preserve"> </v>
      </c>
    </row>
    <row r="121" spans="1:11" x14ac:dyDescent="0.2">
      <c r="A121" s="24"/>
      <c r="K121" s="7" t="str">
        <f t="shared" si="7"/>
        <v xml:space="preserve"> </v>
      </c>
    </row>
    <row r="122" spans="1:11" x14ac:dyDescent="0.2">
      <c r="A122" s="24"/>
      <c r="K122" s="7" t="str">
        <f t="shared" si="7"/>
        <v xml:space="preserve"> </v>
      </c>
    </row>
    <row r="123" spans="1:11" x14ac:dyDescent="0.2">
      <c r="A123" s="24"/>
      <c r="K123" s="7" t="str">
        <f t="shared" si="7"/>
        <v xml:space="preserve"> </v>
      </c>
    </row>
    <row r="124" spans="1:11" x14ac:dyDescent="0.2">
      <c r="A124" s="24"/>
      <c r="K124" s="7" t="str">
        <f t="shared" si="7"/>
        <v xml:space="preserve"> </v>
      </c>
    </row>
    <row r="125" spans="1:11" x14ac:dyDescent="0.2">
      <c r="A125" s="24"/>
      <c r="K125" s="7" t="str">
        <f t="shared" si="7"/>
        <v xml:space="preserve"> </v>
      </c>
    </row>
    <row r="126" spans="1:11" x14ac:dyDescent="0.2">
      <c r="A126" s="24"/>
      <c r="K126" s="7" t="str">
        <f t="shared" si="7"/>
        <v xml:space="preserve"> </v>
      </c>
    </row>
    <row r="127" spans="1:11" x14ac:dyDescent="0.2">
      <c r="A127" s="24"/>
      <c r="K127" s="7" t="str">
        <f t="shared" si="7"/>
        <v xml:space="preserve"> </v>
      </c>
    </row>
    <row r="128" spans="1:11" x14ac:dyDescent="0.2">
      <c r="A128" s="24"/>
      <c r="K128" s="7" t="str">
        <f t="shared" si="7"/>
        <v xml:space="preserve"> </v>
      </c>
    </row>
    <row r="129" spans="1:11" x14ac:dyDescent="0.2">
      <c r="A129" s="24"/>
      <c r="K129" s="7" t="str">
        <f t="shared" si="7"/>
        <v xml:space="preserve"> </v>
      </c>
    </row>
    <row r="130" spans="1:11" x14ac:dyDescent="0.2">
      <c r="A130" s="24"/>
      <c r="K130" s="7" t="str">
        <f t="shared" si="7"/>
        <v xml:space="preserve"> </v>
      </c>
    </row>
    <row r="131" spans="1:11" x14ac:dyDescent="0.2">
      <c r="A131" s="24"/>
      <c r="K131" s="7" t="str">
        <f t="shared" si="7"/>
        <v xml:space="preserve"> </v>
      </c>
    </row>
    <row r="132" spans="1:11" x14ac:dyDescent="0.2">
      <c r="A132" s="24"/>
      <c r="K132" s="7" t="str">
        <f t="shared" si="7"/>
        <v xml:space="preserve"> </v>
      </c>
    </row>
    <row r="133" spans="1:11" x14ac:dyDescent="0.2">
      <c r="A133" s="24"/>
      <c r="K133" s="7" t="str">
        <f t="shared" si="7"/>
        <v xml:space="preserve"> </v>
      </c>
    </row>
    <row r="134" spans="1:11" x14ac:dyDescent="0.2">
      <c r="A134" s="24"/>
      <c r="K134" s="7" t="str">
        <f t="shared" si="7"/>
        <v xml:space="preserve"> </v>
      </c>
    </row>
    <row r="135" spans="1:11" x14ac:dyDescent="0.2">
      <c r="A135" s="24"/>
      <c r="K135" s="7" t="str">
        <f t="shared" si="7"/>
        <v xml:space="preserve"> </v>
      </c>
    </row>
    <row r="136" spans="1:11" x14ac:dyDescent="0.2">
      <c r="A136" s="24"/>
      <c r="K136" s="7" t="str">
        <f t="shared" si="7"/>
        <v xml:space="preserve"> </v>
      </c>
    </row>
    <row r="137" spans="1:11" x14ac:dyDescent="0.2">
      <c r="A137" s="24"/>
      <c r="K137" s="7" t="str">
        <f t="shared" si="7"/>
        <v xml:space="preserve"> </v>
      </c>
    </row>
    <row r="138" spans="1:11" x14ac:dyDescent="0.2">
      <c r="A138" s="24"/>
      <c r="K138" s="7" t="str">
        <f t="shared" si="7"/>
        <v xml:space="preserve"> </v>
      </c>
    </row>
    <row r="139" spans="1:11" x14ac:dyDescent="0.2">
      <c r="A139" s="24"/>
      <c r="K139" s="7" t="str">
        <f t="shared" si="7"/>
        <v xml:space="preserve"> </v>
      </c>
    </row>
    <row r="140" spans="1:11" x14ac:dyDescent="0.2">
      <c r="A140" s="24"/>
      <c r="K140" s="7" t="str">
        <f t="shared" si="7"/>
        <v xml:space="preserve"> </v>
      </c>
    </row>
    <row r="141" spans="1:11" x14ac:dyDescent="0.2">
      <c r="A141" s="24"/>
      <c r="K141" s="7" t="str">
        <f t="shared" si="7"/>
        <v xml:space="preserve"> </v>
      </c>
    </row>
    <row r="142" spans="1:11" x14ac:dyDescent="0.2">
      <c r="A142" s="24"/>
      <c r="K142" s="7" t="str">
        <f t="shared" ref="K142:K173" si="8">IF(C142-SUM(D142:H142)=0," ","Out of Balance!")</f>
        <v xml:space="preserve"> </v>
      </c>
    </row>
    <row r="143" spans="1:11" x14ac:dyDescent="0.2">
      <c r="A143" s="24"/>
      <c r="K143" s="7" t="str">
        <f t="shared" si="8"/>
        <v xml:space="preserve"> </v>
      </c>
    </row>
    <row r="144" spans="1:11" x14ac:dyDescent="0.2">
      <c r="A144" s="24"/>
      <c r="K144" s="7" t="str">
        <f t="shared" si="8"/>
        <v xml:space="preserve"> </v>
      </c>
    </row>
    <row r="145" spans="1:11" x14ac:dyDescent="0.2">
      <c r="A145" s="24"/>
      <c r="K145" s="7" t="str">
        <f t="shared" si="8"/>
        <v xml:space="preserve"> </v>
      </c>
    </row>
    <row r="146" spans="1:11" x14ac:dyDescent="0.2">
      <c r="A146" s="24"/>
      <c r="K146" s="7" t="str">
        <f t="shared" si="8"/>
        <v xml:space="preserve"> </v>
      </c>
    </row>
    <row r="147" spans="1:11" x14ac:dyDescent="0.2">
      <c r="A147" s="24"/>
      <c r="K147" s="7" t="str">
        <f t="shared" si="8"/>
        <v xml:space="preserve"> </v>
      </c>
    </row>
    <row r="148" spans="1:11" x14ac:dyDescent="0.2">
      <c r="A148" s="24"/>
      <c r="K148" s="7" t="str">
        <f t="shared" si="8"/>
        <v xml:space="preserve"> </v>
      </c>
    </row>
    <row r="149" spans="1:11" x14ac:dyDescent="0.2">
      <c r="A149" s="24"/>
      <c r="K149" s="7" t="str">
        <f t="shared" si="8"/>
        <v xml:space="preserve"> </v>
      </c>
    </row>
    <row r="150" spans="1:11" x14ac:dyDescent="0.2">
      <c r="A150" s="24"/>
      <c r="K150" s="7" t="str">
        <f t="shared" si="8"/>
        <v xml:space="preserve"> </v>
      </c>
    </row>
    <row r="151" spans="1:11" x14ac:dyDescent="0.2">
      <c r="A151" s="24"/>
      <c r="K151" s="7" t="str">
        <f t="shared" si="8"/>
        <v xml:space="preserve"> </v>
      </c>
    </row>
    <row r="152" spans="1:11" x14ac:dyDescent="0.2">
      <c r="A152" s="24"/>
      <c r="K152" s="7" t="str">
        <f t="shared" si="8"/>
        <v xml:space="preserve"> </v>
      </c>
    </row>
    <row r="153" spans="1:11" x14ac:dyDescent="0.2">
      <c r="A153" s="24"/>
      <c r="K153" s="7" t="str">
        <f t="shared" si="8"/>
        <v xml:space="preserve"> </v>
      </c>
    </row>
    <row r="154" spans="1:11" x14ac:dyDescent="0.2">
      <c r="A154" s="24"/>
      <c r="K154" s="7" t="str">
        <f t="shared" si="8"/>
        <v xml:space="preserve"> </v>
      </c>
    </row>
    <row r="155" spans="1:11" x14ac:dyDescent="0.2">
      <c r="A155" s="24"/>
      <c r="K155" s="7" t="str">
        <f t="shared" si="8"/>
        <v xml:space="preserve"> </v>
      </c>
    </row>
    <row r="156" spans="1:11" x14ac:dyDescent="0.2">
      <c r="A156" s="24"/>
      <c r="K156" s="7" t="str">
        <f t="shared" si="8"/>
        <v xml:space="preserve"> </v>
      </c>
    </row>
    <row r="157" spans="1:11" x14ac:dyDescent="0.2">
      <c r="A157" s="24"/>
      <c r="K157" s="7" t="str">
        <f t="shared" si="8"/>
        <v xml:space="preserve"> </v>
      </c>
    </row>
    <row r="158" spans="1:11" x14ac:dyDescent="0.2">
      <c r="A158" s="24"/>
      <c r="K158" s="7" t="str">
        <f t="shared" si="8"/>
        <v xml:space="preserve"> </v>
      </c>
    </row>
    <row r="159" spans="1:11" x14ac:dyDescent="0.2">
      <c r="A159" s="24"/>
      <c r="K159" s="7" t="str">
        <f t="shared" si="8"/>
        <v xml:space="preserve"> </v>
      </c>
    </row>
    <row r="160" spans="1:11" x14ac:dyDescent="0.2">
      <c r="A160" s="24"/>
      <c r="K160" s="7" t="str">
        <f t="shared" si="8"/>
        <v xml:space="preserve"> </v>
      </c>
    </row>
    <row r="161" spans="1:11" x14ac:dyDescent="0.2">
      <c r="A161" s="24"/>
      <c r="K161" s="7" t="str">
        <f t="shared" si="8"/>
        <v xml:space="preserve"> </v>
      </c>
    </row>
    <row r="162" spans="1:11" x14ac:dyDescent="0.2">
      <c r="A162" s="24"/>
      <c r="K162" s="7" t="str">
        <f t="shared" si="8"/>
        <v xml:space="preserve"> </v>
      </c>
    </row>
    <row r="163" spans="1:11" x14ac:dyDescent="0.2">
      <c r="A163" s="24"/>
      <c r="K163" s="7" t="str">
        <f t="shared" si="8"/>
        <v xml:space="preserve"> </v>
      </c>
    </row>
    <row r="164" spans="1:11" x14ac:dyDescent="0.2">
      <c r="A164" s="24"/>
      <c r="K164" s="7" t="str">
        <f t="shared" si="8"/>
        <v xml:space="preserve"> </v>
      </c>
    </row>
    <row r="165" spans="1:11" x14ac:dyDescent="0.2">
      <c r="A165" s="24"/>
      <c r="K165" s="7" t="str">
        <f t="shared" si="8"/>
        <v xml:space="preserve"> </v>
      </c>
    </row>
    <row r="166" spans="1:11" x14ac:dyDescent="0.2">
      <c r="A166" s="24"/>
      <c r="K166" s="7" t="str">
        <f t="shared" si="8"/>
        <v xml:space="preserve"> </v>
      </c>
    </row>
    <row r="167" spans="1:11" x14ac:dyDescent="0.2">
      <c r="A167" s="24"/>
      <c r="K167" s="7" t="str">
        <f t="shared" si="8"/>
        <v xml:space="preserve"> </v>
      </c>
    </row>
    <row r="168" spans="1:11" x14ac:dyDescent="0.2">
      <c r="A168" s="24"/>
      <c r="K168" s="7" t="str">
        <f t="shared" si="8"/>
        <v xml:space="preserve"> </v>
      </c>
    </row>
    <row r="169" spans="1:11" x14ac:dyDescent="0.2">
      <c r="A169" s="24"/>
      <c r="K169" s="7" t="str">
        <f t="shared" si="8"/>
        <v xml:space="preserve"> </v>
      </c>
    </row>
    <row r="170" spans="1:11" x14ac:dyDescent="0.2">
      <c r="A170" s="24"/>
      <c r="K170" s="7" t="str">
        <f t="shared" si="8"/>
        <v xml:space="preserve"> </v>
      </c>
    </row>
    <row r="171" spans="1:11" x14ac:dyDescent="0.2">
      <c r="A171" s="24"/>
      <c r="K171" s="7" t="str">
        <f t="shared" si="8"/>
        <v xml:space="preserve"> </v>
      </c>
    </row>
    <row r="172" spans="1:11" x14ac:dyDescent="0.2">
      <c r="A172" s="24"/>
      <c r="K172" s="7" t="str">
        <f t="shared" si="8"/>
        <v xml:space="preserve"> </v>
      </c>
    </row>
    <row r="173" spans="1:11" x14ac:dyDescent="0.2">
      <c r="A173" s="24"/>
      <c r="K173" s="7" t="str">
        <f t="shared" si="8"/>
        <v xml:space="preserve"> </v>
      </c>
    </row>
    <row r="174" spans="1:11" x14ac:dyDescent="0.2">
      <c r="A174" s="24"/>
      <c r="K174" s="7" t="str">
        <f t="shared" ref="K174:K197" si="9">IF(C174-SUM(D174:H174)=0," ","Out of Balance!")</f>
        <v xml:space="preserve"> </v>
      </c>
    </row>
    <row r="175" spans="1:11" x14ac:dyDescent="0.2">
      <c r="A175" s="24"/>
      <c r="K175" s="7" t="str">
        <f t="shared" si="9"/>
        <v xml:space="preserve"> </v>
      </c>
    </row>
    <row r="176" spans="1:11" x14ac:dyDescent="0.2">
      <c r="A176" s="24"/>
      <c r="K176" s="7" t="str">
        <f t="shared" si="9"/>
        <v xml:space="preserve"> </v>
      </c>
    </row>
    <row r="177" spans="1:11" x14ac:dyDescent="0.2">
      <c r="A177" s="24"/>
      <c r="K177" s="7" t="str">
        <f t="shared" si="9"/>
        <v xml:space="preserve"> </v>
      </c>
    </row>
    <row r="178" spans="1:11" x14ac:dyDescent="0.2">
      <c r="A178" s="24"/>
      <c r="K178" s="7" t="str">
        <f t="shared" si="9"/>
        <v xml:space="preserve"> </v>
      </c>
    </row>
    <row r="179" spans="1:11" x14ac:dyDescent="0.2">
      <c r="A179" s="24"/>
      <c r="K179" s="7" t="str">
        <f t="shared" si="9"/>
        <v xml:space="preserve"> </v>
      </c>
    </row>
    <row r="180" spans="1:11" x14ac:dyDescent="0.2">
      <c r="A180" s="24"/>
      <c r="K180" s="7" t="str">
        <f t="shared" si="9"/>
        <v xml:space="preserve"> </v>
      </c>
    </row>
    <row r="181" spans="1:11" x14ac:dyDescent="0.2">
      <c r="A181" s="24"/>
      <c r="K181" s="7" t="str">
        <f t="shared" si="9"/>
        <v xml:space="preserve"> </v>
      </c>
    </row>
    <row r="182" spans="1:11" x14ac:dyDescent="0.2">
      <c r="A182" s="24"/>
      <c r="K182" s="7" t="str">
        <f t="shared" si="9"/>
        <v xml:space="preserve"> </v>
      </c>
    </row>
    <row r="183" spans="1:11" x14ac:dyDescent="0.2">
      <c r="A183" s="24"/>
      <c r="K183" s="7" t="str">
        <f t="shared" si="9"/>
        <v xml:space="preserve"> </v>
      </c>
    </row>
    <row r="184" spans="1:11" x14ac:dyDescent="0.2">
      <c r="A184" s="24"/>
      <c r="K184" s="7" t="str">
        <f t="shared" si="9"/>
        <v xml:space="preserve"> </v>
      </c>
    </row>
    <row r="185" spans="1:11" x14ac:dyDescent="0.2">
      <c r="A185" s="24"/>
      <c r="K185" s="7" t="str">
        <f t="shared" si="9"/>
        <v xml:space="preserve"> </v>
      </c>
    </row>
    <row r="186" spans="1:11" x14ac:dyDescent="0.2">
      <c r="A186" s="24"/>
      <c r="K186" s="7" t="str">
        <f t="shared" si="9"/>
        <v xml:space="preserve"> </v>
      </c>
    </row>
    <row r="187" spans="1:11" x14ac:dyDescent="0.2">
      <c r="A187" s="24"/>
      <c r="K187" s="7" t="str">
        <f t="shared" si="9"/>
        <v xml:space="preserve"> </v>
      </c>
    </row>
    <row r="188" spans="1:11" x14ac:dyDescent="0.2">
      <c r="A188" s="24"/>
      <c r="K188" s="7" t="str">
        <f t="shared" si="9"/>
        <v xml:space="preserve"> </v>
      </c>
    </row>
    <row r="189" spans="1:11" x14ac:dyDescent="0.2">
      <c r="A189" s="24"/>
      <c r="K189" s="7" t="str">
        <f t="shared" si="9"/>
        <v xml:space="preserve"> </v>
      </c>
    </row>
    <row r="190" spans="1:11" x14ac:dyDescent="0.2">
      <c r="A190" s="24"/>
      <c r="K190" s="7" t="str">
        <f t="shared" si="9"/>
        <v xml:space="preserve"> </v>
      </c>
    </row>
    <row r="191" spans="1:11" x14ac:dyDescent="0.2">
      <c r="A191" s="24"/>
      <c r="K191" s="7" t="str">
        <f t="shared" si="9"/>
        <v xml:space="preserve"> </v>
      </c>
    </row>
    <row r="192" spans="1:11" x14ac:dyDescent="0.2">
      <c r="A192" s="24"/>
      <c r="K192" s="7" t="str">
        <f t="shared" si="9"/>
        <v xml:space="preserve"> </v>
      </c>
    </row>
    <row r="193" spans="1:11" x14ac:dyDescent="0.2">
      <c r="A193" s="24"/>
      <c r="K193" s="7" t="str">
        <f t="shared" si="9"/>
        <v xml:space="preserve"> </v>
      </c>
    </row>
    <row r="194" spans="1:11" x14ac:dyDescent="0.2">
      <c r="A194" s="24"/>
      <c r="K194" s="7" t="str">
        <f t="shared" si="9"/>
        <v xml:space="preserve"> </v>
      </c>
    </row>
    <row r="195" spans="1:11" x14ac:dyDescent="0.2">
      <c r="A195" s="24"/>
      <c r="K195" s="7" t="str">
        <f t="shared" si="9"/>
        <v xml:space="preserve"> </v>
      </c>
    </row>
    <row r="196" spans="1:11" x14ac:dyDescent="0.2">
      <c r="A196" s="24"/>
      <c r="K196" s="7" t="str">
        <f t="shared" si="9"/>
        <v xml:space="preserve"> </v>
      </c>
    </row>
    <row r="197" spans="1:11" x14ac:dyDescent="0.2">
      <c r="A197" s="24"/>
      <c r="K197" s="7" t="str">
        <f t="shared" si="9"/>
        <v xml:space="preserve"> </v>
      </c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  <row r="201" spans="1:11" x14ac:dyDescent="0.2">
      <c r="A201" s="24"/>
    </row>
    <row r="202" spans="1:11" x14ac:dyDescent="0.2">
      <c r="A202" s="24"/>
    </row>
    <row r="203" spans="1:11" x14ac:dyDescent="0.2">
      <c r="A203" s="24"/>
    </row>
    <row r="204" spans="1:11" x14ac:dyDescent="0.2">
      <c r="A204" s="24"/>
    </row>
  </sheetData>
  <mergeCells count="3">
    <mergeCell ref="L8:M8"/>
    <mergeCell ref="Q7:T7"/>
    <mergeCell ref="E8:J8"/>
  </mergeCells>
  <pageMargins left="0.75" right="0.75" top="1" bottom="1" header="0.5" footer="0.5"/>
  <pageSetup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1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C18" sqref="C18"/>
    </sheetView>
  </sheetViews>
  <sheetFormatPr defaultRowHeight="12.75" x14ac:dyDescent="0.2"/>
  <cols>
    <col min="1" max="1" width="9.28515625" style="15" customWidth="1"/>
    <col min="2" max="2" width="15.28515625" style="15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41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 t="s">
        <v>22</v>
      </c>
    </row>
    <row r="11" spans="1:20" s="23" customFormat="1" ht="13.5" thickBot="1" x14ac:dyDescent="0.25"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233073</v>
      </c>
      <c r="S11" s="23">
        <v>233081</v>
      </c>
      <c r="T11" s="23">
        <v>236349</v>
      </c>
    </row>
    <row r="12" spans="1:20" x14ac:dyDescent="0.2">
      <c r="A12" s="24">
        <v>36739</v>
      </c>
      <c r="C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1" si="0">IF(C12-SUM(D12:J12)=0," ","Out of Balance!")</f>
        <v xml:space="preserve"> </v>
      </c>
      <c r="L12" s="15">
        <f t="shared" ref="L12:L41" si="1">F12</f>
        <v>0</v>
      </c>
      <c r="M12" s="15">
        <f t="shared" ref="M12:M41" si="2">G12</f>
        <v>0</v>
      </c>
      <c r="Q12" s="15">
        <v>0</v>
      </c>
      <c r="T12" s="15">
        <v>0</v>
      </c>
    </row>
    <row r="13" spans="1:20" x14ac:dyDescent="0.2">
      <c r="A13" s="24">
        <v>36740</v>
      </c>
      <c r="B13" s="26"/>
      <c r="C13" s="15">
        <v>25000</v>
      </c>
      <c r="E13" s="15">
        <v>7800</v>
      </c>
      <c r="F13" s="15">
        <v>17200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17200</v>
      </c>
      <c r="M13" s="15">
        <f t="shared" si="2"/>
        <v>0</v>
      </c>
    </row>
    <row r="14" spans="1:20" x14ac:dyDescent="0.2">
      <c r="A14" s="24">
        <v>36741</v>
      </c>
      <c r="C14" s="15">
        <v>7800</v>
      </c>
      <c r="E14" s="15">
        <v>7800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0</v>
      </c>
      <c r="M14" s="15">
        <f t="shared" si="2"/>
        <v>0</v>
      </c>
      <c r="Q14" s="15">
        <v>0</v>
      </c>
      <c r="T14" s="15">
        <v>0</v>
      </c>
    </row>
    <row r="15" spans="1:20" x14ac:dyDescent="0.2">
      <c r="A15" s="24">
        <v>36742</v>
      </c>
      <c r="C15" s="15">
        <v>7800</v>
      </c>
      <c r="E15" s="15">
        <v>7800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0</v>
      </c>
      <c r="M15" s="15">
        <f t="shared" si="2"/>
        <v>0</v>
      </c>
      <c r="Q15" s="15">
        <v>0</v>
      </c>
      <c r="T15" s="15">
        <v>0</v>
      </c>
    </row>
    <row r="16" spans="1:20" x14ac:dyDescent="0.2">
      <c r="A16" s="24">
        <v>36743</v>
      </c>
      <c r="C16" s="15">
        <v>0</v>
      </c>
      <c r="E16" s="15">
        <v>7800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7" t="str">
        <f t="shared" si="0"/>
        <v>Out of Balance!</v>
      </c>
      <c r="L16" s="15">
        <f t="shared" si="1"/>
        <v>0</v>
      </c>
      <c r="M16" s="15">
        <f t="shared" si="2"/>
        <v>0</v>
      </c>
      <c r="Q16" s="15">
        <v>0</v>
      </c>
      <c r="T16" s="15">
        <v>0</v>
      </c>
    </row>
    <row r="17" spans="1:22" x14ac:dyDescent="0.2">
      <c r="A17" s="24">
        <v>36744</v>
      </c>
      <c r="B17" s="25"/>
      <c r="C17" s="15">
        <v>0</v>
      </c>
      <c r="E17" s="15">
        <v>7800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si="0"/>
        <v>Out of Balance!</v>
      </c>
      <c r="L17" s="15">
        <f t="shared" si="1"/>
        <v>0</v>
      </c>
      <c r="M17" s="15">
        <f t="shared" si="2"/>
        <v>0</v>
      </c>
      <c r="Q17" s="15">
        <v>0</v>
      </c>
      <c r="T17" s="15">
        <v>0</v>
      </c>
      <c r="V17" s="25" t="s">
        <v>45</v>
      </c>
    </row>
    <row r="18" spans="1:22" x14ac:dyDescent="0.2">
      <c r="A18" s="24">
        <v>36745</v>
      </c>
      <c r="B18" s="26"/>
      <c r="C18" s="15">
        <f>7800*3</f>
        <v>23400</v>
      </c>
      <c r="E18" s="15">
        <v>7800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0"/>
        <v>Out of Balance!</v>
      </c>
      <c r="L18" s="15">
        <f t="shared" si="1"/>
        <v>0</v>
      </c>
      <c r="M18" s="15">
        <f t="shared" si="2"/>
        <v>0</v>
      </c>
    </row>
    <row r="19" spans="1:22" x14ac:dyDescent="0.2">
      <c r="A19" s="24">
        <v>36746</v>
      </c>
      <c r="C19" s="15">
        <v>0</v>
      </c>
      <c r="E19" s="15">
        <v>7800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0"/>
        <v>Out of Balance!</v>
      </c>
      <c r="L19" s="15">
        <f t="shared" si="1"/>
        <v>0</v>
      </c>
      <c r="M19" s="15">
        <f t="shared" si="2"/>
        <v>0</v>
      </c>
      <c r="Q19" s="15">
        <v>0</v>
      </c>
      <c r="T19" s="15">
        <v>0</v>
      </c>
    </row>
    <row r="20" spans="1:22" x14ac:dyDescent="0.2">
      <c r="A20" s="24">
        <v>36747</v>
      </c>
      <c r="B20" s="25"/>
      <c r="C20" s="15">
        <v>0</v>
      </c>
      <c r="E20" s="15">
        <v>7800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0"/>
        <v>Out of Balance!</v>
      </c>
      <c r="L20" s="15">
        <f t="shared" si="1"/>
        <v>0</v>
      </c>
      <c r="M20" s="15">
        <f t="shared" si="2"/>
        <v>0</v>
      </c>
      <c r="Q20" s="15">
        <v>0</v>
      </c>
      <c r="T20" s="15">
        <v>0</v>
      </c>
      <c r="V20" s="25" t="s">
        <v>44</v>
      </c>
    </row>
    <row r="21" spans="1:22" x14ac:dyDescent="0.2">
      <c r="A21" s="24">
        <v>36748</v>
      </c>
      <c r="B21" s="25"/>
      <c r="C21" s="15">
        <v>0</v>
      </c>
      <c r="E21" s="15">
        <v>7800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0"/>
        <v>Out of Balance!</v>
      </c>
      <c r="L21" s="15">
        <f t="shared" si="1"/>
        <v>0</v>
      </c>
      <c r="M21" s="15">
        <f t="shared" si="2"/>
        <v>0</v>
      </c>
      <c r="Q21" s="15">
        <v>0</v>
      </c>
      <c r="T21" s="15">
        <v>0</v>
      </c>
    </row>
    <row r="22" spans="1:22" x14ac:dyDescent="0.2">
      <c r="A22" s="24">
        <v>36749</v>
      </c>
      <c r="C22" s="15">
        <v>0</v>
      </c>
      <c r="E22" s="15">
        <v>7800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0"/>
        <v>Out of Balance!</v>
      </c>
      <c r="L22" s="15">
        <f t="shared" si="1"/>
        <v>0</v>
      </c>
      <c r="M22" s="15">
        <f t="shared" si="2"/>
        <v>0</v>
      </c>
      <c r="Q22" s="15">
        <v>0</v>
      </c>
      <c r="T22" s="15">
        <v>0</v>
      </c>
    </row>
    <row r="23" spans="1:22" x14ac:dyDescent="0.2">
      <c r="A23" s="24">
        <v>36750</v>
      </c>
      <c r="B23" s="25"/>
      <c r="C23" s="15">
        <v>0</v>
      </c>
      <c r="E23" s="15">
        <v>7800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0"/>
        <v>Out of Balance!</v>
      </c>
      <c r="L23" s="15">
        <f t="shared" si="1"/>
        <v>0</v>
      </c>
      <c r="M23" s="15">
        <f t="shared" si="2"/>
        <v>0</v>
      </c>
      <c r="Q23" s="15">
        <v>0</v>
      </c>
      <c r="T23" s="15">
        <v>0</v>
      </c>
    </row>
    <row r="24" spans="1:22" x14ac:dyDescent="0.2">
      <c r="A24" s="24">
        <v>36751</v>
      </c>
      <c r="C24" s="15">
        <v>0</v>
      </c>
      <c r="E24" s="15">
        <v>7800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0"/>
        <v>Out of Balance!</v>
      </c>
      <c r="L24" s="15">
        <f t="shared" si="1"/>
        <v>0</v>
      </c>
      <c r="M24" s="15">
        <f t="shared" si="2"/>
        <v>0</v>
      </c>
      <c r="Q24" s="15">
        <v>0</v>
      </c>
      <c r="T24" s="15">
        <v>0</v>
      </c>
    </row>
    <row r="25" spans="1:22" x14ac:dyDescent="0.2">
      <c r="A25" s="24">
        <v>36752</v>
      </c>
      <c r="C25" s="15">
        <v>0</v>
      </c>
      <c r="E25" s="15">
        <v>7800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0"/>
        <v>Out of Balance!</v>
      </c>
      <c r="L25" s="15">
        <f t="shared" si="1"/>
        <v>0</v>
      </c>
      <c r="M25" s="15">
        <f t="shared" si="2"/>
        <v>0</v>
      </c>
      <c r="Q25" s="15">
        <v>0</v>
      </c>
      <c r="T25" s="15">
        <v>0</v>
      </c>
    </row>
    <row r="26" spans="1:22" x14ac:dyDescent="0.2">
      <c r="A26" s="24">
        <v>36753</v>
      </c>
      <c r="C26" s="15">
        <v>0</v>
      </c>
      <c r="E26" s="15">
        <v>7800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0"/>
        <v>Out of Balance!</v>
      </c>
      <c r="L26" s="15">
        <f t="shared" si="1"/>
        <v>0</v>
      </c>
      <c r="M26" s="15">
        <f t="shared" si="2"/>
        <v>0</v>
      </c>
      <c r="Q26" s="15">
        <v>0</v>
      </c>
      <c r="T26" s="15">
        <v>0</v>
      </c>
    </row>
    <row r="27" spans="1:22" x14ac:dyDescent="0.2">
      <c r="A27" s="24">
        <v>36754</v>
      </c>
      <c r="C27" s="15">
        <v>0</v>
      </c>
      <c r="E27" s="15">
        <v>7800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0"/>
        <v>Out of Balance!</v>
      </c>
      <c r="L27" s="15">
        <f t="shared" si="1"/>
        <v>0</v>
      </c>
      <c r="M27" s="15">
        <f t="shared" si="2"/>
        <v>0</v>
      </c>
      <c r="Q27" s="15">
        <v>0</v>
      </c>
      <c r="T27" s="15">
        <v>0</v>
      </c>
    </row>
    <row r="28" spans="1:22" x14ac:dyDescent="0.2">
      <c r="A28" s="24">
        <v>36755</v>
      </c>
      <c r="C28" s="15">
        <v>0</v>
      </c>
      <c r="E28" s="15">
        <v>7800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0"/>
        <v>Out of Balance!</v>
      </c>
      <c r="L28" s="15">
        <f t="shared" si="1"/>
        <v>0</v>
      </c>
      <c r="M28" s="15">
        <f t="shared" si="2"/>
        <v>0</v>
      </c>
      <c r="Q28" s="15">
        <v>0</v>
      </c>
      <c r="T28" s="15">
        <v>0</v>
      </c>
    </row>
    <row r="29" spans="1:22" x14ac:dyDescent="0.2">
      <c r="A29" s="24">
        <v>36756</v>
      </c>
      <c r="C29" s="15">
        <v>0</v>
      </c>
      <c r="E29" s="15">
        <v>7800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0"/>
        <v>Out of Balance!</v>
      </c>
      <c r="L29" s="15">
        <f t="shared" si="1"/>
        <v>0</v>
      </c>
      <c r="M29" s="15">
        <f t="shared" si="2"/>
        <v>0</v>
      </c>
      <c r="Q29" s="15">
        <v>0</v>
      </c>
      <c r="T29" s="15">
        <v>0</v>
      </c>
    </row>
    <row r="30" spans="1:22" x14ac:dyDescent="0.2">
      <c r="A30" s="24">
        <v>36757</v>
      </c>
      <c r="C30" s="15">
        <v>0</v>
      </c>
      <c r="E30" s="15">
        <v>7800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0"/>
        <v>Out of Balance!</v>
      </c>
      <c r="L30" s="15">
        <f t="shared" si="1"/>
        <v>0</v>
      </c>
      <c r="M30" s="15">
        <f t="shared" si="2"/>
        <v>0</v>
      </c>
      <c r="Q30" s="15">
        <v>0</v>
      </c>
      <c r="T30" s="15">
        <v>0</v>
      </c>
    </row>
    <row r="31" spans="1:22" x14ac:dyDescent="0.2">
      <c r="A31" s="24">
        <v>36758</v>
      </c>
      <c r="C31" s="15">
        <v>0</v>
      </c>
      <c r="E31" s="15">
        <v>7800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0"/>
        <v>Out of Balance!</v>
      </c>
      <c r="L31" s="15">
        <f t="shared" si="1"/>
        <v>0</v>
      </c>
      <c r="M31" s="15">
        <f t="shared" si="2"/>
        <v>0</v>
      </c>
      <c r="Q31" s="15">
        <v>0</v>
      </c>
      <c r="T31" s="15">
        <v>0</v>
      </c>
    </row>
    <row r="32" spans="1:22" x14ac:dyDescent="0.2">
      <c r="A32" s="24">
        <v>36759</v>
      </c>
      <c r="C32" s="15">
        <v>0</v>
      </c>
      <c r="E32" s="15">
        <v>7800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0"/>
        <v>Out of Balance!</v>
      </c>
      <c r="L32" s="15">
        <f t="shared" si="1"/>
        <v>0</v>
      </c>
      <c r="M32" s="15">
        <f t="shared" si="2"/>
        <v>0</v>
      </c>
      <c r="Q32" s="15">
        <v>0</v>
      </c>
      <c r="T32" s="15">
        <v>0</v>
      </c>
    </row>
    <row r="33" spans="1:20" x14ac:dyDescent="0.2">
      <c r="A33" s="24">
        <v>36760</v>
      </c>
      <c r="C33" s="15">
        <v>0</v>
      </c>
      <c r="E33" s="15">
        <v>7800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0"/>
        <v>Out of Balance!</v>
      </c>
      <c r="L33" s="15">
        <f t="shared" si="1"/>
        <v>0</v>
      </c>
      <c r="M33" s="15">
        <f t="shared" si="2"/>
        <v>0</v>
      </c>
      <c r="Q33" s="15">
        <v>0</v>
      </c>
      <c r="T33" s="15">
        <v>0</v>
      </c>
    </row>
    <row r="34" spans="1:20" x14ac:dyDescent="0.2">
      <c r="A34" s="24">
        <v>36761</v>
      </c>
      <c r="C34" s="15">
        <v>0</v>
      </c>
      <c r="E34" s="15">
        <v>7800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0"/>
        <v>Out of Balance!</v>
      </c>
      <c r="L34" s="15">
        <f t="shared" si="1"/>
        <v>0</v>
      </c>
      <c r="M34" s="15">
        <f t="shared" si="2"/>
        <v>0</v>
      </c>
      <c r="Q34" s="15">
        <v>0</v>
      </c>
      <c r="T34" s="15">
        <v>0</v>
      </c>
    </row>
    <row r="35" spans="1:20" x14ac:dyDescent="0.2">
      <c r="A35" s="24">
        <v>36762</v>
      </c>
      <c r="C35" s="15">
        <v>0</v>
      </c>
      <c r="E35" s="15">
        <v>7800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0"/>
        <v>Out of Balance!</v>
      </c>
      <c r="L35" s="15">
        <f t="shared" si="1"/>
        <v>0</v>
      </c>
      <c r="M35" s="15">
        <f t="shared" si="2"/>
        <v>0</v>
      </c>
      <c r="Q35" s="15">
        <v>0</v>
      </c>
      <c r="T35" s="15">
        <v>0</v>
      </c>
    </row>
    <row r="36" spans="1:20" x14ac:dyDescent="0.2">
      <c r="A36" s="24">
        <v>36763</v>
      </c>
      <c r="C36" s="15">
        <v>0</v>
      </c>
      <c r="E36" s="15">
        <v>7800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0"/>
        <v>Out of Balance!</v>
      </c>
      <c r="L36" s="15">
        <f t="shared" si="1"/>
        <v>0</v>
      </c>
      <c r="M36" s="15">
        <f t="shared" si="2"/>
        <v>0</v>
      </c>
      <c r="Q36" s="15">
        <v>0</v>
      </c>
      <c r="T36" s="15">
        <v>0</v>
      </c>
    </row>
    <row r="37" spans="1:20" x14ac:dyDescent="0.2">
      <c r="A37" s="24">
        <v>36764</v>
      </c>
      <c r="B37" s="25"/>
      <c r="C37" s="15">
        <v>0</v>
      </c>
      <c r="E37" s="15">
        <v>7800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0"/>
        <v>Out of Balance!</v>
      </c>
      <c r="L37" s="15">
        <f t="shared" si="1"/>
        <v>0</v>
      </c>
      <c r="M37" s="15">
        <f t="shared" si="2"/>
        <v>0</v>
      </c>
      <c r="Q37" s="15">
        <v>0</v>
      </c>
      <c r="T37" s="15">
        <v>0</v>
      </c>
    </row>
    <row r="38" spans="1:20" ht="12" customHeight="1" x14ac:dyDescent="0.2">
      <c r="A38" s="24">
        <v>36765</v>
      </c>
      <c r="C38" s="15">
        <v>0</v>
      </c>
      <c r="E38" s="15">
        <v>7800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0"/>
        <v>Out of Balance!</v>
      </c>
      <c r="L38" s="15">
        <f t="shared" si="1"/>
        <v>0</v>
      </c>
      <c r="M38" s="15">
        <f t="shared" si="2"/>
        <v>0</v>
      </c>
      <c r="Q38" s="15">
        <v>0</v>
      </c>
      <c r="T38" s="15">
        <v>0</v>
      </c>
    </row>
    <row r="39" spans="1:20" ht="12" customHeight="1" x14ac:dyDescent="0.2">
      <c r="A39" s="24">
        <v>36766</v>
      </c>
      <c r="B39" s="25"/>
      <c r="C39" s="15">
        <v>0</v>
      </c>
      <c r="E39" s="15">
        <v>7800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0"/>
        <v>Out of Balance!</v>
      </c>
      <c r="L39" s="15">
        <f t="shared" si="1"/>
        <v>0</v>
      </c>
      <c r="M39" s="15">
        <f t="shared" si="2"/>
        <v>0</v>
      </c>
      <c r="Q39" s="15">
        <v>0</v>
      </c>
      <c r="T39" s="15">
        <v>0</v>
      </c>
    </row>
    <row r="40" spans="1:20" x14ac:dyDescent="0.2">
      <c r="A40" s="24">
        <v>36767</v>
      </c>
      <c r="C40" s="15">
        <v>0</v>
      </c>
      <c r="E40" s="15">
        <v>7800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0"/>
        <v>Out of Balance!</v>
      </c>
      <c r="L40" s="15">
        <f t="shared" si="1"/>
        <v>0</v>
      </c>
      <c r="M40" s="15">
        <f t="shared" si="2"/>
        <v>0</v>
      </c>
      <c r="Q40" s="15">
        <v>0</v>
      </c>
      <c r="T40" s="15">
        <v>0</v>
      </c>
    </row>
    <row r="41" spans="1:20" x14ac:dyDescent="0.2">
      <c r="A41" s="24">
        <v>36768</v>
      </c>
      <c r="C41" s="15">
        <v>0</v>
      </c>
      <c r="E41" s="15">
        <v>7800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0"/>
        <v>Out of Balance!</v>
      </c>
      <c r="L41" s="15">
        <f t="shared" si="1"/>
        <v>0</v>
      </c>
      <c r="M41" s="15">
        <f t="shared" si="2"/>
        <v>0</v>
      </c>
      <c r="Q41" s="15">
        <v>0</v>
      </c>
      <c r="T41" s="15">
        <v>0</v>
      </c>
    </row>
    <row r="42" spans="1:20" x14ac:dyDescent="0.2">
      <c r="A42" s="24">
        <v>36769</v>
      </c>
      <c r="C42" s="15">
        <v>0</v>
      </c>
      <c r="E42" s="15">
        <v>7800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7" t="str">
        <f>IF(C42-SUM(D42:J42)=0," ","Out of Balance!")</f>
        <v>Out of Balance!</v>
      </c>
      <c r="L42" s="15">
        <f>F42</f>
        <v>0</v>
      </c>
      <c r="M42" s="15">
        <f>G42</f>
        <v>0</v>
      </c>
    </row>
    <row r="43" spans="1:20" x14ac:dyDescent="0.2">
      <c r="A43" s="24"/>
      <c r="K43" s="7" t="str">
        <f t="shared" ref="K43:K73" si="3">IF(C43-SUM(D43:H43)=0," ","Out of Balance!")</f>
        <v xml:space="preserve"> </v>
      </c>
    </row>
    <row r="44" spans="1:20" x14ac:dyDescent="0.2">
      <c r="A44" s="24"/>
      <c r="K44" s="7" t="str">
        <f t="shared" si="3"/>
        <v xml:space="preserve"> </v>
      </c>
    </row>
    <row r="45" spans="1:20" x14ac:dyDescent="0.2">
      <c r="A45" s="24"/>
      <c r="K45" s="7" t="str">
        <f t="shared" si="3"/>
        <v xml:space="preserve"> </v>
      </c>
    </row>
    <row r="46" spans="1:20" x14ac:dyDescent="0.2">
      <c r="A46" s="24"/>
      <c r="K46" s="7" t="str">
        <f t="shared" si="3"/>
        <v xml:space="preserve"> </v>
      </c>
    </row>
    <row r="47" spans="1:20" x14ac:dyDescent="0.2">
      <c r="A47" s="24"/>
      <c r="K47" s="7" t="str">
        <f t="shared" si="3"/>
        <v xml:space="preserve"> </v>
      </c>
    </row>
    <row r="48" spans="1:20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ref="K74:K105" si="4">IF(C74-SUM(D74:H74)=0," ","Out of Balance!")</f>
        <v xml:space="preserve"> </v>
      </c>
    </row>
    <row r="75" spans="1:11" x14ac:dyDescent="0.2">
      <c r="A75" s="24"/>
      <c r="K75" s="7" t="str">
        <f t="shared" si="4"/>
        <v xml:space="preserve"> </v>
      </c>
    </row>
    <row r="76" spans="1:11" x14ac:dyDescent="0.2">
      <c r="A76" s="24"/>
      <c r="K76" s="7" t="str">
        <f t="shared" si="4"/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ref="K106:K137" si="5">IF(C106-SUM(D106:H106)=0," ","Out of Balance!")</f>
        <v xml:space="preserve"> </v>
      </c>
    </row>
    <row r="107" spans="1:11" x14ac:dyDescent="0.2">
      <c r="A107" s="24"/>
      <c r="K107" s="7" t="str">
        <f t="shared" si="5"/>
        <v xml:space="preserve"> </v>
      </c>
    </row>
    <row r="108" spans="1:11" x14ac:dyDescent="0.2">
      <c r="A108" s="24"/>
      <c r="K108" s="7" t="str">
        <f t="shared" si="5"/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ref="K138:K169" si="6">IF(C138-SUM(D138:H138)=0," ","Out of Balance!")</f>
        <v xml:space="preserve"> </v>
      </c>
    </row>
    <row r="139" spans="1:11" x14ac:dyDescent="0.2">
      <c r="A139" s="24"/>
      <c r="K139" s="7" t="str">
        <f t="shared" si="6"/>
        <v xml:space="preserve"> </v>
      </c>
    </row>
    <row r="140" spans="1:11" x14ac:dyDescent="0.2">
      <c r="A140" s="24"/>
      <c r="K140" s="7" t="str">
        <f t="shared" si="6"/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ref="K170:K194" si="7">IF(C170-SUM(D170:H170)=0," ","Out of Balance!")</f>
        <v xml:space="preserve"> </v>
      </c>
    </row>
    <row r="171" spans="1:11" x14ac:dyDescent="0.2">
      <c r="A171" s="24"/>
      <c r="K171" s="7" t="str">
        <f t="shared" si="7"/>
        <v xml:space="preserve"> </v>
      </c>
    </row>
    <row r="172" spans="1:11" x14ac:dyDescent="0.2">
      <c r="A172" s="24"/>
      <c r="K172" s="7" t="str">
        <f t="shared" si="7"/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  <c r="K194" s="7" t="str">
        <f t="shared" si="7"/>
        <v xml:space="preserve"> </v>
      </c>
    </row>
    <row r="195" spans="1:11" x14ac:dyDescent="0.2">
      <c r="A195" s="24"/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  <row r="201" spans="1:11" x14ac:dyDescent="0.2">
      <c r="A201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2"/>
  <sheetViews>
    <sheetView zoomScale="80" workbookViewId="0">
      <pane xSplit="1" ySplit="11" topLeftCell="B14" activePane="bottomRight" state="frozen"/>
      <selection pane="topRight" activeCell="B1" sqref="B1"/>
      <selection pane="bottomLeft" activeCell="A12" sqref="A12"/>
      <selection pane="bottomRight" activeCell="B25" sqref="B25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21" width="13.28515625" style="15" customWidth="1"/>
    <col min="22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46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24">
        <v>36770</v>
      </c>
      <c r="C12" s="15">
        <v>30000</v>
      </c>
      <c r="E12" s="15">
        <v>8500</v>
      </c>
      <c r="F12" s="15">
        <v>21500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3" si="0">IF(C12-SUM(D12:J12)=0," ","Out of Balance!")</f>
        <v xml:space="preserve"> </v>
      </c>
      <c r="L12" s="15">
        <f t="shared" ref="L12:L43" si="1">F12</f>
        <v>21500</v>
      </c>
      <c r="M12" s="15">
        <f>G12</f>
        <v>0</v>
      </c>
      <c r="Q12" s="15">
        <v>0</v>
      </c>
      <c r="T12" s="15">
        <v>0</v>
      </c>
    </row>
    <row r="13" spans="1:20" x14ac:dyDescent="0.2">
      <c r="A13" s="24">
        <v>36771</v>
      </c>
      <c r="C13" s="15">
        <v>30000</v>
      </c>
      <c r="E13" s="15">
        <v>8500</v>
      </c>
      <c r="F13" s="15">
        <v>21500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21500</v>
      </c>
      <c r="M13" s="15">
        <f>G13</f>
        <v>0</v>
      </c>
    </row>
    <row r="14" spans="1:20" x14ac:dyDescent="0.2">
      <c r="A14" s="24">
        <v>36772</v>
      </c>
      <c r="C14" s="15">
        <v>30000</v>
      </c>
      <c r="E14" s="15">
        <v>8500</v>
      </c>
      <c r="F14" s="15">
        <v>21500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21500</v>
      </c>
      <c r="M14" s="15">
        <f>G14</f>
        <v>0</v>
      </c>
      <c r="Q14" s="15">
        <v>0</v>
      </c>
      <c r="T14" s="15">
        <v>0</v>
      </c>
    </row>
    <row r="15" spans="1:20" x14ac:dyDescent="0.2">
      <c r="A15" s="24">
        <v>36773</v>
      </c>
      <c r="C15" s="15">
        <v>30000</v>
      </c>
      <c r="E15" s="15">
        <v>8500</v>
      </c>
      <c r="F15" s="15">
        <v>21500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21500</v>
      </c>
      <c r="M15" s="15">
        <f>G15</f>
        <v>0</v>
      </c>
      <c r="Q15" s="15">
        <v>0</v>
      </c>
      <c r="T15" s="15">
        <v>0</v>
      </c>
    </row>
    <row r="16" spans="1:20" x14ac:dyDescent="0.2">
      <c r="A16" s="24">
        <v>36774</v>
      </c>
      <c r="C16" s="15">
        <v>30000</v>
      </c>
      <c r="E16" s="15">
        <v>8500</v>
      </c>
      <c r="F16" s="15">
        <v>21500</v>
      </c>
      <c r="G16" s="15">
        <v>0</v>
      </c>
      <c r="H16" s="15">
        <v>0</v>
      </c>
      <c r="I16" s="15">
        <v>0</v>
      </c>
      <c r="J16" s="15">
        <v>0</v>
      </c>
      <c r="K16" s="7" t="str">
        <f t="shared" si="0"/>
        <v xml:space="preserve"> </v>
      </c>
      <c r="L16" s="15">
        <f t="shared" si="1"/>
        <v>21500</v>
      </c>
      <c r="M16" s="15">
        <f>G16</f>
        <v>0</v>
      </c>
      <c r="Q16" s="15">
        <v>0</v>
      </c>
      <c r="T16" s="15">
        <v>0</v>
      </c>
    </row>
    <row r="17" spans="1:22" x14ac:dyDescent="0.2">
      <c r="A17" s="24">
        <v>36775</v>
      </c>
      <c r="B17" s="32"/>
      <c r="C17" s="15">
        <v>30000</v>
      </c>
      <c r="E17" s="15">
        <v>8500</v>
      </c>
      <c r="F17" s="15">
        <v>0</v>
      </c>
      <c r="G17" s="15">
        <v>21500</v>
      </c>
      <c r="H17" s="15">
        <v>0</v>
      </c>
      <c r="I17" s="15">
        <v>0</v>
      </c>
      <c r="J17" s="15">
        <v>0</v>
      </c>
      <c r="K17" s="7" t="str">
        <f t="shared" si="0"/>
        <v xml:space="preserve"> </v>
      </c>
      <c r="L17" s="15">
        <f t="shared" si="1"/>
        <v>0</v>
      </c>
      <c r="M17" s="15">
        <v>0</v>
      </c>
      <c r="Q17" s="15">
        <v>0</v>
      </c>
      <c r="T17" s="15">
        <v>0</v>
      </c>
      <c r="V17" s="25"/>
    </row>
    <row r="18" spans="1:22" x14ac:dyDescent="0.2">
      <c r="A18" s="24">
        <v>36775</v>
      </c>
      <c r="B18" s="32">
        <v>36775.395833333336</v>
      </c>
      <c r="C18" s="15">
        <f>30000-10545</f>
        <v>19455</v>
      </c>
      <c r="E18" s="15">
        <v>8500</v>
      </c>
      <c r="F18" s="15">
        <v>0</v>
      </c>
      <c r="G18" s="15">
        <f>19455-8500</f>
        <v>10955</v>
      </c>
      <c r="H18" s="15">
        <v>0</v>
      </c>
      <c r="I18" s="15">
        <v>0</v>
      </c>
      <c r="J18" s="15">
        <v>0</v>
      </c>
      <c r="K18" s="7" t="str">
        <f t="shared" si="0"/>
        <v xml:space="preserve"> </v>
      </c>
      <c r="L18" s="15">
        <f>F18</f>
        <v>0</v>
      </c>
      <c r="M18" s="15">
        <v>0</v>
      </c>
      <c r="Q18" s="15">
        <v>10545</v>
      </c>
      <c r="T18" s="15">
        <v>10545</v>
      </c>
      <c r="U18" s="25" t="s">
        <v>53</v>
      </c>
      <c r="V18" s="25" t="s">
        <v>47</v>
      </c>
    </row>
    <row r="19" spans="1:22" x14ac:dyDescent="0.2">
      <c r="A19" s="24">
        <v>36776</v>
      </c>
      <c r="C19" s="15">
        <v>30000</v>
      </c>
      <c r="E19" s="15">
        <v>8500</v>
      </c>
      <c r="F19" s="15">
        <v>0</v>
      </c>
      <c r="G19" s="15">
        <v>21500</v>
      </c>
      <c r="H19" s="15">
        <v>0</v>
      </c>
      <c r="I19" s="15">
        <v>0</v>
      </c>
      <c r="J19" s="15">
        <v>0</v>
      </c>
      <c r="K19" s="7" t="str">
        <f t="shared" si="0"/>
        <v xml:space="preserve"> </v>
      </c>
      <c r="L19" s="15">
        <f t="shared" si="1"/>
        <v>0</v>
      </c>
      <c r="M19" s="15">
        <v>0</v>
      </c>
    </row>
    <row r="20" spans="1:22" x14ac:dyDescent="0.2">
      <c r="A20" s="24">
        <v>36777</v>
      </c>
      <c r="C20" s="15">
        <v>0</v>
      </c>
      <c r="E20" s="15">
        <v>8500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0"/>
        <v>Out of Balance!</v>
      </c>
      <c r="L20" s="15">
        <f t="shared" si="1"/>
        <v>0</v>
      </c>
      <c r="M20" s="15">
        <v>0</v>
      </c>
      <c r="Q20" s="15">
        <v>0</v>
      </c>
      <c r="T20" s="15">
        <v>0</v>
      </c>
      <c r="U20" s="25" t="s">
        <v>48</v>
      </c>
    </row>
    <row r="21" spans="1:22" x14ac:dyDescent="0.2">
      <c r="A21" s="24">
        <v>36778</v>
      </c>
      <c r="B21" s="32"/>
      <c r="C21" s="15">
        <v>30000</v>
      </c>
      <c r="E21" s="15">
        <v>8500</v>
      </c>
      <c r="F21" s="15">
        <v>15000</v>
      </c>
      <c r="G21" s="15">
        <v>6500</v>
      </c>
      <c r="H21" s="15">
        <v>0</v>
      </c>
      <c r="I21" s="15">
        <v>0</v>
      </c>
      <c r="J21" s="15">
        <v>0</v>
      </c>
      <c r="K21" s="7" t="str">
        <f t="shared" si="0"/>
        <v xml:space="preserve"> </v>
      </c>
      <c r="L21" s="15">
        <f t="shared" si="1"/>
        <v>15000</v>
      </c>
      <c r="M21" s="15">
        <v>0</v>
      </c>
      <c r="Q21" s="15">
        <v>0</v>
      </c>
      <c r="T21" s="15">
        <v>0</v>
      </c>
      <c r="V21" s="25"/>
    </row>
    <row r="22" spans="1:22" x14ac:dyDescent="0.2">
      <c r="A22" s="24">
        <v>36779</v>
      </c>
      <c r="B22" s="32"/>
      <c r="C22" s="15">
        <v>30000</v>
      </c>
      <c r="E22" s="15">
        <v>8500</v>
      </c>
      <c r="F22" s="15">
        <v>15000</v>
      </c>
      <c r="G22" s="15">
        <v>6500</v>
      </c>
      <c r="H22" s="15">
        <v>0</v>
      </c>
      <c r="I22" s="15">
        <v>0</v>
      </c>
      <c r="J22" s="15">
        <v>0</v>
      </c>
      <c r="K22" s="7" t="str">
        <f t="shared" si="0"/>
        <v xml:space="preserve"> </v>
      </c>
      <c r="L22" s="15">
        <f t="shared" si="1"/>
        <v>15000</v>
      </c>
      <c r="M22" s="15">
        <v>0</v>
      </c>
      <c r="Q22" s="15">
        <v>0</v>
      </c>
      <c r="T22" s="15">
        <v>0</v>
      </c>
    </row>
    <row r="23" spans="1:22" x14ac:dyDescent="0.2">
      <c r="A23" s="24">
        <v>36780</v>
      </c>
      <c r="C23" s="15">
        <v>30000</v>
      </c>
      <c r="E23" s="15">
        <v>8500</v>
      </c>
      <c r="F23" s="15">
        <v>15000</v>
      </c>
      <c r="G23" s="15">
        <v>6500</v>
      </c>
      <c r="H23" s="15">
        <v>0</v>
      </c>
      <c r="I23" s="15">
        <v>0</v>
      </c>
      <c r="J23" s="15">
        <v>0</v>
      </c>
      <c r="K23" s="7" t="str">
        <f t="shared" si="0"/>
        <v xml:space="preserve"> </v>
      </c>
      <c r="L23" s="15">
        <f t="shared" si="1"/>
        <v>15000</v>
      </c>
      <c r="M23" s="15">
        <v>0</v>
      </c>
      <c r="Q23" s="15">
        <v>0</v>
      </c>
      <c r="T23" s="15">
        <v>0</v>
      </c>
    </row>
    <row r="24" spans="1:22" x14ac:dyDescent="0.2">
      <c r="A24" s="24">
        <v>36781</v>
      </c>
      <c r="B24" s="32"/>
      <c r="C24" s="15">
        <v>30000</v>
      </c>
      <c r="E24" s="15">
        <v>8500</v>
      </c>
      <c r="F24" s="15">
        <v>15000</v>
      </c>
      <c r="G24" s="15">
        <v>6500</v>
      </c>
      <c r="H24" s="15">
        <v>0</v>
      </c>
      <c r="I24" s="15">
        <v>0</v>
      </c>
      <c r="J24" s="15">
        <v>0</v>
      </c>
      <c r="K24" s="7" t="str">
        <f t="shared" si="0"/>
        <v xml:space="preserve"> </v>
      </c>
      <c r="L24" s="15">
        <f t="shared" si="1"/>
        <v>15000</v>
      </c>
      <c r="M24" s="15">
        <v>0</v>
      </c>
      <c r="Q24" s="15">
        <v>0</v>
      </c>
      <c r="T24" s="15">
        <v>0</v>
      </c>
    </row>
    <row r="25" spans="1:22" x14ac:dyDescent="0.2">
      <c r="A25" s="24">
        <v>36782</v>
      </c>
      <c r="C25" s="15">
        <v>30000</v>
      </c>
      <c r="E25" s="15">
        <v>8500</v>
      </c>
      <c r="F25" s="15">
        <v>21500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0"/>
        <v xml:space="preserve"> </v>
      </c>
      <c r="L25" s="15">
        <f t="shared" si="1"/>
        <v>21500</v>
      </c>
      <c r="M25" s="15">
        <v>0</v>
      </c>
      <c r="Q25" s="15">
        <v>0</v>
      </c>
      <c r="T25" s="15">
        <v>0</v>
      </c>
    </row>
    <row r="26" spans="1:22" x14ac:dyDescent="0.2">
      <c r="A26" s="24">
        <v>36783</v>
      </c>
      <c r="C26" s="15">
        <v>30000</v>
      </c>
      <c r="E26" s="15">
        <v>8500</v>
      </c>
      <c r="F26" s="15">
        <v>21500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0"/>
        <v xml:space="preserve"> </v>
      </c>
      <c r="L26" s="15">
        <f t="shared" si="1"/>
        <v>21500</v>
      </c>
      <c r="M26" s="15">
        <v>0</v>
      </c>
      <c r="Q26" s="15">
        <v>0</v>
      </c>
      <c r="T26" s="15">
        <v>0</v>
      </c>
    </row>
    <row r="27" spans="1:22" x14ac:dyDescent="0.2">
      <c r="A27" s="24">
        <v>36784</v>
      </c>
      <c r="C27" s="15">
        <v>30000</v>
      </c>
      <c r="E27" s="15">
        <v>8500</v>
      </c>
      <c r="F27" s="15">
        <v>21500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0"/>
        <v xml:space="preserve"> </v>
      </c>
      <c r="L27" s="15">
        <f t="shared" si="1"/>
        <v>21500</v>
      </c>
      <c r="M27" s="15">
        <v>0</v>
      </c>
      <c r="Q27" s="15">
        <v>0</v>
      </c>
      <c r="T27" s="15">
        <v>0</v>
      </c>
    </row>
    <row r="28" spans="1:22" x14ac:dyDescent="0.2">
      <c r="A28" s="24">
        <v>36785</v>
      </c>
      <c r="C28" s="15">
        <v>0</v>
      </c>
      <c r="E28" s="15">
        <v>8500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0"/>
        <v>Out of Balance!</v>
      </c>
      <c r="L28" s="15">
        <f t="shared" si="1"/>
        <v>0</v>
      </c>
      <c r="M28" s="15">
        <v>0</v>
      </c>
      <c r="Q28" s="15">
        <v>0</v>
      </c>
      <c r="T28" s="15">
        <v>0</v>
      </c>
      <c r="U28" s="25" t="s">
        <v>49</v>
      </c>
    </row>
    <row r="29" spans="1:22" x14ac:dyDescent="0.2">
      <c r="A29" s="24">
        <v>36786</v>
      </c>
      <c r="C29" s="15">
        <v>0</v>
      </c>
      <c r="E29" s="15">
        <v>8500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0"/>
        <v>Out of Balance!</v>
      </c>
      <c r="L29" s="15">
        <f t="shared" si="1"/>
        <v>0</v>
      </c>
      <c r="M29" s="15">
        <v>0</v>
      </c>
      <c r="Q29" s="15">
        <v>0</v>
      </c>
      <c r="T29" s="15">
        <v>0</v>
      </c>
      <c r="U29" s="25" t="s">
        <v>49</v>
      </c>
    </row>
    <row r="30" spans="1:22" x14ac:dyDescent="0.2">
      <c r="A30" s="24">
        <v>36787</v>
      </c>
      <c r="C30" s="15">
        <v>0</v>
      </c>
      <c r="E30" s="15">
        <v>8500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0"/>
        <v>Out of Balance!</v>
      </c>
      <c r="L30" s="15">
        <f t="shared" si="1"/>
        <v>0</v>
      </c>
      <c r="M30" s="15">
        <v>0</v>
      </c>
      <c r="Q30" s="15">
        <v>0</v>
      </c>
      <c r="T30" s="15">
        <v>0</v>
      </c>
      <c r="U30" s="25" t="s">
        <v>49</v>
      </c>
    </row>
    <row r="31" spans="1:22" x14ac:dyDescent="0.2">
      <c r="A31" s="24">
        <v>36788</v>
      </c>
      <c r="C31" s="15">
        <v>0</v>
      </c>
      <c r="E31" s="15">
        <v>8500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0"/>
        <v>Out of Balance!</v>
      </c>
      <c r="L31" s="15">
        <f t="shared" si="1"/>
        <v>0</v>
      </c>
      <c r="M31" s="15">
        <v>0</v>
      </c>
      <c r="Q31" s="15">
        <v>0</v>
      </c>
      <c r="T31" s="15">
        <v>0</v>
      </c>
      <c r="U31" s="25" t="s">
        <v>49</v>
      </c>
    </row>
    <row r="32" spans="1:22" x14ac:dyDescent="0.2">
      <c r="A32" s="24">
        <v>36789</v>
      </c>
      <c r="C32" s="15">
        <v>0</v>
      </c>
      <c r="E32" s="15">
        <v>8500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0"/>
        <v>Out of Balance!</v>
      </c>
      <c r="L32" s="15">
        <f t="shared" si="1"/>
        <v>0</v>
      </c>
      <c r="M32" s="15">
        <v>0</v>
      </c>
      <c r="Q32" s="15">
        <v>0</v>
      </c>
      <c r="T32" s="15">
        <v>0</v>
      </c>
      <c r="U32" s="25" t="s">
        <v>49</v>
      </c>
    </row>
    <row r="33" spans="1:21" x14ac:dyDescent="0.2">
      <c r="A33" s="24">
        <v>36790</v>
      </c>
      <c r="C33" s="15">
        <v>0</v>
      </c>
      <c r="E33" s="15">
        <v>8500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0"/>
        <v>Out of Balance!</v>
      </c>
      <c r="L33" s="15">
        <f t="shared" si="1"/>
        <v>0</v>
      </c>
      <c r="M33" s="15">
        <v>0</v>
      </c>
      <c r="Q33" s="15">
        <v>0</v>
      </c>
      <c r="T33" s="15">
        <v>0</v>
      </c>
      <c r="U33" s="25" t="s">
        <v>49</v>
      </c>
    </row>
    <row r="34" spans="1:21" x14ac:dyDescent="0.2">
      <c r="A34" s="24">
        <v>36791</v>
      </c>
      <c r="C34" s="15">
        <v>0</v>
      </c>
      <c r="E34" s="15">
        <v>8500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0"/>
        <v>Out of Balance!</v>
      </c>
      <c r="L34" s="15">
        <f t="shared" si="1"/>
        <v>0</v>
      </c>
      <c r="M34" s="15">
        <v>0</v>
      </c>
      <c r="Q34" s="15">
        <v>0</v>
      </c>
      <c r="T34" s="15">
        <v>0</v>
      </c>
      <c r="U34" s="25" t="s">
        <v>49</v>
      </c>
    </row>
    <row r="35" spans="1:21" x14ac:dyDescent="0.2">
      <c r="A35" s="24">
        <v>36792</v>
      </c>
      <c r="C35" s="15">
        <v>30000</v>
      </c>
      <c r="E35" s="15">
        <v>7400</v>
      </c>
      <c r="F35" s="15">
        <f>30000-7400</f>
        <v>22600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0"/>
        <v xml:space="preserve"> </v>
      </c>
      <c r="L35" s="15">
        <f t="shared" si="1"/>
        <v>22600</v>
      </c>
      <c r="M35" s="15">
        <v>0</v>
      </c>
      <c r="Q35" s="15">
        <v>0</v>
      </c>
      <c r="T35" s="15">
        <v>0</v>
      </c>
    </row>
    <row r="36" spans="1:21" x14ac:dyDescent="0.2">
      <c r="A36" s="24">
        <v>36793</v>
      </c>
      <c r="C36" s="15">
        <v>30000</v>
      </c>
      <c r="E36" s="15">
        <v>7400</v>
      </c>
      <c r="F36" s="15">
        <v>22600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0"/>
        <v xml:space="preserve"> </v>
      </c>
      <c r="L36" s="15">
        <f t="shared" si="1"/>
        <v>22600</v>
      </c>
      <c r="M36" s="15">
        <v>0</v>
      </c>
      <c r="Q36" s="15">
        <v>0</v>
      </c>
      <c r="T36" s="15">
        <v>0</v>
      </c>
    </row>
    <row r="37" spans="1:21" x14ac:dyDescent="0.2">
      <c r="A37" s="24">
        <v>36794</v>
      </c>
      <c r="C37" s="15">
        <v>30000</v>
      </c>
      <c r="E37" s="15">
        <v>7400</v>
      </c>
      <c r="F37" s="15">
        <v>22600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0"/>
        <v xml:space="preserve"> </v>
      </c>
      <c r="L37" s="15">
        <f t="shared" si="1"/>
        <v>22600</v>
      </c>
      <c r="M37" s="15">
        <v>0</v>
      </c>
      <c r="Q37" s="15">
        <v>0</v>
      </c>
      <c r="T37" s="15">
        <v>0</v>
      </c>
    </row>
    <row r="38" spans="1:21" x14ac:dyDescent="0.2">
      <c r="A38" s="24">
        <v>36795</v>
      </c>
      <c r="B38" s="32"/>
      <c r="C38" s="15">
        <v>30000</v>
      </c>
      <c r="E38" s="15">
        <v>7600</v>
      </c>
      <c r="F38" s="15">
        <v>22400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0"/>
        <v xml:space="preserve"> </v>
      </c>
      <c r="L38" s="15">
        <f t="shared" si="1"/>
        <v>22400</v>
      </c>
      <c r="M38" s="15">
        <v>0</v>
      </c>
      <c r="Q38" s="15">
        <v>0</v>
      </c>
      <c r="T38" s="15">
        <v>0</v>
      </c>
    </row>
    <row r="39" spans="1:21" ht="12" customHeight="1" x14ac:dyDescent="0.2">
      <c r="A39" s="24">
        <v>36796</v>
      </c>
      <c r="C39" s="15">
        <v>30000</v>
      </c>
      <c r="E39" s="15">
        <v>7600</v>
      </c>
      <c r="F39" s="15">
        <v>22400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0"/>
        <v xml:space="preserve"> </v>
      </c>
      <c r="L39" s="15">
        <f t="shared" si="1"/>
        <v>22400</v>
      </c>
      <c r="M39" s="15">
        <v>0</v>
      </c>
      <c r="Q39" s="15">
        <v>0</v>
      </c>
      <c r="T39" s="15">
        <v>0</v>
      </c>
    </row>
    <row r="40" spans="1:21" ht="12" customHeight="1" x14ac:dyDescent="0.2">
      <c r="A40" s="24">
        <v>36797</v>
      </c>
      <c r="B40" s="32"/>
      <c r="C40" s="15">
        <v>0</v>
      </c>
      <c r="E40" s="15">
        <v>7600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0"/>
        <v>Out of Balance!</v>
      </c>
      <c r="L40" s="15">
        <f t="shared" si="1"/>
        <v>0</v>
      </c>
      <c r="M40" s="15">
        <v>0</v>
      </c>
      <c r="Q40" s="15">
        <v>0</v>
      </c>
      <c r="T40" s="15">
        <v>0</v>
      </c>
      <c r="U40" s="25" t="s">
        <v>49</v>
      </c>
    </row>
    <row r="41" spans="1:21" x14ac:dyDescent="0.2">
      <c r="A41" s="24">
        <v>36798</v>
      </c>
      <c r="C41" s="15">
        <v>0</v>
      </c>
      <c r="E41" s="15">
        <v>7600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0"/>
        <v>Out of Balance!</v>
      </c>
      <c r="L41" s="15">
        <f t="shared" si="1"/>
        <v>0</v>
      </c>
      <c r="M41" s="15">
        <v>0</v>
      </c>
      <c r="Q41" s="15">
        <v>0</v>
      </c>
      <c r="T41" s="15">
        <v>0</v>
      </c>
      <c r="U41" s="25" t="s">
        <v>49</v>
      </c>
    </row>
    <row r="42" spans="1:21" x14ac:dyDescent="0.2">
      <c r="A42" s="24">
        <v>36799</v>
      </c>
      <c r="C42" s="15">
        <v>0</v>
      </c>
      <c r="E42" s="15">
        <v>7600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7" t="str">
        <f t="shared" si="0"/>
        <v>Out of Balance!</v>
      </c>
      <c r="L42" s="15">
        <f t="shared" si="1"/>
        <v>0</v>
      </c>
      <c r="M42" s="15">
        <v>0</v>
      </c>
      <c r="Q42" s="15">
        <v>0</v>
      </c>
      <c r="T42" s="15">
        <v>0</v>
      </c>
      <c r="U42" s="25" t="s">
        <v>49</v>
      </c>
    </row>
    <row r="43" spans="1:21" x14ac:dyDescent="0.2">
      <c r="A43" s="24">
        <v>0</v>
      </c>
      <c r="C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7" t="str">
        <f t="shared" si="0"/>
        <v xml:space="preserve"> </v>
      </c>
      <c r="L43" s="15">
        <f t="shared" si="1"/>
        <v>0</v>
      </c>
      <c r="M43" s="15">
        <f>G43</f>
        <v>0</v>
      </c>
    </row>
    <row r="44" spans="1:21" x14ac:dyDescent="0.2">
      <c r="A44" s="24"/>
      <c r="K44" s="7" t="str">
        <f t="shared" ref="K44:K75" si="2">IF(C44-SUM(D44:H44)=0," ","Out of Balance!")</f>
        <v xml:space="preserve"> </v>
      </c>
    </row>
    <row r="45" spans="1:21" x14ac:dyDescent="0.2">
      <c r="A45" s="24"/>
      <c r="K45" s="7" t="str">
        <f t="shared" si="2"/>
        <v xml:space="preserve"> </v>
      </c>
    </row>
    <row r="46" spans="1:21" x14ac:dyDescent="0.2">
      <c r="A46" s="24"/>
      <c r="K46" s="7" t="str">
        <f t="shared" si="2"/>
        <v xml:space="preserve"> </v>
      </c>
    </row>
    <row r="47" spans="1:21" x14ac:dyDescent="0.2">
      <c r="A47" s="24"/>
      <c r="K47" s="7" t="str">
        <f t="shared" si="2"/>
        <v xml:space="preserve"> </v>
      </c>
    </row>
    <row r="48" spans="1:21" x14ac:dyDescent="0.2">
      <c r="A48" s="24"/>
      <c r="K48" s="7" t="str">
        <f t="shared" si="2"/>
        <v xml:space="preserve"> </v>
      </c>
    </row>
    <row r="49" spans="1:11" x14ac:dyDescent="0.2">
      <c r="A49" s="24"/>
      <c r="K49" s="7" t="str">
        <f t="shared" si="2"/>
        <v xml:space="preserve"> </v>
      </c>
    </row>
    <row r="50" spans="1:11" x14ac:dyDescent="0.2">
      <c r="A50" s="24"/>
      <c r="K50" s="7" t="str">
        <f t="shared" si="2"/>
        <v xml:space="preserve"> </v>
      </c>
    </row>
    <row r="51" spans="1:11" x14ac:dyDescent="0.2">
      <c r="A51" s="24"/>
      <c r="K51" s="7" t="str">
        <f t="shared" si="2"/>
        <v xml:space="preserve"> </v>
      </c>
    </row>
    <row r="52" spans="1:11" x14ac:dyDescent="0.2">
      <c r="A52" s="24"/>
      <c r="K52" s="7" t="str">
        <f t="shared" si="2"/>
        <v xml:space="preserve"> </v>
      </c>
    </row>
    <row r="53" spans="1:11" x14ac:dyDescent="0.2">
      <c r="A53" s="24"/>
      <c r="K53" s="7" t="str">
        <f t="shared" si="2"/>
        <v xml:space="preserve"> </v>
      </c>
    </row>
    <row r="54" spans="1:11" x14ac:dyDescent="0.2">
      <c r="A54" s="24"/>
      <c r="K54" s="7" t="str">
        <f t="shared" si="2"/>
        <v xml:space="preserve"> </v>
      </c>
    </row>
    <row r="55" spans="1:11" x14ac:dyDescent="0.2">
      <c r="A55" s="24"/>
      <c r="K55" s="7" t="str">
        <f t="shared" si="2"/>
        <v xml:space="preserve"> </v>
      </c>
    </row>
    <row r="56" spans="1:11" x14ac:dyDescent="0.2">
      <c r="A56" s="24"/>
      <c r="K56" s="7" t="str">
        <f t="shared" si="2"/>
        <v xml:space="preserve"> </v>
      </c>
    </row>
    <row r="57" spans="1:11" x14ac:dyDescent="0.2">
      <c r="A57" s="24"/>
      <c r="K57" s="7" t="str">
        <f t="shared" si="2"/>
        <v xml:space="preserve"> </v>
      </c>
    </row>
    <row r="58" spans="1:11" x14ac:dyDescent="0.2">
      <c r="A58" s="24"/>
      <c r="K58" s="7" t="str">
        <f t="shared" si="2"/>
        <v xml:space="preserve"> </v>
      </c>
    </row>
    <row r="59" spans="1:11" x14ac:dyDescent="0.2">
      <c r="A59" s="24"/>
      <c r="K59" s="7" t="str">
        <f t="shared" si="2"/>
        <v xml:space="preserve"> </v>
      </c>
    </row>
    <row r="60" spans="1:11" x14ac:dyDescent="0.2">
      <c r="A60" s="24"/>
      <c r="K60" s="7" t="str">
        <f t="shared" si="2"/>
        <v xml:space="preserve"> </v>
      </c>
    </row>
    <row r="61" spans="1:11" x14ac:dyDescent="0.2">
      <c r="A61" s="24"/>
      <c r="K61" s="7" t="str">
        <f t="shared" si="2"/>
        <v xml:space="preserve"> </v>
      </c>
    </row>
    <row r="62" spans="1:11" x14ac:dyDescent="0.2">
      <c r="A62" s="24"/>
      <c r="K62" s="7" t="str">
        <f t="shared" si="2"/>
        <v xml:space="preserve"> </v>
      </c>
    </row>
    <row r="63" spans="1:11" x14ac:dyDescent="0.2">
      <c r="A63" s="24"/>
      <c r="K63" s="7" t="str">
        <f t="shared" si="2"/>
        <v xml:space="preserve"> </v>
      </c>
    </row>
    <row r="64" spans="1:11" x14ac:dyDescent="0.2">
      <c r="A64" s="24"/>
      <c r="K64" s="7" t="str">
        <f t="shared" si="2"/>
        <v xml:space="preserve"> </v>
      </c>
    </row>
    <row r="65" spans="1:11" x14ac:dyDescent="0.2">
      <c r="A65" s="24"/>
      <c r="K65" s="7" t="str">
        <f t="shared" si="2"/>
        <v xml:space="preserve"> </v>
      </c>
    </row>
    <row r="66" spans="1:11" x14ac:dyDescent="0.2">
      <c r="A66" s="24"/>
      <c r="K66" s="7" t="str">
        <f t="shared" si="2"/>
        <v xml:space="preserve"> </v>
      </c>
    </row>
    <row r="67" spans="1:11" x14ac:dyDescent="0.2">
      <c r="A67" s="24"/>
      <c r="K67" s="7" t="str">
        <f t="shared" si="2"/>
        <v xml:space="preserve"> </v>
      </c>
    </row>
    <row r="68" spans="1:11" x14ac:dyDescent="0.2">
      <c r="A68" s="24"/>
      <c r="K68" s="7" t="str">
        <f t="shared" si="2"/>
        <v xml:space="preserve"> </v>
      </c>
    </row>
    <row r="69" spans="1:11" x14ac:dyDescent="0.2">
      <c r="A69" s="24"/>
      <c r="K69" s="7" t="str">
        <f t="shared" si="2"/>
        <v xml:space="preserve"> </v>
      </c>
    </row>
    <row r="70" spans="1:11" x14ac:dyDescent="0.2">
      <c r="A70" s="24"/>
      <c r="K70" s="7" t="str">
        <f t="shared" si="2"/>
        <v xml:space="preserve"> </v>
      </c>
    </row>
    <row r="71" spans="1:11" x14ac:dyDescent="0.2">
      <c r="A71" s="24"/>
      <c r="K71" s="7" t="str">
        <f t="shared" si="2"/>
        <v xml:space="preserve"> </v>
      </c>
    </row>
    <row r="72" spans="1:11" x14ac:dyDescent="0.2">
      <c r="A72" s="24"/>
      <c r="K72" s="7" t="str">
        <f t="shared" si="2"/>
        <v xml:space="preserve"> </v>
      </c>
    </row>
    <row r="73" spans="1:11" x14ac:dyDescent="0.2">
      <c r="A73" s="24"/>
      <c r="K73" s="7" t="str">
        <f t="shared" si="2"/>
        <v xml:space="preserve"> </v>
      </c>
    </row>
    <row r="74" spans="1:11" x14ac:dyDescent="0.2">
      <c r="A74" s="24"/>
      <c r="K74" s="7" t="str">
        <f t="shared" si="2"/>
        <v xml:space="preserve"> </v>
      </c>
    </row>
    <row r="75" spans="1:11" x14ac:dyDescent="0.2">
      <c r="A75" s="24"/>
      <c r="K75" s="7" t="str">
        <f t="shared" si="2"/>
        <v xml:space="preserve"> </v>
      </c>
    </row>
    <row r="76" spans="1:11" x14ac:dyDescent="0.2">
      <c r="A76" s="24"/>
      <c r="K76" s="7" t="str">
        <f t="shared" ref="K76:K107" si="3">IF(C76-SUM(D76:H76)=0," ","Out of Balance!")</f>
        <v xml:space="preserve"> </v>
      </c>
    </row>
    <row r="77" spans="1:11" x14ac:dyDescent="0.2">
      <c r="A77" s="24"/>
      <c r="K77" s="7" t="str">
        <f t="shared" si="3"/>
        <v xml:space="preserve"> </v>
      </c>
    </row>
    <row r="78" spans="1:11" x14ac:dyDescent="0.2">
      <c r="A78" s="24"/>
      <c r="K78" s="7" t="str">
        <f t="shared" si="3"/>
        <v xml:space="preserve"> </v>
      </c>
    </row>
    <row r="79" spans="1:11" x14ac:dyDescent="0.2">
      <c r="A79" s="24"/>
      <c r="K79" s="7" t="str">
        <f t="shared" si="3"/>
        <v xml:space="preserve"> </v>
      </c>
    </row>
    <row r="80" spans="1:11" x14ac:dyDescent="0.2">
      <c r="A80" s="24"/>
      <c r="K80" s="7" t="str">
        <f t="shared" si="3"/>
        <v xml:space="preserve"> </v>
      </c>
    </row>
    <row r="81" spans="1:11" x14ac:dyDescent="0.2">
      <c r="A81" s="24"/>
      <c r="K81" s="7" t="str">
        <f t="shared" si="3"/>
        <v xml:space="preserve"> </v>
      </c>
    </row>
    <row r="82" spans="1:11" x14ac:dyDescent="0.2">
      <c r="A82" s="24"/>
      <c r="K82" s="7" t="str">
        <f t="shared" si="3"/>
        <v xml:space="preserve"> </v>
      </c>
    </row>
    <row r="83" spans="1:11" x14ac:dyDescent="0.2">
      <c r="A83" s="24"/>
      <c r="K83" s="7" t="str">
        <f t="shared" si="3"/>
        <v xml:space="preserve"> </v>
      </c>
    </row>
    <row r="84" spans="1:11" x14ac:dyDescent="0.2">
      <c r="A84" s="24"/>
      <c r="K84" s="7" t="str">
        <f t="shared" si="3"/>
        <v xml:space="preserve"> </v>
      </c>
    </row>
    <row r="85" spans="1:11" x14ac:dyDescent="0.2">
      <c r="A85" s="24"/>
      <c r="K85" s="7" t="str">
        <f t="shared" si="3"/>
        <v xml:space="preserve"> </v>
      </c>
    </row>
    <row r="86" spans="1:11" x14ac:dyDescent="0.2">
      <c r="A86" s="24"/>
      <c r="K86" s="7" t="str">
        <f t="shared" si="3"/>
        <v xml:space="preserve"> </v>
      </c>
    </row>
    <row r="87" spans="1:11" x14ac:dyDescent="0.2">
      <c r="A87" s="24"/>
      <c r="K87" s="7" t="str">
        <f t="shared" si="3"/>
        <v xml:space="preserve"> </v>
      </c>
    </row>
    <row r="88" spans="1:11" x14ac:dyDescent="0.2">
      <c r="A88" s="24"/>
      <c r="K88" s="7" t="str">
        <f t="shared" si="3"/>
        <v xml:space="preserve"> </v>
      </c>
    </row>
    <row r="89" spans="1:11" x14ac:dyDescent="0.2">
      <c r="A89" s="24"/>
      <c r="K89" s="7" t="str">
        <f t="shared" si="3"/>
        <v xml:space="preserve"> </v>
      </c>
    </row>
    <row r="90" spans="1:11" x14ac:dyDescent="0.2">
      <c r="A90" s="24"/>
      <c r="K90" s="7" t="str">
        <f t="shared" si="3"/>
        <v xml:space="preserve"> </v>
      </c>
    </row>
    <row r="91" spans="1:11" x14ac:dyDescent="0.2">
      <c r="A91" s="24"/>
      <c r="K91" s="7" t="str">
        <f t="shared" si="3"/>
        <v xml:space="preserve"> </v>
      </c>
    </row>
    <row r="92" spans="1:11" x14ac:dyDescent="0.2">
      <c r="A92" s="24"/>
      <c r="K92" s="7" t="str">
        <f t="shared" si="3"/>
        <v xml:space="preserve"> </v>
      </c>
    </row>
    <row r="93" spans="1:11" x14ac:dyDescent="0.2">
      <c r="A93" s="24"/>
      <c r="K93" s="7" t="str">
        <f t="shared" si="3"/>
        <v xml:space="preserve"> </v>
      </c>
    </row>
    <row r="94" spans="1:11" x14ac:dyDescent="0.2">
      <c r="A94" s="24"/>
      <c r="K94" s="7" t="str">
        <f t="shared" si="3"/>
        <v xml:space="preserve"> </v>
      </c>
    </row>
    <row r="95" spans="1:11" x14ac:dyDescent="0.2">
      <c r="A95" s="24"/>
      <c r="K95" s="7" t="str">
        <f t="shared" si="3"/>
        <v xml:space="preserve"> </v>
      </c>
    </row>
    <row r="96" spans="1:11" x14ac:dyDescent="0.2">
      <c r="A96" s="24"/>
      <c r="K96" s="7" t="str">
        <f t="shared" si="3"/>
        <v xml:space="preserve"> </v>
      </c>
    </row>
    <row r="97" spans="1:11" x14ac:dyDescent="0.2">
      <c r="A97" s="24"/>
      <c r="K97" s="7" t="str">
        <f t="shared" si="3"/>
        <v xml:space="preserve"> </v>
      </c>
    </row>
    <row r="98" spans="1:11" x14ac:dyDescent="0.2">
      <c r="A98" s="24"/>
      <c r="K98" s="7" t="str">
        <f t="shared" si="3"/>
        <v xml:space="preserve"> </v>
      </c>
    </row>
    <row r="99" spans="1:11" x14ac:dyDescent="0.2">
      <c r="A99" s="24"/>
      <c r="K99" s="7" t="str">
        <f t="shared" si="3"/>
        <v xml:space="preserve"> </v>
      </c>
    </row>
    <row r="100" spans="1:11" x14ac:dyDescent="0.2">
      <c r="A100" s="24"/>
      <c r="K100" s="7" t="str">
        <f t="shared" si="3"/>
        <v xml:space="preserve"> </v>
      </c>
    </row>
    <row r="101" spans="1:11" x14ac:dyDescent="0.2">
      <c r="A101" s="24"/>
      <c r="K101" s="7" t="str">
        <f t="shared" si="3"/>
        <v xml:space="preserve"> </v>
      </c>
    </row>
    <row r="102" spans="1:11" x14ac:dyDescent="0.2">
      <c r="A102" s="24"/>
      <c r="K102" s="7" t="str">
        <f t="shared" si="3"/>
        <v xml:space="preserve"> </v>
      </c>
    </row>
    <row r="103" spans="1:11" x14ac:dyDescent="0.2">
      <c r="A103" s="24"/>
      <c r="K103" s="7" t="str">
        <f t="shared" si="3"/>
        <v xml:space="preserve"> </v>
      </c>
    </row>
    <row r="104" spans="1:11" x14ac:dyDescent="0.2">
      <c r="A104" s="24"/>
      <c r="K104" s="7" t="str">
        <f t="shared" si="3"/>
        <v xml:space="preserve"> </v>
      </c>
    </row>
    <row r="105" spans="1:11" x14ac:dyDescent="0.2">
      <c r="A105" s="24"/>
      <c r="K105" s="7" t="str">
        <f t="shared" si="3"/>
        <v xml:space="preserve"> </v>
      </c>
    </row>
    <row r="106" spans="1:11" x14ac:dyDescent="0.2">
      <c r="A106" s="24"/>
      <c r="K106" s="7" t="str">
        <f t="shared" si="3"/>
        <v xml:space="preserve"> </v>
      </c>
    </row>
    <row r="107" spans="1:11" x14ac:dyDescent="0.2">
      <c r="A107" s="24"/>
      <c r="K107" s="7" t="str">
        <f t="shared" si="3"/>
        <v xml:space="preserve"> </v>
      </c>
    </row>
    <row r="108" spans="1:11" x14ac:dyDescent="0.2">
      <c r="A108" s="24"/>
      <c r="K108" s="7" t="str">
        <f t="shared" ref="K108:K139" si="4">IF(C108-SUM(D108:H108)=0," ","Out of Balance!")</f>
        <v xml:space="preserve"> </v>
      </c>
    </row>
    <row r="109" spans="1:11" x14ac:dyDescent="0.2">
      <c r="A109" s="24"/>
      <c r="K109" s="7" t="str">
        <f t="shared" si="4"/>
        <v xml:space="preserve"> </v>
      </c>
    </row>
    <row r="110" spans="1:11" x14ac:dyDescent="0.2">
      <c r="A110" s="24"/>
      <c r="K110" s="7" t="str">
        <f t="shared" si="4"/>
        <v xml:space="preserve"> </v>
      </c>
    </row>
    <row r="111" spans="1:11" x14ac:dyDescent="0.2">
      <c r="A111" s="24"/>
      <c r="K111" s="7" t="str">
        <f t="shared" si="4"/>
        <v xml:space="preserve"> </v>
      </c>
    </row>
    <row r="112" spans="1:11" x14ac:dyDescent="0.2">
      <c r="A112" s="24"/>
      <c r="K112" s="7" t="str">
        <f t="shared" si="4"/>
        <v xml:space="preserve"> </v>
      </c>
    </row>
    <row r="113" spans="1:11" x14ac:dyDescent="0.2">
      <c r="A113" s="24"/>
      <c r="K113" s="7" t="str">
        <f t="shared" si="4"/>
        <v xml:space="preserve"> </v>
      </c>
    </row>
    <row r="114" spans="1:11" x14ac:dyDescent="0.2">
      <c r="A114" s="24"/>
      <c r="K114" s="7" t="str">
        <f t="shared" si="4"/>
        <v xml:space="preserve"> </v>
      </c>
    </row>
    <row r="115" spans="1:11" x14ac:dyDescent="0.2">
      <c r="A115" s="24"/>
      <c r="K115" s="7" t="str">
        <f t="shared" si="4"/>
        <v xml:space="preserve"> </v>
      </c>
    </row>
    <row r="116" spans="1:11" x14ac:dyDescent="0.2">
      <c r="A116" s="24"/>
      <c r="K116" s="7" t="str">
        <f t="shared" si="4"/>
        <v xml:space="preserve"> </v>
      </c>
    </row>
    <row r="117" spans="1:11" x14ac:dyDescent="0.2">
      <c r="A117" s="24"/>
      <c r="K117" s="7" t="str">
        <f t="shared" si="4"/>
        <v xml:space="preserve"> </v>
      </c>
    </row>
    <row r="118" spans="1:11" x14ac:dyDescent="0.2">
      <c r="A118" s="24"/>
      <c r="K118" s="7" t="str">
        <f t="shared" si="4"/>
        <v xml:space="preserve"> </v>
      </c>
    </row>
    <row r="119" spans="1:11" x14ac:dyDescent="0.2">
      <c r="A119" s="24"/>
      <c r="K119" s="7" t="str">
        <f t="shared" si="4"/>
        <v xml:space="preserve"> </v>
      </c>
    </row>
    <row r="120" spans="1:11" x14ac:dyDescent="0.2">
      <c r="A120" s="24"/>
      <c r="K120" s="7" t="str">
        <f t="shared" si="4"/>
        <v xml:space="preserve"> </v>
      </c>
    </row>
    <row r="121" spans="1:11" x14ac:dyDescent="0.2">
      <c r="A121" s="24"/>
      <c r="K121" s="7" t="str">
        <f t="shared" si="4"/>
        <v xml:space="preserve"> </v>
      </c>
    </row>
    <row r="122" spans="1:11" x14ac:dyDescent="0.2">
      <c r="A122" s="24"/>
      <c r="K122" s="7" t="str">
        <f t="shared" si="4"/>
        <v xml:space="preserve"> </v>
      </c>
    </row>
    <row r="123" spans="1:11" x14ac:dyDescent="0.2">
      <c r="A123" s="24"/>
      <c r="K123" s="7" t="str">
        <f t="shared" si="4"/>
        <v xml:space="preserve"> </v>
      </c>
    </row>
    <row r="124" spans="1:11" x14ac:dyDescent="0.2">
      <c r="A124" s="24"/>
      <c r="K124" s="7" t="str">
        <f t="shared" si="4"/>
        <v xml:space="preserve"> </v>
      </c>
    </row>
    <row r="125" spans="1:11" x14ac:dyDescent="0.2">
      <c r="A125" s="24"/>
      <c r="K125" s="7" t="str">
        <f t="shared" si="4"/>
        <v xml:space="preserve"> </v>
      </c>
    </row>
    <row r="126" spans="1:11" x14ac:dyDescent="0.2">
      <c r="A126" s="24"/>
      <c r="K126" s="7" t="str">
        <f t="shared" si="4"/>
        <v xml:space="preserve"> </v>
      </c>
    </row>
    <row r="127" spans="1:11" x14ac:dyDescent="0.2">
      <c r="A127" s="24"/>
      <c r="K127" s="7" t="str">
        <f t="shared" si="4"/>
        <v xml:space="preserve"> </v>
      </c>
    </row>
    <row r="128" spans="1:11" x14ac:dyDescent="0.2">
      <c r="A128" s="24"/>
      <c r="K128" s="7" t="str">
        <f t="shared" si="4"/>
        <v xml:space="preserve"> </v>
      </c>
    </row>
    <row r="129" spans="1:11" x14ac:dyDescent="0.2">
      <c r="A129" s="24"/>
      <c r="K129" s="7" t="str">
        <f t="shared" si="4"/>
        <v xml:space="preserve"> </v>
      </c>
    </row>
    <row r="130" spans="1:11" x14ac:dyDescent="0.2">
      <c r="A130" s="24"/>
      <c r="K130" s="7" t="str">
        <f t="shared" si="4"/>
        <v xml:space="preserve"> </v>
      </c>
    </row>
    <row r="131" spans="1:11" x14ac:dyDescent="0.2">
      <c r="A131" s="24"/>
      <c r="K131" s="7" t="str">
        <f t="shared" si="4"/>
        <v xml:space="preserve"> </v>
      </c>
    </row>
    <row r="132" spans="1:11" x14ac:dyDescent="0.2">
      <c r="A132" s="24"/>
      <c r="K132" s="7" t="str">
        <f t="shared" si="4"/>
        <v xml:space="preserve"> </v>
      </c>
    </row>
    <row r="133" spans="1:11" x14ac:dyDescent="0.2">
      <c r="A133" s="24"/>
      <c r="K133" s="7" t="str">
        <f t="shared" si="4"/>
        <v xml:space="preserve"> </v>
      </c>
    </row>
    <row r="134" spans="1:11" x14ac:dyDescent="0.2">
      <c r="A134" s="24"/>
      <c r="K134" s="7" t="str">
        <f t="shared" si="4"/>
        <v xml:space="preserve"> </v>
      </c>
    </row>
    <row r="135" spans="1:11" x14ac:dyDescent="0.2">
      <c r="A135" s="24"/>
      <c r="K135" s="7" t="str">
        <f t="shared" si="4"/>
        <v xml:space="preserve"> </v>
      </c>
    </row>
    <row r="136" spans="1:11" x14ac:dyDescent="0.2">
      <c r="A136" s="24"/>
      <c r="K136" s="7" t="str">
        <f t="shared" si="4"/>
        <v xml:space="preserve"> </v>
      </c>
    </row>
    <row r="137" spans="1:11" x14ac:dyDescent="0.2">
      <c r="A137" s="24"/>
      <c r="K137" s="7" t="str">
        <f t="shared" si="4"/>
        <v xml:space="preserve"> </v>
      </c>
    </row>
    <row r="138" spans="1:11" x14ac:dyDescent="0.2">
      <c r="A138" s="24"/>
      <c r="K138" s="7" t="str">
        <f t="shared" si="4"/>
        <v xml:space="preserve"> </v>
      </c>
    </row>
    <row r="139" spans="1:11" x14ac:dyDescent="0.2">
      <c r="A139" s="24"/>
      <c r="K139" s="7" t="str">
        <f t="shared" si="4"/>
        <v xml:space="preserve"> </v>
      </c>
    </row>
    <row r="140" spans="1:11" x14ac:dyDescent="0.2">
      <c r="A140" s="24"/>
      <c r="K140" s="7" t="str">
        <f t="shared" ref="K140:K171" si="5">IF(C140-SUM(D140:H140)=0," ","Out of Balance!")</f>
        <v xml:space="preserve"> </v>
      </c>
    </row>
    <row r="141" spans="1:11" x14ac:dyDescent="0.2">
      <c r="A141" s="24"/>
      <c r="K141" s="7" t="str">
        <f t="shared" si="5"/>
        <v xml:space="preserve"> </v>
      </c>
    </row>
    <row r="142" spans="1:11" x14ac:dyDescent="0.2">
      <c r="A142" s="24"/>
      <c r="K142" s="7" t="str">
        <f t="shared" si="5"/>
        <v xml:space="preserve"> </v>
      </c>
    </row>
    <row r="143" spans="1:11" x14ac:dyDescent="0.2">
      <c r="A143" s="24"/>
      <c r="K143" s="7" t="str">
        <f t="shared" si="5"/>
        <v xml:space="preserve"> </v>
      </c>
    </row>
    <row r="144" spans="1:11" x14ac:dyDescent="0.2">
      <c r="A144" s="24"/>
      <c r="K144" s="7" t="str">
        <f t="shared" si="5"/>
        <v xml:space="preserve"> </v>
      </c>
    </row>
    <row r="145" spans="1:11" x14ac:dyDescent="0.2">
      <c r="A145" s="24"/>
      <c r="K145" s="7" t="str">
        <f t="shared" si="5"/>
        <v xml:space="preserve"> </v>
      </c>
    </row>
    <row r="146" spans="1:11" x14ac:dyDescent="0.2">
      <c r="A146" s="24"/>
      <c r="K146" s="7" t="str">
        <f t="shared" si="5"/>
        <v xml:space="preserve"> </v>
      </c>
    </row>
    <row r="147" spans="1:11" x14ac:dyDescent="0.2">
      <c r="A147" s="24"/>
      <c r="K147" s="7" t="str">
        <f t="shared" si="5"/>
        <v xml:space="preserve"> </v>
      </c>
    </row>
    <row r="148" spans="1:11" x14ac:dyDescent="0.2">
      <c r="A148" s="24"/>
      <c r="K148" s="7" t="str">
        <f t="shared" si="5"/>
        <v xml:space="preserve"> </v>
      </c>
    </row>
    <row r="149" spans="1:11" x14ac:dyDescent="0.2">
      <c r="A149" s="24"/>
      <c r="K149" s="7" t="str">
        <f t="shared" si="5"/>
        <v xml:space="preserve"> </v>
      </c>
    </row>
    <row r="150" spans="1:11" x14ac:dyDescent="0.2">
      <c r="A150" s="24"/>
      <c r="K150" s="7" t="str">
        <f t="shared" si="5"/>
        <v xml:space="preserve"> </v>
      </c>
    </row>
    <row r="151" spans="1:11" x14ac:dyDescent="0.2">
      <c r="A151" s="24"/>
      <c r="K151" s="7" t="str">
        <f t="shared" si="5"/>
        <v xml:space="preserve"> </v>
      </c>
    </row>
    <row r="152" spans="1:11" x14ac:dyDescent="0.2">
      <c r="A152" s="24"/>
      <c r="K152" s="7" t="str">
        <f t="shared" si="5"/>
        <v xml:space="preserve"> </v>
      </c>
    </row>
    <row r="153" spans="1:11" x14ac:dyDescent="0.2">
      <c r="A153" s="24"/>
      <c r="K153" s="7" t="str">
        <f t="shared" si="5"/>
        <v xml:space="preserve"> </v>
      </c>
    </row>
    <row r="154" spans="1:11" x14ac:dyDescent="0.2">
      <c r="A154" s="24"/>
      <c r="K154" s="7" t="str">
        <f t="shared" si="5"/>
        <v xml:space="preserve"> </v>
      </c>
    </row>
    <row r="155" spans="1:11" x14ac:dyDescent="0.2">
      <c r="A155" s="24"/>
      <c r="K155" s="7" t="str">
        <f t="shared" si="5"/>
        <v xml:space="preserve"> </v>
      </c>
    </row>
    <row r="156" spans="1:11" x14ac:dyDescent="0.2">
      <c r="A156" s="24"/>
      <c r="K156" s="7" t="str">
        <f t="shared" si="5"/>
        <v xml:space="preserve"> </v>
      </c>
    </row>
    <row r="157" spans="1:11" x14ac:dyDescent="0.2">
      <c r="A157" s="24"/>
      <c r="K157" s="7" t="str">
        <f t="shared" si="5"/>
        <v xml:space="preserve"> </v>
      </c>
    </row>
    <row r="158" spans="1:11" x14ac:dyDescent="0.2">
      <c r="A158" s="24"/>
      <c r="K158" s="7" t="str">
        <f t="shared" si="5"/>
        <v xml:space="preserve"> </v>
      </c>
    </row>
    <row r="159" spans="1:11" x14ac:dyDescent="0.2">
      <c r="A159" s="24"/>
      <c r="K159" s="7" t="str">
        <f t="shared" si="5"/>
        <v xml:space="preserve"> </v>
      </c>
    </row>
    <row r="160" spans="1:11" x14ac:dyDescent="0.2">
      <c r="A160" s="24"/>
      <c r="K160" s="7" t="str">
        <f t="shared" si="5"/>
        <v xml:space="preserve"> </v>
      </c>
    </row>
    <row r="161" spans="1:11" x14ac:dyDescent="0.2">
      <c r="A161" s="24"/>
      <c r="K161" s="7" t="str">
        <f t="shared" si="5"/>
        <v xml:space="preserve"> </v>
      </c>
    </row>
    <row r="162" spans="1:11" x14ac:dyDescent="0.2">
      <c r="A162" s="24"/>
      <c r="K162" s="7" t="str">
        <f t="shared" si="5"/>
        <v xml:space="preserve"> </v>
      </c>
    </row>
    <row r="163" spans="1:11" x14ac:dyDescent="0.2">
      <c r="A163" s="24"/>
      <c r="K163" s="7" t="str">
        <f t="shared" si="5"/>
        <v xml:space="preserve"> </v>
      </c>
    </row>
    <row r="164" spans="1:11" x14ac:dyDescent="0.2">
      <c r="A164" s="24"/>
      <c r="K164" s="7" t="str">
        <f t="shared" si="5"/>
        <v xml:space="preserve"> </v>
      </c>
    </row>
    <row r="165" spans="1:11" x14ac:dyDescent="0.2">
      <c r="A165" s="24"/>
      <c r="K165" s="7" t="str">
        <f t="shared" si="5"/>
        <v xml:space="preserve"> </v>
      </c>
    </row>
    <row r="166" spans="1:11" x14ac:dyDescent="0.2">
      <c r="A166" s="24"/>
      <c r="K166" s="7" t="str">
        <f t="shared" si="5"/>
        <v xml:space="preserve"> </v>
      </c>
    </row>
    <row r="167" spans="1:11" x14ac:dyDescent="0.2">
      <c r="A167" s="24"/>
      <c r="K167" s="7" t="str">
        <f t="shared" si="5"/>
        <v xml:space="preserve"> </v>
      </c>
    </row>
    <row r="168" spans="1:11" x14ac:dyDescent="0.2">
      <c r="A168" s="24"/>
      <c r="K168" s="7" t="str">
        <f t="shared" si="5"/>
        <v xml:space="preserve"> </v>
      </c>
    </row>
    <row r="169" spans="1:11" x14ac:dyDescent="0.2">
      <c r="A169" s="24"/>
      <c r="K169" s="7" t="str">
        <f t="shared" si="5"/>
        <v xml:space="preserve"> </v>
      </c>
    </row>
    <row r="170" spans="1:11" x14ac:dyDescent="0.2">
      <c r="A170" s="24"/>
      <c r="K170" s="7" t="str">
        <f t="shared" si="5"/>
        <v xml:space="preserve"> </v>
      </c>
    </row>
    <row r="171" spans="1:11" x14ac:dyDescent="0.2">
      <c r="A171" s="24"/>
      <c r="K171" s="7" t="str">
        <f t="shared" si="5"/>
        <v xml:space="preserve"> </v>
      </c>
    </row>
    <row r="172" spans="1:11" x14ac:dyDescent="0.2">
      <c r="A172" s="24"/>
      <c r="K172" s="7" t="str">
        <f t="shared" ref="K172:K195" si="6">IF(C172-SUM(D172:H172)=0," ","Out of Balance!")</f>
        <v xml:space="preserve"> </v>
      </c>
    </row>
    <row r="173" spans="1:11" x14ac:dyDescent="0.2">
      <c r="A173" s="24"/>
      <c r="K173" s="7" t="str">
        <f t="shared" si="6"/>
        <v xml:space="preserve"> </v>
      </c>
    </row>
    <row r="174" spans="1:11" x14ac:dyDescent="0.2">
      <c r="A174" s="24"/>
      <c r="K174" s="7" t="str">
        <f t="shared" si="6"/>
        <v xml:space="preserve"> </v>
      </c>
    </row>
    <row r="175" spans="1:11" x14ac:dyDescent="0.2">
      <c r="A175" s="24"/>
      <c r="K175" s="7" t="str">
        <f t="shared" si="6"/>
        <v xml:space="preserve"> </v>
      </c>
    </row>
    <row r="176" spans="1:11" x14ac:dyDescent="0.2">
      <c r="A176" s="24"/>
      <c r="K176" s="7" t="str">
        <f t="shared" si="6"/>
        <v xml:space="preserve"> </v>
      </c>
    </row>
    <row r="177" spans="1:11" x14ac:dyDescent="0.2">
      <c r="A177" s="24"/>
      <c r="K177" s="7" t="str">
        <f t="shared" si="6"/>
        <v xml:space="preserve"> </v>
      </c>
    </row>
    <row r="178" spans="1:11" x14ac:dyDescent="0.2">
      <c r="A178" s="24"/>
      <c r="K178" s="7" t="str">
        <f t="shared" si="6"/>
        <v xml:space="preserve"> </v>
      </c>
    </row>
    <row r="179" spans="1:11" x14ac:dyDescent="0.2">
      <c r="A179" s="24"/>
      <c r="K179" s="7" t="str">
        <f t="shared" si="6"/>
        <v xml:space="preserve"> </v>
      </c>
    </row>
    <row r="180" spans="1:11" x14ac:dyDescent="0.2">
      <c r="A180" s="24"/>
      <c r="K180" s="7" t="str">
        <f t="shared" si="6"/>
        <v xml:space="preserve"> </v>
      </c>
    </row>
    <row r="181" spans="1:11" x14ac:dyDescent="0.2">
      <c r="A181" s="24"/>
      <c r="K181" s="7" t="str">
        <f t="shared" si="6"/>
        <v xml:space="preserve"> </v>
      </c>
    </row>
    <row r="182" spans="1:11" x14ac:dyDescent="0.2">
      <c r="A182" s="24"/>
      <c r="K182" s="7" t="str">
        <f t="shared" si="6"/>
        <v xml:space="preserve"> </v>
      </c>
    </row>
    <row r="183" spans="1:11" x14ac:dyDescent="0.2">
      <c r="A183" s="24"/>
      <c r="K183" s="7" t="str">
        <f t="shared" si="6"/>
        <v xml:space="preserve"> </v>
      </c>
    </row>
    <row r="184" spans="1:11" x14ac:dyDescent="0.2">
      <c r="A184" s="24"/>
      <c r="K184" s="7" t="str">
        <f t="shared" si="6"/>
        <v xml:space="preserve"> </v>
      </c>
    </row>
    <row r="185" spans="1:11" x14ac:dyDescent="0.2">
      <c r="A185" s="24"/>
      <c r="K185" s="7" t="str">
        <f t="shared" si="6"/>
        <v xml:space="preserve"> </v>
      </c>
    </row>
    <row r="186" spans="1:11" x14ac:dyDescent="0.2">
      <c r="A186" s="24"/>
      <c r="K186" s="7" t="str">
        <f t="shared" si="6"/>
        <v xml:space="preserve"> </v>
      </c>
    </row>
    <row r="187" spans="1:11" x14ac:dyDescent="0.2">
      <c r="A187" s="24"/>
      <c r="K187" s="7" t="str">
        <f t="shared" si="6"/>
        <v xml:space="preserve"> </v>
      </c>
    </row>
    <row r="188" spans="1:11" x14ac:dyDescent="0.2">
      <c r="A188" s="24"/>
      <c r="K188" s="7" t="str">
        <f t="shared" si="6"/>
        <v xml:space="preserve"> </v>
      </c>
    </row>
    <row r="189" spans="1:11" x14ac:dyDescent="0.2">
      <c r="A189" s="24"/>
      <c r="K189" s="7" t="str">
        <f t="shared" si="6"/>
        <v xml:space="preserve"> </v>
      </c>
    </row>
    <row r="190" spans="1:11" x14ac:dyDescent="0.2">
      <c r="A190" s="24"/>
      <c r="K190" s="7" t="str">
        <f t="shared" si="6"/>
        <v xml:space="preserve"> </v>
      </c>
    </row>
    <row r="191" spans="1:11" x14ac:dyDescent="0.2">
      <c r="A191" s="24"/>
      <c r="K191" s="7" t="str">
        <f t="shared" si="6"/>
        <v xml:space="preserve"> </v>
      </c>
    </row>
    <row r="192" spans="1:11" x14ac:dyDescent="0.2">
      <c r="A192" s="24"/>
      <c r="K192" s="7" t="str">
        <f t="shared" si="6"/>
        <v xml:space="preserve"> </v>
      </c>
    </row>
    <row r="193" spans="1:11" x14ac:dyDescent="0.2">
      <c r="A193" s="24"/>
      <c r="K193" s="7" t="str">
        <f t="shared" si="6"/>
        <v xml:space="preserve"> </v>
      </c>
    </row>
    <row r="194" spans="1:11" x14ac:dyDescent="0.2">
      <c r="A194" s="24"/>
      <c r="K194" s="7" t="str">
        <f t="shared" si="6"/>
        <v xml:space="preserve"> </v>
      </c>
    </row>
    <row r="195" spans="1:11" x14ac:dyDescent="0.2">
      <c r="A195" s="24"/>
      <c r="K195" s="7" t="str">
        <f t="shared" si="6"/>
        <v xml:space="preserve"> </v>
      </c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  <row r="201" spans="1:11" x14ac:dyDescent="0.2">
      <c r="A201" s="24"/>
    </row>
    <row r="202" spans="1:11" x14ac:dyDescent="0.2">
      <c r="A202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2"/>
  <sheetViews>
    <sheetView tabSelected="1"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36" sqref="B36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50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24">
        <v>36800</v>
      </c>
      <c r="C12" s="15">
        <v>30000</v>
      </c>
      <c r="E12" s="15">
        <v>7600</v>
      </c>
      <c r="F12" s="15">
        <v>22400</v>
      </c>
      <c r="G12" s="15">
        <v>0</v>
      </c>
      <c r="H12" s="15">
        <v>0</v>
      </c>
      <c r="I12" s="15">
        <v>0</v>
      </c>
      <c r="J12" s="15">
        <v>0</v>
      </c>
      <c r="K12" s="7" t="str">
        <f t="shared" ref="K12:K43" si="0">IF(C12-SUM(D12:J12)=0," ","Out of Balance!")</f>
        <v xml:space="preserve"> </v>
      </c>
      <c r="L12" s="15">
        <f t="shared" ref="L12:M17" si="1">F12</f>
        <v>22400</v>
      </c>
      <c r="M12" s="15">
        <f t="shared" si="1"/>
        <v>0</v>
      </c>
      <c r="Q12" s="15">
        <v>0</v>
      </c>
      <c r="T12" s="15">
        <v>0</v>
      </c>
    </row>
    <row r="13" spans="1:20" x14ac:dyDescent="0.2">
      <c r="A13" s="24">
        <v>36801</v>
      </c>
      <c r="C13" s="15">
        <v>30000</v>
      </c>
      <c r="E13" s="15">
        <v>7600</v>
      </c>
      <c r="F13" s="15">
        <v>22400</v>
      </c>
      <c r="G13" s="15">
        <v>0</v>
      </c>
      <c r="H13" s="15">
        <v>0</v>
      </c>
      <c r="I13" s="15">
        <v>0</v>
      </c>
      <c r="J13" s="15">
        <v>0</v>
      </c>
      <c r="K13" s="7" t="str">
        <f t="shared" si="0"/>
        <v xml:space="preserve"> </v>
      </c>
      <c r="L13" s="15">
        <f t="shared" si="1"/>
        <v>22400</v>
      </c>
      <c r="M13" s="15">
        <f t="shared" si="1"/>
        <v>0</v>
      </c>
    </row>
    <row r="14" spans="1:20" x14ac:dyDescent="0.2">
      <c r="A14" s="24">
        <v>36802</v>
      </c>
      <c r="C14" s="15">
        <v>30000</v>
      </c>
      <c r="E14" s="15">
        <v>7600</v>
      </c>
      <c r="F14" s="15">
        <v>22400</v>
      </c>
      <c r="G14" s="15">
        <v>0</v>
      </c>
      <c r="H14" s="15">
        <v>0</v>
      </c>
      <c r="I14" s="15">
        <v>0</v>
      </c>
      <c r="J14" s="15">
        <v>0</v>
      </c>
      <c r="K14" s="7" t="str">
        <f t="shared" si="0"/>
        <v xml:space="preserve"> </v>
      </c>
      <c r="L14" s="15">
        <f t="shared" si="1"/>
        <v>22400</v>
      </c>
      <c r="M14" s="15">
        <f t="shared" si="1"/>
        <v>0</v>
      </c>
      <c r="Q14" s="15">
        <v>0</v>
      </c>
      <c r="T14" s="15">
        <v>0</v>
      </c>
    </row>
    <row r="15" spans="1:20" x14ac:dyDescent="0.2">
      <c r="A15" s="24">
        <v>36803</v>
      </c>
      <c r="C15" s="15">
        <v>30000</v>
      </c>
      <c r="E15" s="15">
        <v>7600</v>
      </c>
      <c r="F15" s="15">
        <v>22400</v>
      </c>
      <c r="G15" s="15">
        <v>0</v>
      </c>
      <c r="H15" s="15">
        <v>0</v>
      </c>
      <c r="I15" s="15">
        <v>0</v>
      </c>
      <c r="J15" s="15">
        <v>0</v>
      </c>
      <c r="K15" s="7" t="str">
        <f t="shared" si="0"/>
        <v xml:space="preserve"> </v>
      </c>
      <c r="L15" s="15">
        <f t="shared" si="1"/>
        <v>22400</v>
      </c>
      <c r="M15" s="15">
        <f t="shared" si="1"/>
        <v>0</v>
      </c>
      <c r="Q15" s="15">
        <v>0</v>
      </c>
      <c r="T15" s="15">
        <v>0</v>
      </c>
    </row>
    <row r="16" spans="1:20" x14ac:dyDescent="0.2">
      <c r="A16" s="24">
        <v>36803</v>
      </c>
      <c r="B16" s="26">
        <v>36802.586805555555</v>
      </c>
      <c r="E16" s="15">
        <v>7600</v>
      </c>
      <c r="K16" s="7"/>
    </row>
    <row r="17" spans="1:22" x14ac:dyDescent="0.2">
      <c r="A17" s="24">
        <v>36804</v>
      </c>
      <c r="C17" s="15">
        <v>0</v>
      </c>
      <c r="E17" s="15">
        <v>7900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si="0"/>
        <v>Out of Balance!</v>
      </c>
      <c r="L17" s="15">
        <f t="shared" si="1"/>
        <v>0</v>
      </c>
      <c r="M17" s="15">
        <f t="shared" si="1"/>
        <v>0</v>
      </c>
      <c r="Q17" s="15">
        <v>0</v>
      </c>
      <c r="T17" s="15">
        <v>0</v>
      </c>
      <c r="U17" s="25" t="s">
        <v>49</v>
      </c>
    </row>
    <row r="18" spans="1:22" x14ac:dyDescent="0.2">
      <c r="A18" s="24">
        <v>36805</v>
      </c>
      <c r="C18" s="15">
        <v>0</v>
      </c>
      <c r="E18" s="15">
        <v>7900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0"/>
        <v>Out of Balance!</v>
      </c>
      <c r="L18" s="15">
        <f t="shared" ref="L18:L43" si="2">F18</f>
        <v>0</v>
      </c>
      <c r="M18" s="15">
        <v>0</v>
      </c>
      <c r="Q18" s="15">
        <v>0</v>
      </c>
      <c r="T18" s="15">
        <v>0</v>
      </c>
      <c r="U18" s="25" t="s">
        <v>49</v>
      </c>
      <c r="V18" s="25"/>
    </row>
    <row r="19" spans="1:22" x14ac:dyDescent="0.2">
      <c r="A19" s="24">
        <v>36806</v>
      </c>
      <c r="C19" s="15">
        <v>0</v>
      </c>
      <c r="E19" s="15">
        <v>7900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0"/>
        <v>Out of Balance!</v>
      </c>
      <c r="L19" s="15">
        <f t="shared" si="2"/>
        <v>0</v>
      </c>
      <c r="M19" s="15">
        <v>0</v>
      </c>
      <c r="Q19" s="15">
        <v>0</v>
      </c>
      <c r="T19" s="15">
        <v>0</v>
      </c>
      <c r="U19" s="25" t="s">
        <v>49</v>
      </c>
      <c r="V19" s="25"/>
    </row>
    <row r="20" spans="1:22" x14ac:dyDescent="0.2">
      <c r="A20" s="24">
        <v>36807</v>
      </c>
      <c r="C20" s="15">
        <v>0</v>
      </c>
      <c r="E20" s="15">
        <v>7900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0"/>
        <v>Out of Balance!</v>
      </c>
      <c r="L20" s="15">
        <f t="shared" si="2"/>
        <v>0</v>
      </c>
      <c r="M20" s="15">
        <v>0</v>
      </c>
      <c r="U20" s="25" t="s">
        <v>49</v>
      </c>
    </row>
    <row r="21" spans="1:22" x14ac:dyDescent="0.2">
      <c r="A21" s="24">
        <v>36808</v>
      </c>
      <c r="C21" s="15">
        <v>0</v>
      </c>
      <c r="E21" s="15">
        <v>7900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0"/>
        <v>Out of Balance!</v>
      </c>
      <c r="L21" s="15">
        <f t="shared" si="2"/>
        <v>0</v>
      </c>
      <c r="M21" s="15">
        <v>0</v>
      </c>
      <c r="Q21" s="15">
        <v>0</v>
      </c>
      <c r="T21" s="15">
        <v>0</v>
      </c>
      <c r="U21" s="25" t="s">
        <v>49</v>
      </c>
    </row>
    <row r="22" spans="1:22" x14ac:dyDescent="0.2">
      <c r="A22" s="24">
        <v>36809</v>
      </c>
      <c r="C22" s="15">
        <v>0</v>
      </c>
      <c r="E22" s="15">
        <v>7900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0"/>
        <v>Out of Balance!</v>
      </c>
      <c r="L22" s="15">
        <f t="shared" si="2"/>
        <v>0</v>
      </c>
      <c r="M22" s="15">
        <v>0</v>
      </c>
      <c r="Q22" s="15">
        <v>0</v>
      </c>
      <c r="T22" s="15">
        <v>0</v>
      </c>
      <c r="U22" s="25" t="s">
        <v>49</v>
      </c>
      <c r="V22" s="25"/>
    </row>
    <row r="23" spans="1:22" x14ac:dyDescent="0.2">
      <c r="A23" s="24">
        <v>36810</v>
      </c>
      <c r="C23" s="15">
        <v>0</v>
      </c>
      <c r="E23" s="15">
        <v>7900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0"/>
        <v>Out of Balance!</v>
      </c>
      <c r="L23" s="15">
        <f t="shared" si="2"/>
        <v>0</v>
      </c>
      <c r="M23" s="15">
        <v>0</v>
      </c>
      <c r="Q23" s="15">
        <v>0</v>
      </c>
      <c r="T23" s="15">
        <v>0</v>
      </c>
      <c r="U23" s="25" t="s">
        <v>49</v>
      </c>
    </row>
    <row r="24" spans="1:22" x14ac:dyDescent="0.2">
      <c r="A24" s="24">
        <v>36811</v>
      </c>
      <c r="C24" s="37">
        <v>7900</v>
      </c>
      <c r="E24" s="15">
        <v>7900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0"/>
        <v xml:space="preserve"> </v>
      </c>
      <c r="L24" s="15">
        <f t="shared" si="2"/>
        <v>0</v>
      </c>
      <c r="M24" s="15">
        <v>0</v>
      </c>
      <c r="Q24" s="15">
        <v>0</v>
      </c>
      <c r="T24" s="15">
        <v>0</v>
      </c>
    </row>
    <row r="25" spans="1:22" x14ac:dyDescent="0.2">
      <c r="A25" s="24">
        <v>36812</v>
      </c>
      <c r="C25" s="37">
        <v>7900</v>
      </c>
      <c r="E25" s="15">
        <v>7900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0"/>
        <v xml:space="preserve"> </v>
      </c>
      <c r="L25" s="15">
        <f t="shared" si="2"/>
        <v>0</v>
      </c>
      <c r="M25" s="15">
        <v>0</v>
      </c>
      <c r="Q25" s="15">
        <v>0</v>
      </c>
      <c r="T25" s="15">
        <v>0</v>
      </c>
    </row>
    <row r="26" spans="1:22" x14ac:dyDescent="0.2">
      <c r="A26" s="24">
        <v>36813</v>
      </c>
      <c r="C26" s="15">
        <v>0</v>
      </c>
      <c r="E26" s="15">
        <v>7900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0"/>
        <v>Out of Balance!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 t="s">
        <v>49</v>
      </c>
    </row>
    <row r="27" spans="1:22" x14ac:dyDescent="0.2">
      <c r="A27" s="24">
        <v>36814</v>
      </c>
      <c r="C27" s="15">
        <v>0</v>
      </c>
      <c r="E27" s="15">
        <v>7900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0"/>
        <v>Out of Balance!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 t="s">
        <v>49</v>
      </c>
    </row>
    <row r="28" spans="1:22" x14ac:dyDescent="0.2">
      <c r="A28" s="24">
        <v>36815</v>
      </c>
      <c r="C28" s="15">
        <v>0</v>
      </c>
      <c r="E28" s="15">
        <v>7900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0"/>
        <v>Out of Balance!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 t="s">
        <v>49</v>
      </c>
    </row>
    <row r="29" spans="1:22" x14ac:dyDescent="0.2">
      <c r="A29" s="24">
        <v>36816</v>
      </c>
      <c r="C29" s="15">
        <v>0</v>
      </c>
      <c r="E29" s="15">
        <v>7900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0"/>
        <v>Out of Balance!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 t="s">
        <v>49</v>
      </c>
    </row>
    <row r="30" spans="1:22" x14ac:dyDescent="0.2">
      <c r="A30" s="24">
        <v>36817</v>
      </c>
      <c r="C30" s="15">
        <v>0</v>
      </c>
      <c r="E30" s="15">
        <v>7900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0"/>
        <v>Out of Balance!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 t="s">
        <v>49</v>
      </c>
    </row>
    <row r="31" spans="1:22" x14ac:dyDescent="0.2">
      <c r="A31" s="24">
        <v>36818</v>
      </c>
      <c r="C31" s="15">
        <v>7500</v>
      </c>
      <c r="E31" s="15">
        <v>7500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0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">
      <c r="A32" s="24">
        <v>36819</v>
      </c>
      <c r="C32" s="15">
        <v>0</v>
      </c>
      <c r="E32" s="15">
        <v>7900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0"/>
        <v>Out of Balance!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 t="s">
        <v>49</v>
      </c>
    </row>
    <row r="33" spans="1:21" x14ac:dyDescent="0.2">
      <c r="A33" s="24">
        <v>36820</v>
      </c>
      <c r="C33" s="15">
        <v>30000</v>
      </c>
      <c r="E33" s="15">
        <v>7900</v>
      </c>
      <c r="F33" s="15">
        <v>22100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0"/>
        <v xml:space="preserve"> </v>
      </c>
      <c r="L33" s="15">
        <f t="shared" si="2"/>
        <v>22100</v>
      </c>
      <c r="M33" s="15">
        <v>0</v>
      </c>
      <c r="Q33" s="15">
        <v>0</v>
      </c>
      <c r="T33" s="15">
        <v>0</v>
      </c>
      <c r="U33" s="25"/>
    </row>
    <row r="34" spans="1:21" x14ac:dyDescent="0.2">
      <c r="A34" s="24">
        <v>36821</v>
      </c>
      <c r="C34" s="15">
        <v>30000</v>
      </c>
      <c r="E34" s="15">
        <v>7900</v>
      </c>
      <c r="F34" s="15">
        <v>22100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0"/>
        <v xml:space="preserve"> </v>
      </c>
      <c r="L34" s="15">
        <f t="shared" si="2"/>
        <v>22100</v>
      </c>
      <c r="M34" s="15">
        <v>0</v>
      </c>
      <c r="Q34" s="15">
        <v>0</v>
      </c>
      <c r="T34" s="15">
        <v>0</v>
      </c>
      <c r="U34" s="25"/>
    </row>
    <row r="35" spans="1:21" x14ac:dyDescent="0.2">
      <c r="A35" s="24">
        <v>36822</v>
      </c>
      <c r="C35" s="15">
        <v>30000</v>
      </c>
      <c r="E35" s="15">
        <v>7900</v>
      </c>
      <c r="F35" s="15">
        <v>22100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0"/>
        <v xml:space="preserve"> </v>
      </c>
      <c r="L35" s="15">
        <f t="shared" si="2"/>
        <v>22100</v>
      </c>
      <c r="M35" s="15">
        <v>0</v>
      </c>
      <c r="Q35" s="15">
        <v>0</v>
      </c>
      <c r="T35" s="15">
        <v>0</v>
      </c>
      <c r="U35" s="25"/>
    </row>
    <row r="36" spans="1:21" x14ac:dyDescent="0.2">
      <c r="A36" s="24">
        <v>36823</v>
      </c>
      <c r="C36" s="15">
        <v>30000</v>
      </c>
      <c r="E36" s="15">
        <v>7900</v>
      </c>
      <c r="F36" s="15">
        <v>22100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0"/>
        <v xml:space="preserve"> </v>
      </c>
      <c r="L36" s="15">
        <f t="shared" si="2"/>
        <v>22100</v>
      </c>
      <c r="M36" s="15">
        <v>0</v>
      </c>
      <c r="Q36" s="15">
        <v>0</v>
      </c>
      <c r="T36" s="15">
        <v>0</v>
      </c>
      <c r="U36" s="25"/>
    </row>
    <row r="37" spans="1:21" x14ac:dyDescent="0.2">
      <c r="A37" s="24">
        <v>36824</v>
      </c>
      <c r="C37" s="15">
        <v>30000</v>
      </c>
      <c r="E37" s="15">
        <v>7900</v>
      </c>
      <c r="F37" s="15">
        <v>22100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0"/>
        <v xml:space="preserve"> </v>
      </c>
      <c r="L37" s="15">
        <f t="shared" si="2"/>
        <v>22100</v>
      </c>
      <c r="M37" s="15">
        <v>0</v>
      </c>
      <c r="Q37" s="15">
        <v>0</v>
      </c>
      <c r="T37" s="15">
        <v>0</v>
      </c>
      <c r="U37" s="25"/>
    </row>
    <row r="38" spans="1:21" x14ac:dyDescent="0.2">
      <c r="A38" s="24">
        <v>36825</v>
      </c>
      <c r="C38" s="15">
        <v>30000</v>
      </c>
      <c r="E38" s="15">
        <v>7900</v>
      </c>
      <c r="F38" s="15">
        <v>22100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0"/>
        <v xml:space="preserve"> </v>
      </c>
      <c r="L38" s="15">
        <f t="shared" si="2"/>
        <v>22100</v>
      </c>
      <c r="M38" s="15">
        <v>0</v>
      </c>
      <c r="Q38" s="15">
        <v>0</v>
      </c>
      <c r="T38" s="15">
        <v>0</v>
      </c>
      <c r="U38" s="25"/>
    </row>
    <row r="39" spans="1:21" x14ac:dyDescent="0.2">
      <c r="A39" s="24">
        <v>36826</v>
      </c>
      <c r="C39" s="15">
        <v>30000</v>
      </c>
      <c r="E39" s="15">
        <v>7900</v>
      </c>
      <c r="F39" s="15">
        <v>22100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0"/>
        <v xml:space="preserve"> </v>
      </c>
      <c r="L39" s="15">
        <f t="shared" si="2"/>
        <v>22100</v>
      </c>
      <c r="M39" s="15">
        <v>0</v>
      </c>
      <c r="Q39" s="15">
        <v>0</v>
      </c>
      <c r="T39" s="15">
        <v>0</v>
      </c>
      <c r="U39" s="25"/>
    </row>
    <row r="40" spans="1:21" ht="12" customHeight="1" x14ac:dyDescent="0.2">
      <c r="A40" s="24">
        <v>36827</v>
      </c>
      <c r="C40" s="15">
        <v>30000</v>
      </c>
      <c r="E40" s="15">
        <v>7900</v>
      </c>
      <c r="F40" s="15">
        <v>22100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0"/>
        <v xml:space="preserve"> </v>
      </c>
      <c r="L40" s="15">
        <f t="shared" si="2"/>
        <v>22100</v>
      </c>
      <c r="M40" s="15">
        <v>0</v>
      </c>
      <c r="Q40" s="15">
        <v>0</v>
      </c>
      <c r="T40" s="15">
        <v>0</v>
      </c>
      <c r="U40" s="25"/>
    </row>
    <row r="41" spans="1:21" ht="12" customHeight="1" x14ac:dyDescent="0.2">
      <c r="A41" s="24">
        <v>36828</v>
      </c>
      <c r="C41" s="15">
        <v>30000</v>
      </c>
      <c r="E41" s="15">
        <v>7900</v>
      </c>
      <c r="F41" s="15">
        <v>22100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0"/>
        <v xml:space="preserve"> </v>
      </c>
      <c r="L41" s="15">
        <f t="shared" si="2"/>
        <v>22100</v>
      </c>
      <c r="M41" s="15">
        <v>0</v>
      </c>
      <c r="Q41" s="15">
        <v>0</v>
      </c>
      <c r="T41" s="15">
        <v>0</v>
      </c>
      <c r="U41" s="25"/>
    </row>
    <row r="42" spans="1:21" x14ac:dyDescent="0.2">
      <c r="A42" s="24">
        <v>36829</v>
      </c>
      <c r="C42" s="15">
        <v>30000</v>
      </c>
      <c r="E42" s="15">
        <v>7900</v>
      </c>
      <c r="F42" s="15">
        <v>22100</v>
      </c>
      <c r="G42" s="15">
        <v>0</v>
      </c>
      <c r="H42" s="15">
        <v>0</v>
      </c>
      <c r="I42" s="15">
        <v>0</v>
      </c>
      <c r="J42" s="15">
        <v>0</v>
      </c>
      <c r="K42" s="7" t="str">
        <f t="shared" si="0"/>
        <v xml:space="preserve"> </v>
      </c>
      <c r="L42" s="15">
        <f t="shared" si="2"/>
        <v>22100</v>
      </c>
      <c r="M42" s="15">
        <v>0</v>
      </c>
      <c r="Q42" s="15">
        <v>0</v>
      </c>
      <c r="T42" s="15">
        <v>0</v>
      </c>
      <c r="U42" s="25"/>
    </row>
    <row r="43" spans="1:21" x14ac:dyDescent="0.2">
      <c r="A43" s="24">
        <v>36830</v>
      </c>
      <c r="C43" s="15">
        <v>30000</v>
      </c>
      <c r="E43" s="15">
        <v>7900</v>
      </c>
      <c r="F43" s="15">
        <v>22100</v>
      </c>
      <c r="G43" s="15">
        <v>0</v>
      </c>
      <c r="H43" s="15">
        <v>0</v>
      </c>
      <c r="I43" s="15">
        <v>0</v>
      </c>
      <c r="J43" s="15">
        <v>0</v>
      </c>
      <c r="K43" s="7" t="str">
        <f t="shared" si="0"/>
        <v xml:space="preserve"> </v>
      </c>
      <c r="L43" s="15">
        <f t="shared" si="2"/>
        <v>22100</v>
      </c>
      <c r="M43" s="15">
        <v>0</v>
      </c>
      <c r="Q43" s="15">
        <v>0</v>
      </c>
      <c r="T43" s="15">
        <v>0</v>
      </c>
      <c r="U43" s="25"/>
    </row>
    <row r="44" spans="1:21" x14ac:dyDescent="0.2">
      <c r="A44" s="24"/>
      <c r="K44" s="7" t="str">
        <f t="shared" ref="K44:K75" si="3">IF(C44-SUM(D44:H44)=0," ","Out of Balance!")</f>
        <v xml:space="preserve"> </v>
      </c>
    </row>
    <row r="45" spans="1:21" x14ac:dyDescent="0.2">
      <c r="A45" s="24"/>
      <c r="K45" s="7" t="str">
        <f t="shared" si="3"/>
        <v xml:space="preserve"> </v>
      </c>
    </row>
    <row r="46" spans="1:21" x14ac:dyDescent="0.2">
      <c r="A46" s="24"/>
      <c r="K46" s="7" t="str">
        <f t="shared" si="3"/>
        <v xml:space="preserve"> </v>
      </c>
    </row>
    <row r="47" spans="1:21" x14ac:dyDescent="0.2">
      <c r="A47" s="24"/>
      <c r="K47" s="7" t="str">
        <f t="shared" si="3"/>
        <v xml:space="preserve"> </v>
      </c>
    </row>
    <row r="48" spans="1:21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si="3"/>
        <v xml:space="preserve"> </v>
      </c>
    </row>
    <row r="75" spans="1:11" x14ac:dyDescent="0.2">
      <c r="A75" s="24"/>
      <c r="K75" s="7" t="str">
        <f t="shared" si="3"/>
        <v xml:space="preserve"> </v>
      </c>
    </row>
    <row r="76" spans="1:11" x14ac:dyDescent="0.2">
      <c r="A76" s="24"/>
      <c r="K76" s="7" t="str">
        <f t="shared" ref="K76:K107" si="4">IF(C76-SUM(D76:H76)=0," ","Out of Balance!")</f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si="4"/>
        <v xml:space="preserve"> </v>
      </c>
    </row>
    <row r="107" spans="1:11" x14ac:dyDescent="0.2">
      <c r="A107" s="24"/>
      <c r="K107" s="7" t="str">
        <f t="shared" si="4"/>
        <v xml:space="preserve"> </v>
      </c>
    </row>
    <row r="108" spans="1:11" x14ac:dyDescent="0.2">
      <c r="A108" s="24"/>
      <c r="K108" s="7" t="str">
        <f t="shared" ref="K108:K139" si="5">IF(C108-SUM(D108:H108)=0," ","Out of Balance!")</f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si="5"/>
        <v xml:space="preserve"> </v>
      </c>
    </row>
    <row r="139" spans="1:11" x14ac:dyDescent="0.2">
      <c r="A139" s="24"/>
      <c r="K139" s="7" t="str">
        <f t="shared" si="5"/>
        <v xml:space="preserve"> </v>
      </c>
    </row>
    <row r="140" spans="1:11" x14ac:dyDescent="0.2">
      <c r="A140" s="24"/>
      <c r="K140" s="7" t="str">
        <f t="shared" ref="K140:K171" si="6">IF(C140-SUM(D140:H140)=0," ","Out of Balance!")</f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si="6"/>
        <v xml:space="preserve"> </v>
      </c>
    </row>
    <row r="171" spans="1:11" x14ac:dyDescent="0.2">
      <c r="A171" s="24"/>
      <c r="K171" s="7" t="str">
        <f t="shared" si="6"/>
        <v xml:space="preserve"> </v>
      </c>
    </row>
    <row r="172" spans="1:11" x14ac:dyDescent="0.2">
      <c r="A172" s="24"/>
      <c r="K172" s="7" t="str">
        <f t="shared" ref="K172:K195" si="7">IF(C172-SUM(D172:H172)=0," ","Out of Balance!")</f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  <c r="K194" s="7" t="str">
        <f t="shared" si="7"/>
        <v xml:space="preserve"> </v>
      </c>
    </row>
    <row r="195" spans="1:11" x14ac:dyDescent="0.2">
      <c r="A195" s="24"/>
      <c r="K195" s="7" t="str">
        <f t="shared" si="7"/>
        <v xml:space="preserve"> </v>
      </c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  <row r="201" spans="1:11" x14ac:dyDescent="0.2">
      <c r="A201" s="24"/>
    </row>
    <row r="202" spans="1:11" x14ac:dyDescent="0.2">
      <c r="A202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0"/>
  <sheetViews>
    <sheetView zoomScale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U27" sqref="U27"/>
    </sheetView>
  </sheetViews>
  <sheetFormatPr defaultRowHeight="12.75" x14ac:dyDescent="0.2"/>
  <cols>
    <col min="1" max="1" width="9.28515625" style="15" customWidth="1"/>
    <col min="2" max="2" width="15.28515625" style="26" bestFit="1" customWidth="1"/>
    <col min="3" max="3" width="13.85546875" style="15" bestFit="1" customWidth="1"/>
    <col min="4" max="4" width="9.140625" style="15"/>
    <col min="5" max="5" width="13.28515625" style="15" bestFit="1" customWidth="1"/>
    <col min="6" max="6" width="14.85546875" style="15" bestFit="1" customWidth="1"/>
    <col min="7" max="7" width="14.5703125" style="15" bestFit="1" customWidth="1"/>
    <col min="8" max="8" width="13.5703125" style="15" bestFit="1" customWidth="1"/>
    <col min="9" max="10" width="13.5703125" style="15" customWidth="1"/>
    <col min="11" max="11" width="16.140625" style="15" bestFit="1" customWidth="1"/>
    <col min="12" max="13" width="11.28515625" style="15" bestFit="1" customWidth="1"/>
    <col min="14" max="14" width="9.140625" style="15"/>
    <col min="15" max="15" width="13.140625" style="15" bestFit="1" customWidth="1"/>
    <col min="16" max="18" width="9.140625" style="15"/>
    <col min="19" max="19" width="12.85546875" style="15" bestFit="1" customWidth="1"/>
    <col min="20" max="20" width="13" style="15" bestFit="1" customWidth="1"/>
    <col min="21" max="16384" width="9.140625" style="15"/>
  </cols>
  <sheetData>
    <row r="1" spans="1:20" x14ac:dyDescent="0.2">
      <c r="A1" s="1" t="s">
        <v>5</v>
      </c>
    </row>
    <row r="2" spans="1:20" x14ac:dyDescent="0.2">
      <c r="A2" s="1"/>
    </row>
    <row r="3" spans="1:20" x14ac:dyDescent="0.2">
      <c r="A3" s="3" t="s">
        <v>51</v>
      </c>
    </row>
    <row r="7" spans="1:20" x14ac:dyDescent="0.2">
      <c r="Q7" s="47" t="s">
        <v>19</v>
      </c>
      <c r="R7" s="47"/>
      <c r="S7" s="47"/>
      <c r="T7" s="47"/>
    </row>
    <row r="8" spans="1:20" s="1" customFormat="1" x14ac:dyDescent="0.2">
      <c r="B8" s="33"/>
      <c r="C8" s="9" t="s">
        <v>1</v>
      </c>
      <c r="E8" s="41" t="s">
        <v>6</v>
      </c>
      <c r="F8" s="42"/>
      <c r="G8" s="42"/>
      <c r="H8" s="42"/>
      <c r="I8" s="42"/>
      <c r="J8" s="43"/>
      <c r="K8"/>
      <c r="L8" s="44" t="s">
        <v>8</v>
      </c>
      <c r="M8" s="45"/>
      <c r="O8" s="1" t="s">
        <v>17</v>
      </c>
      <c r="Q8" s="1" t="s">
        <v>20</v>
      </c>
    </row>
    <row r="9" spans="1:20" s="4" customFormat="1" x14ac:dyDescent="0.2">
      <c r="B9" s="34"/>
      <c r="C9" s="4" t="s">
        <v>7</v>
      </c>
      <c r="E9" s="6" t="s">
        <v>2</v>
      </c>
      <c r="F9" s="8" t="s">
        <v>3</v>
      </c>
      <c r="G9" s="8" t="s">
        <v>4</v>
      </c>
      <c r="H9" s="8" t="s">
        <v>9</v>
      </c>
      <c r="I9" s="8" t="s">
        <v>36</v>
      </c>
      <c r="J9" s="8" t="s">
        <v>42</v>
      </c>
      <c r="L9" s="7" t="s">
        <v>10</v>
      </c>
      <c r="M9" s="7" t="s">
        <v>11</v>
      </c>
      <c r="Q9" s="4" t="s">
        <v>7</v>
      </c>
      <c r="S9" s="4" t="s">
        <v>23</v>
      </c>
      <c r="T9" s="8" t="s">
        <v>9</v>
      </c>
    </row>
    <row r="10" spans="1:20" s="10" customFormat="1" x14ac:dyDescent="0.2">
      <c r="B10" s="35"/>
      <c r="C10" s="10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 t="s">
        <v>37</v>
      </c>
      <c r="L10" s="11">
        <v>0.01</v>
      </c>
      <c r="M10" s="11">
        <v>0.02</v>
      </c>
      <c r="O10" s="10" t="s">
        <v>18</v>
      </c>
      <c r="Q10" s="10" t="s">
        <v>12</v>
      </c>
      <c r="S10" s="10" t="s">
        <v>21</v>
      </c>
      <c r="T10" s="8"/>
    </row>
    <row r="11" spans="1:20" s="23" customFormat="1" ht="13.5" thickBot="1" x14ac:dyDescent="0.25">
      <c r="B11" s="36"/>
      <c r="C11" s="23">
        <v>157278</v>
      </c>
      <c r="E11" s="23">
        <v>157288</v>
      </c>
      <c r="F11" s="23">
        <v>229758</v>
      </c>
      <c r="G11" s="23">
        <v>231757</v>
      </c>
      <c r="H11" s="23">
        <v>231758</v>
      </c>
      <c r="I11" s="23">
        <v>260686</v>
      </c>
      <c r="J11" s="23">
        <v>260686</v>
      </c>
      <c r="L11" s="23">
        <v>157372</v>
      </c>
      <c r="O11" s="23">
        <v>212140</v>
      </c>
      <c r="Q11" s="23">
        <v>391125</v>
      </c>
      <c r="T11" s="23">
        <v>391119</v>
      </c>
    </row>
    <row r="12" spans="1:20" x14ac:dyDescent="0.2">
      <c r="A12" s="24">
        <v>36831</v>
      </c>
      <c r="C12" s="15">
        <v>30000</v>
      </c>
      <c r="E12" s="15">
        <v>7200</v>
      </c>
      <c r="F12" s="15">
        <v>22800</v>
      </c>
      <c r="G12" s="15">
        <v>0</v>
      </c>
      <c r="H12" s="15">
        <v>0</v>
      </c>
      <c r="I12" s="15">
        <v>0</v>
      </c>
      <c r="J12" s="15">
        <v>0</v>
      </c>
      <c r="K12" s="7" t="str">
        <f>IF(C12-SUM(D12:J12)=0," ","Out of Balance!")</f>
        <v xml:space="preserve"> </v>
      </c>
      <c r="L12" s="15">
        <f t="shared" ref="L12:M15" si="0">F12</f>
        <v>22800</v>
      </c>
      <c r="M12" s="15">
        <f t="shared" si="0"/>
        <v>0</v>
      </c>
      <c r="Q12" s="15">
        <v>0</v>
      </c>
      <c r="T12" s="15">
        <v>0</v>
      </c>
    </row>
    <row r="13" spans="1:20" x14ac:dyDescent="0.2">
      <c r="A13" s="24">
        <v>36832</v>
      </c>
      <c r="C13" s="15">
        <v>30000</v>
      </c>
      <c r="E13" s="15">
        <v>7200</v>
      </c>
      <c r="F13" s="15">
        <v>22800</v>
      </c>
      <c r="G13" s="15">
        <v>0</v>
      </c>
      <c r="H13" s="15">
        <v>0</v>
      </c>
      <c r="I13" s="15">
        <v>0</v>
      </c>
      <c r="J13" s="15">
        <v>0</v>
      </c>
      <c r="K13" s="7" t="str">
        <f>IF(C13-SUM(D13:J13)=0," ","Out of Balance!")</f>
        <v xml:space="preserve"> </v>
      </c>
      <c r="L13" s="15">
        <f t="shared" si="0"/>
        <v>22800</v>
      </c>
      <c r="M13" s="15">
        <f t="shared" si="0"/>
        <v>0</v>
      </c>
    </row>
    <row r="14" spans="1:20" x14ac:dyDescent="0.2">
      <c r="A14" s="24">
        <v>36833</v>
      </c>
      <c r="C14" s="15">
        <v>30000</v>
      </c>
      <c r="E14" s="15">
        <v>7200</v>
      </c>
      <c r="F14" s="15">
        <v>22800</v>
      </c>
      <c r="G14" s="15">
        <v>0</v>
      </c>
      <c r="H14" s="15">
        <v>0</v>
      </c>
      <c r="I14" s="15">
        <v>0</v>
      </c>
      <c r="J14" s="15">
        <v>0</v>
      </c>
      <c r="K14" s="7" t="str">
        <f>IF(C14-SUM(D14:J14)=0," ","Out of Balance!")</f>
        <v xml:space="preserve"> </v>
      </c>
      <c r="L14" s="15">
        <f t="shared" si="0"/>
        <v>22800</v>
      </c>
      <c r="M14" s="15">
        <f t="shared" si="0"/>
        <v>0</v>
      </c>
      <c r="Q14" s="15">
        <v>0</v>
      </c>
      <c r="T14" s="15">
        <v>0</v>
      </c>
    </row>
    <row r="15" spans="1:20" x14ac:dyDescent="0.2">
      <c r="A15" s="24">
        <v>36834</v>
      </c>
      <c r="C15" s="15">
        <v>30000</v>
      </c>
      <c r="E15" s="15">
        <v>7200</v>
      </c>
      <c r="F15" s="15">
        <v>22800</v>
      </c>
      <c r="G15" s="15">
        <v>0</v>
      </c>
      <c r="H15" s="15">
        <v>0</v>
      </c>
      <c r="I15" s="15">
        <v>0</v>
      </c>
      <c r="J15" s="15">
        <v>0</v>
      </c>
      <c r="K15" s="7" t="str">
        <f>IF(C15-SUM(D15:J15)=0," ","Out of Balance!")</f>
        <v xml:space="preserve"> </v>
      </c>
      <c r="L15" s="15">
        <f t="shared" si="0"/>
        <v>22800</v>
      </c>
      <c r="M15" s="15">
        <f t="shared" si="0"/>
        <v>0</v>
      </c>
      <c r="Q15" s="15">
        <v>0</v>
      </c>
      <c r="T15" s="15">
        <v>0</v>
      </c>
    </row>
    <row r="16" spans="1:20" x14ac:dyDescent="0.2">
      <c r="A16" s="24">
        <v>36835</v>
      </c>
      <c r="C16" s="15">
        <v>30000</v>
      </c>
      <c r="E16" s="15">
        <v>7200</v>
      </c>
      <c r="F16" s="15">
        <v>22800</v>
      </c>
      <c r="K16" s="7"/>
    </row>
    <row r="17" spans="1:22" x14ac:dyDescent="0.2">
      <c r="A17" s="24">
        <v>36836</v>
      </c>
      <c r="C17" s="15">
        <v>30000</v>
      </c>
      <c r="E17" s="15">
        <v>7200</v>
      </c>
      <c r="F17" s="15">
        <v>22800</v>
      </c>
      <c r="G17" s="15">
        <v>0</v>
      </c>
      <c r="H17" s="15">
        <v>0</v>
      </c>
      <c r="I17" s="15">
        <v>0</v>
      </c>
      <c r="J17" s="15">
        <v>0</v>
      </c>
      <c r="K17" s="7" t="str">
        <f t="shared" ref="K17:K41" si="1">IF(C17-SUM(D17:J17)=0," ","Out of Balance!")</f>
        <v xml:space="preserve"> </v>
      </c>
      <c r="L17" s="15">
        <f>F17</f>
        <v>22800</v>
      </c>
      <c r="M17" s="15">
        <f>G17</f>
        <v>0</v>
      </c>
      <c r="Q17" s="15">
        <v>0</v>
      </c>
      <c r="T17" s="15">
        <v>0</v>
      </c>
      <c r="U17" s="25" t="s">
        <v>49</v>
      </c>
    </row>
    <row r="18" spans="1:22" x14ac:dyDescent="0.2">
      <c r="A18" s="24">
        <v>36837</v>
      </c>
      <c r="C18" s="15">
        <v>30000</v>
      </c>
      <c r="E18" s="15">
        <v>7200</v>
      </c>
      <c r="F18" s="15">
        <v>22800</v>
      </c>
      <c r="G18" s="15">
        <v>0</v>
      </c>
      <c r="H18" s="15">
        <v>0</v>
      </c>
      <c r="I18" s="15">
        <v>0</v>
      </c>
      <c r="J18" s="15">
        <v>0</v>
      </c>
      <c r="K18" s="7" t="str">
        <f t="shared" si="1"/>
        <v xml:space="preserve"> </v>
      </c>
      <c r="L18" s="15">
        <f t="shared" ref="L18:L41" si="2">F18</f>
        <v>22800</v>
      </c>
      <c r="M18" s="15">
        <v>0</v>
      </c>
      <c r="Q18" s="15">
        <v>0</v>
      </c>
      <c r="T18" s="15">
        <v>0</v>
      </c>
      <c r="U18" s="25" t="s">
        <v>49</v>
      </c>
      <c r="V18" s="25"/>
    </row>
    <row r="19" spans="1:22" x14ac:dyDescent="0.2">
      <c r="A19" s="24">
        <v>36838</v>
      </c>
      <c r="C19" s="15">
        <v>30000</v>
      </c>
      <c r="E19" s="15">
        <v>7200</v>
      </c>
      <c r="F19" s="15">
        <v>22800</v>
      </c>
      <c r="G19" s="15">
        <v>0</v>
      </c>
      <c r="H19" s="15">
        <v>0</v>
      </c>
      <c r="I19" s="15">
        <v>0</v>
      </c>
      <c r="J19" s="15">
        <v>0</v>
      </c>
      <c r="K19" s="7" t="str">
        <f t="shared" si="1"/>
        <v xml:space="preserve"> </v>
      </c>
      <c r="L19" s="15">
        <f t="shared" si="2"/>
        <v>22800</v>
      </c>
      <c r="M19" s="15">
        <v>0</v>
      </c>
      <c r="Q19" s="15">
        <v>0</v>
      </c>
      <c r="T19" s="15">
        <v>0</v>
      </c>
      <c r="U19" s="25" t="s">
        <v>49</v>
      </c>
      <c r="V19" s="25"/>
    </row>
    <row r="20" spans="1:22" x14ac:dyDescent="0.2">
      <c r="A20" s="24">
        <v>36839</v>
      </c>
      <c r="C20" s="15">
        <v>30000</v>
      </c>
      <c r="E20" s="15">
        <v>7200</v>
      </c>
      <c r="F20" s="15">
        <v>22800</v>
      </c>
      <c r="G20" s="15">
        <v>0</v>
      </c>
      <c r="H20" s="15">
        <v>0</v>
      </c>
      <c r="I20" s="15">
        <v>0</v>
      </c>
      <c r="J20" s="15">
        <v>0</v>
      </c>
      <c r="K20" s="7" t="str">
        <f t="shared" si="1"/>
        <v xml:space="preserve"> </v>
      </c>
      <c r="L20" s="15">
        <f t="shared" si="2"/>
        <v>22800</v>
      </c>
      <c r="M20" s="15">
        <v>0</v>
      </c>
      <c r="U20" s="25" t="s">
        <v>49</v>
      </c>
    </row>
    <row r="21" spans="1:22" x14ac:dyDescent="0.2">
      <c r="A21" s="24">
        <v>36840</v>
      </c>
      <c r="C21" s="15">
        <v>30000</v>
      </c>
      <c r="E21" s="15">
        <v>7200</v>
      </c>
      <c r="F21" s="15">
        <v>22800</v>
      </c>
      <c r="G21" s="15">
        <v>0</v>
      </c>
      <c r="H21" s="15">
        <v>0</v>
      </c>
      <c r="I21" s="15">
        <v>0</v>
      </c>
      <c r="J21" s="15">
        <v>0</v>
      </c>
      <c r="K21" s="7" t="str">
        <f t="shared" si="1"/>
        <v xml:space="preserve"> </v>
      </c>
      <c r="L21" s="15">
        <f t="shared" si="2"/>
        <v>22800</v>
      </c>
      <c r="M21" s="15">
        <v>0</v>
      </c>
      <c r="Q21" s="15">
        <v>0</v>
      </c>
      <c r="T21" s="15">
        <v>0</v>
      </c>
      <c r="U21" s="25" t="s">
        <v>49</v>
      </c>
    </row>
    <row r="22" spans="1:22" x14ac:dyDescent="0.2">
      <c r="A22" s="24">
        <v>36841</v>
      </c>
      <c r="C22" s="15">
        <v>30000</v>
      </c>
      <c r="E22" s="15">
        <v>7200</v>
      </c>
      <c r="F22" s="15">
        <v>22800</v>
      </c>
      <c r="G22" s="15">
        <v>0</v>
      </c>
      <c r="H22" s="15">
        <v>0</v>
      </c>
      <c r="I22" s="15">
        <v>0</v>
      </c>
      <c r="J22" s="15">
        <v>0</v>
      </c>
      <c r="K22" s="7" t="str">
        <f t="shared" si="1"/>
        <v xml:space="preserve"> </v>
      </c>
      <c r="L22" s="15">
        <f t="shared" si="2"/>
        <v>22800</v>
      </c>
      <c r="M22" s="15">
        <v>0</v>
      </c>
      <c r="Q22" s="15">
        <v>0</v>
      </c>
      <c r="T22" s="15">
        <v>0</v>
      </c>
      <c r="U22" s="25" t="s">
        <v>49</v>
      </c>
      <c r="V22" s="25"/>
    </row>
    <row r="23" spans="1:22" x14ac:dyDescent="0.2">
      <c r="A23" s="24">
        <v>36842</v>
      </c>
      <c r="C23" s="15">
        <v>30000</v>
      </c>
      <c r="E23" s="15">
        <v>7200</v>
      </c>
      <c r="F23" s="15">
        <v>22800</v>
      </c>
      <c r="G23" s="15">
        <v>0</v>
      </c>
      <c r="H23" s="15">
        <v>0</v>
      </c>
      <c r="I23" s="15">
        <v>0</v>
      </c>
      <c r="J23" s="15">
        <v>0</v>
      </c>
      <c r="K23" s="7" t="str">
        <f t="shared" si="1"/>
        <v xml:space="preserve"> </v>
      </c>
      <c r="L23" s="15">
        <f t="shared" si="2"/>
        <v>22800</v>
      </c>
      <c r="M23" s="15">
        <v>0</v>
      </c>
      <c r="Q23" s="15">
        <v>0</v>
      </c>
      <c r="T23" s="15">
        <v>0</v>
      </c>
      <c r="U23" s="25" t="s">
        <v>49</v>
      </c>
    </row>
    <row r="24" spans="1:22" x14ac:dyDescent="0.2">
      <c r="A24" s="24">
        <v>36843</v>
      </c>
      <c r="C24" s="15">
        <v>30000</v>
      </c>
      <c r="E24" s="15">
        <v>7200</v>
      </c>
      <c r="F24" s="15">
        <v>22800</v>
      </c>
      <c r="G24" s="15">
        <v>0</v>
      </c>
      <c r="H24" s="15">
        <v>0</v>
      </c>
      <c r="I24" s="15">
        <v>0</v>
      </c>
      <c r="J24" s="15">
        <v>0</v>
      </c>
      <c r="K24" s="7" t="str">
        <f t="shared" si="1"/>
        <v xml:space="preserve"> </v>
      </c>
      <c r="L24" s="15">
        <f t="shared" si="2"/>
        <v>22800</v>
      </c>
      <c r="M24" s="15">
        <v>0</v>
      </c>
      <c r="Q24" s="15">
        <v>0</v>
      </c>
      <c r="T24" s="15">
        <v>0</v>
      </c>
    </row>
    <row r="25" spans="1:22" x14ac:dyDescent="0.2">
      <c r="A25" s="24">
        <v>36844</v>
      </c>
      <c r="C25" s="15">
        <v>30000</v>
      </c>
      <c r="E25" s="15">
        <v>7200</v>
      </c>
      <c r="F25" s="15">
        <v>22800</v>
      </c>
      <c r="G25" s="15">
        <v>0</v>
      </c>
      <c r="H25" s="15">
        <v>0</v>
      </c>
      <c r="I25" s="15">
        <v>0</v>
      </c>
      <c r="J25" s="15">
        <v>0</v>
      </c>
      <c r="K25" s="7" t="str">
        <f t="shared" si="1"/>
        <v xml:space="preserve"> </v>
      </c>
      <c r="L25" s="15">
        <f t="shared" si="2"/>
        <v>22800</v>
      </c>
      <c r="M25" s="15">
        <v>0</v>
      </c>
      <c r="Q25" s="15">
        <v>0</v>
      </c>
      <c r="T25" s="15">
        <v>0</v>
      </c>
    </row>
    <row r="26" spans="1:22" x14ac:dyDescent="0.2">
      <c r="A26" s="24">
        <v>36845</v>
      </c>
      <c r="C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7" t="str">
        <f t="shared" si="1"/>
        <v xml:space="preserve"> </v>
      </c>
      <c r="L26" s="15">
        <f t="shared" si="2"/>
        <v>0</v>
      </c>
      <c r="M26" s="15">
        <v>0</v>
      </c>
      <c r="Q26" s="15">
        <v>0</v>
      </c>
      <c r="T26" s="15">
        <v>0</v>
      </c>
      <c r="U26" s="25" t="s">
        <v>52</v>
      </c>
    </row>
    <row r="27" spans="1:22" x14ac:dyDescent="0.2">
      <c r="A27" s="24">
        <v>36846</v>
      </c>
      <c r="C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7" t="str">
        <f t="shared" si="1"/>
        <v xml:space="preserve"> </v>
      </c>
      <c r="L27" s="15">
        <f t="shared" si="2"/>
        <v>0</v>
      </c>
      <c r="M27" s="15">
        <v>0</v>
      </c>
      <c r="Q27" s="15">
        <v>0</v>
      </c>
      <c r="T27" s="15">
        <v>0</v>
      </c>
      <c r="U27" s="25"/>
    </row>
    <row r="28" spans="1:22" x14ac:dyDescent="0.2">
      <c r="A28" s="24">
        <v>36847</v>
      </c>
      <c r="C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7" t="str">
        <f t="shared" si="1"/>
        <v xml:space="preserve"> </v>
      </c>
      <c r="L28" s="15">
        <f t="shared" si="2"/>
        <v>0</v>
      </c>
      <c r="M28" s="15">
        <v>0</v>
      </c>
      <c r="Q28" s="15">
        <v>0</v>
      </c>
      <c r="T28" s="15">
        <v>0</v>
      </c>
      <c r="U28" s="25"/>
    </row>
    <row r="29" spans="1:22" x14ac:dyDescent="0.2">
      <c r="A29" s="24">
        <v>36848</v>
      </c>
      <c r="C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7" t="str">
        <f t="shared" si="1"/>
        <v xml:space="preserve"> </v>
      </c>
      <c r="L29" s="15">
        <f t="shared" si="2"/>
        <v>0</v>
      </c>
      <c r="M29" s="15">
        <v>0</v>
      </c>
      <c r="Q29" s="15">
        <v>0</v>
      </c>
      <c r="T29" s="15">
        <v>0</v>
      </c>
      <c r="U29" s="25"/>
    </row>
    <row r="30" spans="1:22" x14ac:dyDescent="0.2">
      <c r="A30" s="24">
        <v>36849</v>
      </c>
      <c r="C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7" t="str">
        <f t="shared" si="1"/>
        <v xml:space="preserve"> </v>
      </c>
      <c r="L30" s="15">
        <f t="shared" si="2"/>
        <v>0</v>
      </c>
      <c r="M30" s="15">
        <v>0</v>
      </c>
      <c r="Q30" s="15">
        <v>0</v>
      </c>
      <c r="T30" s="15">
        <v>0</v>
      </c>
      <c r="U30" s="25"/>
    </row>
    <row r="31" spans="1:22" x14ac:dyDescent="0.2">
      <c r="A31" s="24">
        <v>36850</v>
      </c>
      <c r="C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7" t="str">
        <f t="shared" si="1"/>
        <v xml:space="preserve"> </v>
      </c>
      <c r="L31" s="15">
        <f t="shared" si="2"/>
        <v>0</v>
      </c>
      <c r="M31" s="15">
        <v>0</v>
      </c>
      <c r="Q31" s="15">
        <v>0</v>
      </c>
      <c r="T31" s="15">
        <v>0</v>
      </c>
      <c r="U31" s="25"/>
    </row>
    <row r="32" spans="1:22" x14ac:dyDescent="0.2">
      <c r="A32" s="24">
        <v>36851</v>
      </c>
      <c r="C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7" t="str">
        <f t="shared" si="1"/>
        <v xml:space="preserve"> </v>
      </c>
      <c r="L32" s="15">
        <f t="shared" si="2"/>
        <v>0</v>
      </c>
      <c r="M32" s="15">
        <v>0</v>
      </c>
      <c r="Q32" s="15">
        <v>0</v>
      </c>
      <c r="T32" s="15">
        <v>0</v>
      </c>
      <c r="U32" s="25"/>
    </row>
    <row r="33" spans="1:21" x14ac:dyDescent="0.2">
      <c r="A33" s="24">
        <v>36852</v>
      </c>
      <c r="C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7" t="str">
        <f t="shared" si="1"/>
        <v xml:space="preserve"> </v>
      </c>
      <c r="L33" s="15">
        <f t="shared" si="2"/>
        <v>0</v>
      </c>
      <c r="M33" s="15">
        <v>0</v>
      </c>
      <c r="Q33" s="15">
        <v>0</v>
      </c>
      <c r="T33" s="15">
        <v>0</v>
      </c>
      <c r="U33" s="25"/>
    </row>
    <row r="34" spans="1:21" x14ac:dyDescent="0.2">
      <c r="A34" s="24">
        <v>36853</v>
      </c>
      <c r="C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7" t="str">
        <f t="shared" si="1"/>
        <v xml:space="preserve"> </v>
      </c>
      <c r="L34" s="15">
        <f t="shared" si="2"/>
        <v>0</v>
      </c>
      <c r="M34" s="15">
        <v>0</v>
      </c>
      <c r="Q34" s="15">
        <v>0</v>
      </c>
      <c r="T34" s="15">
        <v>0</v>
      </c>
      <c r="U34" s="25"/>
    </row>
    <row r="35" spans="1:21" x14ac:dyDescent="0.2">
      <c r="A35" s="24">
        <v>36854</v>
      </c>
      <c r="C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7" t="str">
        <f t="shared" si="1"/>
        <v xml:space="preserve"> </v>
      </c>
      <c r="L35" s="15">
        <f t="shared" si="2"/>
        <v>0</v>
      </c>
      <c r="M35" s="15">
        <v>0</v>
      </c>
      <c r="Q35" s="15">
        <v>0</v>
      </c>
      <c r="T35" s="15">
        <v>0</v>
      </c>
      <c r="U35" s="25"/>
    </row>
    <row r="36" spans="1:21" x14ac:dyDescent="0.2">
      <c r="A36" s="24">
        <v>36855</v>
      </c>
      <c r="C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7" t="str">
        <f t="shared" si="1"/>
        <v xml:space="preserve"> </v>
      </c>
      <c r="L36" s="15">
        <f t="shared" si="2"/>
        <v>0</v>
      </c>
      <c r="M36" s="15">
        <v>0</v>
      </c>
      <c r="Q36" s="15">
        <v>0</v>
      </c>
      <c r="T36" s="15">
        <v>0</v>
      </c>
      <c r="U36" s="25"/>
    </row>
    <row r="37" spans="1:21" x14ac:dyDescent="0.2">
      <c r="A37" s="24">
        <v>36856</v>
      </c>
      <c r="C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7" t="str">
        <f t="shared" si="1"/>
        <v xml:space="preserve"> </v>
      </c>
      <c r="L37" s="15">
        <f t="shared" si="2"/>
        <v>0</v>
      </c>
      <c r="M37" s="15">
        <v>0</v>
      </c>
      <c r="Q37" s="15">
        <v>0</v>
      </c>
      <c r="T37" s="15">
        <v>0</v>
      </c>
      <c r="U37" s="25"/>
    </row>
    <row r="38" spans="1:21" ht="12" customHeight="1" x14ac:dyDescent="0.2">
      <c r="A38" s="24">
        <v>36857</v>
      </c>
      <c r="C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7" t="str">
        <f t="shared" si="1"/>
        <v xml:space="preserve"> </v>
      </c>
      <c r="L38" s="15">
        <f t="shared" si="2"/>
        <v>0</v>
      </c>
      <c r="M38" s="15">
        <v>0</v>
      </c>
      <c r="Q38" s="15">
        <v>0</v>
      </c>
      <c r="T38" s="15">
        <v>0</v>
      </c>
      <c r="U38" s="25"/>
    </row>
    <row r="39" spans="1:21" ht="12" customHeight="1" x14ac:dyDescent="0.2">
      <c r="A39" s="24">
        <v>36858</v>
      </c>
      <c r="C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7" t="str">
        <f t="shared" si="1"/>
        <v xml:space="preserve"> </v>
      </c>
      <c r="L39" s="15">
        <f t="shared" si="2"/>
        <v>0</v>
      </c>
      <c r="M39" s="15">
        <v>0</v>
      </c>
      <c r="Q39" s="15">
        <v>0</v>
      </c>
      <c r="T39" s="15">
        <v>0</v>
      </c>
      <c r="U39" s="25"/>
    </row>
    <row r="40" spans="1:21" x14ac:dyDescent="0.2">
      <c r="A40" s="24">
        <v>36859</v>
      </c>
      <c r="C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7" t="str">
        <f t="shared" si="1"/>
        <v xml:space="preserve"> </v>
      </c>
      <c r="L40" s="15">
        <f t="shared" si="2"/>
        <v>0</v>
      </c>
      <c r="M40" s="15">
        <v>0</v>
      </c>
      <c r="Q40" s="15">
        <v>0</v>
      </c>
      <c r="T40" s="15">
        <v>0</v>
      </c>
      <c r="U40" s="25"/>
    </row>
    <row r="41" spans="1:21" x14ac:dyDescent="0.2">
      <c r="A41" s="24">
        <v>36860</v>
      </c>
      <c r="C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7" t="str">
        <f t="shared" si="1"/>
        <v xml:space="preserve"> </v>
      </c>
      <c r="L41" s="15">
        <f t="shared" si="2"/>
        <v>0</v>
      </c>
      <c r="M41" s="15">
        <v>0</v>
      </c>
      <c r="Q41" s="15">
        <v>0</v>
      </c>
      <c r="T41" s="15">
        <v>0</v>
      </c>
      <c r="U41" s="25"/>
    </row>
    <row r="42" spans="1:21" x14ac:dyDescent="0.2">
      <c r="A42" s="24"/>
      <c r="K42" s="7" t="str">
        <f t="shared" ref="K42:K73" si="3">IF(C42-SUM(D42:H42)=0," ","Out of Balance!")</f>
        <v xml:space="preserve"> </v>
      </c>
    </row>
    <row r="43" spans="1:21" x14ac:dyDescent="0.2">
      <c r="A43" s="24"/>
      <c r="K43" s="7" t="str">
        <f t="shared" si="3"/>
        <v xml:space="preserve"> </v>
      </c>
    </row>
    <row r="44" spans="1:21" x14ac:dyDescent="0.2">
      <c r="A44" s="24"/>
      <c r="K44" s="7" t="str">
        <f t="shared" si="3"/>
        <v xml:space="preserve"> </v>
      </c>
    </row>
    <row r="45" spans="1:21" x14ac:dyDescent="0.2">
      <c r="A45" s="24"/>
      <c r="K45" s="7" t="str">
        <f t="shared" si="3"/>
        <v xml:space="preserve"> </v>
      </c>
    </row>
    <row r="46" spans="1:21" x14ac:dyDescent="0.2">
      <c r="A46" s="24"/>
      <c r="K46" s="7" t="str">
        <f t="shared" si="3"/>
        <v xml:space="preserve"> </v>
      </c>
    </row>
    <row r="47" spans="1:21" x14ac:dyDescent="0.2">
      <c r="A47" s="24"/>
      <c r="K47" s="7" t="str">
        <f t="shared" si="3"/>
        <v xml:space="preserve"> </v>
      </c>
    </row>
    <row r="48" spans="1:21" x14ac:dyDescent="0.2">
      <c r="A48" s="24"/>
      <c r="K48" s="7" t="str">
        <f t="shared" si="3"/>
        <v xml:space="preserve"> </v>
      </c>
    </row>
    <row r="49" spans="1:11" x14ac:dyDescent="0.2">
      <c r="A49" s="24"/>
      <c r="K49" s="7" t="str">
        <f t="shared" si="3"/>
        <v xml:space="preserve"> </v>
      </c>
    </row>
    <row r="50" spans="1:11" x14ac:dyDescent="0.2">
      <c r="A50" s="24"/>
      <c r="K50" s="7" t="str">
        <f t="shared" si="3"/>
        <v xml:space="preserve"> </v>
      </c>
    </row>
    <row r="51" spans="1:11" x14ac:dyDescent="0.2">
      <c r="A51" s="24"/>
      <c r="K51" s="7" t="str">
        <f t="shared" si="3"/>
        <v xml:space="preserve"> </v>
      </c>
    </row>
    <row r="52" spans="1:11" x14ac:dyDescent="0.2">
      <c r="A52" s="24"/>
      <c r="K52" s="7" t="str">
        <f t="shared" si="3"/>
        <v xml:space="preserve"> </v>
      </c>
    </row>
    <row r="53" spans="1:11" x14ac:dyDescent="0.2">
      <c r="A53" s="24"/>
      <c r="K53" s="7" t="str">
        <f t="shared" si="3"/>
        <v xml:space="preserve"> </v>
      </c>
    </row>
    <row r="54" spans="1:11" x14ac:dyDescent="0.2">
      <c r="A54" s="24"/>
      <c r="K54" s="7" t="str">
        <f t="shared" si="3"/>
        <v xml:space="preserve"> </v>
      </c>
    </row>
    <row r="55" spans="1:11" x14ac:dyDescent="0.2">
      <c r="A55" s="24"/>
      <c r="K55" s="7" t="str">
        <f t="shared" si="3"/>
        <v xml:space="preserve"> </v>
      </c>
    </row>
    <row r="56" spans="1:11" x14ac:dyDescent="0.2">
      <c r="A56" s="24"/>
      <c r="K56" s="7" t="str">
        <f t="shared" si="3"/>
        <v xml:space="preserve"> </v>
      </c>
    </row>
    <row r="57" spans="1:11" x14ac:dyDescent="0.2">
      <c r="A57" s="24"/>
      <c r="K57" s="7" t="str">
        <f t="shared" si="3"/>
        <v xml:space="preserve"> </v>
      </c>
    </row>
    <row r="58" spans="1:11" x14ac:dyDescent="0.2">
      <c r="A58" s="24"/>
      <c r="K58" s="7" t="str">
        <f t="shared" si="3"/>
        <v xml:space="preserve"> </v>
      </c>
    </row>
    <row r="59" spans="1:11" x14ac:dyDescent="0.2">
      <c r="A59" s="24"/>
      <c r="K59" s="7" t="str">
        <f t="shared" si="3"/>
        <v xml:space="preserve"> </v>
      </c>
    </row>
    <row r="60" spans="1:11" x14ac:dyDescent="0.2">
      <c r="A60" s="24"/>
      <c r="K60" s="7" t="str">
        <f t="shared" si="3"/>
        <v xml:space="preserve"> </v>
      </c>
    </row>
    <row r="61" spans="1:11" x14ac:dyDescent="0.2">
      <c r="A61" s="24"/>
      <c r="K61" s="7" t="str">
        <f t="shared" si="3"/>
        <v xml:space="preserve"> </v>
      </c>
    </row>
    <row r="62" spans="1:11" x14ac:dyDescent="0.2">
      <c r="A62" s="24"/>
      <c r="K62" s="7" t="str">
        <f t="shared" si="3"/>
        <v xml:space="preserve"> </v>
      </c>
    </row>
    <row r="63" spans="1:11" x14ac:dyDescent="0.2">
      <c r="A63" s="24"/>
      <c r="K63" s="7" t="str">
        <f t="shared" si="3"/>
        <v xml:space="preserve"> </v>
      </c>
    </row>
    <row r="64" spans="1:11" x14ac:dyDescent="0.2">
      <c r="A64" s="24"/>
      <c r="K64" s="7" t="str">
        <f t="shared" si="3"/>
        <v xml:space="preserve"> </v>
      </c>
    </row>
    <row r="65" spans="1:11" x14ac:dyDescent="0.2">
      <c r="A65" s="24"/>
      <c r="K65" s="7" t="str">
        <f t="shared" si="3"/>
        <v xml:space="preserve"> </v>
      </c>
    </row>
    <row r="66" spans="1:11" x14ac:dyDescent="0.2">
      <c r="A66" s="24"/>
      <c r="K66" s="7" t="str">
        <f t="shared" si="3"/>
        <v xml:space="preserve"> </v>
      </c>
    </row>
    <row r="67" spans="1:11" x14ac:dyDescent="0.2">
      <c r="A67" s="24"/>
      <c r="K67" s="7" t="str">
        <f t="shared" si="3"/>
        <v xml:space="preserve"> </v>
      </c>
    </row>
    <row r="68" spans="1:11" x14ac:dyDescent="0.2">
      <c r="A68" s="24"/>
      <c r="K68" s="7" t="str">
        <f t="shared" si="3"/>
        <v xml:space="preserve"> </v>
      </c>
    </row>
    <row r="69" spans="1:11" x14ac:dyDescent="0.2">
      <c r="A69" s="24"/>
      <c r="K69" s="7" t="str">
        <f t="shared" si="3"/>
        <v xml:space="preserve"> </v>
      </c>
    </row>
    <row r="70" spans="1:11" x14ac:dyDescent="0.2">
      <c r="A70" s="24"/>
      <c r="K70" s="7" t="str">
        <f t="shared" si="3"/>
        <v xml:space="preserve"> </v>
      </c>
    </row>
    <row r="71" spans="1:11" x14ac:dyDescent="0.2">
      <c r="A71" s="24"/>
      <c r="K71" s="7" t="str">
        <f t="shared" si="3"/>
        <v xml:space="preserve"> </v>
      </c>
    </row>
    <row r="72" spans="1:11" x14ac:dyDescent="0.2">
      <c r="A72" s="24"/>
      <c r="K72" s="7" t="str">
        <f t="shared" si="3"/>
        <v xml:space="preserve"> </v>
      </c>
    </row>
    <row r="73" spans="1:11" x14ac:dyDescent="0.2">
      <c r="A73" s="24"/>
      <c r="K73" s="7" t="str">
        <f t="shared" si="3"/>
        <v xml:space="preserve"> </v>
      </c>
    </row>
    <row r="74" spans="1:11" x14ac:dyDescent="0.2">
      <c r="A74" s="24"/>
      <c r="K74" s="7" t="str">
        <f t="shared" ref="K74:K105" si="4">IF(C74-SUM(D74:H74)=0," ","Out of Balance!")</f>
        <v xml:space="preserve"> </v>
      </c>
    </row>
    <row r="75" spans="1:11" x14ac:dyDescent="0.2">
      <c r="A75" s="24"/>
      <c r="K75" s="7" t="str">
        <f t="shared" si="4"/>
        <v xml:space="preserve"> </v>
      </c>
    </row>
    <row r="76" spans="1:11" x14ac:dyDescent="0.2">
      <c r="A76" s="24"/>
      <c r="K76" s="7" t="str">
        <f t="shared" si="4"/>
        <v xml:space="preserve"> </v>
      </c>
    </row>
    <row r="77" spans="1:11" x14ac:dyDescent="0.2">
      <c r="A77" s="24"/>
      <c r="K77" s="7" t="str">
        <f t="shared" si="4"/>
        <v xml:space="preserve"> </v>
      </c>
    </row>
    <row r="78" spans="1:11" x14ac:dyDescent="0.2">
      <c r="A78" s="24"/>
      <c r="K78" s="7" t="str">
        <f t="shared" si="4"/>
        <v xml:space="preserve"> </v>
      </c>
    </row>
    <row r="79" spans="1:11" x14ac:dyDescent="0.2">
      <c r="A79" s="24"/>
      <c r="K79" s="7" t="str">
        <f t="shared" si="4"/>
        <v xml:space="preserve"> </v>
      </c>
    </row>
    <row r="80" spans="1:11" x14ac:dyDescent="0.2">
      <c r="A80" s="24"/>
      <c r="K80" s="7" t="str">
        <f t="shared" si="4"/>
        <v xml:space="preserve"> </v>
      </c>
    </row>
    <row r="81" spans="1:11" x14ac:dyDescent="0.2">
      <c r="A81" s="24"/>
      <c r="K81" s="7" t="str">
        <f t="shared" si="4"/>
        <v xml:space="preserve"> </v>
      </c>
    </row>
    <row r="82" spans="1:11" x14ac:dyDescent="0.2">
      <c r="A82" s="24"/>
      <c r="K82" s="7" t="str">
        <f t="shared" si="4"/>
        <v xml:space="preserve"> </v>
      </c>
    </row>
    <row r="83" spans="1:11" x14ac:dyDescent="0.2">
      <c r="A83" s="24"/>
      <c r="K83" s="7" t="str">
        <f t="shared" si="4"/>
        <v xml:space="preserve"> </v>
      </c>
    </row>
    <row r="84" spans="1:11" x14ac:dyDescent="0.2">
      <c r="A84" s="24"/>
      <c r="K84" s="7" t="str">
        <f t="shared" si="4"/>
        <v xml:space="preserve"> </v>
      </c>
    </row>
    <row r="85" spans="1:11" x14ac:dyDescent="0.2">
      <c r="A85" s="24"/>
      <c r="K85" s="7" t="str">
        <f t="shared" si="4"/>
        <v xml:space="preserve"> </v>
      </c>
    </row>
    <row r="86" spans="1:11" x14ac:dyDescent="0.2">
      <c r="A86" s="24"/>
      <c r="K86" s="7" t="str">
        <f t="shared" si="4"/>
        <v xml:space="preserve"> </v>
      </c>
    </row>
    <row r="87" spans="1:11" x14ac:dyDescent="0.2">
      <c r="A87" s="24"/>
      <c r="K87" s="7" t="str">
        <f t="shared" si="4"/>
        <v xml:space="preserve"> </v>
      </c>
    </row>
    <row r="88" spans="1:11" x14ac:dyDescent="0.2">
      <c r="A88" s="24"/>
      <c r="K88" s="7" t="str">
        <f t="shared" si="4"/>
        <v xml:space="preserve"> </v>
      </c>
    </row>
    <row r="89" spans="1:11" x14ac:dyDescent="0.2">
      <c r="A89" s="24"/>
      <c r="K89" s="7" t="str">
        <f t="shared" si="4"/>
        <v xml:space="preserve"> </v>
      </c>
    </row>
    <row r="90" spans="1:11" x14ac:dyDescent="0.2">
      <c r="A90" s="24"/>
      <c r="K90" s="7" t="str">
        <f t="shared" si="4"/>
        <v xml:space="preserve"> </v>
      </c>
    </row>
    <row r="91" spans="1:11" x14ac:dyDescent="0.2">
      <c r="A91" s="24"/>
      <c r="K91" s="7" t="str">
        <f t="shared" si="4"/>
        <v xml:space="preserve"> </v>
      </c>
    </row>
    <row r="92" spans="1:11" x14ac:dyDescent="0.2">
      <c r="A92" s="24"/>
      <c r="K92" s="7" t="str">
        <f t="shared" si="4"/>
        <v xml:space="preserve"> </v>
      </c>
    </row>
    <row r="93" spans="1:11" x14ac:dyDescent="0.2">
      <c r="A93" s="24"/>
      <c r="K93" s="7" t="str">
        <f t="shared" si="4"/>
        <v xml:space="preserve"> </v>
      </c>
    </row>
    <row r="94" spans="1:11" x14ac:dyDescent="0.2">
      <c r="A94" s="24"/>
      <c r="K94" s="7" t="str">
        <f t="shared" si="4"/>
        <v xml:space="preserve"> </v>
      </c>
    </row>
    <row r="95" spans="1:11" x14ac:dyDescent="0.2">
      <c r="A95" s="24"/>
      <c r="K95" s="7" t="str">
        <f t="shared" si="4"/>
        <v xml:space="preserve"> </v>
      </c>
    </row>
    <row r="96" spans="1:11" x14ac:dyDescent="0.2">
      <c r="A96" s="24"/>
      <c r="K96" s="7" t="str">
        <f t="shared" si="4"/>
        <v xml:space="preserve"> </v>
      </c>
    </row>
    <row r="97" spans="1:11" x14ac:dyDescent="0.2">
      <c r="A97" s="24"/>
      <c r="K97" s="7" t="str">
        <f t="shared" si="4"/>
        <v xml:space="preserve"> </v>
      </c>
    </row>
    <row r="98" spans="1:11" x14ac:dyDescent="0.2">
      <c r="A98" s="24"/>
      <c r="K98" s="7" t="str">
        <f t="shared" si="4"/>
        <v xml:space="preserve"> </v>
      </c>
    </row>
    <row r="99" spans="1:11" x14ac:dyDescent="0.2">
      <c r="A99" s="24"/>
      <c r="K99" s="7" t="str">
        <f t="shared" si="4"/>
        <v xml:space="preserve"> </v>
      </c>
    </row>
    <row r="100" spans="1:11" x14ac:dyDescent="0.2">
      <c r="A100" s="24"/>
      <c r="K100" s="7" t="str">
        <f t="shared" si="4"/>
        <v xml:space="preserve"> </v>
      </c>
    </row>
    <row r="101" spans="1:11" x14ac:dyDescent="0.2">
      <c r="A101" s="24"/>
      <c r="K101" s="7" t="str">
        <f t="shared" si="4"/>
        <v xml:space="preserve"> </v>
      </c>
    </row>
    <row r="102" spans="1:11" x14ac:dyDescent="0.2">
      <c r="A102" s="24"/>
      <c r="K102" s="7" t="str">
        <f t="shared" si="4"/>
        <v xml:space="preserve"> </v>
      </c>
    </row>
    <row r="103" spans="1:11" x14ac:dyDescent="0.2">
      <c r="A103" s="24"/>
      <c r="K103" s="7" t="str">
        <f t="shared" si="4"/>
        <v xml:space="preserve"> </v>
      </c>
    </row>
    <row r="104" spans="1:11" x14ac:dyDescent="0.2">
      <c r="A104" s="24"/>
      <c r="K104" s="7" t="str">
        <f t="shared" si="4"/>
        <v xml:space="preserve"> </v>
      </c>
    </row>
    <row r="105" spans="1:11" x14ac:dyDescent="0.2">
      <c r="A105" s="24"/>
      <c r="K105" s="7" t="str">
        <f t="shared" si="4"/>
        <v xml:space="preserve"> </v>
      </c>
    </row>
    <row r="106" spans="1:11" x14ac:dyDescent="0.2">
      <c r="A106" s="24"/>
      <c r="K106" s="7" t="str">
        <f t="shared" ref="K106:K137" si="5">IF(C106-SUM(D106:H106)=0," ","Out of Balance!")</f>
        <v xml:space="preserve"> </v>
      </c>
    </row>
    <row r="107" spans="1:11" x14ac:dyDescent="0.2">
      <c r="A107" s="24"/>
      <c r="K107" s="7" t="str">
        <f t="shared" si="5"/>
        <v xml:space="preserve"> </v>
      </c>
    </row>
    <row r="108" spans="1:11" x14ac:dyDescent="0.2">
      <c r="A108" s="24"/>
      <c r="K108" s="7" t="str">
        <f t="shared" si="5"/>
        <v xml:space="preserve"> </v>
      </c>
    </row>
    <row r="109" spans="1:11" x14ac:dyDescent="0.2">
      <c r="A109" s="24"/>
      <c r="K109" s="7" t="str">
        <f t="shared" si="5"/>
        <v xml:space="preserve"> </v>
      </c>
    </row>
    <row r="110" spans="1:11" x14ac:dyDescent="0.2">
      <c r="A110" s="24"/>
      <c r="K110" s="7" t="str">
        <f t="shared" si="5"/>
        <v xml:space="preserve"> </v>
      </c>
    </row>
    <row r="111" spans="1:11" x14ac:dyDescent="0.2">
      <c r="A111" s="24"/>
      <c r="K111" s="7" t="str">
        <f t="shared" si="5"/>
        <v xml:space="preserve"> </v>
      </c>
    </row>
    <row r="112" spans="1:11" x14ac:dyDescent="0.2">
      <c r="A112" s="24"/>
      <c r="K112" s="7" t="str">
        <f t="shared" si="5"/>
        <v xml:space="preserve"> </v>
      </c>
    </row>
    <row r="113" spans="1:11" x14ac:dyDescent="0.2">
      <c r="A113" s="24"/>
      <c r="K113" s="7" t="str">
        <f t="shared" si="5"/>
        <v xml:space="preserve"> </v>
      </c>
    </row>
    <row r="114" spans="1:11" x14ac:dyDescent="0.2">
      <c r="A114" s="24"/>
      <c r="K114" s="7" t="str">
        <f t="shared" si="5"/>
        <v xml:space="preserve"> </v>
      </c>
    </row>
    <row r="115" spans="1:11" x14ac:dyDescent="0.2">
      <c r="A115" s="24"/>
      <c r="K115" s="7" t="str">
        <f t="shared" si="5"/>
        <v xml:space="preserve"> </v>
      </c>
    </row>
    <row r="116" spans="1:11" x14ac:dyDescent="0.2">
      <c r="A116" s="24"/>
      <c r="K116" s="7" t="str">
        <f t="shared" si="5"/>
        <v xml:space="preserve"> </v>
      </c>
    </row>
    <row r="117" spans="1:11" x14ac:dyDescent="0.2">
      <c r="A117" s="24"/>
      <c r="K117" s="7" t="str">
        <f t="shared" si="5"/>
        <v xml:space="preserve"> </v>
      </c>
    </row>
    <row r="118" spans="1:11" x14ac:dyDescent="0.2">
      <c r="A118" s="24"/>
      <c r="K118" s="7" t="str">
        <f t="shared" si="5"/>
        <v xml:space="preserve"> </v>
      </c>
    </row>
    <row r="119" spans="1:11" x14ac:dyDescent="0.2">
      <c r="A119" s="24"/>
      <c r="K119" s="7" t="str">
        <f t="shared" si="5"/>
        <v xml:space="preserve"> </v>
      </c>
    </row>
    <row r="120" spans="1:11" x14ac:dyDescent="0.2">
      <c r="A120" s="24"/>
      <c r="K120" s="7" t="str">
        <f t="shared" si="5"/>
        <v xml:space="preserve"> </v>
      </c>
    </row>
    <row r="121" spans="1:11" x14ac:dyDescent="0.2">
      <c r="A121" s="24"/>
      <c r="K121" s="7" t="str">
        <f t="shared" si="5"/>
        <v xml:space="preserve"> </v>
      </c>
    </row>
    <row r="122" spans="1:11" x14ac:dyDescent="0.2">
      <c r="A122" s="24"/>
      <c r="K122" s="7" t="str">
        <f t="shared" si="5"/>
        <v xml:space="preserve"> </v>
      </c>
    </row>
    <row r="123" spans="1:11" x14ac:dyDescent="0.2">
      <c r="A123" s="24"/>
      <c r="K123" s="7" t="str">
        <f t="shared" si="5"/>
        <v xml:space="preserve"> </v>
      </c>
    </row>
    <row r="124" spans="1:11" x14ac:dyDescent="0.2">
      <c r="A124" s="24"/>
      <c r="K124" s="7" t="str">
        <f t="shared" si="5"/>
        <v xml:space="preserve"> </v>
      </c>
    </row>
    <row r="125" spans="1:11" x14ac:dyDescent="0.2">
      <c r="A125" s="24"/>
      <c r="K125" s="7" t="str">
        <f t="shared" si="5"/>
        <v xml:space="preserve"> </v>
      </c>
    </row>
    <row r="126" spans="1:11" x14ac:dyDescent="0.2">
      <c r="A126" s="24"/>
      <c r="K126" s="7" t="str">
        <f t="shared" si="5"/>
        <v xml:space="preserve"> </v>
      </c>
    </row>
    <row r="127" spans="1:11" x14ac:dyDescent="0.2">
      <c r="A127" s="24"/>
      <c r="K127" s="7" t="str">
        <f t="shared" si="5"/>
        <v xml:space="preserve"> </v>
      </c>
    </row>
    <row r="128" spans="1:11" x14ac:dyDescent="0.2">
      <c r="A128" s="24"/>
      <c r="K128" s="7" t="str">
        <f t="shared" si="5"/>
        <v xml:space="preserve"> </v>
      </c>
    </row>
    <row r="129" spans="1:11" x14ac:dyDescent="0.2">
      <c r="A129" s="24"/>
      <c r="K129" s="7" t="str">
        <f t="shared" si="5"/>
        <v xml:space="preserve"> </v>
      </c>
    </row>
    <row r="130" spans="1:11" x14ac:dyDescent="0.2">
      <c r="A130" s="24"/>
      <c r="K130" s="7" t="str">
        <f t="shared" si="5"/>
        <v xml:space="preserve"> </v>
      </c>
    </row>
    <row r="131" spans="1:11" x14ac:dyDescent="0.2">
      <c r="A131" s="24"/>
      <c r="K131" s="7" t="str">
        <f t="shared" si="5"/>
        <v xml:space="preserve"> </v>
      </c>
    </row>
    <row r="132" spans="1:11" x14ac:dyDescent="0.2">
      <c r="A132" s="24"/>
      <c r="K132" s="7" t="str">
        <f t="shared" si="5"/>
        <v xml:space="preserve"> </v>
      </c>
    </row>
    <row r="133" spans="1:11" x14ac:dyDescent="0.2">
      <c r="A133" s="24"/>
      <c r="K133" s="7" t="str">
        <f t="shared" si="5"/>
        <v xml:space="preserve"> </v>
      </c>
    </row>
    <row r="134" spans="1:11" x14ac:dyDescent="0.2">
      <c r="A134" s="24"/>
      <c r="K134" s="7" t="str">
        <f t="shared" si="5"/>
        <v xml:space="preserve"> </v>
      </c>
    </row>
    <row r="135" spans="1:11" x14ac:dyDescent="0.2">
      <c r="A135" s="24"/>
      <c r="K135" s="7" t="str">
        <f t="shared" si="5"/>
        <v xml:space="preserve"> </v>
      </c>
    </row>
    <row r="136" spans="1:11" x14ac:dyDescent="0.2">
      <c r="A136" s="24"/>
      <c r="K136" s="7" t="str">
        <f t="shared" si="5"/>
        <v xml:space="preserve"> </v>
      </c>
    </row>
    <row r="137" spans="1:11" x14ac:dyDescent="0.2">
      <c r="A137" s="24"/>
      <c r="K137" s="7" t="str">
        <f t="shared" si="5"/>
        <v xml:space="preserve"> </v>
      </c>
    </row>
    <row r="138" spans="1:11" x14ac:dyDescent="0.2">
      <c r="A138" s="24"/>
      <c r="K138" s="7" t="str">
        <f t="shared" ref="K138:K169" si="6">IF(C138-SUM(D138:H138)=0," ","Out of Balance!")</f>
        <v xml:space="preserve"> </v>
      </c>
    </row>
    <row r="139" spans="1:11" x14ac:dyDescent="0.2">
      <c r="A139" s="24"/>
      <c r="K139" s="7" t="str">
        <f t="shared" si="6"/>
        <v xml:space="preserve"> </v>
      </c>
    </row>
    <row r="140" spans="1:11" x14ac:dyDescent="0.2">
      <c r="A140" s="24"/>
      <c r="K140" s="7" t="str">
        <f t="shared" si="6"/>
        <v xml:space="preserve"> </v>
      </c>
    </row>
    <row r="141" spans="1:11" x14ac:dyDescent="0.2">
      <c r="A141" s="24"/>
      <c r="K141" s="7" t="str">
        <f t="shared" si="6"/>
        <v xml:space="preserve"> </v>
      </c>
    </row>
    <row r="142" spans="1:11" x14ac:dyDescent="0.2">
      <c r="A142" s="24"/>
      <c r="K142" s="7" t="str">
        <f t="shared" si="6"/>
        <v xml:space="preserve"> </v>
      </c>
    </row>
    <row r="143" spans="1:11" x14ac:dyDescent="0.2">
      <c r="A143" s="24"/>
      <c r="K143" s="7" t="str">
        <f t="shared" si="6"/>
        <v xml:space="preserve"> </v>
      </c>
    </row>
    <row r="144" spans="1:11" x14ac:dyDescent="0.2">
      <c r="A144" s="24"/>
      <c r="K144" s="7" t="str">
        <f t="shared" si="6"/>
        <v xml:space="preserve"> </v>
      </c>
    </row>
    <row r="145" spans="1:11" x14ac:dyDescent="0.2">
      <c r="A145" s="24"/>
      <c r="K145" s="7" t="str">
        <f t="shared" si="6"/>
        <v xml:space="preserve"> </v>
      </c>
    </row>
    <row r="146" spans="1:11" x14ac:dyDescent="0.2">
      <c r="A146" s="24"/>
      <c r="K146" s="7" t="str">
        <f t="shared" si="6"/>
        <v xml:space="preserve"> </v>
      </c>
    </row>
    <row r="147" spans="1:11" x14ac:dyDescent="0.2">
      <c r="A147" s="24"/>
      <c r="K147" s="7" t="str">
        <f t="shared" si="6"/>
        <v xml:space="preserve"> </v>
      </c>
    </row>
    <row r="148" spans="1:11" x14ac:dyDescent="0.2">
      <c r="A148" s="24"/>
      <c r="K148" s="7" t="str">
        <f t="shared" si="6"/>
        <v xml:space="preserve"> </v>
      </c>
    </row>
    <row r="149" spans="1:11" x14ac:dyDescent="0.2">
      <c r="A149" s="24"/>
      <c r="K149" s="7" t="str">
        <f t="shared" si="6"/>
        <v xml:space="preserve"> </v>
      </c>
    </row>
    <row r="150" spans="1:11" x14ac:dyDescent="0.2">
      <c r="A150" s="24"/>
      <c r="K150" s="7" t="str">
        <f t="shared" si="6"/>
        <v xml:space="preserve"> </v>
      </c>
    </row>
    <row r="151" spans="1:11" x14ac:dyDescent="0.2">
      <c r="A151" s="24"/>
      <c r="K151" s="7" t="str">
        <f t="shared" si="6"/>
        <v xml:space="preserve"> </v>
      </c>
    </row>
    <row r="152" spans="1:11" x14ac:dyDescent="0.2">
      <c r="A152" s="24"/>
      <c r="K152" s="7" t="str">
        <f t="shared" si="6"/>
        <v xml:space="preserve"> </v>
      </c>
    </row>
    <row r="153" spans="1:11" x14ac:dyDescent="0.2">
      <c r="A153" s="24"/>
      <c r="K153" s="7" t="str">
        <f t="shared" si="6"/>
        <v xml:space="preserve"> </v>
      </c>
    </row>
    <row r="154" spans="1:11" x14ac:dyDescent="0.2">
      <c r="A154" s="24"/>
      <c r="K154" s="7" t="str">
        <f t="shared" si="6"/>
        <v xml:space="preserve"> </v>
      </c>
    </row>
    <row r="155" spans="1:11" x14ac:dyDescent="0.2">
      <c r="A155" s="24"/>
      <c r="K155" s="7" t="str">
        <f t="shared" si="6"/>
        <v xml:space="preserve"> </v>
      </c>
    </row>
    <row r="156" spans="1:11" x14ac:dyDescent="0.2">
      <c r="A156" s="24"/>
      <c r="K156" s="7" t="str">
        <f t="shared" si="6"/>
        <v xml:space="preserve"> </v>
      </c>
    </row>
    <row r="157" spans="1:11" x14ac:dyDescent="0.2">
      <c r="A157" s="24"/>
      <c r="K157" s="7" t="str">
        <f t="shared" si="6"/>
        <v xml:space="preserve"> </v>
      </c>
    </row>
    <row r="158" spans="1:11" x14ac:dyDescent="0.2">
      <c r="A158" s="24"/>
      <c r="K158" s="7" t="str">
        <f t="shared" si="6"/>
        <v xml:space="preserve"> </v>
      </c>
    </row>
    <row r="159" spans="1:11" x14ac:dyDescent="0.2">
      <c r="A159" s="24"/>
      <c r="K159" s="7" t="str">
        <f t="shared" si="6"/>
        <v xml:space="preserve"> </v>
      </c>
    </row>
    <row r="160" spans="1:11" x14ac:dyDescent="0.2">
      <c r="A160" s="24"/>
      <c r="K160" s="7" t="str">
        <f t="shared" si="6"/>
        <v xml:space="preserve"> </v>
      </c>
    </row>
    <row r="161" spans="1:11" x14ac:dyDescent="0.2">
      <c r="A161" s="24"/>
      <c r="K161" s="7" t="str">
        <f t="shared" si="6"/>
        <v xml:space="preserve"> </v>
      </c>
    </row>
    <row r="162" spans="1:11" x14ac:dyDescent="0.2">
      <c r="A162" s="24"/>
      <c r="K162" s="7" t="str">
        <f t="shared" si="6"/>
        <v xml:space="preserve"> </v>
      </c>
    </row>
    <row r="163" spans="1:11" x14ac:dyDescent="0.2">
      <c r="A163" s="24"/>
      <c r="K163" s="7" t="str">
        <f t="shared" si="6"/>
        <v xml:space="preserve"> </v>
      </c>
    </row>
    <row r="164" spans="1:11" x14ac:dyDescent="0.2">
      <c r="A164" s="24"/>
      <c r="K164" s="7" t="str">
        <f t="shared" si="6"/>
        <v xml:space="preserve"> </v>
      </c>
    </row>
    <row r="165" spans="1:11" x14ac:dyDescent="0.2">
      <c r="A165" s="24"/>
      <c r="K165" s="7" t="str">
        <f t="shared" si="6"/>
        <v xml:space="preserve"> </v>
      </c>
    </row>
    <row r="166" spans="1:11" x14ac:dyDescent="0.2">
      <c r="A166" s="24"/>
      <c r="K166" s="7" t="str">
        <f t="shared" si="6"/>
        <v xml:space="preserve"> </v>
      </c>
    </row>
    <row r="167" spans="1:11" x14ac:dyDescent="0.2">
      <c r="A167" s="24"/>
      <c r="K167" s="7" t="str">
        <f t="shared" si="6"/>
        <v xml:space="preserve"> </v>
      </c>
    </row>
    <row r="168" spans="1:11" x14ac:dyDescent="0.2">
      <c r="A168" s="24"/>
      <c r="K168" s="7" t="str">
        <f t="shared" si="6"/>
        <v xml:space="preserve"> </v>
      </c>
    </row>
    <row r="169" spans="1:11" x14ac:dyDescent="0.2">
      <c r="A169" s="24"/>
      <c r="K169" s="7" t="str">
        <f t="shared" si="6"/>
        <v xml:space="preserve"> </v>
      </c>
    </row>
    <row r="170" spans="1:11" x14ac:dyDescent="0.2">
      <c r="A170" s="24"/>
      <c r="K170" s="7" t="str">
        <f t="shared" ref="K170:K193" si="7">IF(C170-SUM(D170:H170)=0," ","Out of Balance!")</f>
        <v xml:space="preserve"> </v>
      </c>
    </row>
    <row r="171" spans="1:11" x14ac:dyDescent="0.2">
      <c r="A171" s="24"/>
      <c r="K171" s="7" t="str">
        <f t="shared" si="7"/>
        <v xml:space="preserve"> </v>
      </c>
    </row>
    <row r="172" spans="1:11" x14ac:dyDescent="0.2">
      <c r="A172" s="24"/>
      <c r="K172" s="7" t="str">
        <f t="shared" si="7"/>
        <v xml:space="preserve"> </v>
      </c>
    </row>
    <row r="173" spans="1:11" x14ac:dyDescent="0.2">
      <c r="A173" s="24"/>
      <c r="K173" s="7" t="str">
        <f t="shared" si="7"/>
        <v xml:space="preserve"> </v>
      </c>
    </row>
    <row r="174" spans="1:11" x14ac:dyDescent="0.2">
      <c r="A174" s="24"/>
      <c r="K174" s="7" t="str">
        <f t="shared" si="7"/>
        <v xml:space="preserve"> </v>
      </c>
    </row>
    <row r="175" spans="1:11" x14ac:dyDescent="0.2">
      <c r="A175" s="24"/>
      <c r="K175" s="7" t="str">
        <f t="shared" si="7"/>
        <v xml:space="preserve"> </v>
      </c>
    </row>
    <row r="176" spans="1:11" x14ac:dyDescent="0.2">
      <c r="A176" s="24"/>
      <c r="K176" s="7" t="str">
        <f t="shared" si="7"/>
        <v xml:space="preserve"> </v>
      </c>
    </row>
    <row r="177" spans="1:11" x14ac:dyDescent="0.2">
      <c r="A177" s="24"/>
      <c r="K177" s="7" t="str">
        <f t="shared" si="7"/>
        <v xml:space="preserve"> </v>
      </c>
    </row>
    <row r="178" spans="1:11" x14ac:dyDescent="0.2">
      <c r="A178" s="24"/>
      <c r="K178" s="7" t="str">
        <f t="shared" si="7"/>
        <v xml:space="preserve"> </v>
      </c>
    </row>
    <row r="179" spans="1:11" x14ac:dyDescent="0.2">
      <c r="A179" s="24"/>
      <c r="K179" s="7" t="str">
        <f t="shared" si="7"/>
        <v xml:space="preserve"> </v>
      </c>
    </row>
    <row r="180" spans="1:11" x14ac:dyDescent="0.2">
      <c r="A180" s="24"/>
      <c r="K180" s="7" t="str">
        <f t="shared" si="7"/>
        <v xml:space="preserve"> </v>
      </c>
    </row>
    <row r="181" spans="1:11" x14ac:dyDescent="0.2">
      <c r="A181" s="24"/>
      <c r="K181" s="7" t="str">
        <f t="shared" si="7"/>
        <v xml:space="preserve"> </v>
      </c>
    </row>
    <row r="182" spans="1:11" x14ac:dyDescent="0.2">
      <c r="A182" s="24"/>
      <c r="K182" s="7" t="str">
        <f t="shared" si="7"/>
        <v xml:space="preserve"> </v>
      </c>
    </row>
    <row r="183" spans="1:11" x14ac:dyDescent="0.2">
      <c r="A183" s="24"/>
      <c r="K183" s="7" t="str">
        <f t="shared" si="7"/>
        <v xml:space="preserve"> </v>
      </c>
    </row>
    <row r="184" spans="1:11" x14ac:dyDescent="0.2">
      <c r="A184" s="24"/>
      <c r="K184" s="7" t="str">
        <f t="shared" si="7"/>
        <v xml:space="preserve"> </v>
      </c>
    </row>
    <row r="185" spans="1:11" x14ac:dyDescent="0.2">
      <c r="A185" s="24"/>
      <c r="K185" s="7" t="str">
        <f t="shared" si="7"/>
        <v xml:space="preserve"> </v>
      </c>
    </row>
    <row r="186" spans="1:11" x14ac:dyDescent="0.2">
      <c r="A186" s="24"/>
      <c r="K186" s="7" t="str">
        <f t="shared" si="7"/>
        <v xml:space="preserve"> </v>
      </c>
    </row>
    <row r="187" spans="1:11" x14ac:dyDescent="0.2">
      <c r="A187" s="24"/>
      <c r="K187" s="7" t="str">
        <f t="shared" si="7"/>
        <v xml:space="preserve"> </v>
      </c>
    </row>
    <row r="188" spans="1:11" x14ac:dyDescent="0.2">
      <c r="A188" s="24"/>
      <c r="K188" s="7" t="str">
        <f t="shared" si="7"/>
        <v xml:space="preserve"> </v>
      </c>
    </row>
    <row r="189" spans="1:11" x14ac:dyDescent="0.2">
      <c r="A189" s="24"/>
      <c r="K189" s="7" t="str">
        <f t="shared" si="7"/>
        <v xml:space="preserve"> </v>
      </c>
    </row>
    <row r="190" spans="1:11" x14ac:dyDescent="0.2">
      <c r="A190" s="24"/>
      <c r="K190" s="7" t="str">
        <f t="shared" si="7"/>
        <v xml:space="preserve"> </v>
      </c>
    </row>
    <row r="191" spans="1:11" x14ac:dyDescent="0.2">
      <c r="A191" s="24"/>
      <c r="K191" s="7" t="str">
        <f t="shared" si="7"/>
        <v xml:space="preserve"> </v>
      </c>
    </row>
    <row r="192" spans="1:11" x14ac:dyDescent="0.2">
      <c r="A192" s="24"/>
      <c r="K192" s="7" t="str">
        <f t="shared" si="7"/>
        <v xml:space="preserve"> </v>
      </c>
    </row>
    <row r="193" spans="1:11" x14ac:dyDescent="0.2">
      <c r="A193" s="24"/>
      <c r="K193" s="7" t="str">
        <f t="shared" si="7"/>
        <v xml:space="preserve"> </v>
      </c>
    </row>
    <row r="194" spans="1:11" x14ac:dyDescent="0.2">
      <c r="A194" s="24"/>
    </row>
    <row r="195" spans="1:11" x14ac:dyDescent="0.2">
      <c r="A195" s="24"/>
    </row>
    <row r="196" spans="1:11" x14ac:dyDescent="0.2">
      <c r="A196" s="24"/>
    </row>
    <row r="197" spans="1:11" x14ac:dyDescent="0.2">
      <c r="A197" s="24"/>
    </row>
    <row r="198" spans="1:11" x14ac:dyDescent="0.2">
      <c r="A198" s="24"/>
    </row>
    <row r="199" spans="1:11" x14ac:dyDescent="0.2">
      <c r="A199" s="24"/>
    </row>
    <row r="200" spans="1:11" x14ac:dyDescent="0.2">
      <c r="A200" s="24"/>
    </row>
  </sheetData>
  <mergeCells count="3">
    <mergeCell ref="L8:M8"/>
    <mergeCell ref="Q7:T7"/>
    <mergeCell ref="E8:J8"/>
  </mergeCells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Sheet1 (2)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 00</vt:lpstr>
      <vt:lpstr>April!Print_Area</vt:lpstr>
      <vt:lpstr>August!Print_Area</vt:lpstr>
      <vt:lpstr>December!Print_Area</vt:lpstr>
      <vt:lpstr>'Jan 00'!Print_Area</vt:lpstr>
      <vt:lpstr>July!Print_Area</vt:lpstr>
      <vt:lpstr>June!Print_Area</vt:lpstr>
      <vt:lpstr>May!Print_Area</vt:lpstr>
      <vt:lpstr>November!Print_Area</vt:lpstr>
      <vt:lpstr>October!Print_Area</vt:lpstr>
      <vt:lpstr>September!Print_Area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2000-07-26T16:45:14Z</cp:lastPrinted>
  <dcterms:created xsi:type="dcterms:W3CDTF">2000-04-03T16:07:37Z</dcterms:created>
  <dcterms:modified xsi:type="dcterms:W3CDTF">2014-09-03T14:00:20Z</dcterms:modified>
</cp:coreProperties>
</file>