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Feb 00" sheetId="1" r:id="rId1"/>
  </sheets>
  <definedNames>
    <definedName name="_xlnm.Print_Area" localSheetId="0">'Feb 00'!$A$1:$O$78</definedName>
    <definedName name="_xlnm.Print_Titles" localSheetId="0">'Feb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O10" i="1"/>
  <c r="O11" i="1"/>
  <c r="O12" i="1"/>
  <c r="D13" i="1"/>
  <c r="D15" i="1" s="1"/>
  <c r="E13" i="1"/>
  <c r="F13" i="1"/>
  <c r="G13" i="1"/>
  <c r="G15" i="1" s="1"/>
  <c r="G23" i="1" s="1"/>
  <c r="H13" i="1"/>
  <c r="H15" i="1" s="1"/>
  <c r="H23" i="1" s="1"/>
  <c r="I13" i="1"/>
  <c r="J13" i="1"/>
  <c r="K13" i="1"/>
  <c r="K15" i="1" s="1"/>
  <c r="K23" i="1" s="1"/>
  <c r="L13" i="1"/>
  <c r="L15" i="1" s="1"/>
  <c r="L23" i="1" s="1"/>
  <c r="M13" i="1"/>
  <c r="D14" i="1"/>
  <c r="O14" i="1" s="1"/>
  <c r="E14" i="1"/>
  <c r="E15" i="1" s="1"/>
  <c r="E23" i="1" s="1"/>
  <c r="E35" i="1" s="1"/>
  <c r="F14" i="1"/>
  <c r="G14" i="1"/>
  <c r="H14" i="1"/>
  <c r="I14" i="1"/>
  <c r="I15" i="1" s="1"/>
  <c r="I23" i="1" s="1"/>
  <c r="J14" i="1"/>
  <c r="K14" i="1"/>
  <c r="L14" i="1"/>
  <c r="M14" i="1"/>
  <c r="M15" i="1" s="1"/>
  <c r="M23" i="1" s="1"/>
  <c r="M35" i="1" s="1"/>
  <c r="F15" i="1"/>
  <c r="F23" i="1" s="1"/>
  <c r="F35" i="1" s="1"/>
  <c r="J15" i="1"/>
  <c r="J23" i="1" s="1"/>
  <c r="F18" i="1"/>
  <c r="G18" i="1"/>
  <c r="H18" i="1"/>
  <c r="O18" i="1" s="1"/>
  <c r="I18" i="1"/>
  <c r="J18" i="1"/>
  <c r="K18" i="1"/>
  <c r="L18" i="1"/>
  <c r="M18" i="1"/>
  <c r="O20" i="1"/>
  <c r="O28" i="1"/>
  <c r="D29" i="1"/>
  <c r="D33" i="1" s="1"/>
  <c r="E29" i="1"/>
  <c r="E33" i="1" s="1"/>
  <c r="F29" i="1"/>
  <c r="G29" i="1"/>
  <c r="H29" i="1"/>
  <c r="H33" i="1" s="1"/>
  <c r="I29" i="1"/>
  <c r="I33" i="1" s="1"/>
  <c r="J29" i="1"/>
  <c r="K29" i="1"/>
  <c r="L29" i="1"/>
  <c r="L33" i="1" s="1"/>
  <c r="M29" i="1"/>
  <c r="M33" i="1" s="1"/>
  <c r="O30" i="1"/>
  <c r="O31" i="1"/>
  <c r="O32" i="1"/>
  <c r="F33" i="1"/>
  <c r="G33" i="1"/>
  <c r="J33" i="1"/>
  <c r="K33" i="1"/>
  <c r="O40" i="1"/>
  <c r="O41" i="1"/>
  <c r="O42" i="1"/>
  <c r="D43" i="1"/>
  <c r="E43" i="1"/>
  <c r="F43" i="1"/>
  <c r="F48" i="1" s="1"/>
  <c r="F56" i="1" s="1"/>
  <c r="G43" i="1"/>
  <c r="G48" i="1" s="1"/>
  <c r="G56" i="1" s="1"/>
  <c r="H43" i="1"/>
  <c r="I43" i="1"/>
  <c r="J43" i="1"/>
  <c r="J48" i="1" s="1"/>
  <c r="J56" i="1" s="1"/>
  <c r="K43" i="1"/>
  <c r="K48" i="1" s="1"/>
  <c r="K56" i="1" s="1"/>
  <c r="L43" i="1"/>
  <c r="M43" i="1"/>
  <c r="O44" i="1"/>
  <c r="O45" i="1"/>
  <c r="O46" i="1"/>
  <c r="D48" i="1"/>
  <c r="E48" i="1"/>
  <c r="E56" i="1" s="1"/>
  <c r="H48" i="1"/>
  <c r="I48" i="1"/>
  <c r="I56" i="1" s="1"/>
  <c r="L48" i="1"/>
  <c r="M48" i="1"/>
  <c r="M56" i="1" s="1"/>
  <c r="O50" i="1"/>
  <c r="O51" i="1"/>
  <c r="O52" i="1"/>
  <c r="D54" i="1"/>
  <c r="E54" i="1"/>
  <c r="F54" i="1"/>
  <c r="G54" i="1"/>
  <c r="O54" i="1" s="1"/>
  <c r="H54" i="1"/>
  <c r="I54" i="1"/>
  <c r="J54" i="1"/>
  <c r="K54" i="1"/>
  <c r="L54" i="1"/>
  <c r="M54" i="1"/>
  <c r="D56" i="1"/>
  <c r="H56" i="1"/>
  <c r="L56" i="1"/>
  <c r="O59" i="1"/>
  <c r="O60" i="1"/>
  <c r="O61" i="1"/>
  <c r="D63" i="1"/>
  <c r="E63" i="1"/>
  <c r="F63" i="1"/>
  <c r="G63" i="1"/>
  <c r="H63" i="1"/>
  <c r="I63" i="1"/>
  <c r="J63" i="1"/>
  <c r="O63" i="1" s="1"/>
  <c r="K63" i="1"/>
  <c r="L63" i="1"/>
  <c r="M63" i="1"/>
  <c r="O66" i="1"/>
  <c r="D67" i="1"/>
  <c r="E67" i="1"/>
  <c r="E69" i="1" s="1"/>
  <c r="F67" i="1"/>
  <c r="F69" i="1" s="1"/>
  <c r="G67" i="1"/>
  <c r="H67" i="1"/>
  <c r="I67" i="1"/>
  <c r="I69" i="1" s="1"/>
  <c r="J67" i="1"/>
  <c r="J69" i="1" s="1"/>
  <c r="K67" i="1"/>
  <c r="L67" i="1"/>
  <c r="M67" i="1"/>
  <c r="M69" i="1" s="1"/>
  <c r="O67" i="1"/>
  <c r="D69" i="1"/>
  <c r="G69" i="1"/>
  <c r="H69" i="1"/>
  <c r="K69" i="1"/>
  <c r="L69" i="1"/>
  <c r="H35" i="1" l="1"/>
  <c r="H37" i="1" s="1"/>
  <c r="H71" i="1" s="1"/>
  <c r="H73" i="1" s="1"/>
  <c r="G35" i="1"/>
  <c r="O48" i="1"/>
  <c r="M37" i="1"/>
  <c r="M71" i="1" s="1"/>
  <c r="M73" i="1" s="1"/>
  <c r="E37" i="1"/>
  <c r="O56" i="1"/>
  <c r="O33" i="1"/>
  <c r="O15" i="1"/>
  <c r="O23" i="1" s="1"/>
  <c r="D23" i="1"/>
  <c r="D35" i="1" s="1"/>
  <c r="J37" i="1"/>
  <c r="J71" i="1" s="1"/>
  <c r="J73" i="1" s="1"/>
  <c r="I35" i="1"/>
  <c r="I37" i="1" s="1"/>
  <c r="I71" i="1" s="1"/>
  <c r="I73" i="1" s="1"/>
  <c r="K35" i="1"/>
  <c r="K37" i="1" s="1"/>
  <c r="K71" i="1" s="1"/>
  <c r="K73" i="1" s="1"/>
  <c r="L35" i="1"/>
  <c r="L37" i="1" s="1"/>
  <c r="L71" i="1" s="1"/>
  <c r="L73" i="1" s="1"/>
  <c r="F71" i="1"/>
  <c r="F73" i="1" s="1"/>
  <c r="O69" i="1"/>
  <c r="E71" i="1"/>
  <c r="E73" i="1" s="1"/>
  <c r="G37" i="1"/>
  <c r="G71" i="1" s="1"/>
  <c r="G73" i="1" s="1"/>
  <c r="F37" i="1"/>
  <c r="J35" i="1"/>
  <c r="O43" i="1"/>
  <c r="O13" i="1"/>
  <c r="O29" i="1"/>
  <c r="O35" i="1" l="1"/>
  <c r="D37" i="1"/>
  <c r="O37" i="1" l="1"/>
  <c r="D71" i="1"/>
  <c r="D73" i="1" l="1"/>
  <c r="O73" i="1" s="1"/>
  <c r="O71" i="1"/>
</calcChain>
</file>

<file path=xl/comments1.xml><?xml version="1.0" encoding="utf-8"?>
<comments xmlns="http://schemas.openxmlformats.org/spreadsheetml/2006/main">
  <authors>
    <author>hcamp</author>
  </authors>
  <commentList>
    <comment ref="P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P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P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P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P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P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P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P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P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P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P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P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P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P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P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P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P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P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P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<sst xmlns="http://schemas.openxmlformats.org/spreadsheetml/2006/main" count="108" uniqueCount="76">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</sst>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  <xf numFmtId="3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82"/>
  <sheetViews>
    <sheetView showGridLines="0" tabSelected="1" topLeftCell="B1" workbookViewId="0">
      <selection activeCell="M18" sqref="M18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9" width="14.85546875" hidden="1" customWidth="1"/>
    <col min="10" max="13" width="14.85546875" customWidth="1"/>
    <col min="14" max="14" width="2" customWidth="1"/>
    <col min="15" max="15" width="18.5703125" style="21" bestFit="1" customWidth="1"/>
  </cols>
  <sheetData>
    <row r="1" spans="1:15" ht="23.25" x14ac:dyDescent="0.35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</row>
    <row r="2" spans="1:15" x14ac:dyDescent="0.2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</row>
    <row r="3" spans="1:15" x14ac:dyDescent="0.2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</row>
    <row r="5" spans="1:15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O5" s="23" t="s">
        <v>33</v>
      </c>
    </row>
    <row r="6" spans="1:15" ht="18" x14ac:dyDescent="0.25"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ht="18" x14ac:dyDescent="0.25">
      <c r="A7" s="11" t="s">
        <v>25</v>
      </c>
      <c r="C7" s="26" t="s">
        <v>53</v>
      </c>
      <c r="D7" s="12">
        <v>36557</v>
      </c>
      <c r="E7" s="12">
        <f t="shared" ref="E7:K7" si="0">D7+1</f>
        <v>36558</v>
      </c>
      <c r="F7" s="12">
        <f t="shared" si="0"/>
        <v>36559</v>
      </c>
      <c r="G7" s="12">
        <f t="shared" si="0"/>
        <v>36560</v>
      </c>
      <c r="H7" s="12">
        <f t="shared" si="0"/>
        <v>36561</v>
      </c>
      <c r="I7" s="12">
        <f t="shared" si="0"/>
        <v>36562</v>
      </c>
      <c r="J7" s="12">
        <f t="shared" si="0"/>
        <v>36563</v>
      </c>
      <c r="K7" s="12">
        <f t="shared" si="0"/>
        <v>36564</v>
      </c>
      <c r="L7" s="12">
        <f>K7+1</f>
        <v>36565</v>
      </c>
      <c r="M7" s="12">
        <f>L7+1</f>
        <v>36566</v>
      </c>
      <c r="N7" s="12">
        <v>36421</v>
      </c>
    </row>
    <row r="8" spans="1:15" ht="18" x14ac:dyDescent="0.25">
      <c r="D8" s="9"/>
      <c r="E8" s="9"/>
      <c r="F8" s="9"/>
      <c r="G8" s="9"/>
      <c r="H8" s="9"/>
      <c r="I8" s="9"/>
      <c r="J8" s="9"/>
      <c r="K8" s="9"/>
      <c r="L8" s="9"/>
      <c r="M8" s="9"/>
    </row>
    <row r="9" spans="1:15" x14ac:dyDescent="0.2">
      <c r="A9" s="8" t="s">
        <v>21</v>
      </c>
    </row>
    <row r="10" spans="1:15" x14ac:dyDescent="0.2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H10" s="46">
        <v>240000</v>
      </c>
      <c r="I10" s="46">
        <v>240000</v>
      </c>
      <c r="J10" s="46">
        <v>240000</v>
      </c>
      <c r="K10" s="47">
        <v>170000</v>
      </c>
      <c r="L10" s="46">
        <v>170000</v>
      </c>
      <c r="M10" s="47">
        <v>200000</v>
      </c>
      <c r="O10" s="30">
        <f t="shared" ref="O10:O15" si="1">SUM(D10:N10)</f>
        <v>2006835</v>
      </c>
    </row>
    <row r="11" spans="1:15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O11" s="30">
        <f t="shared" si="1"/>
        <v>0</v>
      </c>
    </row>
    <row r="12" spans="1:15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O12" s="30">
        <f t="shared" si="1"/>
        <v>40000</v>
      </c>
    </row>
    <row r="13" spans="1:15" x14ac:dyDescent="0.2">
      <c r="A13" s="2" t="s">
        <v>60</v>
      </c>
      <c r="B13" t="s">
        <v>64</v>
      </c>
      <c r="D13" s="29">
        <f t="shared" ref="D13:K13" si="2">+D32+D51+D52</f>
        <v>10800</v>
      </c>
      <c r="E13" s="29">
        <f t="shared" si="2"/>
        <v>10800</v>
      </c>
      <c r="F13" s="29">
        <f t="shared" si="2"/>
        <v>10800</v>
      </c>
      <c r="G13" s="29">
        <f t="shared" si="2"/>
        <v>10800</v>
      </c>
      <c r="H13" s="29">
        <f t="shared" si="2"/>
        <v>10800</v>
      </c>
      <c r="I13" s="29">
        <f t="shared" si="2"/>
        <v>10800</v>
      </c>
      <c r="J13" s="29">
        <f t="shared" si="2"/>
        <v>10800</v>
      </c>
      <c r="K13" s="29">
        <f t="shared" si="2"/>
        <v>10800</v>
      </c>
      <c r="L13" s="29">
        <f>+L32+L51+L52</f>
        <v>10800</v>
      </c>
      <c r="M13" s="29">
        <f>+M32+M51+M52</f>
        <v>10800</v>
      </c>
      <c r="O13" s="30">
        <f t="shared" si="1"/>
        <v>108000</v>
      </c>
    </row>
    <row r="14" spans="1:15" x14ac:dyDescent="0.2">
      <c r="A14">
        <v>980073</v>
      </c>
      <c r="B14" t="s">
        <v>50</v>
      </c>
      <c r="D14" s="29">
        <f t="shared" ref="D14:K14" si="3">SUM(D59:D61)</f>
        <v>13500</v>
      </c>
      <c r="E14" s="29">
        <f t="shared" si="3"/>
        <v>13500</v>
      </c>
      <c r="F14" s="29">
        <f t="shared" si="3"/>
        <v>19500</v>
      </c>
      <c r="G14" s="29">
        <f t="shared" si="3"/>
        <v>19500</v>
      </c>
      <c r="H14" s="29">
        <f t="shared" si="3"/>
        <v>19500</v>
      </c>
      <c r="I14" s="29">
        <f t="shared" si="3"/>
        <v>19500</v>
      </c>
      <c r="J14" s="29">
        <f t="shared" si="3"/>
        <v>19500</v>
      </c>
      <c r="K14" s="47">
        <f t="shared" si="3"/>
        <v>9000</v>
      </c>
      <c r="L14" s="46">
        <f>SUM(L59:L61)</f>
        <v>9000</v>
      </c>
      <c r="M14" s="46">
        <f>SUM(M59:M61)</f>
        <v>9000</v>
      </c>
      <c r="O14" s="30">
        <f t="shared" si="1"/>
        <v>151500</v>
      </c>
    </row>
    <row r="15" spans="1:15" x14ac:dyDescent="0.2">
      <c r="A15" s="13" t="s">
        <v>27</v>
      </c>
      <c r="D15" s="31">
        <f t="shared" ref="D15:K15" si="4">SUM(D10:D14)</f>
        <v>197245</v>
      </c>
      <c r="E15" s="31">
        <f t="shared" si="4"/>
        <v>197245</v>
      </c>
      <c r="F15" s="31">
        <f t="shared" si="4"/>
        <v>203245</v>
      </c>
      <c r="G15" s="31">
        <f t="shared" si="4"/>
        <v>274300</v>
      </c>
      <c r="H15" s="31">
        <f t="shared" si="4"/>
        <v>274300</v>
      </c>
      <c r="I15" s="31">
        <f t="shared" si="4"/>
        <v>274300</v>
      </c>
      <c r="J15" s="31">
        <f t="shared" si="4"/>
        <v>274300</v>
      </c>
      <c r="K15" s="31">
        <f t="shared" si="4"/>
        <v>193800</v>
      </c>
      <c r="L15" s="31">
        <f>SUM(L10:L14)</f>
        <v>193800</v>
      </c>
      <c r="M15" s="31">
        <f>SUM(M10:M14)</f>
        <v>223800</v>
      </c>
      <c r="O15" s="32">
        <f t="shared" si="1"/>
        <v>2306335</v>
      </c>
    </row>
    <row r="16" spans="1:15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O16" s="30"/>
    </row>
    <row r="17" spans="1:16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O17" s="30"/>
    </row>
    <row r="18" spans="1:16" x14ac:dyDescent="0.2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9">
        <f t="shared" ref="G18:L18" si="5">20000+40000+45000</f>
        <v>105000</v>
      </c>
      <c r="H18" s="49">
        <f t="shared" si="5"/>
        <v>105000</v>
      </c>
      <c r="I18" s="49">
        <f t="shared" si="5"/>
        <v>105000</v>
      </c>
      <c r="J18" s="49">
        <f t="shared" si="5"/>
        <v>105000</v>
      </c>
      <c r="K18" s="48">
        <f t="shared" si="5"/>
        <v>105000</v>
      </c>
      <c r="L18" s="48">
        <f t="shared" si="5"/>
        <v>105000</v>
      </c>
      <c r="M18" s="48">
        <f>20000+40000+45000-80000</f>
        <v>25000</v>
      </c>
      <c r="O18" s="32">
        <f>SUM(D18:N18)</f>
        <v>755000</v>
      </c>
    </row>
    <row r="19" spans="1:16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O19" s="34"/>
    </row>
    <row r="20" spans="1:16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O20" s="32">
        <f>SUM(D20:N20)</f>
        <v>0</v>
      </c>
    </row>
    <row r="21" spans="1:16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O21" s="34"/>
    </row>
    <row r="22" spans="1:16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O22" s="30"/>
    </row>
    <row r="23" spans="1:16" ht="21" thickBot="1" x14ac:dyDescent="0.35">
      <c r="A23" s="16" t="s">
        <v>26</v>
      </c>
      <c r="B23" s="17"/>
      <c r="C23" s="17"/>
      <c r="D23" s="35">
        <f t="shared" ref="D23:K23" si="6">D15+D18+D20</f>
        <v>217245</v>
      </c>
      <c r="E23" s="35">
        <f t="shared" si="6"/>
        <v>217245</v>
      </c>
      <c r="F23" s="35">
        <f t="shared" si="6"/>
        <v>263245</v>
      </c>
      <c r="G23" s="35">
        <f t="shared" si="6"/>
        <v>379300</v>
      </c>
      <c r="H23" s="35">
        <f t="shared" si="6"/>
        <v>379300</v>
      </c>
      <c r="I23" s="35">
        <f t="shared" si="6"/>
        <v>379300</v>
      </c>
      <c r="J23" s="35">
        <f t="shared" si="6"/>
        <v>379300</v>
      </c>
      <c r="K23" s="35">
        <f t="shared" si="6"/>
        <v>298800</v>
      </c>
      <c r="L23" s="35">
        <f>L15+L18+L20</f>
        <v>298800</v>
      </c>
      <c r="M23" s="35">
        <f>M15+M18+M20</f>
        <v>248800</v>
      </c>
      <c r="O23" s="36">
        <f>O15+O18</f>
        <v>3061335</v>
      </c>
    </row>
    <row r="24" spans="1:16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O24" s="30"/>
    </row>
    <row r="25" spans="1:16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O25" s="30"/>
    </row>
    <row r="26" spans="1:16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O26" s="30"/>
    </row>
    <row r="27" spans="1:16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O27" s="30"/>
    </row>
    <row r="28" spans="1:16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O28" s="30">
        <f t="shared" ref="O28:O33" si="7">SUM(D28:N28)</f>
        <v>9100</v>
      </c>
    </row>
    <row r="29" spans="1:16" x14ac:dyDescent="0.2">
      <c r="A29" s="2" t="s">
        <v>35</v>
      </c>
      <c r="B29" s="25" t="s">
        <v>45</v>
      </c>
      <c r="C29" s="25" t="s">
        <v>40</v>
      </c>
      <c r="D29" s="29">
        <f t="shared" ref="D29:M29" si="8">4000+5000+2500+4000</f>
        <v>15500</v>
      </c>
      <c r="E29" s="29">
        <f t="shared" si="8"/>
        <v>15500</v>
      </c>
      <c r="F29" s="29">
        <f t="shared" si="8"/>
        <v>15500</v>
      </c>
      <c r="G29" s="29">
        <f t="shared" si="8"/>
        <v>15500</v>
      </c>
      <c r="H29" s="29">
        <f t="shared" si="8"/>
        <v>15500</v>
      </c>
      <c r="I29" s="29">
        <f t="shared" si="8"/>
        <v>15500</v>
      </c>
      <c r="J29" s="29">
        <f t="shared" si="8"/>
        <v>15500</v>
      </c>
      <c r="K29" s="29">
        <f t="shared" si="8"/>
        <v>15500</v>
      </c>
      <c r="L29" s="29">
        <f t="shared" si="8"/>
        <v>15500</v>
      </c>
      <c r="M29" s="29">
        <f t="shared" si="8"/>
        <v>15500</v>
      </c>
      <c r="O29" s="30">
        <f t="shared" si="7"/>
        <v>155000</v>
      </c>
    </row>
    <row r="30" spans="1:16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O30" s="30">
        <f t="shared" si="7"/>
        <v>100000</v>
      </c>
    </row>
    <row r="31" spans="1:16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O31" s="30">
        <f t="shared" si="7"/>
        <v>2500</v>
      </c>
    </row>
    <row r="32" spans="1:16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O32" s="30">
        <f t="shared" si="7"/>
        <v>0</v>
      </c>
    </row>
    <row r="33" spans="1:16" x14ac:dyDescent="0.2">
      <c r="A33" s="2"/>
      <c r="B33" s="13" t="s">
        <v>32</v>
      </c>
      <c r="C33" s="13"/>
      <c r="D33" s="31">
        <f t="shared" ref="D33:K33" si="9">SUM(D28:D32)</f>
        <v>26660</v>
      </c>
      <c r="E33" s="31">
        <f t="shared" si="9"/>
        <v>26660</v>
      </c>
      <c r="F33" s="31">
        <f t="shared" si="9"/>
        <v>26660</v>
      </c>
      <c r="G33" s="31">
        <f t="shared" si="9"/>
        <v>26660</v>
      </c>
      <c r="H33" s="31">
        <f t="shared" si="9"/>
        <v>26660</v>
      </c>
      <c r="I33" s="31">
        <f t="shared" si="9"/>
        <v>26660</v>
      </c>
      <c r="J33" s="31">
        <f t="shared" si="9"/>
        <v>26660</v>
      </c>
      <c r="K33" s="31">
        <f t="shared" si="9"/>
        <v>26660</v>
      </c>
      <c r="L33" s="31">
        <f>SUM(L28:L32)</f>
        <v>26660</v>
      </c>
      <c r="M33" s="31">
        <f>SUM(M28:M32)</f>
        <v>26660</v>
      </c>
      <c r="O33" s="32">
        <f t="shared" si="7"/>
        <v>266600</v>
      </c>
    </row>
    <row r="34" spans="1:16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O34" s="30"/>
    </row>
    <row r="35" spans="1:16" x14ac:dyDescent="0.2">
      <c r="A35" s="2" t="s">
        <v>35</v>
      </c>
      <c r="B35" t="s">
        <v>67</v>
      </c>
      <c r="C35" s="2" t="s">
        <v>40</v>
      </c>
      <c r="D35" s="38">
        <f t="shared" ref="D35:K35" si="10">D23-D33-D56-D63-D69</f>
        <v>96945</v>
      </c>
      <c r="E35" s="38">
        <f t="shared" si="10"/>
        <v>96945</v>
      </c>
      <c r="F35" s="38">
        <f t="shared" si="10"/>
        <v>136945</v>
      </c>
      <c r="G35" s="38">
        <f t="shared" si="10"/>
        <v>253000</v>
      </c>
      <c r="H35" s="38">
        <f t="shared" si="10"/>
        <v>253000</v>
      </c>
      <c r="I35" s="38">
        <f t="shared" si="10"/>
        <v>253000</v>
      </c>
      <c r="J35" s="38">
        <f t="shared" si="10"/>
        <v>253000</v>
      </c>
      <c r="K35" s="38">
        <f t="shared" si="10"/>
        <v>183000</v>
      </c>
      <c r="L35" s="38">
        <f>L23-L33-L56-L63-L69</f>
        <v>183000</v>
      </c>
      <c r="M35" s="38">
        <f>M23-M33-M56-M63-M69</f>
        <v>133000</v>
      </c>
      <c r="O35" s="30">
        <f>SUM(D35:N35)</f>
        <v>1841835</v>
      </c>
    </row>
    <row r="36" spans="1:16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O36" s="30"/>
    </row>
    <row r="37" spans="1:16" ht="15.75" x14ac:dyDescent="0.25">
      <c r="A37" s="3" t="s">
        <v>6</v>
      </c>
      <c r="B37" s="4"/>
      <c r="C37" s="4"/>
      <c r="D37" s="39">
        <f t="shared" ref="D37:K37" si="11">D33+D35</f>
        <v>123605</v>
      </c>
      <c r="E37" s="39">
        <f t="shared" si="11"/>
        <v>123605</v>
      </c>
      <c r="F37" s="39">
        <f t="shared" si="11"/>
        <v>163605</v>
      </c>
      <c r="G37" s="39">
        <f t="shared" si="11"/>
        <v>279660</v>
      </c>
      <c r="H37" s="39">
        <f t="shared" si="11"/>
        <v>279660</v>
      </c>
      <c r="I37" s="39">
        <f t="shared" si="11"/>
        <v>279660</v>
      </c>
      <c r="J37" s="39">
        <f t="shared" si="11"/>
        <v>279660</v>
      </c>
      <c r="K37" s="39">
        <f t="shared" si="11"/>
        <v>209660</v>
      </c>
      <c r="L37" s="39">
        <f>L33+L35</f>
        <v>209660</v>
      </c>
      <c r="M37" s="39">
        <f>M33+M35</f>
        <v>159660</v>
      </c>
      <c r="O37" s="30">
        <f>SUM(D37:N37)</f>
        <v>2108435</v>
      </c>
    </row>
    <row r="38" spans="1:16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O38" s="30"/>
    </row>
    <row r="39" spans="1:16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O39" s="30"/>
    </row>
    <row r="40" spans="1:16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O40" s="30">
        <f>SUM(D40:N40)</f>
        <v>900</v>
      </c>
    </row>
    <row r="41" spans="1:16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O41" s="30">
        <f t="shared" ref="O41:O46" si="12">SUM(D41:N41)</f>
        <v>2500</v>
      </c>
    </row>
    <row r="42" spans="1:16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O42" s="30">
        <f t="shared" si="12"/>
        <v>210000</v>
      </c>
    </row>
    <row r="43" spans="1:16" x14ac:dyDescent="0.2">
      <c r="A43" s="2" t="s">
        <v>62</v>
      </c>
      <c r="B43" t="s">
        <v>70</v>
      </c>
      <c r="C43" t="s">
        <v>10</v>
      </c>
      <c r="D43" s="29">
        <f t="shared" ref="D43:M43" si="13">7000+2000</f>
        <v>9000</v>
      </c>
      <c r="E43" s="29">
        <f t="shared" si="13"/>
        <v>9000</v>
      </c>
      <c r="F43" s="29">
        <f t="shared" si="13"/>
        <v>9000</v>
      </c>
      <c r="G43" s="29">
        <f t="shared" si="13"/>
        <v>9000</v>
      </c>
      <c r="H43" s="29">
        <f t="shared" si="13"/>
        <v>9000</v>
      </c>
      <c r="I43" s="29">
        <f t="shared" si="13"/>
        <v>9000</v>
      </c>
      <c r="J43" s="29">
        <f t="shared" si="13"/>
        <v>9000</v>
      </c>
      <c r="K43" s="29">
        <f t="shared" si="13"/>
        <v>9000</v>
      </c>
      <c r="L43" s="29">
        <f t="shared" si="13"/>
        <v>9000</v>
      </c>
      <c r="M43" s="29">
        <f t="shared" si="13"/>
        <v>9000</v>
      </c>
      <c r="O43" s="30">
        <f t="shared" si="12"/>
        <v>90000</v>
      </c>
    </row>
    <row r="44" spans="1:16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O44" s="30">
        <f t="shared" si="12"/>
        <v>75000</v>
      </c>
    </row>
    <row r="45" spans="1:16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O45" s="30">
        <f t="shared" si="12"/>
        <v>20000</v>
      </c>
    </row>
    <row r="46" spans="1:16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O46" s="30">
        <f t="shared" si="12"/>
        <v>5000</v>
      </c>
    </row>
    <row r="47" spans="1:16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O47" s="30"/>
    </row>
    <row r="48" spans="1:16" x14ac:dyDescent="0.2">
      <c r="A48" s="1" t="s">
        <v>12</v>
      </c>
      <c r="D48" s="40">
        <f t="shared" ref="D48:K48" si="14">SUM(D40:D47)</f>
        <v>40340</v>
      </c>
      <c r="E48" s="40">
        <f t="shared" si="14"/>
        <v>40340</v>
      </c>
      <c r="F48" s="40">
        <f t="shared" si="14"/>
        <v>40340</v>
      </c>
      <c r="G48" s="40">
        <f t="shared" si="14"/>
        <v>40340</v>
      </c>
      <c r="H48" s="40">
        <f t="shared" si="14"/>
        <v>40340</v>
      </c>
      <c r="I48" s="40">
        <f t="shared" si="14"/>
        <v>40340</v>
      </c>
      <c r="J48" s="40">
        <f t="shared" si="14"/>
        <v>40340</v>
      </c>
      <c r="K48" s="40">
        <f t="shared" si="14"/>
        <v>40340</v>
      </c>
      <c r="L48" s="40">
        <f>SUM(L40:L47)</f>
        <v>40340</v>
      </c>
      <c r="M48" s="40">
        <f>SUM(M40:M47)</f>
        <v>40340</v>
      </c>
      <c r="O48" s="30">
        <f>SUM(D48:N48)</f>
        <v>403400</v>
      </c>
    </row>
    <row r="49" spans="1:16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O49" s="30"/>
    </row>
    <row r="50" spans="1:16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O50" s="30">
        <f>SUM(D50:N50)</f>
        <v>40000</v>
      </c>
    </row>
    <row r="51" spans="1:16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O51" s="30">
        <f>SUM(D51:N51)</f>
        <v>80000</v>
      </c>
    </row>
    <row r="52" spans="1:16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O52" s="30">
        <f>SUM(D52:N52)</f>
        <v>28000</v>
      </c>
    </row>
    <row r="53" spans="1:16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O53" s="30"/>
    </row>
    <row r="54" spans="1:16" x14ac:dyDescent="0.2">
      <c r="A54" s="1" t="s">
        <v>15</v>
      </c>
      <c r="D54" s="40">
        <f t="shared" ref="D54:K54" si="15">SUM(D50:D53)</f>
        <v>14800</v>
      </c>
      <c r="E54" s="40">
        <f t="shared" si="15"/>
        <v>14800</v>
      </c>
      <c r="F54" s="40">
        <f t="shared" si="15"/>
        <v>14800</v>
      </c>
      <c r="G54" s="40">
        <f t="shared" si="15"/>
        <v>14800</v>
      </c>
      <c r="H54" s="40">
        <f t="shared" si="15"/>
        <v>14800</v>
      </c>
      <c r="I54" s="40">
        <f t="shared" si="15"/>
        <v>14800</v>
      </c>
      <c r="J54" s="40">
        <f t="shared" si="15"/>
        <v>14800</v>
      </c>
      <c r="K54" s="40">
        <f t="shared" si="15"/>
        <v>14800</v>
      </c>
      <c r="L54" s="40">
        <f>SUM(L50:L53)</f>
        <v>14800</v>
      </c>
      <c r="M54" s="40">
        <f>SUM(M50:M53)</f>
        <v>14800</v>
      </c>
      <c r="O54" s="30">
        <f>SUM(D54:N54)</f>
        <v>148000</v>
      </c>
    </row>
    <row r="55" spans="1:16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O55" s="30"/>
    </row>
    <row r="56" spans="1:16" ht="15.75" x14ac:dyDescent="0.25">
      <c r="A56" s="3" t="s">
        <v>16</v>
      </c>
      <c r="B56" s="4"/>
      <c r="C56" s="4"/>
      <c r="D56" s="39">
        <f t="shared" ref="D56:K56" si="16">D48+D54</f>
        <v>55140</v>
      </c>
      <c r="E56" s="39">
        <f t="shared" si="16"/>
        <v>55140</v>
      </c>
      <c r="F56" s="39">
        <f t="shared" si="16"/>
        <v>55140</v>
      </c>
      <c r="G56" s="39">
        <f t="shared" si="16"/>
        <v>55140</v>
      </c>
      <c r="H56" s="39">
        <f t="shared" si="16"/>
        <v>55140</v>
      </c>
      <c r="I56" s="39">
        <f t="shared" si="16"/>
        <v>55140</v>
      </c>
      <c r="J56" s="39">
        <f t="shared" si="16"/>
        <v>55140</v>
      </c>
      <c r="K56" s="39">
        <f t="shared" si="16"/>
        <v>55140</v>
      </c>
      <c r="L56" s="39">
        <f>L48+L54</f>
        <v>55140</v>
      </c>
      <c r="M56" s="39">
        <f>M48+M54</f>
        <v>55140</v>
      </c>
      <c r="O56" s="30">
        <f>SUM(D56:N56)</f>
        <v>551400</v>
      </c>
    </row>
    <row r="57" spans="1:16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O57" s="30"/>
    </row>
    <row r="58" spans="1:16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O58" s="30"/>
    </row>
    <row r="59" spans="1:16" x14ac:dyDescent="0.2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H59" s="46">
        <v>3500</v>
      </c>
      <c r="I59" s="46">
        <v>3500</v>
      </c>
      <c r="J59" s="46">
        <v>3500</v>
      </c>
      <c r="K59" s="47">
        <v>2000</v>
      </c>
      <c r="L59" s="47">
        <v>2000</v>
      </c>
      <c r="M59" s="47">
        <v>2000</v>
      </c>
      <c r="O59" s="30">
        <f>SUM(D59:N59)</f>
        <v>28500</v>
      </c>
    </row>
    <row r="60" spans="1:16" x14ac:dyDescent="0.2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H60" s="46">
        <v>16000</v>
      </c>
      <c r="I60" s="46">
        <v>16000</v>
      </c>
      <c r="J60" s="46">
        <v>16000</v>
      </c>
      <c r="K60" s="47">
        <v>7000</v>
      </c>
      <c r="L60" s="47">
        <v>7000</v>
      </c>
      <c r="M60" s="47">
        <v>7000</v>
      </c>
      <c r="O60" s="30">
        <f>SUM(D60:N60)</f>
        <v>123000</v>
      </c>
    </row>
    <row r="61" spans="1:16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O61" s="30">
        <f>SUM(D61:N61)</f>
        <v>0</v>
      </c>
    </row>
    <row r="62" spans="1:16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O62" s="30"/>
    </row>
    <row r="63" spans="1:16" ht="15.75" x14ac:dyDescent="0.25">
      <c r="A63" s="3" t="s">
        <v>18</v>
      </c>
      <c r="B63" s="5"/>
      <c r="C63" s="5"/>
      <c r="D63" s="39">
        <f t="shared" ref="D63:K63" si="17">SUM(D59:D62)</f>
        <v>13500</v>
      </c>
      <c r="E63" s="39">
        <f t="shared" si="17"/>
        <v>13500</v>
      </c>
      <c r="F63" s="39">
        <f t="shared" si="17"/>
        <v>19500</v>
      </c>
      <c r="G63" s="39">
        <f t="shared" si="17"/>
        <v>19500</v>
      </c>
      <c r="H63" s="39">
        <f t="shared" si="17"/>
        <v>19500</v>
      </c>
      <c r="I63" s="39">
        <f t="shared" si="17"/>
        <v>19500</v>
      </c>
      <c r="J63" s="39">
        <f t="shared" si="17"/>
        <v>19500</v>
      </c>
      <c r="K63" s="39">
        <f t="shared" si="17"/>
        <v>9000</v>
      </c>
      <c r="L63" s="39">
        <f>SUM(L59:L62)</f>
        <v>9000</v>
      </c>
      <c r="M63" s="39">
        <f>SUM(M59:M62)</f>
        <v>9000</v>
      </c>
      <c r="O63" s="30">
        <f>SUM(D63:N63)</f>
        <v>151500</v>
      </c>
    </row>
    <row r="64" spans="1:16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O64" s="30"/>
    </row>
    <row r="65" spans="1:15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O65" s="30"/>
    </row>
    <row r="66" spans="1:15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O66" s="30">
        <f>SUM(D66:N66)</f>
        <v>100000</v>
      </c>
    </row>
    <row r="67" spans="1:15" x14ac:dyDescent="0.2">
      <c r="A67" s="7" t="s">
        <v>38</v>
      </c>
      <c r="B67" s="6"/>
      <c r="C67" s="6" t="s">
        <v>48</v>
      </c>
      <c r="D67" s="29">
        <f t="shared" ref="D67:M67" si="18">21000-6000</f>
        <v>15000</v>
      </c>
      <c r="E67" s="29">
        <f t="shared" si="18"/>
        <v>15000</v>
      </c>
      <c r="F67" s="29">
        <f t="shared" si="18"/>
        <v>15000</v>
      </c>
      <c r="G67" s="29">
        <f t="shared" si="18"/>
        <v>15000</v>
      </c>
      <c r="H67" s="29">
        <f t="shared" si="18"/>
        <v>15000</v>
      </c>
      <c r="I67" s="29">
        <f t="shared" si="18"/>
        <v>15000</v>
      </c>
      <c r="J67" s="29">
        <f t="shared" si="18"/>
        <v>15000</v>
      </c>
      <c r="K67" s="29">
        <f t="shared" si="18"/>
        <v>15000</v>
      </c>
      <c r="L67" s="29">
        <f t="shared" si="18"/>
        <v>15000</v>
      </c>
      <c r="M67" s="29">
        <f t="shared" si="18"/>
        <v>15000</v>
      </c>
      <c r="O67" s="30">
        <f>SUM(D67:N67)</f>
        <v>150000</v>
      </c>
    </row>
    <row r="68" spans="1:15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O68" s="30"/>
    </row>
    <row r="69" spans="1:15" ht="15.75" x14ac:dyDescent="0.25">
      <c r="A69" s="3" t="s">
        <v>20</v>
      </c>
      <c r="B69" s="5"/>
      <c r="C69" s="5"/>
      <c r="D69" s="39">
        <f t="shared" ref="D69:K69" si="19">SUM(D66:D68)</f>
        <v>25000</v>
      </c>
      <c r="E69" s="39">
        <f t="shared" si="19"/>
        <v>25000</v>
      </c>
      <c r="F69" s="39">
        <f t="shared" si="19"/>
        <v>25000</v>
      </c>
      <c r="G69" s="39">
        <f t="shared" si="19"/>
        <v>25000</v>
      </c>
      <c r="H69" s="39">
        <f t="shared" si="19"/>
        <v>25000</v>
      </c>
      <c r="I69" s="39">
        <f t="shared" si="19"/>
        <v>25000</v>
      </c>
      <c r="J69" s="39">
        <f t="shared" si="19"/>
        <v>25000</v>
      </c>
      <c r="K69" s="39">
        <f t="shared" si="19"/>
        <v>25000</v>
      </c>
      <c r="L69" s="39">
        <f>SUM(L66:L68)</f>
        <v>25000</v>
      </c>
      <c r="M69" s="39">
        <f>SUM(M66:M68)</f>
        <v>25000</v>
      </c>
      <c r="O69" s="30">
        <f>SUM(D69:N69)</f>
        <v>250000</v>
      </c>
    </row>
    <row r="70" spans="1:15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O70" s="30"/>
    </row>
    <row r="71" spans="1:15" ht="21" thickBot="1" x14ac:dyDescent="0.35">
      <c r="A71" s="16" t="s">
        <v>29</v>
      </c>
      <c r="B71" s="18"/>
      <c r="C71" s="18"/>
      <c r="D71" s="41">
        <f t="shared" ref="D71:K71" si="20">D69+D63+D56+D37</f>
        <v>217245</v>
      </c>
      <c r="E71" s="41">
        <f t="shared" si="20"/>
        <v>217245</v>
      </c>
      <c r="F71" s="41">
        <f t="shared" si="20"/>
        <v>263245</v>
      </c>
      <c r="G71" s="41">
        <f t="shared" si="20"/>
        <v>379300</v>
      </c>
      <c r="H71" s="41">
        <f t="shared" si="20"/>
        <v>379300</v>
      </c>
      <c r="I71" s="41">
        <f t="shared" si="20"/>
        <v>379300</v>
      </c>
      <c r="J71" s="41">
        <f t="shared" si="20"/>
        <v>379300</v>
      </c>
      <c r="K71" s="41">
        <f t="shared" si="20"/>
        <v>298800</v>
      </c>
      <c r="L71" s="41">
        <f>L69+L63+L56+L37</f>
        <v>298800</v>
      </c>
      <c r="M71" s="41">
        <f>M69+M63+M56+M37</f>
        <v>248800</v>
      </c>
      <c r="O71" s="42">
        <f>SUM(D71:N71)</f>
        <v>3061335</v>
      </c>
    </row>
    <row r="72" spans="1:15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O72" s="30"/>
    </row>
    <row r="73" spans="1:15" ht="13.5" thickBot="1" x14ac:dyDescent="0.25">
      <c r="A73" s="19" t="s">
        <v>31</v>
      </c>
      <c r="B73" s="20"/>
      <c r="C73" s="20"/>
      <c r="D73" s="43">
        <f t="shared" ref="D73:K73" si="21">D71-D23</f>
        <v>0</v>
      </c>
      <c r="E73" s="43">
        <f t="shared" si="21"/>
        <v>0</v>
      </c>
      <c r="F73" s="43">
        <f t="shared" si="21"/>
        <v>0</v>
      </c>
      <c r="G73" s="43">
        <f t="shared" si="21"/>
        <v>0</v>
      </c>
      <c r="H73" s="43">
        <f t="shared" si="21"/>
        <v>0</v>
      </c>
      <c r="I73" s="43">
        <f t="shared" si="21"/>
        <v>0</v>
      </c>
      <c r="J73" s="43">
        <f t="shared" si="21"/>
        <v>0</v>
      </c>
      <c r="K73" s="43">
        <f t="shared" si="21"/>
        <v>0</v>
      </c>
      <c r="L73" s="43">
        <f>L71-L23</f>
        <v>0</v>
      </c>
      <c r="M73" s="43">
        <f>M71-M23</f>
        <v>0</v>
      </c>
      <c r="O73" s="44">
        <f>SUM(D73:N73)</f>
        <v>0</v>
      </c>
    </row>
    <row r="74" spans="1:15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O74" s="30"/>
    </row>
    <row r="75" spans="1:15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O75" s="30"/>
    </row>
    <row r="76" spans="1:15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O76" s="30"/>
    </row>
    <row r="77" spans="1:15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O77" s="30"/>
    </row>
    <row r="78" spans="1:15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O78" s="30"/>
    </row>
    <row r="79" spans="1:15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O79" s="30"/>
    </row>
    <row r="80" spans="1:15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O80" s="30"/>
    </row>
    <row r="81" spans="4:15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O81" s="30"/>
    </row>
    <row r="82" spans="4:15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O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2014-09-03T14:15:29Z</dcterms:modified>
</cp:coreProperties>
</file>