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50" windowHeight="9120"/>
  </bookViews>
  <sheets>
    <sheet name="Feb 00" sheetId="1" r:id="rId1"/>
  </sheets>
  <definedNames>
    <definedName name="_xlnm.Print_Area" localSheetId="0">'Feb 00'!$A$1:$P$78</definedName>
    <definedName name="_xlnm.Print_Titles" localSheetId="0">'Feb 00'!$1:$8</definedName>
  </definedNames>
  <calcPr calcId="152511" fullCalcOnLoad="1" iterate="1" iterateCount="1"/>
</workbook>
</file>

<file path=xl/calcChain.xml><?xml version="1.0" encoding="utf-8"?>
<calcChain xmlns="http://schemas.openxmlformats.org/spreadsheetml/2006/main">
  <c r="E7" i="1" l="1"/>
  <c r="F7" i="1"/>
  <c r="G7" i="1" s="1"/>
  <c r="H7" i="1" s="1"/>
  <c r="I7" i="1" s="1"/>
  <c r="J7" i="1" s="1"/>
  <c r="K7" i="1" s="1"/>
  <c r="L7" i="1" s="1"/>
  <c r="M7" i="1" s="1"/>
  <c r="N7" i="1" s="1"/>
  <c r="P10" i="1"/>
  <c r="P11" i="1"/>
  <c r="P12" i="1"/>
  <c r="D13" i="1"/>
  <c r="P13" i="1" s="1"/>
  <c r="E13" i="1"/>
  <c r="E15" i="1" s="1"/>
  <c r="E23" i="1" s="1"/>
  <c r="F13" i="1"/>
  <c r="F15" i="1" s="1"/>
  <c r="F23" i="1" s="1"/>
  <c r="G13" i="1"/>
  <c r="H13" i="1"/>
  <c r="I13" i="1"/>
  <c r="J13" i="1"/>
  <c r="K13" i="1"/>
  <c r="L13" i="1"/>
  <c r="M13" i="1"/>
  <c r="N13" i="1"/>
  <c r="N15" i="1" s="1"/>
  <c r="N23" i="1" s="1"/>
  <c r="N35" i="1" s="1"/>
  <c r="N37" i="1" s="1"/>
  <c r="D14" i="1"/>
  <c r="E14" i="1"/>
  <c r="F14" i="1"/>
  <c r="G14" i="1"/>
  <c r="G15" i="1" s="1"/>
  <c r="G23" i="1" s="1"/>
  <c r="H14" i="1"/>
  <c r="H15" i="1" s="1"/>
  <c r="H23" i="1" s="1"/>
  <c r="I14" i="1"/>
  <c r="I15" i="1" s="1"/>
  <c r="I23" i="1" s="1"/>
  <c r="J14" i="1"/>
  <c r="J15" i="1" s="1"/>
  <c r="J23" i="1" s="1"/>
  <c r="K14" i="1"/>
  <c r="L14" i="1"/>
  <c r="M14" i="1"/>
  <c r="N14" i="1"/>
  <c r="D15" i="1"/>
  <c r="K15" i="1"/>
  <c r="K23" i="1" s="1"/>
  <c r="L15" i="1"/>
  <c r="L23" i="1" s="1"/>
  <c r="M15" i="1"/>
  <c r="M23" i="1" s="1"/>
  <c r="F18" i="1"/>
  <c r="P18" i="1" s="1"/>
  <c r="G18" i="1"/>
  <c r="H18" i="1"/>
  <c r="I18" i="1"/>
  <c r="J18" i="1"/>
  <c r="K18" i="1"/>
  <c r="L18" i="1"/>
  <c r="M18" i="1"/>
  <c r="N18" i="1"/>
  <c r="P20" i="1"/>
  <c r="P28" i="1"/>
  <c r="D29" i="1"/>
  <c r="D33" i="1" s="1"/>
  <c r="E29" i="1"/>
  <c r="F29" i="1"/>
  <c r="G29" i="1"/>
  <c r="G33" i="1" s="1"/>
  <c r="H29" i="1"/>
  <c r="P29" i="1" s="1"/>
  <c r="I29" i="1"/>
  <c r="I33" i="1" s="1"/>
  <c r="J29" i="1"/>
  <c r="J33" i="1" s="1"/>
  <c r="K29" i="1"/>
  <c r="L29" i="1"/>
  <c r="L33" i="1" s="1"/>
  <c r="M29" i="1"/>
  <c r="N29" i="1"/>
  <c r="P30" i="1"/>
  <c r="P31" i="1"/>
  <c r="P32" i="1"/>
  <c r="E33" i="1"/>
  <c r="F33" i="1"/>
  <c r="K33" i="1"/>
  <c r="M33" i="1"/>
  <c r="N33" i="1"/>
  <c r="P40" i="1"/>
  <c r="P41" i="1"/>
  <c r="P42" i="1"/>
  <c r="D43" i="1"/>
  <c r="P43" i="1" s="1"/>
  <c r="E43" i="1"/>
  <c r="F43" i="1"/>
  <c r="F48" i="1" s="1"/>
  <c r="F56" i="1" s="1"/>
  <c r="G43" i="1"/>
  <c r="H43" i="1"/>
  <c r="I43" i="1"/>
  <c r="I48" i="1" s="1"/>
  <c r="I56" i="1" s="1"/>
  <c r="J43" i="1"/>
  <c r="J48" i="1" s="1"/>
  <c r="J56" i="1" s="1"/>
  <c r="K43" i="1"/>
  <c r="K48" i="1" s="1"/>
  <c r="K56" i="1" s="1"/>
  <c r="L43" i="1"/>
  <c r="L48" i="1" s="1"/>
  <c r="L56" i="1" s="1"/>
  <c r="M43" i="1"/>
  <c r="N43" i="1"/>
  <c r="N48" i="1" s="1"/>
  <c r="N56" i="1" s="1"/>
  <c r="P44" i="1"/>
  <c r="P45" i="1"/>
  <c r="P46" i="1"/>
  <c r="E48" i="1"/>
  <c r="E56" i="1" s="1"/>
  <c r="G48" i="1"/>
  <c r="G56" i="1" s="1"/>
  <c r="H48" i="1"/>
  <c r="M48" i="1"/>
  <c r="M56" i="1" s="1"/>
  <c r="P50" i="1"/>
  <c r="P51" i="1"/>
  <c r="P52" i="1"/>
  <c r="D54" i="1"/>
  <c r="P54" i="1" s="1"/>
  <c r="E54" i="1"/>
  <c r="F54" i="1"/>
  <c r="G54" i="1"/>
  <c r="H54" i="1"/>
  <c r="H56" i="1" s="1"/>
  <c r="I54" i="1"/>
  <c r="J54" i="1"/>
  <c r="K54" i="1"/>
  <c r="L54" i="1"/>
  <c r="M54" i="1"/>
  <c r="N54" i="1"/>
  <c r="P59" i="1"/>
  <c r="P60" i="1"/>
  <c r="P61" i="1"/>
  <c r="D63" i="1"/>
  <c r="E63" i="1"/>
  <c r="P63" i="1" s="1"/>
  <c r="F63" i="1"/>
  <c r="G63" i="1"/>
  <c r="H63" i="1"/>
  <c r="I63" i="1"/>
  <c r="J63" i="1"/>
  <c r="K63" i="1"/>
  <c r="L63" i="1"/>
  <c r="M63" i="1"/>
  <c r="N63" i="1"/>
  <c r="P66" i="1"/>
  <c r="D67" i="1"/>
  <c r="P67" i="1" s="1"/>
  <c r="E67" i="1"/>
  <c r="E69" i="1" s="1"/>
  <c r="F67" i="1"/>
  <c r="F69" i="1" s="1"/>
  <c r="G67" i="1"/>
  <c r="H67" i="1"/>
  <c r="H69" i="1" s="1"/>
  <c r="I67" i="1"/>
  <c r="J67" i="1"/>
  <c r="K67" i="1"/>
  <c r="K69" i="1" s="1"/>
  <c r="L67" i="1"/>
  <c r="M67" i="1"/>
  <c r="M69" i="1" s="1"/>
  <c r="N67" i="1"/>
  <c r="N69" i="1" s="1"/>
  <c r="D69" i="1"/>
  <c r="G69" i="1"/>
  <c r="I69" i="1"/>
  <c r="J69" i="1"/>
  <c r="L69" i="1"/>
  <c r="F35" i="1" l="1"/>
  <c r="F37" i="1" s="1"/>
  <c r="M35" i="1"/>
  <c r="M37" i="1" s="1"/>
  <c r="M71" i="1" s="1"/>
  <c r="M73" i="1" s="1"/>
  <c r="J35" i="1"/>
  <c r="J37" i="1" s="1"/>
  <c r="J71" i="1" s="1"/>
  <c r="J73" i="1" s="1"/>
  <c r="E35" i="1"/>
  <c r="E37" i="1" s="1"/>
  <c r="E71" i="1" s="1"/>
  <c r="E73" i="1" s="1"/>
  <c r="G37" i="1"/>
  <c r="G71" i="1" s="1"/>
  <c r="G73" i="1" s="1"/>
  <c r="L35" i="1"/>
  <c r="I35" i="1"/>
  <c r="I71" i="1"/>
  <c r="I73" i="1" s="1"/>
  <c r="K35" i="1"/>
  <c r="K37" i="1" s="1"/>
  <c r="K71" i="1" s="1"/>
  <c r="K73" i="1" s="1"/>
  <c r="P15" i="1"/>
  <c r="P23" i="1" s="1"/>
  <c r="G35" i="1"/>
  <c r="I37" i="1"/>
  <c r="L37" i="1"/>
  <c r="L71" i="1" s="1"/>
  <c r="L73" i="1" s="1"/>
  <c r="N71" i="1"/>
  <c r="N73" i="1" s="1"/>
  <c r="F71" i="1"/>
  <c r="F73" i="1" s="1"/>
  <c r="P69" i="1"/>
  <c r="D48" i="1"/>
  <c r="H33" i="1"/>
  <c r="D23" i="1"/>
  <c r="P14" i="1"/>
  <c r="P48" i="1" l="1"/>
  <c r="D56" i="1"/>
  <c r="P33" i="1"/>
  <c r="H35" i="1"/>
  <c r="H37" i="1" s="1"/>
  <c r="H71" i="1" s="1"/>
  <c r="H73" i="1" s="1"/>
  <c r="P56" i="1" l="1"/>
  <c r="D35" i="1"/>
  <c r="P35" i="1" l="1"/>
  <c r="D37" i="1"/>
  <c r="P37" i="1" l="1"/>
  <c r="D71" i="1"/>
  <c r="P71" i="1" l="1"/>
  <c r="D73" i="1"/>
  <c r="P73" i="1" s="1"/>
</calcChain>
</file>

<file path=xl/comments1.xml><?xml version="1.0" encoding="utf-8"?>
<comments xmlns="http://schemas.openxmlformats.org/spreadsheetml/2006/main">
  <authors>
    <author>hcamp</author>
  </authors>
  <commentList>
    <comment ref="Q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Q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Q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Q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Q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Q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Q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Q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Q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Q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Q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Q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Q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Q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Q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Q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Q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Q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Q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<sst xmlns="http://schemas.openxmlformats.org/spreadsheetml/2006/main" count="109" uniqueCount="76">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</sst>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  <xf numFmtId="3" fontId="5" fillId="0" borderId="3" xfId="0" applyNumberFormat="1" applyFont="1" applyBorder="1"/>
    <xf numFmtId="3" fontId="4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82"/>
  <sheetViews>
    <sheetView showGridLines="0" tabSelected="1" topLeftCell="C1" workbookViewId="0">
      <selection activeCell="N16" sqref="N16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9" width="14.85546875" hidden="1" customWidth="1"/>
    <col min="10" max="14" width="14.85546875" customWidth="1"/>
    <col min="15" max="15" width="2" customWidth="1"/>
    <col min="16" max="16" width="18.5703125" style="21" bestFit="1" customWidth="1"/>
  </cols>
  <sheetData>
    <row r="1" spans="1:16" ht="23.25" x14ac:dyDescent="0.35">
      <c r="D1" s="10" t="s">
        <v>24</v>
      </c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6" x14ac:dyDescent="0.2">
      <c r="D2" s="8" t="s">
        <v>34</v>
      </c>
      <c r="E2" s="8"/>
      <c r="F2" s="8"/>
      <c r="G2" s="8"/>
      <c r="H2" s="8"/>
      <c r="I2" s="8"/>
      <c r="J2" s="8"/>
      <c r="K2" s="8"/>
      <c r="L2" s="8"/>
      <c r="M2" s="8"/>
      <c r="N2" s="8"/>
    </row>
    <row r="3" spans="1:16" x14ac:dyDescent="0.2">
      <c r="D3" s="8" t="s">
        <v>52</v>
      </c>
      <c r="E3" s="8"/>
      <c r="F3" s="8"/>
      <c r="G3" s="8"/>
      <c r="H3" s="8"/>
      <c r="I3" s="8"/>
      <c r="J3" s="8"/>
      <c r="K3" s="8"/>
      <c r="L3" s="8"/>
      <c r="M3" s="8"/>
      <c r="N3" s="8"/>
    </row>
    <row r="5" spans="1:16" ht="18" x14ac:dyDescent="0.25">
      <c r="D5" s="22" t="s">
        <v>23</v>
      </c>
      <c r="E5" s="22" t="s">
        <v>23</v>
      </c>
      <c r="F5" s="22" t="s">
        <v>23</v>
      </c>
      <c r="G5" s="22" t="s">
        <v>23</v>
      </c>
      <c r="H5" s="22" t="s">
        <v>23</v>
      </c>
      <c r="I5" s="22" t="s">
        <v>23</v>
      </c>
      <c r="J5" s="22" t="s">
        <v>23</v>
      </c>
      <c r="K5" s="22" t="s">
        <v>23</v>
      </c>
      <c r="L5" s="22" t="s">
        <v>23</v>
      </c>
      <c r="M5" s="22" t="s">
        <v>23</v>
      </c>
      <c r="N5" s="22" t="s">
        <v>23</v>
      </c>
      <c r="P5" s="23" t="s">
        <v>33</v>
      </c>
    </row>
    <row r="6" spans="1:16" ht="18" x14ac:dyDescent="0.25"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6" ht="18" x14ac:dyDescent="0.25">
      <c r="A7" s="11" t="s">
        <v>25</v>
      </c>
      <c r="C7" s="26" t="s">
        <v>53</v>
      </c>
      <c r="D7" s="12">
        <v>36557</v>
      </c>
      <c r="E7" s="12">
        <f t="shared" ref="E7:K7" si="0">D7+1</f>
        <v>36558</v>
      </c>
      <c r="F7" s="12">
        <f t="shared" si="0"/>
        <v>36559</v>
      </c>
      <c r="G7" s="12">
        <f t="shared" si="0"/>
        <v>36560</v>
      </c>
      <c r="H7" s="12">
        <f t="shared" si="0"/>
        <v>36561</v>
      </c>
      <c r="I7" s="12">
        <f t="shared" si="0"/>
        <v>36562</v>
      </c>
      <c r="J7" s="12">
        <f t="shared" si="0"/>
        <v>36563</v>
      </c>
      <c r="K7" s="12">
        <f t="shared" si="0"/>
        <v>36564</v>
      </c>
      <c r="L7" s="12">
        <f>K7+1</f>
        <v>36565</v>
      </c>
      <c r="M7" s="12">
        <f>L7+1</f>
        <v>36566</v>
      </c>
      <c r="N7" s="12">
        <f>M7+1</f>
        <v>36567</v>
      </c>
      <c r="O7" s="12">
        <v>36421</v>
      </c>
    </row>
    <row r="8" spans="1:16" ht="18" x14ac:dyDescent="0.25"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6" x14ac:dyDescent="0.2">
      <c r="A9" s="8" t="s">
        <v>21</v>
      </c>
    </row>
    <row r="10" spans="1:16" x14ac:dyDescent="0.2">
      <c r="A10">
        <v>982000</v>
      </c>
      <c r="C10" t="s">
        <v>54</v>
      </c>
      <c r="D10" s="29">
        <v>168945</v>
      </c>
      <c r="E10" s="29">
        <v>168945</v>
      </c>
      <c r="F10" s="29">
        <v>168945</v>
      </c>
      <c r="G10" s="47">
        <v>240000</v>
      </c>
      <c r="H10" s="46">
        <v>240000</v>
      </c>
      <c r="I10" s="46">
        <v>240000</v>
      </c>
      <c r="J10" s="46">
        <v>240000</v>
      </c>
      <c r="K10" s="47">
        <v>170000</v>
      </c>
      <c r="L10" s="46">
        <v>170000</v>
      </c>
      <c r="M10" s="47">
        <v>200000</v>
      </c>
      <c r="N10" s="46">
        <v>200000</v>
      </c>
      <c r="P10" s="30">
        <f t="shared" ref="P10:P15" si="1">SUM(D10:O10)</f>
        <v>2206835</v>
      </c>
    </row>
    <row r="11" spans="1:16" x14ac:dyDescent="0.2">
      <c r="A11">
        <v>981258</v>
      </c>
      <c r="B11" t="s">
        <v>51</v>
      </c>
      <c r="C11" t="s">
        <v>74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P11" s="30">
        <f t="shared" si="1"/>
        <v>0</v>
      </c>
    </row>
    <row r="12" spans="1:16" x14ac:dyDescent="0.2">
      <c r="A12" s="45">
        <v>981195</v>
      </c>
      <c r="B12" t="s">
        <v>51</v>
      </c>
      <c r="C12" t="s">
        <v>75</v>
      </c>
      <c r="D12" s="46">
        <v>4000</v>
      </c>
      <c r="E12" s="46">
        <v>4000</v>
      </c>
      <c r="F12" s="46">
        <v>4000</v>
      </c>
      <c r="G12" s="46">
        <v>4000</v>
      </c>
      <c r="H12" s="46">
        <v>4000</v>
      </c>
      <c r="I12" s="46">
        <v>4000</v>
      </c>
      <c r="J12" s="46">
        <v>4000</v>
      </c>
      <c r="K12" s="46">
        <v>4000</v>
      </c>
      <c r="L12" s="46">
        <v>4000</v>
      </c>
      <c r="M12" s="46">
        <v>4000</v>
      </c>
      <c r="N12" s="46">
        <v>4000</v>
      </c>
      <c r="P12" s="30">
        <f t="shared" si="1"/>
        <v>44000</v>
      </c>
    </row>
    <row r="13" spans="1:16" x14ac:dyDescent="0.2">
      <c r="A13" s="2" t="s">
        <v>60</v>
      </c>
      <c r="B13" t="s">
        <v>64</v>
      </c>
      <c r="D13" s="29">
        <f t="shared" ref="D13:K13" si="2">+D32+D51+D52</f>
        <v>10800</v>
      </c>
      <c r="E13" s="29">
        <f t="shared" si="2"/>
        <v>10800</v>
      </c>
      <c r="F13" s="29">
        <f t="shared" si="2"/>
        <v>10800</v>
      </c>
      <c r="G13" s="29">
        <f t="shared" si="2"/>
        <v>10800</v>
      </c>
      <c r="H13" s="29">
        <f t="shared" si="2"/>
        <v>10800</v>
      </c>
      <c r="I13" s="29">
        <f t="shared" si="2"/>
        <v>10800</v>
      </c>
      <c r="J13" s="29">
        <f t="shared" si="2"/>
        <v>10800</v>
      </c>
      <c r="K13" s="29">
        <f t="shared" si="2"/>
        <v>10800</v>
      </c>
      <c r="L13" s="29">
        <f>+L32+L51+L52</f>
        <v>10800</v>
      </c>
      <c r="M13" s="29">
        <f>+M32+M51+M52</f>
        <v>10800</v>
      </c>
      <c r="N13" s="29">
        <f>+N32+N51+N52</f>
        <v>10800</v>
      </c>
      <c r="P13" s="30">
        <f t="shared" si="1"/>
        <v>118800</v>
      </c>
    </row>
    <row r="14" spans="1:16" x14ac:dyDescent="0.2">
      <c r="A14">
        <v>980073</v>
      </c>
      <c r="B14" t="s">
        <v>50</v>
      </c>
      <c r="D14" s="29">
        <f t="shared" ref="D14:K14" si="3">SUM(D59:D61)</f>
        <v>13500</v>
      </c>
      <c r="E14" s="29">
        <f t="shared" si="3"/>
        <v>13500</v>
      </c>
      <c r="F14" s="29">
        <f t="shared" si="3"/>
        <v>19500</v>
      </c>
      <c r="G14" s="29">
        <f t="shared" si="3"/>
        <v>19500</v>
      </c>
      <c r="H14" s="29">
        <f t="shared" si="3"/>
        <v>19500</v>
      </c>
      <c r="I14" s="29">
        <f t="shared" si="3"/>
        <v>19500</v>
      </c>
      <c r="J14" s="29">
        <f t="shared" si="3"/>
        <v>19500</v>
      </c>
      <c r="K14" s="47">
        <f t="shared" si="3"/>
        <v>9000</v>
      </c>
      <c r="L14" s="46">
        <f>SUM(L59:L61)</f>
        <v>9000</v>
      </c>
      <c r="M14" s="46">
        <f>SUM(M59:M61)</f>
        <v>9000</v>
      </c>
      <c r="N14" s="47">
        <f>SUM(N59:N61)</f>
        <v>6000</v>
      </c>
      <c r="P14" s="30">
        <f t="shared" si="1"/>
        <v>157500</v>
      </c>
    </row>
    <row r="15" spans="1:16" x14ac:dyDescent="0.2">
      <c r="A15" s="13" t="s">
        <v>27</v>
      </c>
      <c r="D15" s="31">
        <f t="shared" ref="D15:K15" si="4">SUM(D10:D14)</f>
        <v>197245</v>
      </c>
      <c r="E15" s="31">
        <f t="shared" si="4"/>
        <v>197245</v>
      </c>
      <c r="F15" s="31">
        <f t="shared" si="4"/>
        <v>203245</v>
      </c>
      <c r="G15" s="31">
        <f t="shared" si="4"/>
        <v>274300</v>
      </c>
      <c r="H15" s="31">
        <f t="shared" si="4"/>
        <v>274300</v>
      </c>
      <c r="I15" s="31">
        <f t="shared" si="4"/>
        <v>274300</v>
      </c>
      <c r="J15" s="31">
        <f t="shared" si="4"/>
        <v>274300</v>
      </c>
      <c r="K15" s="31">
        <f t="shared" si="4"/>
        <v>193800</v>
      </c>
      <c r="L15" s="31">
        <f>SUM(L10:L14)</f>
        <v>193800</v>
      </c>
      <c r="M15" s="31">
        <f>SUM(M10:M14)</f>
        <v>223800</v>
      </c>
      <c r="N15" s="31">
        <f>SUM(N10:N14)</f>
        <v>220800</v>
      </c>
      <c r="P15" s="32">
        <f t="shared" si="1"/>
        <v>2527135</v>
      </c>
    </row>
    <row r="16" spans="1:16" x14ac:dyDescent="0.2"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P16" s="30"/>
    </row>
    <row r="17" spans="1:17" x14ac:dyDescent="0.2">
      <c r="A17" s="8" t="s">
        <v>22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P17" s="30"/>
    </row>
    <row r="18" spans="1:17" x14ac:dyDescent="0.2">
      <c r="A18" s="13" t="s">
        <v>28</v>
      </c>
      <c r="D18" s="31">
        <v>20000</v>
      </c>
      <c r="E18" s="31">
        <v>20000</v>
      </c>
      <c r="F18" s="48">
        <f>20000+40000</f>
        <v>60000</v>
      </c>
      <c r="G18" s="49">
        <f t="shared" ref="G18:L18" si="5">20000+40000+45000</f>
        <v>105000</v>
      </c>
      <c r="H18" s="49">
        <f t="shared" si="5"/>
        <v>105000</v>
      </c>
      <c r="I18" s="49">
        <f t="shared" si="5"/>
        <v>105000</v>
      </c>
      <c r="J18" s="49">
        <f t="shared" si="5"/>
        <v>105000</v>
      </c>
      <c r="K18" s="48">
        <f t="shared" si="5"/>
        <v>105000</v>
      </c>
      <c r="L18" s="49">
        <f t="shared" si="5"/>
        <v>105000</v>
      </c>
      <c r="M18" s="48">
        <f>20000+40000+45000-80000</f>
        <v>25000</v>
      </c>
      <c r="N18" s="49">
        <f>20000+40000+45000-80000</f>
        <v>25000</v>
      </c>
      <c r="P18" s="32">
        <f>SUM(D18:O18)</f>
        <v>780000</v>
      </c>
    </row>
    <row r="19" spans="1:17" x14ac:dyDescent="0.2">
      <c r="A19" s="1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P19" s="34"/>
    </row>
    <row r="20" spans="1:17" x14ac:dyDescent="0.2">
      <c r="A20" s="27" t="s">
        <v>61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P20" s="32">
        <f>SUM(D20:O20)</f>
        <v>0</v>
      </c>
    </row>
    <row r="21" spans="1:17" x14ac:dyDescent="0.2">
      <c r="A21" s="1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P21" s="34"/>
    </row>
    <row r="22" spans="1:17" x14ac:dyDescent="0.2">
      <c r="A22" s="2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P22" s="30"/>
    </row>
    <row r="23" spans="1:17" ht="21" thickBot="1" x14ac:dyDescent="0.35">
      <c r="A23" s="16" t="s">
        <v>26</v>
      </c>
      <c r="B23" s="17"/>
      <c r="C23" s="17"/>
      <c r="D23" s="35">
        <f t="shared" ref="D23:K23" si="6">D15+D18+D20</f>
        <v>217245</v>
      </c>
      <c r="E23" s="35">
        <f t="shared" si="6"/>
        <v>217245</v>
      </c>
      <c r="F23" s="35">
        <f t="shared" si="6"/>
        <v>263245</v>
      </c>
      <c r="G23" s="35">
        <f t="shared" si="6"/>
        <v>379300</v>
      </c>
      <c r="H23" s="35">
        <f t="shared" si="6"/>
        <v>379300</v>
      </c>
      <c r="I23" s="35">
        <f t="shared" si="6"/>
        <v>379300</v>
      </c>
      <c r="J23" s="35">
        <f t="shared" si="6"/>
        <v>379300</v>
      </c>
      <c r="K23" s="35">
        <f t="shared" si="6"/>
        <v>298800</v>
      </c>
      <c r="L23" s="35">
        <f>L15+L18+L20</f>
        <v>298800</v>
      </c>
      <c r="M23" s="35">
        <f>M15+M18+M20</f>
        <v>248800</v>
      </c>
      <c r="N23" s="35">
        <f>N15+N18+N20</f>
        <v>245800</v>
      </c>
      <c r="P23" s="36">
        <f>P15+P18</f>
        <v>3307135</v>
      </c>
    </row>
    <row r="24" spans="1:17" ht="13.5" thickTop="1" x14ac:dyDescent="0.2">
      <c r="A24" s="2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P24" s="30"/>
    </row>
    <row r="25" spans="1:17" x14ac:dyDescent="0.2">
      <c r="A25" s="15" t="s">
        <v>30</v>
      </c>
      <c r="B25" s="14"/>
      <c r="C25" s="14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P25" s="30"/>
    </row>
    <row r="26" spans="1:17" x14ac:dyDescent="0.2">
      <c r="A26" s="2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P26" s="30"/>
    </row>
    <row r="27" spans="1:17" x14ac:dyDescent="0.2">
      <c r="A27" s="1" t="s">
        <v>0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P27" s="30"/>
    </row>
    <row r="28" spans="1:17" x14ac:dyDescent="0.2">
      <c r="A28" s="24" t="s">
        <v>36</v>
      </c>
      <c r="B28" t="s">
        <v>1</v>
      </c>
      <c r="C28" t="s">
        <v>39</v>
      </c>
      <c r="D28" s="29">
        <v>910</v>
      </c>
      <c r="E28" s="29">
        <v>910</v>
      </c>
      <c r="F28" s="29">
        <v>910</v>
      </c>
      <c r="G28" s="29">
        <v>910</v>
      </c>
      <c r="H28" s="29">
        <v>910</v>
      </c>
      <c r="I28" s="29">
        <v>910</v>
      </c>
      <c r="J28" s="29">
        <v>910</v>
      </c>
      <c r="K28" s="29">
        <v>910</v>
      </c>
      <c r="L28" s="29">
        <v>910</v>
      </c>
      <c r="M28" s="29">
        <v>910</v>
      </c>
      <c r="N28" s="29">
        <v>910</v>
      </c>
      <c r="P28" s="30">
        <f t="shared" ref="P28:P33" si="7">SUM(D28:O28)</f>
        <v>10010</v>
      </c>
    </row>
    <row r="29" spans="1:17" x14ac:dyDescent="0.2">
      <c r="A29" s="2" t="s">
        <v>35</v>
      </c>
      <c r="B29" s="25" t="s">
        <v>45</v>
      </c>
      <c r="C29" s="25" t="s">
        <v>40</v>
      </c>
      <c r="D29" s="29">
        <f t="shared" ref="D29:N29" si="8">4000+5000+2500+4000</f>
        <v>15500</v>
      </c>
      <c r="E29" s="29">
        <f t="shared" si="8"/>
        <v>15500</v>
      </c>
      <c r="F29" s="29">
        <f t="shared" si="8"/>
        <v>15500</v>
      </c>
      <c r="G29" s="29">
        <f t="shared" si="8"/>
        <v>15500</v>
      </c>
      <c r="H29" s="29">
        <f t="shared" si="8"/>
        <v>15500</v>
      </c>
      <c r="I29" s="29">
        <f t="shared" si="8"/>
        <v>15500</v>
      </c>
      <c r="J29" s="29">
        <f t="shared" si="8"/>
        <v>15500</v>
      </c>
      <c r="K29" s="29">
        <f t="shared" si="8"/>
        <v>15500</v>
      </c>
      <c r="L29" s="29">
        <f t="shared" si="8"/>
        <v>15500</v>
      </c>
      <c r="M29" s="29">
        <f t="shared" si="8"/>
        <v>15500</v>
      </c>
      <c r="N29" s="29">
        <f t="shared" si="8"/>
        <v>15500</v>
      </c>
      <c r="P29" s="30">
        <f t="shared" si="7"/>
        <v>170500</v>
      </c>
    </row>
    <row r="30" spans="1:17" x14ac:dyDescent="0.2">
      <c r="A30" s="2" t="s">
        <v>2</v>
      </c>
      <c r="B30" t="s">
        <v>3</v>
      </c>
      <c r="C30" t="s">
        <v>41</v>
      </c>
      <c r="D30" s="29">
        <v>10000</v>
      </c>
      <c r="E30" s="29">
        <v>10000</v>
      </c>
      <c r="F30" s="29">
        <v>10000</v>
      </c>
      <c r="G30" s="29">
        <v>10000</v>
      </c>
      <c r="H30" s="29">
        <v>10000</v>
      </c>
      <c r="I30" s="29">
        <v>10000</v>
      </c>
      <c r="J30" s="29">
        <v>10000</v>
      </c>
      <c r="K30" s="29">
        <v>10000</v>
      </c>
      <c r="L30" s="29">
        <v>10000</v>
      </c>
      <c r="M30" s="29">
        <v>10000</v>
      </c>
      <c r="N30" s="29">
        <v>10000</v>
      </c>
      <c r="P30" s="30">
        <f t="shared" si="7"/>
        <v>110000</v>
      </c>
    </row>
    <row r="31" spans="1:17" x14ac:dyDescent="0.2">
      <c r="A31" s="2" t="s">
        <v>4</v>
      </c>
      <c r="B31" t="s">
        <v>66</v>
      </c>
      <c r="D31" s="29">
        <v>250</v>
      </c>
      <c r="E31" s="29">
        <v>250</v>
      </c>
      <c r="F31" s="29">
        <v>250</v>
      </c>
      <c r="G31" s="29">
        <v>250</v>
      </c>
      <c r="H31" s="29">
        <v>250</v>
      </c>
      <c r="I31" s="29">
        <v>250</v>
      </c>
      <c r="J31" s="29">
        <v>250</v>
      </c>
      <c r="K31" s="29">
        <v>250</v>
      </c>
      <c r="L31" s="29">
        <v>250</v>
      </c>
      <c r="M31" s="29">
        <v>250</v>
      </c>
      <c r="N31" s="29">
        <v>250</v>
      </c>
      <c r="P31" s="30">
        <f t="shared" si="7"/>
        <v>2750</v>
      </c>
    </row>
    <row r="32" spans="1:17" x14ac:dyDescent="0.2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P32" s="30">
        <f t="shared" si="7"/>
        <v>0</v>
      </c>
    </row>
    <row r="33" spans="1:17" x14ac:dyDescent="0.2">
      <c r="A33" s="2"/>
      <c r="B33" s="13" t="s">
        <v>32</v>
      </c>
      <c r="C33" s="13"/>
      <c r="D33" s="31">
        <f t="shared" ref="D33:K33" si="9">SUM(D28:D32)</f>
        <v>26660</v>
      </c>
      <c r="E33" s="31">
        <f t="shared" si="9"/>
        <v>26660</v>
      </c>
      <c r="F33" s="31">
        <f t="shared" si="9"/>
        <v>26660</v>
      </c>
      <c r="G33" s="31">
        <f t="shared" si="9"/>
        <v>26660</v>
      </c>
      <c r="H33" s="31">
        <f t="shared" si="9"/>
        <v>26660</v>
      </c>
      <c r="I33" s="31">
        <f t="shared" si="9"/>
        <v>26660</v>
      </c>
      <c r="J33" s="31">
        <f t="shared" si="9"/>
        <v>26660</v>
      </c>
      <c r="K33" s="31">
        <f t="shared" si="9"/>
        <v>26660</v>
      </c>
      <c r="L33" s="31">
        <f>SUM(L28:L32)</f>
        <v>26660</v>
      </c>
      <c r="M33" s="31">
        <f>SUM(M28:M32)</f>
        <v>26660</v>
      </c>
      <c r="N33" s="31">
        <f>SUM(N28:N32)</f>
        <v>26660</v>
      </c>
      <c r="P33" s="32">
        <f t="shared" si="7"/>
        <v>293260</v>
      </c>
    </row>
    <row r="34" spans="1:17" x14ac:dyDescent="0.2">
      <c r="A34" s="2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P34" s="30"/>
    </row>
    <row r="35" spans="1:17" x14ac:dyDescent="0.2">
      <c r="A35" s="2" t="s">
        <v>35</v>
      </c>
      <c r="B35" t="s">
        <v>67</v>
      </c>
      <c r="C35" s="2" t="s">
        <v>40</v>
      </c>
      <c r="D35" s="38">
        <f t="shared" ref="D35:K35" si="10">D23-D33-D56-D63-D69</f>
        <v>96945</v>
      </c>
      <c r="E35" s="38">
        <f t="shared" si="10"/>
        <v>96945</v>
      </c>
      <c r="F35" s="38">
        <f t="shared" si="10"/>
        <v>136945</v>
      </c>
      <c r="G35" s="38">
        <f t="shared" si="10"/>
        <v>253000</v>
      </c>
      <c r="H35" s="38">
        <f t="shared" si="10"/>
        <v>253000</v>
      </c>
      <c r="I35" s="38">
        <f t="shared" si="10"/>
        <v>253000</v>
      </c>
      <c r="J35" s="38">
        <f t="shared" si="10"/>
        <v>253000</v>
      </c>
      <c r="K35" s="38">
        <f t="shared" si="10"/>
        <v>183000</v>
      </c>
      <c r="L35" s="38">
        <f>L23-L33-L56-L63-L69</f>
        <v>183000</v>
      </c>
      <c r="M35" s="38">
        <f>M23-M33-M56-M63-M69</f>
        <v>133000</v>
      </c>
      <c r="N35" s="38">
        <f>N23-N33-N56-N63-N69</f>
        <v>133000</v>
      </c>
      <c r="P35" s="30">
        <f>SUM(D35:O35)</f>
        <v>1974835</v>
      </c>
    </row>
    <row r="36" spans="1:17" x14ac:dyDescent="0.2">
      <c r="A36" s="2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P36" s="30"/>
    </row>
    <row r="37" spans="1:17" ht="15.75" x14ac:dyDescent="0.25">
      <c r="A37" s="3" t="s">
        <v>6</v>
      </c>
      <c r="B37" s="4"/>
      <c r="C37" s="4"/>
      <c r="D37" s="39">
        <f t="shared" ref="D37:K37" si="11">D33+D35</f>
        <v>123605</v>
      </c>
      <c r="E37" s="39">
        <f t="shared" si="11"/>
        <v>123605</v>
      </c>
      <c r="F37" s="39">
        <f t="shared" si="11"/>
        <v>163605</v>
      </c>
      <c r="G37" s="39">
        <f t="shared" si="11"/>
        <v>279660</v>
      </c>
      <c r="H37" s="39">
        <f t="shared" si="11"/>
        <v>279660</v>
      </c>
      <c r="I37" s="39">
        <f t="shared" si="11"/>
        <v>279660</v>
      </c>
      <c r="J37" s="39">
        <f t="shared" si="11"/>
        <v>279660</v>
      </c>
      <c r="K37" s="39">
        <f t="shared" si="11"/>
        <v>209660</v>
      </c>
      <c r="L37" s="39">
        <f>L33+L35</f>
        <v>209660</v>
      </c>
      <c r="M37" s="39">
        <f>M33+M35</f>
        <v>159660</v>
      </c>
      <c r="N37" s="39">
        <f>N33+N35</f>
        <v>159660</v>
      </c>
      <c r="P37" s="30">
        <f>SUM(D37:O37)</f>
        <v>2268095</v>
      </c>
    </row>
    <row r="38" spans="1:17" x14ac:dyDescent="0.2">
      <c r="A38" s="2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P38" s="30"/>
    </row>
    <row r="39" spans="1:17" x14ac:dyDescent="0.2">
      <c r="A39" s="1" t="s">
        <v>7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P39" s="30"/>
    </row>
    <row r="40" spans="1:17" x14ac:dyDescent="0.2">
      <c r="A40" s="24" t="s">
        <v>36</v>
      </c>
      <c r="B40" t="s">
        <v>8</v>
      </c>
      <c r="C40" t="s">
        <v>39</v>
      </c>
      <c r="D40" s="29">
        <v>90</v>
      </c>
      <c r="E40" s="29">
        <v>90</v>
      </c>
      <c r="F40" s="29">
        <v>90</v>
      </c>
      <c r="G40" s="29">
        <v>90</v>
      </c>
      <c r="H40" s="29">
        <v>90</v>
      </c>
      <c r="I40" s="29">
        <v>90</v>
      </c>
      <c r="J40" s="29">
        <v>90</v>
      </c>
      <c r="K40" s="29">
        <v>90</v>
      </c>
      <c r="L40" s="29">
        <v>90</v>
      </c>
      <c r="M40" s="29">
        <v>90</v>
      </c>
      <c r="N40" s="29">
        <v>90</v>
      </c>
      <c r="P40" s="30">
        <f>SUM(D40:O40)</f>
        <v>990</v>
      </c>
    </row>
    <row r="41" spans="1:17" x14ac:dyDescent="0.2">
      <c r="A41" s="2" t="s">
        <v>9</v>
      </c>
      <c r="C41" t="s">
        <v>46</v>
      </c>
      <c r="D41" s="29">
        <v>250</v>
      </c>
      <c r="E41" s="29">
        <v>250</v>
      </c>
      <c r="F41" s="29">
        <v>250</v>
      </c>
      <c r="G41" s="29">
        <v>250</v>
      </c>
      <c r="H41" s="29">
        <v>250</v>
      </c>
      <c r="I41" s="29">
        <v>250</v>
      </c>
      <c r="J41" s="29">
        <v>250</v>
      </c>
      <c r="K41" s="29">
        <v>250</v>
      </c>
      <c r="L41" s="29">
        <v>250</v>
      </c>
      <c r="M41" s="29">
        <v>250</v>
      </c>
      <c r="N41" s="29">
        <v>250</v>
      </c>
      <c r="P41" s="30">
        <f t="shared" ref="P41:P46" si="12">SUM(D41:O41)</f>
        <v>2750</v>
      </c>
    </row>
    <row r="42" spans="1:17" x14ac:dyDescent="0.2">
      <c r="A42" s="2" t="s">
        <v>4</v>
      </c>
      <c r="B42" t="s">
        <v>68</v>
      </c>
      <c r="C42" t="s">
        <v>10</v>
      </c>
      <c r="D42" s="29">
        <v>21000</v>
      </c>
      <c r="E42" s="29">
        <v>21000</v>
      </c>
      <c r="F42" s="29">
        <v>21000</v>
      </c>
      <c r="G42" s="29">
        <v>21000</v>
      </c>
      <c r="H42" s="29">
        <v>21000</v>
      </c>
      <c r="I42" s="29">
        <v>21000</v>
      </c>
      <c r="J42" s="29">
        <v>21000</v>
      </c>
      <c r="K42" s="29">
        <v>21000</v>
      </c>
      <c r="L42" s="29">
        <v>21000</v>
      </c>
      <c r="M42" s="29">
        <v>21000</v>
      </c>
      <c r="N42" s="29">
        <v>21000</v>
      </c>
      <c r="P42" s="30">
        <f t="shared" si="12"/>
        <v>231000</v>
      </c>
    </row>
    <row r="43" spans="1:17" x14ac:dyDescent="0.2">
      <c r="A43" s="2" t="s">
        <v>62</v>
      </c>
      <c r="B43" t="s">
        <v>70</v>
      </c>
      <c r="C43" t="s">
        <v>10</v>
      </c>
      <c r="D43" s="29">
        <f t="shared" ref="D43:N43" si="13">7000+2000</f>
        <v>9000</v>
      </c>
      <c r="E43" s="29">
        <f t="shared" si="13"/>
        <v>9000</v>
      </c>
      <c r="F43" s="29">
        <f t="shared" si="13"/>
        <v>9000</v>
      </c>
      <c r="G43" s="29">
        <f t="shared" si="13"/>
        <v>9000</v>
      </c>
      <c r="H43" s="29">
        <f t="shared" si="13"/>
        <v>9000</v>
      </c>
      <c r="I43" s="29">
        <f t="shared" si="13"/>
        <v>9000</v>
      </c>
      <c r="J43" s="29">
        <f t="shared" si="13"/>
        <v>9000</v>
      </c>
      <c r="K43" s="29">
        <f t="shared" si="13"/>
        <v>9000</v>
      </c>
      <c r="L43" s="29">
        <f t="shared" si="13"/>
        <v>9000</v>
      </c>
      <c r="M43" s="29">
        <f t="shared" si="13"/>
        <v>9000</v>
      </c>
      <c r="N43" s="29">
        <f t="shared" si="13"/>
        <v>9000</v>
      </c>
      <c r="P43" s="30">
        <f t="shared" si="12"/>
        <v>99000</v>
      </c>
    </row>
    <row r="44" spans="1:17" x14ac:dyDescent="0.2">
      <c r="A44" s="2" t="s">
        <v>4</v>
      </c>
      <c r="B44" t="s">
        <v>69</v>
      </c>
      <c r="C44" t="s">
        <v>47</v>
      </c>
      <c r="D44" s="29">
        <v>7500</v>
      </c>
      <c r="E44" s="29">
        <v>7500</v>
      </c>
      <c r="F44" s="29">
        <v>7500</v>
      </c>
      <c r="G44" s="29">
        <v>7500</v>
      </c>
      <c r="H44" s="29">
        <v>7500</v>
      </c>
      <c r="I44" s="29">
        <v>7500</v>
      </c>
      <c r="J44" s="29">
        <v>7500</v>
      </c>
      <c r="K44" s="29">
        <v>7500</v>
      </c>
      <c r="L44" s="29">
        <v>7500</v>
      </c>
      <c r="M44" s="29">
        <v>7500</v>
      </c>
      <c r="N44" s="29">
        <v>7500</v>
      </c>
      <c r="P44" s="30">
        <f t="shared" si="12"/>
        <v>82500</v>
      </c>
    </row>
    <row r="45" spans="1:17" x14ac:dyDescent="0.2">
      <c r="A45" s="2" t="s">
        <v>62</v>
      </c>
      <c r="B45" t="s">
        <v>71</v>
      </c>
      <c r="C45" t="s">
        <v>47</v>
      </c>
      <c r="D45" s="29">
        <v>2000</v>
      </c>
      <c r="E45" s="29">
        <v>2000</v>
      </c>
      <c r="F45" s="29">
        <v>2000</v>
      </c>
      <c r="G45" s="29">
        <v>2000</v>
      </c>
      <c r="H45" s="29">
        <v>2000</v>
      </c>
      <c r="I45" s="29">
        <v>2000</v>
      </c>
      <c r="J45" s="29">
        <v>2000</v>
      </c>
      <c r="K45" s="29">
        <v>2000</v>
      </c>
      <c r="L45" s="29">
        <v>2000</v>
      </c>
      <c r="M45" s="29">
        <v>2000</v>
      </c>
      <c r="N45" s="29">
        <v>2000</v>
      </c>
      <c r="P45" s="30">
        <f t="shared" si="12"/>
        <v>22000</v>
      </c>
    </row>
    <row r="46" spans="1:17" x14ac:dyDescent="0.2">
      <c r="A46" s="2" t="s">
        <v>4</v>
      </c>
      <c r="B46" t="s">
        <v>11</v>
      </c>
      <c r="C46" t="s">
        <v>44</v>
      </c>
      <c r="D46" s="29">
        <v>500</v>
      </c>
      <c r="E46" s="29">
        <v>500</v>
      </c>
      <c r="F46" s="29">
        <v>500</v>
      </c>
      <c r="G46" s="29">
        <v>500</v>
      </c>
      <c r="H46" s="29">
        <v>500</v>
      </c>
      <c r="I46" s="29">
        <v>500</v>
      </c>
      <c r="J46" s="29">
        <v>500</v>
      </c>
      <c r="K46" s="29">
        <v>500</v>
      </c>
      <c r="L46" s="29">
        <v>500</v>
      </c>
      <c r="M46" s="29">
        <v>500</v>
      </c>
      <c r="N46" s="29">
        <v>500</v>
      </c>
      <c r="P46" s="30">
        <f t="shared" si="12"/>
        <v>5500</v>
      </c>
    </row>
    <row r="47" spans="1:17" x14ac:dyDescent="0.2">
      <c r="A47" s="2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P47" s="30"/>
    </row>
    <row r="48" spans="1:17" x14ac:dyDescent="0.2">
      <c r="A48" s="1" t="s">
        <v>12</v>
      </c>
      <c r="D48" s="40">
        <f t="shared" ref="D48:K48" si="14">SUM(D40:D47)</f>
        <v>40340</v>
      </c>
      <c r="E48" s="40">
        <f t="shared" si="14"/>
        <v>40340</v>
      </c>
      <c r="F48" s="40">
        <f t="shared" si="14"/>
        <v>40340</v>
      </c>
      <c r="G48" s="40">
        <f t="shared" si="14"/>
        <v>40340</v>
      </c>
      <c r="H48" s="40">
        <f t="shared" si="14"/>
        <v>40340</v>
      </c>
      <c r="I48" s="40">
        <f t="shared" si="14"/>
        <v>40340</v>
      </c>
      <c r="J48" s="40">
        <f t="shared" si="14"/>
        <v>40340</v>
      </c>
      <c r="K48" s="40">
        <f t="shared" si="14"/>
        <v>40340</v>
      </c>
      <c r="L48" s="40">
        <f>SUM(L40:L47)</f>
        <v>40340</v>
      </c>
      <c r="M48" s="40">
        <f>SUM(M40:M47)</f>
        <v>40340</v>
      </c>
      <c r="N48" s="40">
        <f>SUM(N40:N47)</f>
        <v>40340</v>
      </c>
      <c r="P48" s="30">
        <f>SUM(D48:O48)</f>
        <v>443740</v>
      </c>
    </row>
    <row r="49" spans="1:17" x14ac:dyDescent="0.2">
      <c r="A49" s="1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P49" s="30"/>
    </row>
    <row r="50" spans="1:17" x14ac:dyDescent="0.2">
      <c r="A50" s="2" t="s">
        <v>13</v>
      </c>
      <c r="B50" t="s">
        <v>3</v>
      </c>
      <c r="C50" t="s">
        <v>43</v>
      </c>
      <c r="D50" s="29">
        <v>4000</v>
      </c>
      <c r="E50" s="29">
        <v>4000</v>
      </c>
      <c r="F50" s="29">
        <v>4000</v>
      </c>
      <c r="G50" s="29">
        <v>4000</v>
      </c>
      <c r="H50" s="29">
        <v>4000</v>
      </c>
      <c r="I50" s="29">
        <v>4000</v>
      </c>
      <c r="J50" s="29">
        <v>4000</v>
      </c>
      <c r="K50" s="29">
        <v>4000</v>
      </c>
      <c r="L50" s="29">
        <v>4000</v>
      </c>
      <c r="M50" s="29">
        <v>4000</v>
      </c>
      <c r="N50" s="29">
        <v>4000</v>
      </c>
      <c r="P50" s="30">
        <f>SUM(D50:O50)</f>
        <v>44000</v>
      </c>
    </row>
    <row r="51" spans="1:17" x14ac:dyDescent="0.2">
      <c r="A51" s="2" t="s">
        <v>4</v>
      </c>
      <c r="B51" t="s">
        <v>5</v>
      </c>
      <c r="C51" t="s">
        <v>42</v>
      </c>
      <c r="D51" s="29">
        <v>8000</v>
      </c>
      <c r="E51" s="29">
        <v>8000</v>
      </c>
      <c r="F51" s="29">
        <v>8000</v>
      </c>
      <c r="G51" s="29">
        <v>8000</v>
      </c>
      <c r="H51" s="29">
        <v>8000</v>
      </c>
      <c r="I51" s="29">
        <v>8000</v>
      </c>
      <c r="J51" s="29">
        <v>8000</v>
      </c>
      <c r="K51" s="29">
        <v>8000</v>
      </c>
      <c r="L51" s="29">
        <v>8000</v>
      </c>
      <c r="M51" s="29">
        <v>8000</v>
      </c>
      <c r="N51" s="29">
        <v>8000</v>
      </c>
      <c r="P51" s="30">
        <f>SUM(D51:O51)</f>
        <v>88000</v>
      </c>
    </row>
    <row r="52" spans="1:17" x14ac:dyDescent="0.2">
      <c r="A52" s="2" t="s">
        <v>14</v>
      </c>
      <c r="B52" t="s">
        <v>5</v>
      </c>
      <c r="C52" t="s">
        <v>63</v>
      </c>
      <c r="D52" s="29">
        <v>2800</v>
      </c>
      <c r="E52" s="29">
        <v>2800</v>
      </c>
      <c r="F52" s="29">
        <v>2800</v>
      </c>
      <c r="G52" s="29">
        <v>2800</v>
      </c>
      <c r="H52" s="29">
        <v>2800</v>
      </c>
      <c r="I52" s="29">
        <v>2800</v>
      </c>
      <c r="J52" s="29">
        <v>2800</v>
      </c>
      <c r="K52" s="29">
        <v>2800</v>
      </c>
      <c r="L52" s="29">
        <v>2800</v>
      </c>
      <c r="M52" s="29">
        <v>2800</v>
      </c>
      <c r="N52" s="29">
        <v>2800</v>
      </c>
      <c r="P52" s="30">
        <f>SUM(D52:O52)</f>
        <v>30800</v>
      </c>
    </row>
    <row r="53" spans="1:17" x14ac:dyDescent="0.2">
      <c r="A53" s="2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P53" s="30"/>
    </row>
    <row r="54" spans="1:17" x14ac:dyDescent="0.2">
      <c r="A54" s="1" t="s">
        <v>15</v>
      </c>
      <c r="D54" s="40">
        <f t="shared" ref="D54:K54" si="15">SUM(D50:D53)</f>
        <v>14800</v>
      </c>
      <c r="E54" s="40">
        <f t="shared" si="15"/>
        <v>14800</v>
      </c>
      <c r="F54" s="40">
        <f t="shared" si="15"/>
        <v>14800</v>
      </c>
      <c r="G54" s="40">
        <f t="shared" si="15"/>
        <v>14800</v>
      </c>
      <c r="H54" s="40">
        <f t="shared" si="15"/>
        <v>14800</v>
      </c>
      <c r="I54" s="40">
        <f t="shared" si="15"/>
        <v>14800</v>
      </c>
      <c r="J54" s="40">
        <f t="shared" si="15"/>
        <v>14800</v>
      </c>
      <c r="K54" s="40">
        <f t="shared" si="15"/>
        <v>14800</v>
      </c>
      <c r="L54" s="40">
        <f>SUM(L50:L53)</f>
        <v>14800</v>
      </c>
      <c r="M54" s="40">
        <f>SUM(M50:M53)</f>
        <v>14800</v>
      </c>
      <c r="N54" s="40">
        <f>SUM(N50:N53)</f>
        <v>14800</v>
      </c>
      <c r="P54" s="30">
        <f>SUM(D54:O54)</f>
        <v>162800</v>
      </c>
    </row>
    <row r="55" spans="1:17" x14ac:dyDescent="0.2">
      <c r="A55" s="2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P55" s="30"/>
    </row>
    <row r="56" spans="1:17" ht="15.75" x14ac:dyDescent="0.25">
      <c r="A56" s="3" t="s">
        <v>16</v>
      </c>
      <c r="B56" s="4"/>
      <c r="C56" s="4"/>
      <c r="D56" s="39">
        <f t="shared" ref="D56:K56" si="16">D48+D54</f>
        <v>55140</v>
      </c>
      <c r="E56" s="39">
        <f t="shared" si="16"/>
        <v>55140</v>
      </c>
      <c r="F56" s="39">
        <f t="shared" si="16"/>
        <v>55140</v>
      </c>
      <c r="G56" s="39">
        <f t="shared" si="16"/>
        <v>55140</v>
      </c>
      <c r="H56" s="39">
        <f t="shared" si="16"/>
        <v>55140</v>
      </c>
      <c r="I56" s="39">
        <f t="shared" si="16"/>
        <v>55140</v>
      </c>
      <c r="J56" s="39">
        <f t="shared" si="16"/>
        <v>55140</v>
      </c>
      <c r="K56" s="39">
        <f t="shared" si="16"/>
        <v>55140</v>
      </c>
      <c r="L56" s="39">
        <f>L48+L54</f>
        <v>55140</v>
      </c>
      <c r="M56" s="39">
        <f>M48+M54</f>
        <v>55140</v>
      </c>
      <c r="N56" s="39">
        <f>N48+N54</f>
        <v>55140</v>
      </c>
      <c r="P56" s="30">
        <f>SUM(D56:O56)</f>
        <v>606540</v>
      </c>
    </row>
    <row r="57" spans="1:17" x14ac:dyDescent="0.2">
      <c r="A57" s="2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P57" s="30"/>
    </row>
    <row r="58" spans="1:17" x14ac:dyDescent="0.2">
      <c r="A58" s="1" t="s">
        <v>17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P58" s="30"/>
    </row>
    <row r="59" spans="1:17" x14ac:dyDescent="0.2">
      <c r="A59" s="2" t="s">
        <v>35</v>
      </c>
      <c r="B59" t="s">
        <v>56</v>
      </c>
      <c r="D59" s="47">
        <v>2500</v>
      </c>
      <c r="E59" s="47">
        <v>2500</v>
      </c>
      <c r="F59" s="47">
        <v>3500</v>
      </c>
      <c r="G59" s="46">
        <v>3500</v>
      </c>
      <c r="H59" s="46">
        <v>3500</v>
      </c>
      <c r="I59" s="46">
        <v>3500</v>
      </c>
      <c r="J59" s="46">
        <v>3500</v>
      </c>
      <c r="K59" s="47">
        <v>2000</v>
      </c>
      <c r="L59" s="46">
        <v>2000</v>
      </c>
      <c r="M59" s="46">
        <v>2000</v>
      </c>
      <c r="N59" s="47">
        <v>1000</v>
      </c>
      <c r="P59" s="30">
        <f>SUM(D59:O59)</f>
        <v>29500</v>
      </c>
    </row>
    <row r="60" spans="1:17" x14ac:dyDescent="0.2">
      <c r="A60" s="2" t="s">
        <v>35</v>
      </c>
      <c r="B60" t="s">
        <v>57</v>
      </c>
      <c r="D60" s="47">
        <v>11000</v>
      </c>
      <c r="E60" s="47">
        <v>11000</v>
      </c>
      <c r="F60" s="47">
        <v>16000</v>
      </c>
      <c r="G60" s="46">
        <v>16000</v>
      </c>
      <c r="H60" s="46">
        <v>16000</v>
      </c>
      <c r="I60" s="46">
        <v>16000</v>
      </c>
      <c r="J60" s="46">
        <v>16000</v>
      </c>
      <c r="K60" s="47">
        <v>7000</v>
      </c>
      <c r="L60" s="46">
        <v>7000</v>
      </c>
      <c r="M60" s="46">
        <v>7000</v>
      </c>
      <c r="N60" s="47">
        <v>5000</v>
      </c>
      <c r="P60" s="30">
        <f>SUM(D60:O60)</f>
        <v>128000</v>
      </c>
    </row>
    <row r="61" spans="1:17" x14ac:dyDescent="0.2">
      <c r="A61" s="2" t="s">
        <v>35</v>
      </c>
      <c r="B61" t="s">
        <v>58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L61" s="46">
        <v>0</v>
      </c>
      <c r="M61" s="46">
        <v>0</v>
      </c>
      <c r="N61" s="46">
        <v>0</v>
      </c>
      <c r="P61" s="30">
        <f>SUM(D61:O61)</f>
        <v>0</v>
      </c>
    </row>
    <row r="62" spans="1:17" x14ac:dyDescent="0.2"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P62" s="30"/>
    </row>
    <row r="63" spans="1:17" ht="15.75" x14ac:dyDescent="0.25">
      <c r="A63" s="3" t="s">
        <v>18</v>
      </c>
      <c r="B63" s="5"/>
      <c r="C63" s="5"/>
      <c r="D63" s="39">
        <f t="shared" ref="D63:K63" si="17">SUM(D59:D62)</f>
        <v>13500</v>
      </c>
      <c r="E63" s="39">
        <f t="shared" si="17"/>
        <v>13500</v>
      </c>
      <c r="F63" s="39">
        <f t="shared" si="17"/>
        <v>19500</v>
      </c>
      <c r="G63" s="39">
        <f t="shared" si="17"/>
        <v>19500</v>
      </c>
      <c r="H63" s="39">
        <f t="shared" si="17"/>
        <v>19500</v>
      </c>
      <c r="I63" s="39">
        <f t="shared" si="17"/>
        <v>19500</v>
      </c>
      <c r="J63" s="39">
        <f t="shared" si="17"/>
        <v>19500</v>
      </c>
      <c r="K63" s="39">
        <f t="shared" si="17"/>
        <v>9000</v>
      </c>
      <c r="L63" s="39">
        <f>SUM(L59:L62)</f>
        <v>9000</v>
      </c>
      <c r="M63" s="39">
        <f>SUM(M59:M62)</f>
        <v>9000</v>
      </c>
      <c r="N63" s="39">
        <f>SUM(N59:N62)</f>
        <v>6000</v>
      </c>
      <c r="P63" s="30">
        <f>SUM(D63:O63)</f>
        <v>157500</v>
      </c>
    </row>
    <row r="64" spans="1:17" x14ac:dyDescent="0.2">
      <c r="A64" s="2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P64" s="30"/>
    </row>
    <row r="65" spans="1:16" x14ac:dyDescent="0.2">
      <c r="A65" s="1" t="s">
        <v>19</v>
      </c>
      <c r="B65" s="6"/>
      <c r="C65" s="6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P65" s="30"/>
    </row>
    <row r="66" spans="1:16" x14ac:dyDescent="0.2">
      <c r="A66" s="7" t="s">
        <v>37</v>
      </c>
      <c r="B66" s="6"/>
      <c r="C66" s="6" t="s">
        <v>49</v>
      </c>
      <c r="D66" s="29">
        <v>10000</v>
      </c>
      <c r="E66" s="29">
        <v>10000</v>
      </c>
      <c r="F66" s="29">
        <v>10000</v>
      </c>
      <c r="G66" s="29">
        <v>10000</v>
      </c>
      <c r="H66" s="29">
        <v>10000</v>
      </c>
      <c r="I66" s="29">
        <v>10000</v>
      </c>
      <c r="J66" s="29">
        <v>10000</v>
      </c>
      <c r="K66" s="29">
        <v>10000</v>
      </c>
      <c r="L66" s="29">
        <v>10000</v>
      </c>
      <c r="M66" s="29">
        <v>10000</v>
      </c>
      <c r="N66" s="29">
        <v>10000</v>
      </c>
      <c r="P66" s="30">
        <f>SUM(D66:O66)</f>
        <v>110000</v>
      </c>
    </row>
    <row r="67" spans="1:16" x14ac:dyDescent="0.2">
      <c r="A67" s="7" t="s">
        <v>38</v>
      </c>
      <c r="B67" s="6"/>
      <c r="C67" s="6" t="s">
        <v>48</v>
      </c>
      <c r="D67" s="29">
        <f t="shared" ref="D67:N67" si="18">21000-6000</f>
        <v>15000</v>
      </c>
      <c r="E67" s="29">
        <f t="shared" si="18"/>
        <v>15000</v>
      </c>
      <c r="F67" s="29">
        <f t="shared" si="18"/>
        <v>15000</v>
      </c>
      <c r="G67" s="29">
        <f t="shared" si="18"/>
        <v>15000</v>
      </c>
      <c r="H67" s="29">
        <f t="shared" si="18"/>
        <v>15000</v>
      </c>
      <c r="I67" s="29">
        <f t="shared" si="18"/>
        <v>15000</v>
      </c>
      <c r="J67" s="29">
        <f t="shared" si="18"/>
        <v>15000</v>
      </c>
      <c r="K67" s="29">
        <f t="shared" si="18"/>
        <v>15000</v>
      </c>
      <c r="L67" s="29">
        <f t="shared" si="18"/>
        <v>15000</v>
      </c>
      <c r="M67" s="29">
        <f t="shared" si="18"/>
        <v>15000</v>
      </c>
      <c r="N67" s="29">
        <f t="shared" si="18"/>
        <v>15000</v>
      </c>
      <c r="P67" s="30">
        <f>SUM(D67:O67)</f>
        <v>165000</v>
      </c>
    </row>
    <row r="68" spans="1:16" x14ac:dyDescent="0.2">
      <c r="A68" s="7"/>
      <c r="B68" s="6"/>
      <c r="C68" s="6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P68" s="30"/>
    </row>
    <row r="69" spans="1:16" ht="15.75" x14ac:dyDescent="0.25">
      <c r="A69" s="3" t="s">
        <v>20</v>
      </c>
      <c r="B69" s="5"/>
      <c r="C69" s="5"/>
      <c r="D69" s="39">
        <f t="shared" ref="D69:K69" si="19">SUM(D66:D68)</f>
        <v>25000</v>
      </c>
      <c r="E69" s="39">
        <f t="shared" si="19"/>
        <v>25000</v>
      </c>
      <c r="F69" s="39">
        <f t="shared" si="19"/>
        <v>25000</v>
      </c>
      <c r="G69" s="39">
        <f t="shared" si="19"/>
        <v>25000</v>
      </c>
      <c r="H69" s="39">
        <f t="shared" si="19"/>
        <v>25000</v>
      </c>
      <c r="I69" s="39">
        <f t="shared" si="19"/>
        <v>25000</v>
      </c>
      <c r="J69" s="39">
        <f t="shared" si="19"/>
        <v>25000</v>
      </c>
      <c r="K69" s="39">
        <f t="shared" si="19"/>
        <v>25000</v>
      </c>
      <c r="L69" s="39">
        <f>SUM(L66:L68)</f>
        <v>25000</v>
      </c>
      <c r="M69" s="39">
        <f>SUM(M66:M68)</f>
        <v>25000</v>
      </c>
      <c r="N69" s="39">
        <f>SUM(N66:N68)</f>
        <v>25000</v>
      </c>
      <c r="P69" s="30">
        <f>SUM(D69:O69)</f>
        <v>275000</v>
      </c>
    </row>
    <row r="70" spans="1:16" x14ac:dyDescent="0.2"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P70" s="30"/>
    </row>
    <row r="71" spans="1:16" ht="21" thickBot="1" x14ac:dyDescent="0.35">
      <c r="A71" s="16" t="s">
        <v>29</v>
      </c>
      <c r="B71" s="18"/>
      <c r="C71" s="18"/>
      <c r="D71" s="41">
        <f t="shared" ref="D71:K71" si="20">D69+D63+D56+D37</f>
        <v>217245</v>
      </c>
      <c r="E71" s="41">
        <f t="shared" si="20"/>
        <v>217245</v>
      </c>
      <c r="F71" s="41">
        <f t="shared" si="20"/>
        <v>263245</v>
      </c>
      <c r="G71" s="41">
        <f t="shared" si="20"/>
        <v>379300</v>
      </c>
      <c r="H71" s="41">
        <f t="shared" si="20"/>
        <v>379300</v>
      </c>
      <c r="I71" s="41">
        <f t="shared" si="20"/>
        <v>379300</v>
      </c>
      <c r="J71" s="41">
        <f t="shared" si="20"/>
        <v>379300</v>
      </c>
      <c r="K71" s="41">
        <f t="shared" si="20"/>
        <v>298800</v>
      </c>
      <c r="L71" s="41">
        <f>L69+L63+L56+L37</f>
        <v>298800</v>
      </c>
      <c r="M71" s="41">
        <f>M69+M63+M56+M37</f>
        <v>248800</v>
      </c>
      <c r="N71" s="41">
        <f>N69+N63+N56+N37</f>
        <v>245800</v>
      </c>
      <c r="P71" s="42">
        <f>SUM(D71:O71)</f>
        <v>3307135</v>
      </c>
    </row>
    <row r="72" spans="1:16" ht="13.5" thickTop="1" x14ac:dyDescent="0.2"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P72" s="30"/>
    </row>
    <row r="73" spans="1:16" ht="13.5" thickBot="1" x14ac:dyDescent="0.25">
      <c r="A73" s="19" t="s">
        <v>31</v>
      </c>
      <c r="B73" s="20"/>
      <c r="C73" s="20"/>
      <c r="D73" s="43">
        <f t="shared" ref="D73:K73" si="21">D71-D23</f>
        <v>0</v>
      </c>
      <c r="E73" s="43">
        <f t="shared" si="21"/>
        <v>0</v>
      </c>
      <c r="F73" s="43">
        <f t="shared" si="21"/>
        <v>0</v>
      </c>
      <c r="G73" s="43">
        <f t="shared" si="21"/>
        <v>0</v>
      </c>
      <c r="H73" s="43">
        <f t="shared" si="21"/>
        <v>0</v>
      </c>
      <c r="I73" s="43">
        <f t="shared" si="21"/>
        <v>0</v>
      </c>
      <c r="J73" s="43">
        <f t="shared" si="21"/>
        <v>0</v>
      </c>
      <c r="K73" s="43">
        <f t="shared" si="21"/>
        <v>0</v>
      </c>
      <c r="L73" s="43">
        <f>L71-L23</f>
        <v>0</v>
      </c>
      <c r="M73" s="43">
        <f>M71-M23</f>
        <v>0</v>
      </c>
      <c r="N73" s="43">
        <f>N71-N23</f>
        <v>0</v>
      </c>
      <c r="P73" s="44">
        <f>SUM(D73:O73)</f>
        <v>0</v>
      </c>
    </row>
    <row r="74" spans="1:16" ht="13.5" thickTop="1" x14ac:dyDescent="0.2"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P74" s="30"/>
    </row>
    <row r="75" spans="1:16" x14ac:dyDescent="0.2">
      <c r="A75" t="s">
        <v>59</v>
      </c>
      <c r="C75" s="28" t="s">
        <v>65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P75" s="30"/>
    </row>
    <row r="76" spans="1:16" x14ac:dyDescent="0.2">
      <c r="A76" s="7" t="s">
        <v>37</v>
      </c>
      <c r="B76" t="s">
        <v>72</v>
      </c>
      <c r="C76">
        <v>6296</v>
      </c>
      <c r="D76" s="29">
        <v>10000</v>
      </c>
      <c r="E76" s="29">
        <v>10000</v>
      </c>
      <c r="F76" s="29">
        <v>10000</v>
      </c>
      <c r="G76" s="29">
        <v>10000</v>
      </c>
      <c r="H76" s="29">
        <v>10000</v>
      </c>
      <c r="I76" s="29">
        <v>10000</v>
      </c>
      <c r="J76" s="29">
        <v>10000</v>
      </c>
      <c r="K76" s="29">
        <v>10000</v>
      </c>
      <c r="L76" s="29">
        <v>10000</v>
      </c>
      <c r="M76" s="29">
        <v>10000</v>
      </c>
      <c r="N76" s="29">
        <v>10000</v>
      </c>
      <c r="P76" s="30"/>
    </row>
    <row r="77" spans="1:16" x14ac:dyDescent="0.2">
      <c r="A77" s="7" t="s">
        <v>38</v>
      </c>
      <c r="B77" t="s">
        <v>73</v>
      </c>
      <c r="C77">
        <v>6351</v>
      </c>
      <c r="D77" s="29">
        <v>5000</v>
      </c>
      <c r="E77" s="29">
        <v>5000</v>
      </c>
      <c r="F77" s="29">
        <v>5000</v>
      </c>
      <c r="G77" s="29">
        <v>5000</v>
      </c>
      <c r="H77" s="29">
        <v>5000</v>
      </c>
      <c r="I77" s="29">
        <v>5000</v>
      </c>
      <c r="J77" s="29">
        <v>5000</v>
      </c>
      <c r="K77" s="29">
        <v>5000</v>
      </c>
      <c r="L77" s="29">
        <v>5000</v>
      </c>
      <c r="M77" s="29">
        <v>5000</v>
      </c>
      <c r="N77" s="29">
        <v>5000</v>
      </c>
      <c r="P77" s="30"/>
    </row>
    <row r="78" spans="1:16" x14ac:dyDescent="0.2">
      <c r="A78" s="7" t="s">
        <v>38</v>
      </c>
      <c r="B78" t="s">
        <v>73</v>
      </c>
      <c r="C78">
        <v>6351</v>
      </c>
      <c r="D78" s="29">
        <v>10000</v>
      </c>
      <c r="E78" s="29">
        <v>10000</v>
      </c>
      <c r="F78" s="29">
        <v>10000</v>
      </c>
      <c r="G78" s="29">
        <v>10000</v>
      </c>
      <c r="H78" s="29">
        <v>10000</v>
      </c>
      <c r="I78" s="29">
        <v>10000</v>
      </c>
      <c r="J78" s="29">
        <v>10000</v>
      </c>
      <c r="K78" s="29">
        <v>10000</v>
      </c>
      <c r="L78" s="29">
        <v>10000</v>
      </c>
      <c r="M78" s="29">
        <v>10000</v>
      </c>
      <c r="N78" s="29">
        <v>10000</v>
      </c>
      <c r="P78" s="30"/>
    </row>
    <row r="79" spans="1:16" x14ac:dyDescent="0.2"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P79" s="30"/>
    </row>
    <row r="80" spans="1:16" x14ac:dyDescent="0.2"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P80" s="30"/>
    </row>
    <row r="81" spans="4:16" x14ac:dyDescent="0.2"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P81" s="30"/>
    </row>
    <row r="82" spans="4:16" x14ac:dyDescent="0.2"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P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 00</vt:lpstr>
      <vt:lpstr>'Feb 00'!Print_Area</vt:lpstr>
      <vt:lpstr>'Feb 00'!Print_Titles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Felienne</cp:lastModifiedBy>
  <cp:lastPrinted>2000-01-21T15:20:34Z</cp:lastPrinted>
  <dcterms:created xsi:type="dcterms:W3CDTF">1999-06-11T18:07:23Z</dcterms:created>
  <dcterms:modified xsi:type="dcterms:W3CDTF">2014-09-03T14:15:33Z</dcterms:modified>
</cp:coreProperties>
</file>