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65" windowHeight="8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M7" i="1"/>
  <c r="N7" i="1"/>
  <c r="A8" i="1"/>
  <c r="L8" i="1"/>
  <c r="M8" i="1"/>
  <c r="N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</calcChain>
</file>

<file path=xl/sharedStrings.xml><?xml version="1.0" encoding="utf-8"?>
<sst xmlns="http://schemas.openxmlformats.org/spreadsheetml/2006/main" count="132" uniqueCount="45">
  <si>
    <t>Northern Natural Gas Company</t>
  </si>
  <si>
    <t>Request for EOL Posting Approval</t>
  </si>
  <si>
    <t>April-October 2001 Products</t>
  </si>
  <si>
    <t>Proposed Rates</t>
  </si>
  <si>
    <t>Dem.Revenue @</t>
  </si>
  <si>
    <t>Demand Revenue @</t>
  </si>
  <si>
    <t>Discount</t>
  </si>
  <si>
    <t>Receipt</t>
  </si>
  <si>
    <t>POI</t>
  </si>
  <si>
    <t>Delivery</t>
  </si>
  <si>
    <t>MDQ</t>
  </si>
  <si>
    <t>Demand</t>
  </si>
  <si>
    <t>Commodity</t>
  </si>
  <si>
    <t>Alternates</t>
  </si>
  <si>
    <t>Proposed Rate</t>
  </si>
  <si>
    <t>Max Rates</t>
  </si>
  <si>
    <t>Amount 4/</t>
  </si>
  <si>
    <t>TransOK-Arapaho</t>
  </si>
  <si>
    <t>Permian Pool</t>
  </si>
  <si>
    <t>Min</t>
  </si>
  <si>
    <t>Mids 1-16b</t>
  </si>
  <si>
    <t>2/</t>
  </si>
  <si>
    <t>TransOK-Sandstone</t>
  </si>
  <si>
    <t>Enogex Custer</t>
  </si>
  <si>
    <t>Demarc</t>
  </si>
  <si>
    <t>Mids 8-16a</t>
  </si>
  <si>
    <t>MidCon Pool</t>
  </si>
  <si>
    <t>Mids 8-16b</t>
  </si>
  <si>
    <t>El Paso Keystone</t>
  </si>
  <si>
    <t>El Paso Waha</t>
  </si>
  <si>
    <t>Oasis Waha</t>
  </si>
  <si>
    <t>Mid 1-7</t>
  </si>
  <si>
    <t>Mid 1-16b</t>
  </si>
  <si>
    <t>Mid 8-16b</t>
  </si>
  <si>
    <t>Bushton Outlet</t>
  </si>
  <si>
    <t>None</t>
  </si>
  <si>
    <t>Ventura</t>
  </si>
  <si>
    <t>Mid 17 receipts</t>
  </si>
  <si>
    <t xml:space="preserve"> </t>
  </si>
  <si>
    <t>TBPL</t>
  </si>
  <si>
    <t>1/</t>
  </si>
  <si>
    <t>1/  Only 9,000 available in April and October</t>
  </si>
  <si>
    <t>3/  Based on full MDQ for full April-October period.</t>
  </si>
  <si>
    <t>2/  There are specific points excluded, e.g. Argus in Mids 8-16a, etc.</t>
  </si>
  <si>
    <t>PEPL/Mullinville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</si>
</sst>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/>
  </sheetViews>
  <sheetFormatPr defaultRowHeight="12.75" x14ac:dyDescent="0.2"/>
  <cols>
    <col min="1" max="1" width="5.28515625" customWidth="1"/>
    <col min="2" max="2" width="23.85546875" customWidth="1"/>
    <col min="3" max="3" width="8.28515625" customWidth="1"/>
    <col min="4" max="4" width="17.7109375" bestFit="1" customWidth="1"/>
    <col min="5" max="5" width="9" customWidth="1"/>
    <col min="6" max="6" width="8.7109375" bestFit="1" customWidth="1"/>
    <col min="7" max="7" width="3.7109375" bestFit="1" customWidth="1"/>
    <col min="8" max="8" width="7.85546875" bestFit="1" customWidth="1"/>
    <col min="9" max="9" width="10.42578125" bestFit="1" customWidth="1"/>
    <col min="10" max="10" width="13.7109375" bestFit="1" customWidth="1"/>
    <col min="11" max="11" width="2.5703125" bestFit="1" customWidth="1"/>
    <col min="12" max="12" width="14.85546875" bestFit="1" customWidth="1"/>
    <col min="13" max="13" width="17.85546875" bestFit="1" customWidth="1"/>
    <col min="14" max="14" width="14.140625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2</v>
      </c>
    </row>
    <row r="5" spans="1:14" x14ac:dyDescent="0.2">
      <c r="H5" s="8" t="s">
        <v>3</v>
      </c>
      <c r="I5" s="8"/>
      <c r="L5" s="1" t="s">
        <v>4</v>
      </c>
      <c r="M5" s="1" t="s">
        <v>5</v>
      </c>
      <c r="N5" s="1" t="s">
        <v>6</v>
      </c>
    </row>
    <row r="6" spans="1:14" x14ac:dyDescent="0.2">
      <c r="B6" s="2" t="s">
        <v>7</v>
      </c>
      <c r="C6" s="2" t="s">
        <v>8</v>
      </c>
      <c r="D6" s="2" t="s">
        <v>9</v>
      </c>
      <c r="E6" s="2" t="s">
        <v>8</v>
      </c>
      <c r="F6" s="3" t="s">
        <v>10</v>
      </c>
      <c r="G6" s="3"/>
      <c r="H6" s="2" t="s">
        <v>11</v>
      </c>
      <c r="I6" s="2" t="s">
        <v>12</v>
      </c>
      <c r="J6" s="2" t="s">
        <v>13</v>
      </c>
      <c r="K6" s="2"/>
      <c r="L6" s="3" t="s">
        <v>14</v>
      </c>
      <c r="M6" s="3" t="s">
        <v>15</v>
      </c>
      <c r="N6" s="3" t="s">
        <v>16</v>
      </c>
    </row>
    <row r="7" spans="1:14" x14ac:dyDescent="0.2">
      <c r="A7">
        <v>1</v>
      </c>
      <c r="B7" t="s">
        <v>17</v>
      </c>
      <c r="C7">
        <v>35111</v>
      </c>
      <c r="D7" t="s">
        <v>18</v>
      </c>
      <c r="E7">
        <v>54009</v>
      </c>
      <c r="F7" s="4">
        <v>25000</v>
      </c>
      <c r="G7" s="4"/>
      <c r="H7" s="5">
        <v>0.02</v>
      </c>
      <c r="I7" s="1" t="s">
        <v>19</v>
      </c>
      <c r="J7" t="s">
        <v>20</v>
      </c>
      <c r="K7" t="s">
        <v>21</v>
      </c>
      <c r="L7" s="6">
        <f>+H7*F7*214</f>
        <v>107000</v>
      </c>
      <c r="M7" s="6">
        <f>0.1446*F7*214</f>
        <v>773610</v>
      </c>
      <c r="N7" s="7">
        <f>+M7-L7</f>
        <v>666610</v>
      </c>
    </row>
    <row r="8" spans="1:14" x14ac:dyDescent="0.2">
      <c r="A8">
        <f>1+A7</f>
        <v>2</v>
      </c>
      <c r="B8" t="s">
        <v>22</v>
      </c>
      <c r="C8">
        <v>3482</v>
      </c>
      <c r="D8" t="s">
        <v>18</v>
      </c>
      <c r="E8">
        <v>54009</v>
      </c>
      <c r="F8" s="4">
        <v>55000</v>
      </c>
      <c r="G8" s="4"/>
      <c r="H8" s="5">
        <v>0.02</v>
      </c>
      <c r="I8" s="1" t="s">
        <v>19</v>
      </c>
      <c r="J8" t="s">
        <v>20</v>
      </c>
      <c r="K8" t="s">
        <v>21</v>
      </c>
      <c r="L8" s="6">
        <f t="shared" ref="L8:L26" si="0">+H8*F8*214</f>
        <v>235400</v>
      </c>
      <c r="M8" s="6">
        <f t="shared" ref="M8:M24" si="1">0.1446*F8*214</f>
        <v>1701942</v>
      </c>
      <c r="N8" s="7">
        <f t="shared" ref="N8:N26" si="2">+M8-L8</f>
        <v>1466542</v>
      </c>
    </row>
    <row r="9" spans="1:14" x14ac:dyDescent="0.2">
      <c r="A9">
        <f t="shared" ref="A9:A28" si="3">1+A8</f>
        <v>3</v>
      </c>
      <c r="B9" t="s">
        <v>23</v>
      </c>
      <c r="C9">
        <v>1907</v>
      </c>
      <c r="D9" t="s">
        <v>18</v>
      </c>
      <c r="E9">
        <v>54009</v>
      </c>
      <c r="F9" s="4">
        <v>55000</v>
      </c>
      <c r="G9" s="4"/>
      <c r="H9" s="5">
        <v>0.02</v>
      </c>
      <c r="I9" s="1" t="s">
        <v>19</v>
      </c>
      <c r="J9" t="s">
        <v>20</v>
      </c>
      <c r="K9" t="s">
        <v>21</v>
      </c>
      <c r="L9" s="6">
        <f t="shared" si="0"/>
        <v>235400</v>
      </c>
      <c r="M9" s="6">
        <f t="shared" si="1"/>
        <v>1701942</v>
      </c>
      <c r="N9" s="7">
        <f t="shared" si="2"/>
        <v>1466542</v>
      </c>
    </row>
    <row r="10" spans="1:14" x14ac:dyDescent="0.2">
      <c r="A10">
        <f t="shared" si="3"/>
        <v>4</v>
      </c>
      <c r="B10" t="s">
        <v>17</v>
      </c>
      <c r="C10">
        <v>35111</v>
      </c>
      <c r="D10" t="s">
        <v>24</v>
      </c>
      <c r="E10">
        <v>37654</v>
      </c>
      <c r="F10" s="4">
        <v>25000</v>
      </c>
      <c r="G10" s="4"/>
      <c r="H10" s="5">
        <v>0.02</v>
      </c>
      <c r="I10" s="1" t="s">
        <v>19</v>
      </c>
      <c r="J10" t="s">
        <v>25</v>
      </c>
      <c r="K10" t="s">
        <v>21</v>
      </c>
      <c r="L10" s="6">
        <f t="shared" si="0"/>
        <v>107000</v>
      </c>
      <c r="M10" s="6">
        <f t="shared" si="1"/>
        <v>773610</v>
      </c>
      <c r="N10" s="7">
        <f t="shared" si="2"/>
        <v>666610</v>
      </c>
    </row>
    <row r="11" spans="1:14" x14ac:dyDescent="0.2">
      <c r="A11">
        <f t="shared" si="3"/>
        <v>5</v>
      </c>
      <c r="B11" t="s">
        <v>22</v>
      </c>
      <c r="C11">
        <v>3482</v>
      </c>
      <c r="D11" t="s">
        <v>24</v>
      </c>
      <c r="E11">
        <v>37654</v>
      </c>
      <c r="F11" s="4">
        <v>55000</v>
      </c>
      <c r="G11" s="4"/>
      <c r="H11" s="5">
        <v>0.02</v>
      </c>
      <c r="I11" s="1" t="s">
        <v>19</v>
      </c>
      <c r="J11" t="s">
        <v>25</v>
      </c>
      <c r="K11" t="s">
        <v>21</v>
      </c>
      <c r="L11" s="6">
        <f t="shared" si="0"/>
        <v>235400</v>
      </c>
      <c r="M11" s="6">
        <f t="shared" si="1"/>
        <v>1701942</v>
      </c>
      <c r="N11" s="7">
        <f t="shared" si="2"/>
        <v>1466542</v>
      </c>
    </row>
    <row r="12" spans="1:14" x14ac:dyDescent="0.2">
      <c r="A12">
        <f t="shared" si="3"/>
        <v>6</v>
      </c>
      <c r="B12" t="s">
        <v>23</v>
      </c>
      <c r="C12">
        <v>1907</v>
      </c>
      <c r="D12" t="s">
        <v>24</v>
      </c>
      <c r="E12">
        <v>37654</v>
      </c>
      <c r="F12" s="4">
        <v>55000</v>
      </c>
      <c r="G12" s="4"/>
      <c r="H12" s="5">
        <v>0.02</v>
      </c>
      <c r="I12" s="1" t="s">
        <v>19</v>
      </c>
      <c r="J12" t="s">
        <v>25</v>
      </c>
      <c r="K12" t="s">
        <v>21</v>
      </c>
      <c r="L12" s="6">
        <f t="shared" si="0"/>
        <v>235400</v>
      </c>
      <c r="M12" s="6">
        <f t="shared" si="1"/>
        <v>1701942</v>
      </c>
      <c r="N12" s="7">
        <f t="shared" si="2"/>
        <v>1466542</v>
      </c>
    </row>
    <row r="13" spans="1:14" x14ac:dyDescent="0.2">
      <c r="A13">
        <f t="shared" si="3"/>
        <v>7</v>
      </c>
      <c r="B13" t="s">
        <v>26</v>
      </c>
      <c r="C13">
        <v>61020</v>
      </c>
      <c r="D13" t="s">
        <v>17</v>
      </c>
      <c r="E13">
        <v>35111</v>
      </c>
      <c r="F13" s="4">
        <v>25000</v>
      </c>
      <c r="G13" s="4"/>
      <c r="H13" s="5">
        <v>0.02</v>
      </c>
      <c r="I13" s="1" t="s">
        <v>19</v>
      </c>
      <c r="J13" t="s">
        <v>27</v>
      </c>
      <c r="K13" t="s">
        <v>21</v>
      </c>
      <c r="L13" s="6">
        <f t="shared" si="0"/>
        <v>107000</v>
      </c>
      <c r="M13" s="6">
        <f t="shared" si="1"/>
        <v>773610</v>
      </c>
      <c r="N13" s="7">
        <f t="shared" si="2"/>
        <v>666610</v>
      </c>
    </row>
    <row r="14" spans="1:14" x14ac:dyDescent="0.2">
      <c r="A14">
        <f t="shared" si="3"/>
        <v>8</v>
      </c>
      <c r="B14" t="s">
        <v>26</v>
      </c>
      <c r="C14">
        <v>61020</v>
      </c>
      <c r="D14" t="s">
        <v>22</v>
      </c>
      <c r="E14">
        <v>3482</v>
      </c>
      <c r="F14" s="4">
        <v>75000</v>
      </c>
      <c r="G14" s="4"/>
      <c r="H14" s="5">
        <v>0.02</v>
      </c>
      <c r="I14" s="1" t="s">
        <v>19</v>
      </c>
      <c r="J14" t="s">
        <v>27</v>
      </c>
      <c r="K14" t="s">
        <v>21</v>
      </c>
      <c r="L14" s="6">
        <f t="shared" si="0"/>
        <v>321000</v>
      </c>
      <c r="M14" s="6">
        <f t="shared" si="1"/>
        <v>2320830</v>
      </c>
      <c r="N14" s="7">
        <f t="shared" si="2"/>
        <v>1999830</v>
      </c>
    </row>
    <row r="15" spans="1:14" x14ac:dyDescent="0.2">
      <c r="A15">
        <f t="shared" si="3"/>
        <v>9</v>
      </c>
      <c r="B15" t="s">
        <v>26</v>
      </c>
      <c r="C15">
        <v>61020</v>
      </c>
      <c r="D15" t="s">
        <v>23</v>
      </c>
      <c r="E15">
        <v>1907</v>
      </c>
      <c r="F15" s="4">
        <v>55000</v>
      </c>
      <c r="G15" s="4"/>
      <c r="H15" s="5">
        <v>0.02</v>
      </c>
      <c r="I15" s="1" t="s">
        <v>19</v>
      </c>
      <c r="J15" t="s">
        <v>27</v>
      </c>
      <c r="K15" t="s">
        <v>21</v>
      </c>
      <c r="L15" s="6">
        <f t="shared" si="0"/>
        <v>235400</v>
      </c>
      <c r="M15" s="6">
        <f t="shared" si="1"/>
        <v>1701942</v>
      </c>
      <c r="N15" s="7">
        <f t="shared" si="2"/>
        <v>1466542</v>
      </c>
    </row>
    <row r="16" spans="1:14" x14ac:dyDescent="0.2">
      <c r="A16">
        <f t="shared" si="3"/>
        <v>10</v>
      </c>
      <c r="B16" t="s">
        <v>26</v>
      </c>
      <c r="C16">
        <v>61020</v>
      </c>
      <c r="D16" t="s">
        <v>44</v>
      </c>
      <c r="E16">
        <v>173</v>
      </c>
      <c r="F16" s="4">
        <v>150000</v>
      </c>
      <c r="G16" s="4"/>
      <c r="H16" s="5">
        <v>0.02</v>
      </c>
      <c r="I16" s="1" t="s">
        <v>19</v>
      </c>
      <c r="J16" t="s">
        <v>27</v>
      </c>
      <c r="K16" t="s">
        <v>21</v>
      </c>
      <c r="L16" s="6">
        <f t="shared" si="0"/>
        <v>642000</v>
      </c>
      <c r="M16" s="6">
        <f t="shared" si="1"/>
        <v>4641660</v>
      </c>
      <c r="N16" s="7">
        <f t="shared" si="2"/>
        <v>3999660</v>
      </c>
    </row>
    <row r="17" spans="1:14" x14ac:dyDescent="0.2">
      <c r="A17">
        <f t="shared" si="3"/>
        <v>11</v>
      </c>
      <c r="B17" t="s">
        <v>18</v>
      </c>
      <c r="C17">
        <v>54009</v>
      </c>
      <c r="D17" t="s">
        <v>28</v>
      </c>
      <c r="E17">
        <v>169</v>
      </c>
      <c r="F17" s="4">
        <v>50000</v>
      </c>
      <c r="G17" s="4"/>
      <c r="H17" s="5">
        <v>0.09</v>
      </c>
      <c r="I17" s="1" t="s">
        <v>19</v>
      </c>
      <c r="J17" t="s">
        <v>20</v>
      </c>
      <c r="K17" t="s">
        <v>21</v>
      </c>
      <c r="L17" s="6">
        <f t="shared" si="0"/>
        <v>963000</v>
      </c>
      <c r="M17" s="6">
        <f t="shared" si="1"/>
        <v>1547220</v>
      </c>
      <c r="N17" s="7">
        <f t="shared" si="2"/>
        <v>584220</v>
      </c>
    </row>
    <row r="18" spans="1:14" x14ac:dyDescent="0.2">
      <c r="A18">
        <f t="shared" si="3"/>
        <v>12</v>
      </c>
      <c r="B18" t="s">
        <v>18</v>
      </c>
      <c r="C18">
        <v>54009</v>
      </c>
      <c r="D18" t="s">
        <v>29</v>
      </c>
      <c r="E18">
        <v>57100</v>
      </c>
      <c r="F18" s="4">
        <v>100000</v>
      </c>
      <c r="G18" s="4"/>
      <c r="H18" s="5">
        <v>0.09</v>
      </c>
      <c r="I18" s="1" t="s">
        <v>19</v>
      </c>
      <c r="J18" t="s">
        <v>20</v>
      </c>
      <c r="K18" t="s">
        <v>21</v>
      </c>
      <c r="L18" s="6">
        <f t="shared" si="0"/>
        <v>1926000</v>
      </c>
      <c r="M18" s="6">
        <f t="shared" si="1"/>
        <v>3094440</v>
      </c>
      <c r="N18" s="7">
        <f t="shared" si="2"/>
        <v>1168440</v>
      </c>
    </row>
    <row r="19" spans="1:14" x14ac:dyDescent="0.2">
      <c r="A19">
        <f t="shared" si="3"/>
        <v>13</v>
      </c>
      <c r="B19" t="s">
        <v>18</v>
      </c>
      <c r="C19">
        <v>54009</v>
      </c>
      <c r="D19" t="s">
        <v>30</v>
      </c>
      <c r="E19">
        <v>62148</v>
      </c>
      <c r="F19" s="4">
        <v>95000</v>
      </c>
      <c r="G19" s="4"/>
      <c r="H19" s="5">
        <v>0.09</v>
      </c>
      <c r="I19" s="1" t="s">
        <v>19</v>
      </c>
      <c r="J19" t="s">
        <v>31</v>
      </c>
      <c r="K19" t="s">
        <v>21</v>
      </c>
      <c r="L19" s="6">
        <f t="shared" si="0"/>
        <v>1829700</v>
      </c>
      <c r="M19" s="6">
        <f t="shared" si="1"/>
        <v>2939718</v>
      </c>
      <c r="N19" s="7">
        <f t="shared" si="2"/>
        <v>1110018</v>
      </c>
    </row>
    <row r="20" spans="1:14" x14ac:dyDescent="0.2">
      <c r="A20">
        <f t="shared" si="3"/>
        <v>14</v>
      </c>
      <c r="B20" t="s">
        <v>18</v>
      </c>
      <c r="C20">
        <v>54009</v>
      </c>
      <c r="D20" t="s">
        <v>30</v>
      </c>
      <c r="E20">
        <v>62148</v>
      </c>
      <c r="F20" s="4">
        <v>95000</v>
      </c>
      <c r="G20" s="4"/>
      <c r="H20" s="5">
        <v>0.09</v>
      </c>
      <c r="I20" s="1" t="s">
        <v>19</v>
      </c>
      <c r="J20" t="s">
        <v>32</v>
      </c>
      <c r="K20" t="s">
        <v>21</v>
      </c>
      <c r="L20" s="6">
        <f t="shared" si="0"/>
        <v>1829700</v>
      </c>
      <c r="M20" s="6">
        <f t="shared" si="1"/>
        <v>2939718</v>
      </c>
      <c r="N20" s="7">
        <f t="shared" si="2"/>
        <v>1110018</v>
      </c>
    </row>
    <row r="21" spans="1:14" x14ac:dyDescent="0.2">
      <c r="A21">
        <f t="shared" si="3"/>
        <v>15</v>
      </c>
      <c r="B21" t="s">
        <v>18</v>
      </c>
      <c r="C21">
        <v>54009</v>
      </c>
      <c r="D21" t="s">
        <v>18</v>
      </c>
      <c r="E21">
        <v>54009</v>
      </c>
      <c r="F21" s="4">
        <v>100000</v>
      </c>
      <c r="G21" s="4"/>
      <c r="H21" s="5">
        <v>0.02</v>
      </c>
      <c r="I21" s="1" t="s">
        <v>19</v>
      </c>
      <c r="J21" t="s">
        <v>31</v>
      </c>
      <c r="K21" t="s">
        <v>21</v>
      </c>
      <c r="L21" s="6">
        <f t="shared" si="0"/>
        <v>428000</v>
      </c>
      <c r="M21" s="6">
        <f t="shared" si="1"/>
        <v>3094440</v>
      </c>
      <c r="N21" s="7">
        <f t="shared" si="2"/>
        <v>2666440</v>
      </c>
    </row>
    <row r="22" spans="1:14" x14ac:dyDescent="0.2">
      <c r="A22">
        <f t="shared" si="3"/>
        <v>16</v>
      </c>
      <c r="B22" t="s">
        <v>18</v>
      </c>
      <c r="C22">
        <v>54009</v>
      </c>
      <c r="D22" t="s">
        <v>18</v>
      </c>
      <c r="E22">
        <v>54009</v>
      </c>
      <c r="F22" s="4">
        <v>100000</v>
      </c>
      <c r="G22" s="4"/>
      <c r="H22" s="5">
        <v>0.03</v>
      </c>
      <c r="I22" s="1" t="s">
        <v>19</v>
      </c>
      <c r="J22" t="s">
        <v>32</v>
      </c>
      <c r="K22" t="s">
        <v>21</v>
      </c>
      <c r="L22" s="6">
        <f t="shared" si="0"/>
        <v>642000</v>
      </c>
      <c r="M22" s="6">
        <f t="shared" si="1"/>
        <v>3094440</v>
      </c>
      <c r="N22" s="7">
        <f t="shared" si="2"/>
        <v>2452440</v>
      </c>
    </row>
    <row r="23" spans="1:14" x14ac:dyDescent="0.2">
      <c r="A23">
        <f t="shared" si="3"/>
        <v>17</v>
      </c>
      <c r="B23" t="s">
        <v>26</v>
      </c>
      <c r="C23">
        <v>61020</v>
      </c>
      <c r="D23" t="s">
        <v>26</v>
      </c>
      <c r="E23">
        <v>61020</v>
      </c>
      <c r="F23" s="4">
        <v>200000</v>
      </c>
      <c r="G23" s="4"/>
      <c r="H23" s="5">
        <v>0.02</v>
      </c>
      <c r="I23" s="1" t="s">
        <v>19</v>
      </c>
      <c r="J23" t="s">
        <v>33</v>
      </c>
      <c r="K23" t="s">
        <v>21</v>
      </c>
      <c r="L23" s="6">
        <f t="shared" si="0"/>
        <v>856000</v>
      </c>
      <c r="M23" s="6">
        <f t="shared" si="1"/>
        <v>6188880</v>
      </c>
      <c r="N23" s="7">
        <f t="shared" si="2"/>
        <v>5332880</v>
      </c>
    </row>
    <row r="24" spans="1:14" x14ac:dyDescent="0.2">
      <c r="A24">
        <f t="shared" si="3"/>
        <v>18</v>
      </c>
      <c r="B24" t="s">
        <v>34</v>
      </c>
      <c r="C24">
        <v>1707</v>
      </c>
      <c r="D24" t="s">
        <v>24</v>
      </c>
      <c r="E24">
        <v>37654</v>
      </c>
      <c r="F24" s="4">
        <v>225000</v>
      </c>
      <c r="G24" s="4"/>
      <c r="H24" s="5">
        <v>1.4999999999999999E-2</v>
      </c>
      <c r="I24" s="1" t="s">
        <v>19</v>
      </c>
      <c r="J24" t="s">
        <v>35</v>
      </c>
      <c r="L24" s="6">
        <f t="shared" si="0"/>
        <v>722250</v>
      </c>
      <c r="M24" s="6">
        <f t="shared" si="1"/>
        <v>6962490</v>
      </c>
      <c r="N24" s="7">
        <f t="shared" si="2"/>
        <v>6240240</v>
      </c>
    </row>
    <row r="25" spans="1:14" x14ac:dyDescent="0.2">
      <c r="A25">
        <f t="shared" si="3"/>
        <v>19</v>
      </c>
      <c r="B25" t="s">
        <v>36</v>
      </c>
      <c r="C25">
        <v>192</v>
      </c>
      <c r="D25" t="s">
        <v>24</v>
      </c>
      <c r="E25">
        <v>37654</v>
      </c>
      <c r="F25" s="4">
        <v>75000</v>
      </c>
      <c r="G25" s="4"/>
      <c r="H25" s="5">
        <v>2.5000000000000001E-2</v>
      </c>
      <c r="I25" s="1" t="s">
        <v>19</v>
      </c>
      <c r="J25" t="s">
        <v>37</v>
      </c>
      <c r="K25" t="s">
        <v>38</v>
      </c>
      <c r="L25" s="6">
        <f t="shared" si="0"/>
        <v>401250</v>
      </c>
      <c r="M25" s="6">
        <f>0.148*F25*214</f>
        <v>2375400</v>
      </c>
      <c r="N25" s="7">
        <f t="shared" si="2"/>
        <v>1974150</v>
      </c>
    </row>
    <row r="26" spans="1:14" x14ac:dyDescent="0.2">
      <c r="A26">
        <f t="shared" si="3"/>
        <v>20</v>
      </c>
      <c r="B26" t="s">
        <v>39</v>
      </c>
      <c r="C26">
        <v>1318</v>
      </c>
      <c r="D26" t="s">
        <v>24</v>
      </c>
      <c r="E26">
        <v>37654</v>
      </c>
      <c r="F26" s="4">
        <v>155000</v>
      </c>
      <c r="G26" s="4" t="s">
        <v>40</v>
      </c>
      <c r="H26" s="5">
        <v>0.02</v>
      </c>
      <c r="I26" s="1" t="s">
        <v>19</v>
      </c>
      <c r="J26" t="s">
        <v>37</v>
      </c>
      <c r="K26" t="s">
        <v>38</v>
      </c>
      <c r="L26" s="6">
        <f t="shared" si="0"/>
        <v>663400</v>
      </c>
      <c r="M26" s="6">
        <f>0.148*F26*214</f>
        <v>4909160</v>
      </c>
      <c r="N26" s="7">
        <f t="shared" si="2"/>
        <v>4245760</v>
      </c>
    </row>
    <row r="27" spans="1:14" x14ac:dyDescent="0.2">
      <c r="A27">
        <f t="shared" si="3"/>
        <v>21</v>
      </c>
      <c r="B27" t="s">
        <v>36</v>
      </c>
      <c r="C27">
        <v>192</v>
      </c>
      <c r="D27" t="s">
        <v>24</v>
      </c>
      <c r="E27">
        <v>37654</v>
      </c>
      <c r="F27" s="4">
        <v>75000</v>
      </c>
      <c r="G27" s="4"/>
      <c r="H27" s="5">
        <v>2.5000000000000001E-2</v>
      </c>
      <c r="I27" s="1" t="s">
        <v>19</v>
      </c>
      <c r="J27" t="s">
        <v>35</v>
      </c>
      <c r="K27" t="s">
        <v>38</v>
      </c>
      <c r="L27" s="6">
        <f>+H27*F27*214</f>
        <v>401250</v>
      </c>
      <c r="M27" s="6">
        <f>0.148*F27*214</f>
        <v>2375400</v>
      </c>
      <c r="N27" s="7">
        <f>+M27-L27</f>
        <v>1974150</v>
      </c>
    </row>
    <row r="28" spans="1:14" x14ac:dyDescent="0.2">
      <c r="A28">
        <f t="shared" si="3"/>
        <v>22</v>
      </c>
      <c r="B28" t="s">
        <v>39</v>
      </c>
      <c r="C28">
        <v>1318</v>
      </c>
      <c r="D28" t="s">
        <v>24</v>
      </c>
      <c r="E28">
        <v>37654</v>
      </c>
      <c r="F28" s="4">
        <v>155000</v>
      </c>
      <c r="G28" s="4" t="s">
        <v>40</v>
      </c>
      <c r="H28" s="5">
        <v>0.02</v>
      </c>
      <c r="I28" s="1" t="s">
        <v>19</v>
      </c>
      <c r="J28" t="s">
        <v>35</v>
      </c>
      <c r="K28" t="s">
        <v>38</v>
      </c>
      <c r="L28" s="6">
        <f>+H28*F28*214</f>
        <v>663400</v>
      </c>
      <c r="M28" s="6">
        <f>0.148*F28*214</f>
        <v>4909160</v>
      </c>
      <c r="N28" s="7">
        <f>+M28-L28</f>
        <v>4245760</v>
      </c>
    </row>
    <row r="30" spans="1:14" x14ac:dyDescent="0.2">
      <c r="B30" t="s">
        <v>41</v>
      </c>
    </row>
    <row r="31" spans="1:14" x14ac:dyDescent="0.2">
      <c r="B31" t="s">
        <v>43</v>
      </c>
    </row>
    <row r="32" spans="1:14" x14ac:dyDescent="0.2">
      <c r="B32" t="s">
        <v>42</v>
      </c>
    </row>
  </sheetData>
  <mergeCells count="1">
    <mergeCell ref="H5:I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2001-02-12T15:39:26Z</dcterms:created>
  <dcterms:modified xsi:type="dcterms:W3CDTF">2014-09-03T15:18:09Z</dcterms:modified>
</cp:coreProperties>
</file>