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0" yWindow="315" windowWidth="12120" windowHeight="9090" tabRatio="598" activeTab="4"/>
  </bookViews>
  <sheets>
    <sheet name="Dec00" sheetId="21" r:id="rId1"/>
    <sheet name="Jan01" sheetId="22" r:id="rId2"/>
    <sheet name="Feb01" sheetId="23" r:id="rId3"/>
    <sheet name="Mar01" sheetId="24" r:id="rId4"/>
    <sheet name="Apr01" sheetId="25" r:id="rId5"/>
  </sheets>
  <definedNames>
    <definedName name="_xlnm.Print_Area" localSheetId="4">'Apr01'!$A$3:$AH$158</definedName>
    <definedName name="_xlnm.Print_Area" localSheetId="0">Dec00!$A$3:$AI$158</definedName>
    <definedName name="_xlnm.Print_Area" localSheetId="2">'Feb01'!$A$3:$AF$158</definedName>
    <definedName name="_xlnm.Print_Area" localSheetId="1">'Jan01'!$A$3:$AI$158</definedName>
    <definedName name="_xlnm.Print_Area" localSheetId="3">'Mar01'!$A$3:$AI$158</definedName>
    <definedName name="_xlnm.Print_Titles" localSheetId="4">'Apr01'!$1:$2</definedName>
    <definedName name="_xlnm.Print_Titles" localSheetId="0">Dec00!$1:$2</definedName>
    <definedName name="_xlnm.Print_Titles" localSheetId="2">'Feb01'!$1:$2</definedName>
    <definedName name="_xlnm.Print_Titles" localSheetId="1">'Jan01'!$1:$2</definedName>
    <definedName name="_xlnm.Print_Titles" localSheetId="3">'Mar01'!$1:$2</definedName>
  </definedNames>
  <calcPr calcId="152511" fullCalcOnLoad="1"/>
</workbook>
</file>

<file path=xl/calcChain.xml><?xml version="1.0" encoding="utf-8"?>
<calcChain xmlns="http://schemas.openxmlformats.org/spreadsheetml/2006/main">
  <c r="F2" i="25" l="1"/>
  <c r="G2" i="25"/>
  <c r="H2" i="25" s="1"/>
  <c r="I2" i="25" s="1"/>
  <c r="J2" i="25"/>
  <c r="K2" i="25" s="1"/>
  <c r="L2" i="25" s="1"/>
  <c r="M2" i="25" s="1"/>
  <c r="N2" i="25" s="1"/>
  <c r="O2" i="25" s="1"/>
  <c r="P2" i="25" s="1"/>
  <c r="Q2" i="25" s="1"/>
  <c r="R2" i="25" s="1"/>
  <c r="S2" i="25"/>
  <c r="T2" i="25" s="1"/>
  <c r="U2" i="25" s="1"/>
  <c r="V2" i="25" s="1"/>
  <c r="W2" i="25" s="1"/>
  <c r="X2" i="25" s="1"/>
  <c r="Y2" i="25" s="1"/>
  <c r="Z2" i="25" s="1"/>
  <c r="AA2" i="25" s="1"/>
  <c r="AB2" i="25" s="1"/>
  <c r="AC2" i="25" s="1"/>
  <c r="AD2" i="25" s="1"/>
  <c r="AE2" i="25" s="1"/>
  <c r="AF2" i="25" s="1"/>
  <c r="AG2" i="25" s="1"/>
  <c r="AH2" i="25" s="1"/>
  <c r="A5" i="25"/>
  <c r="A6" i="25" s="1"/>
  <c r="A7" i="25" s="1"/>
  <c r="A8" i="25" s="1"/>
  <c r="A9" i="25" s="1"/>
  <c r="A10" i="25" s="1"/>
  <c r="A11" i="25" s="1"/>
  <c r="E12" i="25"/>
  <c r="F12" i="25"/>
  <c r="G12" i="25"/>
  <c r="H12" i="25"/>
  <c r="I12" i="25"/>
  <c r="J12" i="25"/>
  <c r="K12" i="25"/>
  <c r="L12" i="25"/>
  <c r="L13" i="25" s="1"/>
  <c r="M12" i="25"/>
  <c r="N12" i="25"/>
  <c r="O12" i="25"/>
  <c r="P12" i="25"/>
  <c r="Q12" i="25"/>
  <c r="R12" i="25"/>
  <c r="S12" i="25"/>
  <c r="T12" i="25"/>
  <c r="T13" i="25" s="1"/>
  <c r="U12" i="25"/>
  <c r="V12" i="25"/>
  <c r="W12" i="25"/>
  <c r="X12" i="25"/>
  <c r="Y12" i="25"/>
  <c r="Z12" i="25"/>
  <c r="AA12" i="25"/>
  <c r="AB12" i="25"/>
  <c r="AB13" i="25" s="1"/>
  <c r="AC12" i="25"/>
  <c r="AD12" i="25"/>
  <c r="AE12" i="25"/>
  <c r="AF12" i="25"/>
  <c r="AG12" i="25"/>
  <c r="AH12" i="25"/>
  <c r="I13" i="25"/>
  <c r="I14" i="25" s="1"/>
  <c r="J13" i="25"/>
  <c r="K13" i="25"/>
  <c r="O13" i="25"/>
  <c r="Q13" i="25"/>
  <c r="Q14" i="25" s="1"/>
  <c r="R13" i="25"/>
  <c r="S13" i="25"/>
  <c r="W13" i="25"/>
  <c r="Y13" i="25"/>
  <c r="Y14" i="25" s="1"/>
  <c r="Z13" i="25"/>
  <c r="Z14" i="25" s="1"/>
  <c r="AA13" i="25"/>
  <c r="AE13" i="25"/>
  <c r="AG13" i="25"/>
  <c r="AH13" i="25"/>
  <c r="AH14" i="25" s="1"/>
  <c r="J14" i="25"/>
  <c r="K14" i="25"/>
  <c r="L14" i="25"/>
  <c r="R14" i="25"/>
  <c r="S14" i="25"/>
  <c r="T14" i="25"/>
  <c r="AA14" i="25"/>
  <c r="AB14" i="25"/>
  <c r="AG14" i="25"/>
  <c r="C15" i="25"/>
  <c r="A19" i="25"/>
  <c r="A20" i="25"/>
  <c r="A21" i="25" s="1"/>
  <c r="E22" i="25"/>
  <c r="E23" i="25" s="1"/>
  <c r="E24" i="25" s="1"/>
  <c r="F22" i="25"/>
  <c r="G22" i="25"/>
  <c r="H22" i="25"/>
  <c r="I22" i="25"/>
  <c r="J22" i="25"/>
  <c r="K22" i="25"/>
  <c r="L22" i="25"/>
  <c r="M22" i="25"/>
  <c r="M23" i="25" s="1"/>
  <c r="N22" i="25"/>
  <c r="O22" i="25"/>
  <c r="P22" i="25"/>
  <c r="Q22" i="25"/>
  <c r="Q23" i="25" s="1"/>
  <c r="R22" i="25"/>
  <c r="S22" i="25"/>
  <c r="T22" i="25"/>
  <c r="U22" i="25"/>
  <c r="U23" i="25" s="1"/>
  <c r="V22" i="25"/>
  <c r="W22" i="25"/>
  <c r="X22" i="25"/>
  <c r="Y22" i="25"/>
  <c r="Z22" i="25"/>
  <c r="AA22" i="25"/>
  <c r="AB22" i="25"/>
  <c r="AB23" i="25" s="1"/>
  <c r="AC22" i="25"/>
  <c r="AC23" i="25" s="1"/>
  <c r="AD22" i="25"/>
  <c r="AE22" i="25"/>
  <c r="AF22" i="25"/>
  <c r="AG22" i="25"/>
  <c r="AH22" i="25"/>
  <c r="H23" i="25"/>
  <c r="H24" i="25" s="1"/>
  <c r="I23" i="25"/>
  <c r="J23" i="25"/>
  <c r="K23" i="25"/>
  <c r="K24" i="25" s="1"/>
  <c r="L23" i="25"/>
  <c r="P23" i="25"/>
  <c r="R23" i="25"/>
  <c r="S23" i="25"/>
  <c r="S24" i="25" s="1"/>
  <c r="T23" i="25"/>
  <c r="V23" i="25"/>
  <c r="X23" i="25"/>
  <c r="Y23" i="25"/>
  <c r="Z23" i="25"/>
  <c r="Z24" i="25" s="1"/>
  <c r="AA23" i="25"/>
  <c r="AD23" i="25"/>
  <c r="AF23" i="25"/>
  <c r="AF24" i="25" s="1"/>
  <c r="AG23" i="25"/>
  <c r="AH23" i="25"/>
  <c r="AH24" i="25" s="1"/>
  <c r="J24" i="25"/>
  <c r="L24" i="25"/>
  <c r="M24" i="25"/>
  <c r="P24" i="25"/>
  <c r="R24" i="25"/>
  <c r="T24" i="25"/>
  <c r="U24" i="25"/>
  <c r="X24" i="25"/>
  <c r="AA24" i="25"/>
  <c r="AB24" i="25"/>
  <c r="AC24" i="25"/>
  <c r="C25" i="25"/>
  <c r="A29" i="25"/>
  <c r="A30" i="25" s="1"/>
  <c r="A31" i="25" s="1"/>
  <c r="A32" i="25"/>
  <c r="E33" i="25"/>
  <c r="E34" i="25" s="1"/>
  <c r="F33" i="25"/>
  <c r="G33" i="25"/>
  <c r="H33" i="25"/>
  <c r="H35" i="25" s="1"/>
  <c r="I33" i="25"/>
  <c r="J33" i="25"/>
  <c r="K33" i="25"/>
  <c r="L33" i="25"/>
  <c r="M33" i="25"/>
  <c r="M34" i="25" s="1"/>
  <c r="N33" i="25"/>
  <c r="O33" i="25"/>
  <c r="P33" i="25"/>
  <c r="Q33" i="25"/>
  <c r="R33" i="25"/>
  <c r="S33" i="25"/>
  <c r="T33" i="25"/>
  <c r="U33" i="25"/>
  <c r="U34" i="25" s="1"/>
  <c r="U35" i="25" s="1"/>
  <c r="V33" i="25"/>
  <c r="W33" i="25"/>
  <c r="X33" i="25"/>
  <c r="Y33" i="25"/>
  <c r="Z33" i="25"/>
  <c r="AA33" i="25"/>
  <c r="AB33" i="25"/>
  <c r="AC33" i="25"/>
  <c r="AC34" i="25" s="1"/>
  <c r="AD33" i="25"/>
  <c r="AE33" i="25"/>
  <c r="AF33" i="25"/>
  <c r="AG33" i="25"/>
  <c r="AH33" i="25"/>
  <c r="F34" i="25"/>
  <c r="H34" i="25"/>
  <c r="I34" i="25"/>
  <c r="J34" i="25"/>
  <c r="J35" i="25" s="1"/>
  <c r="K34" i="25"/>
  <c r="P34" i="25"/>
  <c r="P35" i="25" s="1"/>
  <c r="R34" i="25"/>
  <c r="R35" i="25" s="1"/>
  <c r="S34" i="25"/>
  <c r="S35" i="25" s="1"/>
  <c r="V34" i="25"/>
  <c r="X34" i="25"/>
  <c r="Z34" i="25"/>
  <c r="Z35" i="25" s="1"/>
  <c r="AA34" i="25"/>
  <c r="AF34" i="25"/>
  <c r="AF35" i="25" s="1"/>
  <c r="AG34" i="25"/>
  <c r="AH34" i="25"/>
  <c r="AH35" i="25" s="1"/>
  <c r="E35" i="25"/>
  <c r="K35" i="25"/>
  <c r="M35" i="25"/>
  <c r="X35" i="25"/>
  <c r="AA35" i="25"/>
  <c r="AC35" i="25"/>
  <c r="C36" i="25"/>
  <c r="A40" i="25"/>
  <c r="A41" i="25" s="1"/>
  <c r="A42" i="25" s="1"/>
  <c r="A43" i="25"/>
  <c r="A44" i="25" s="1"/>
  <c r="A45" i="25" s="1"/>
  <c r="A46" i="25"/>
  <c r="A47" i="25"/>
  <c r="A48" i="25" s="1"/>
  <c r="A49" i="25" s="1"/>
  <c r="A50" i="25" s="1"/>
  <c r="A51" i="25" s="1"/>
  <c r="E52" i="25"/>
  <c r="E53" i="25" s="1"/>
  <c r="E54" i="25" s="1"/>
  <c r="F52" i="25"/>
  <c r="G52" i="25"/>
  <c r="H52" i="25"/>
  <c r="H53" i="25" s="1"/>
  <c r="I52" i="25"/>
  <c r="J52" i="25"/>
  <c r="K52" i="25"/>
  <c r="L52" i="25"/>
  <c r="L53" i="25" s="1"/>
  <c r="M52" i="25"/>
  <c r="M53" i="25" s="1"/>
  <c r="M54" i="25" s="1"/>
  <c r="N52" i="25"/>
  <c r="O52" i="25"/>
  <c r="P52" i="25"/>
  <c r="Q52" i="25"/>
  <c r="R52" i="25"/>
  <c r="S52" i="25"/>
  <c r="T52" i="25"/>
  <c r="T53" i="25" s="1"/>
  <c r="U52" i="25"/>
  <c r="U53" i="25" s="1"/>
  <c r="U54" i="25" s="1"/>
  <c r="V52" i="25"/>
  <c r="W52" i="25"/>
  <c r="X52" i="25"/>
  <c r="X53" i="25" s="1"/>
  <c r="Y52" i="25"/>
  <c r="Z52" i="25"/>
  <c r="AA52" i="25"/>
  <c r="AB52" i="25"/>
  <c r="AB53" i="25" s="1"/>
  <c r="AC52" i="25"/>
  <c r="AC53" i="25" s="1"/>
  <c r="AC54" i="25" s="1"/>
  <c r="AD52" i="25"/>
  <c r="AE52" i="25"/>
  <c r="AF52" i="25"/>
  <c r="AG52" i="25"/>
  <c r="AH52" i="25"/>
  <c r="I53" i="25"/>
  <c r="J53" i="25"/>
  <c r="K53" i="25"/>
  <c r="K54" i="25" s="1"/>
  <c r="N53" i="25"/>
  <c r="R53" i="25"/>
  <c r="S53" i="25"/>
  <c r="S54" i="25" s="1"/>
  <c r="V53" i="25"/>
  <c r="Y53" i="25"/>
  <c r="Z53" i="25"/>
  <c r="Z54" i="25" s="1"/>
  <c r="AA53" i="25"/>
  <c r="AA54" i="25" s="1"/>
  <c r="AD53" i="25"/>
  <c r="AH53" i="25"/>
  <c r="H54" i="25"/>
  <c r="J54" i="25"/>
  <c r="L54" i="25"/>
  <c r="R54" i="25"/>
  <c r="T54" i="25"/>
  <c r="X54" i="25"/>
  <c r="AB54" i="25"/>
  <c r="AH54" i="25"/>
  <c r="C55" i="25"/>
  <c r="A59" i="25"/>
  <c r="A60" i="25" s="1"/>
  <c r="A61" i="25" s="1"/>
  <c r="A62" i="25" s="1"/>
  <c r="A63" i="25" s="1"/>
  <c r="A64" i="25" s="1"/>
  <c r="A65" i="25"/>
  <c r="A66" i="25" s="1"/>
  <c r="A67" i="25" s="1"/>
  <c r="A68" i="25" s="1"/>
  <c r="A69" i="25" s="1"/>
  <c r="A70" i="25" s="1"/>
  <c r="A71" i="25" s="1"/>
  <c r="E72" i="25"/>
  <c r="F72" i="25"/>
  <c r="G72" i="25"/>
  <c r="H72" i="25"/>
  <c r="I72" i="25"/>
  <c r="J72" i="25"/>
  <c r="K72" i="25"/>
  <c r="K73" i="25" s="1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A73" i="25" s="1"/>
  <c r="AB72" i="25"/>
  <c r="AB73" i="25" s="1"/>
  <c r="AB74" i="25" s="1"/>
  <c r="AC72" i="25"/>
  <c r="AD72" i="25"/>
  <c r="AE72" i="25"/>
  <c r="AF72" i="25"/>
  <c r="AG72" i="25"/>
  <c r="AH72" i="25"/>
  <c r="E73" i="25"/>
  <c r="G73" i="25"/>
  <c r="H73" i="25"/>
  <c r="I73" i="25"/>
  <c r="I74" i="25" s="1"/>
  <c r="J73" i="25"/>
  <c r="L73" i="25"/>
  <c r="O73" i="25"/>
  <c r="P73" i="25"/>
  <c r="Q73" i="25"/>
  <c r="Q74" i="25" s="1"/>
  <c r="R73" i="25"/>
  <c r="R74" i="25" s="1"/>
  <c r="T73" i="25"/>
  <c r="W73" i="25"/>
  <c r="X73" i="25"/>
  <c r="Y73" i="25"/>
  <c r="Z73" i="25"/>
  <c r="Z74" i="25" s="1"/>
  <c r="AC73" i="25"/>
  <c r="AE73" i="25"/>
  <c r="AE74" i="25" s="1"/>
  <c r="AF73" i="25"/>
  <c r="AG73" i="25"/>
  <c r="AH73" i="25"/>
  <c r="AH74" i="25" s="1"/>
  <c r="G74" i="25"/>
  <c r="J74" i="25"/>
  <c r="L74" i="25"/>
  <c r="O74" i="25"/>
  <c r="T74" i="25"/>
  <c r="W74" i="25"/>
  <c r="Y74" i="25"/>
  <c r="AA74" i="25"/>
  <c r="AG74" i="25"/>
  <c r="C75" i="25"/>
  <c r="A79" i="25"/>
  <c r="A80" i="25"/>
  <c r="A81" i="25"/>
  <c r="A82" i="25" s="1"/>
  <c r="A83" i="25"/>
  <c r="E84" i="25"/>
  <c r="F84" i="25"/>
  <c r="F85" i="25" s="1"/>
  <c r="G84" i="25"/>
  <c r="H84" i="25"/>
  <c r="I84" i="25"/>
  <c r="J84" i="25"/>
  <c r="K84" i="25"/>
  <c r="L84" i="25"/>
  <c r="M84" i="25"/>
  <c r="N84" i="25"/>
  <c r="O84" i="25"/>
  <c r="P84" i="25"/>
  <c r="Q84" i="25"/>
  <c r="R84" i="25"/>
  <c r="R85" i="25" s="1"/>
  <c r="S84" i="25"/>
  <c r="T84" i="25"/>
  <c r="T85" i="25" s="1"/>
  <c r="U84" i="25"/>
  <c r="V84" i="25"/>
  <c r="V86" i="25" s="1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H85" i="25"/>
  <c r="I85" i="25"/>
  <c r="I86" i="25" s="1"/>
  <c r="K85" i="25"/>
  <c r="L85" i="25"/>
  <c r="N85" i="25"/>
  <c r="N86" i="25" s="1"/>
  <c r="O85" i="25"/>
  <c r="P85" i="25"/>
  <c r="Q85" i="25"/>
  <c r="S85" i="25"/>
  <c r="V85" i="25"/>
  <c r="W85" i="25"/>
  <c r="X85" i="25"/>
  <c r="X86" i="25" s="1"/>
  <c r="Y85" i="25"/>
  <c r="AA85" i="25"/>
  <c r="AB85" i="25"/>
  <c r="AD85" i="25"/>
  <c r="AF85" i="25"/>
  <c r="AF86" i="25" s="1"/>
  <c r="AG85" i="25"/>
  <c r="F86" i="25"/>
  <c r="H86" i="25"/>
  <c r="K86" i="25"/>
  <c r="P86" i="25"/>
  <c r="Q86" i="25"/>
  <c r="R86" i="25"/>
  <c r="S86" i="25"/>
  <c r="Y86" i="25"/>
  <c r="AA86" i="25"/>
  <c r="AD86" i="25"/>
  <c r="AG86" i="25"/>
  <c r="C87" i="25"/>
  <c r="A91" i="25"/>
  <c r="A92" i="25"/>
  <c r="A93" i="25" s="1"/>
  <c r="A94" i="25"/>
  <c r="A95" i="25"/>
  <c r="A96" i="25"/>
  <c r="A97" i="25" s="1"/>
  <c r="A98" i="25" s="1"/>
  <c r="A99" i="25" s="1"/>
  <c r="A100" i="25" s="1"/>
  <c r="E101" i="25"/>
  <c r="F101" i="25"/>
  <c r="G101" i="25"/>
  <c r="H101" i="25"/>
  <c r="H102" i="25" s="1"/>
  <c r="I101" i="25"/>
  <c r="I102" i="25" s="1"/>
  <c r="J101" i="25"/>
  <c r="K101" i="25"/>
  <c r="L101" i="25"/>
  <c r="L102" i="25" s="1"/>
  <c r="M101" i="25"/>
  <c r="N101" i="25"/>
  <c r="O101" i="25"/>
  <c r="P101" i="25"/>
  <c r="P102" i="25" s="1"/>
  <c r="Q101" i="25"/>
  <c r="R101" i="25"/>
  <c r="S101" i="25"/>
  <c r="T101" i="25"/>
  <c r="T102" i="25" s="1"/>
  <c r="U101" i="25"/>
  <c r="V101" i="25"/>
  <c r="W101" i="25"/>
  <c r="X101" i="25"/>
  <c r="Y101" i="25"/>
  <c r="Z101" i="25"/>
  <c r="AA101" i="25"/>
  <c r="AB101" i="25"/>
  <c r="AB102" i="25" s="1"/>
  <c r="AC101" i="25"/>
  <c r="AD101" i="25"/>
  <c r="AE101" i="25"/>
  <c r="AF101" i="25"/>
  <c r="AF102" i="25" s="1"/>
  <c r="AG101" i="25"/>
  <c r="AG102" i="25" s="1"/>
  <c r="AH101" i="25"/>
  <c r="E102" i="25"/>
  <c r="J102" i="25"/>
  <c r="J103" i="25" s="1"/>
  <c r="K102" i="25"/>
  <c r="K103" i="25" s="1"/>
  <c r="M102" i="25"/>
  <c r="N102" i="25"/>
  <c r="R102" i="25"/>
  <c r="S102" i="25"/>
  <c r="S103" i="25" s="1"/>
  <c r="U102" i="25"/>
  <c r="X102" i="25"/>
  <c r="Y102" i="25"/>
  <c r="Z102" i="25"/>
  <c r="Z103" i="25" s="1"/>
  <c r="AA102" i="25"/>
  <c r="AC102" i="25"/>
  <c r="AH102" i="25"/>
  <c r="AH103" i="25" s="1"/>
  <c r="E103" i="25"/>
  <c r="H103" i="25"/>
  <c r="L103" i="25"/>
  <c r="M103" i="25"/>
  <c r="P103" i="25"/>
  <c r="R103" i="25"/>
  <c r="T103" i="25"/>
  <c r="U103" i="25"/>
  <c r="AA103" i="25"/>
  <c r="AB103" i="25"/>
  <c r="AC103" i="25"/>
  <c r="AF103" i="25"/>
  <c r="C104" i="25"/>
  <c r="A108" i="25"/>
  <c r="A109" i="25" s="1"/>
  <c r="A110" i="25" s="1"/>
  <c r="A111" i="25" s="1"/>
  <c r="A112" i="25" s="1"/>
  <c r="A113" i="25" s="1"/>
  <c r="A114" i="25" s="1"/>
  <c r="A115" i="25" s="1"/>
  <c r="A116" i="25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/>
  <c r="A128" i="25" s="1"/>
  <c r="A129" i="25" s="1"/>
  <c r="A130" i="25" s="1"/>
  <c r="A131" i="25" s="1"/>
  <c r="A132" i="25" s="1"/>
  <c r="A133" i="25" s="1"/>
  <c r="E134" i="25"/>
  <c r="F134" i="25"/>
  <c r="F135" i="25" s="1"/>
  <c r="G134" i="25"/>
  <c r="H134" i="25"/>
  <c r="I134" i="25"/>
  <c r="J134" i="25"/>
  <c r="K134" i="25"/>
  <c r="L134" i="25"/>
  <c r="M134" i="25"/>
  <c r="N134" i="25"/>
  <c r="N135" i="25" s="1"/>
  <c r="O134" i="25"/>
  <c r="P134" i="25"/>
  <c r="Q134" i="25"/>
  <c r="R134" i="25"/>
  <c r="R135" i="25" s="1"/>
  <c r="S134" i="25"/>
  <c r="T134" i="25"/>
  <c r="U134" i="25"/>
  <c r="V134" i="25"/>
  <c r="V135" i="25" s="1"/>
  <c r="W134" i="25"/>
  <c r="X134" i="25"/>
  <c r="Y134" i="25"/>
  <c r="Z134" i="25"/>
  <c r="AA134" i="25"/>
  <c r="AB134" i="25"/>
  <c r="AC134" i="25"/>
  <c r="AD134" i="25"/>
  <c r="AD135" i="25" s="1"/>
  <c r="AE134" i="25"/>
  <c r="AF134" i="25"/>
  <c r="AG134" i="25"/>
  <c r="AH134" i="25"/>
  <c r="E135" i="25"/>
  <c r="G135" i="25"/>
  <c r="K135" i="25"/>
  <c r="L135" i="25"/>
  <c r="L136" i="25" s="1"/>
  <c r="M135" i="25"/>
  <c r="M136" i="25" s="1"/>
  <c r="O135" i="25"/>
  <c r="S135" i="25"/>
  <c r="T135" i="25"/>
  <c r="U135" i="25"/>
  <c r="U136" i="25" s="1"/>
  <c r="W135" i="25"/>
  <c r="AA135" i="25"/>
  <c r="AB135" i="25"/>
  <c r="AC135" i="25"/>
  <c r="AC136" i="25" s="1"/>
  <c r="AE135" i="25"/>
  <c r="AF135" i="25"/>
  <c r="E136" i="25"/>
  <c r="F136" i="25"/>
  <c r="G136" i="25"/>
  <c r="N136" i="25"/>
  <c r="O136" i="25"/>
  <c r="T136" i="25"/>
  <c r="V136" i="25"/>
  <c r="W136" i="25"/>
  <c r="AB136" i="25"/>
  <c r="AD136" i="25"/>
  <c r="AE136" i="25"/>
  <c r="C137" i="25"/>
  <c r="A141" i="25"/>
  <c r="A142" i="25"/>
  <c r="A143" i="25"/>
  <c r="A144" i="25" s="1"/>
  <c r="A145" i="25" s="1"/>
  <c r="A146" i="25" s="1"/>
  <c r="E147" i="25"/>
  <c r="F147" i="25"/>
  <c r="G147" i="25"/>
  <c r="H147" i="25"/>
  <c r="I147" i="25"/>
  <c r="J147" i="25"/>
  <c r="K147" i="25"/>
  <c r="L147" i="25"/>
  <c r="L148" i="25" s="1"/>
  <c r="M147" i="25"/>
  <c r="N147" i="25"/>
  <c r="O147" i="25"/>
  <c r="P147" i="25"/>
  <c r="Q147" i="25"/>
  <c r="R147" i="25"/>
  <c r="S147" i="25"/>
  <c r="T147" i="25"/>
  <c r="T148" i="25" s="1"/>
  <c r="U147" i="25"/>
  <c r="V147" i="25"/>
  <c r="W147" i="25"/>
  <c r="X147" i="25"/>
  <c r="Y147" i="25"/>
  <c r="Z147" i="25"/>
  <c r="AA147" i="25"/>
  <c r="AB147" i="25"/>
  <c r="AC147" i="25"/>
  <c r="AC148" i="25" s="1"/>
  <c r="AD147" i="25"/>
  <c r="AE147" i="25"/>
  <c r="AF147" i="25"/>
  <c r="AG147" i="25"/>
  <c r="AH147" i="25"/>
  <c r="E148" i="25"/>
  <c r="F148" i="25"/>
  <c r="J148" i="25"/>
  <c r="K148" i="25"/>
  <c r="K149" i="25" s="1"/>
  <c r="M148" i="25"/>
  <c r="N148" i="25"/>
  <c r="Q148" i="25"/>
  <c r="R148" i="25"/>
  <c r="S148" i="25"/>
  <c r="U148" i="25"/>
  <c r="V148" i="25"/>
  <c r="Y148" i="25"/>
  <c r="Z148" i="25"/>
  <c r="AA148" i="25"/>
  <c r="AA149" i="25" s="1"/>
  <c r="AD148" i="25"/>
  <c r="AG148" i="25"/>
  <c r="AH148" i="25"/>
  <c r="E149" i="25"/>
  <c r="J149" i="25"/>
  <c r="L149" i="25"/>
  <c r="M149" i="25"/>
  <c r="R149" i="25"/>
  <c r="S149" i="25"/>
  <c r="T149" i="25"/>
  <c r="U149" i="25"/>
  <c r="Z149" i="25"/>
  <c r="AC149" i="25"/>
  <c r="AH149" i="25"/>
  <c r="C150" i="25"/>
  <c r="C154" i="25"/>
  <c r="I155" i="25"/>
  <c r="K155" i="25"/>
  <c r="W155" i="25"/>
  <c r="AA155" i="25"/>
  <c r="F2" i="21"/>
  <c r="G2" i="21"/>
  <c r="H2" i="21" s="1"/>
  <c r="I2" i="21" s="1"/>
  <c r="J2" i="21" s="1"/>
  <c r="K2" i="21" s="1"/>
  <c r="L2" i="21" s="1"/>
  <c r="M2" i="21" s="1"/>
  <c r="N2" i="21" s="1"/>
  <c r="O2" i="21" s="1"/>
  <c r="P2" i="21" s="1"/>
  <c r="Q2" i="21" s="1"/>
  <c r="R2" i="21" s="1"/>
  <c r="S2" i="21" s="1"/>
  <c r="T2" i="21" s="1"/>
  <c r="U2" i="21" s="1"/>
  <c r="V2" i="21" s="1"/>
  <c r="W2" i="21" s="1"/>
  <c r="X2" i="21" s="1"/>
  <c r="Y2" i="21" s="1"/>
  <c r="Z2" i="21" s="1"/>
  <c r="AA2" i="21" s="1"/>
  <c r="AB2" i="21" s="1"/>
  <c r="AC2" i="21" s="1"/>
  <c r="AD2" i="21" s="1"/>
  <c r="AE2" i="21" s="1"/>
  <c r="AF2" i="21" s="1"/>
  <c r="AG2" i="21" s="1"/>
  <c r="AH2" i="21"/>
  <c r="AI2" i="21" s="1"/>
  <c r="A5" i="21"/>
  <c r="A6" i="21" s="1"/>
  <c r="A7" i="21" s="1"/>
  <c r="A8" i="21" s="1"/>
  <c r="A9" i="21"/>
  <c r="A10" i="21" s="1"/>
  <c r="A11" i="21" s="1"/>
  <c r="E12" i="21"/>
  <c r="F12" i="21"/>
  <c r="F14" i="21" s="1"/>
  <c r="G12" i="21"/>
  <c r="H12" i="21"/>
  <c r="I12" i="21"/>
  <c r="I14" i="21" s="1"/>
  <c r="J12" i="21"/>
  <c r="K12" i="21"/>
  <c r="L12" i="21"/>
  <c r="L14" i="21" s="1"/>
  <c r="M12" i="21"/>
  <c r="N12" i="21"/>
  <c r="N14" i="21" s="1"/>
  <c r="O12" i="21"/>
  <c r="P12" i="21"/>
  <c r="Q12" i="21"/>
  <c r="Q14" i="21" s="1"/>
  <c r="R12" i="21"/>
  <c r="S12" i="21"/>
  <c r="T12" i="21"/>
  <c r="U12" i="21"/>
  <c r="U13" i="21" s="1"/>
  <c r="V12" i="21"/>
  <c r="V13" i="21" s="1"/>
  <c r="W12" i="21"/>
  <c r="W13" i="21" s="1"/>
  <c r="X12" i="21"/>
  <c r="Y12" i="21"/>
  <c r="Y14" i="21" s="1"/>
  <c r="Z12" i="21"/>
  <c r="AA12" i="21"/>
  <c r="AB12" i="21"/>
  <c r="AC12" i="21"/>
  <c r="AC13" i="21" s="1"/>
  <c r="AD12" i="21"/>
  <c r="AE12" i="21"/>
  <c r="AF12" i="21"/>
  <c r="AG12" i="21"/>
  <c r="AH12" i="21"/>
  <c r="AI12" i="21"/>
  <c r="Q13" i="21"/>
  <c r="R13" i="21"/>
  <c r="S13" i="21"/>
  <c r="S14" i="21" s="1"/>
  <c r="T13" i="21"/>
  <c r="T14" i="21" s="1"/>
  <c r="X13" i="21"/>
  <c r="Y13" i="21"/>
  <c r="Z13" i="21"/>
  <c r="AA13" i="21"/>
  <c r="AB13" i="21"/>
  <c r="AB14" i="21" s="1"/>
  <c r="AD13" i="21"/>
  <c r="AF13" i="21"/>
  <c r="AH13" i="21"/>
  <c r="AH14" i="21" s="1"/>
  <c r="AI13" i="21"/>
  <c r="E14" i="21"/>
  <c r="H14" i="21"/>
  <c r="J14" i="21"/>
  <c r="K14" i="21"/>
  <c r="M14" i="21"/>
  <c r="P14" i="21"/>
  <c r="R14" i="21"/>
  <c r="U14" i="21"/>
  <c r="X14" i="21"/>
  <c r="Z14" i="21"/>
  <c r="AA14" i="21"/>
  <c r="AC14" i="21"/>
  <c r="AF14" i="21"/>
  <c r="AI14" i="21"/>
  <c r="C15" i="21"/>
  <c r="A19" i="21"/>
  <c r="A20" i="21"/>
  <c r="A21" i="21"/>
  <c r="E22" i="21"/>
  <c r="F22" i="21"/>
  <c r="G22" i="21"/>
  <c r="G24" i="21" s="1"/>
  <c r="H22" i="21"/>
  <c r="I22" i="21"/>
  <c r="J22" i="21"/>
  <c r="K22" i="21"/>
  <c r="L22" i="21"/>
  <c r="M22" i="21"/>
  <c r="N22" i="21"/>
  <c r="O22" i="21"/>
  <c r="P22" i="21"/>
  <c r="Q22" i="21"/>
  <c r="Q24" i="21" s="1"/>
  <c r="R22" i="21"/>
  <c r="S22" i="21"/>
  <c r="T22" i="21"/>
  <c r="T23" i="21" s="1"/>
  <c r="T24" i="21" s="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Q23" i="21"/>
  <c r="R23" i="21"/>
  <c r="U23" i="21"/>
  <c r="U24" i="21" s="1"/>
  <c r="V23" i="21"/>
  <c r="X23" i="21"/>
  <c r="Y23" i="21"/>
  <c r="Z23" i="21"/>
  <c r="AA23" i="21"/>
  <c r="AC23" i="21"/>
  <c r="AD23" i="21"/>
  <c r="AG23" i="21"/>
  <c r="AG24" i="21" s="1"/>
  <c r="AH23" i="21"/>
  <c r="AI23" i="21"/>
  <c r="E24" i="21"/>
  <c r="F24" i="21"/>
  <c r="I24" i="21"/>
  <c r="J24" i="21"/>
  <c r="L24" i="21"/>
  <c r="M24" i="21"/>
  <c r="N24" i="21"/>
  <c r="O24" i="21"/>
  <c r="R24" i="21"/>
  <c r="V24" i="21"/>
  <c r="Y24" i="21"/>
  <c r="Z24" i="21"/>
  <c r="AC24" i="21"/>
  <c r="AD24" i="21"/>
  <c r="AH24" i="21"/>
  <c r="C25" i="21"/>
  <c r="A29" i="21"/>
  <c r="A30" i="21"/>
  <c r="A31" i="21" s="1"/>
  <c r="A32" i="21"/>
  <c r="E33" i="21"/>
  <c r="F33" i="21"/>
  <c r="G33" i="21"/>
  <c r="H33" i="21"/>
  <c r="H35" i="21" s="1"/>
  <c r="I33" i="21"/>
  <c r="I35" i="21" s="1"/>
  <c r="J33" i="21"/>
  <c r="K33" i="21"/>
  <c r="L33" i="21"/>
  <c r="L35" i="21" s="1"/>
  <c r="M33" i="21"/>
  <c r="N33" i="21"/>
  <c r="O33" i="21"/>
  <c r="O35" i="21" s="1"/>
  <c r="P33" i="21"/>
  <c r="Q33" i="21"/>
  <c r="R33" i="21"/>
  <c r="S33" i="21"/>
  <c r="T33" i="21"/>
  <c r="U33" i="21"/>
  <c r="V33" i="21"/>
  <c r="W33" i="21"/>
  <c r="W34" i="21" s="1"/>
  <c r="X33" i="21"/>
  <c r="X34" i="21" s="1"/>
  <c r="Y33" i="21"/>
  <c r="Z33" i="21"/>
  <c r="AA33" i="21"/>
  <c r="AB33" i="21"/>
  <c r="AC33" i="21"/>
  <c r="AD33" i="21"/>
  <c r="AE33" i="21"/>
  <c r="AE34" i="21" s="1"/>
  <c r="AF33" i="21"/>
  <c r="AG33" i="21"/>
  <c r="AH33" i="21"/>
  <c r="AI33" i="21"/>
  <c r="Q34" i="21"/>
  <c r="R34" i="21"/>
  <c r="S34" i="21"/>
  <c r="U34" i="21"/>
  <c r="U35" i="21" s="1"/>
  <c r="V34" i="21"/>
  <c r="V35" i="21" s="1"/>
  <c r="Y34" i="21"/>
  <c r="Z34" i="21"/>
  <c r="Z35" i="21" s="1"/>
  <c r="AA34" i="21"/>
  <c r="AC34" i="21"/>
  <c r="AD34" i="21"/>
  <c r="AH34" i="21"/>
  <c r="AI34" i="21"/>
  <c r="E35" i="21"/>
  <c r="F35" i="21"/>
  <c r="G35" i="21"/>
  <c r="J35" i="21"/>
  <c r="K35" i="21"/>
  <c r="M35" i="21"/>
  <c r="N35" i="21"/>
  <c r="P35" i="21"/>
  <c r="R35" i="21"/>
  <c r="S35" i="21"/>
  <c r="W35" i="21"/>
  <c r="X35" i="21"/>
  <c r="AA35" i="21"/>
  <c r="AC35" i="21"/>
  <c r="AD35" i="21"/>
  <c r="AE35" i="21"/>
  <c r="AH35" i="21"/>
  <c r="AI35" i="21"/>
  <c r="C36" i="21"/>
  <c r="A40" i="21"/>
  <c r="A41" i="21"/>
  <c r="A42" i="21" s="1"/>
  <c r="A43" i="21" s="1"/>
  <c r="A44" i="21" s="1"/>
  <c r="A45" i="21"/>
  <c r="A46" i="21" s="1"/>
  <c r="A47" i="21"/>
  <c r="A48" i="21" s="1"/>
  <c r="A49" i="21" s="1"/>
  <c r="A50" i="21" s="1"/>
  <c r="A51" i="21" s="1"/>
  <c r="E52" i="21"/>
  <c r="F52" i="21"/>
  <c r="G52" i="21"/>
  <c r="H52" i="21"/>
  <c r="H54" i="21" s="1"/>
  <c r="I52" i="21"/>
  <c r="J52" i="21"/>
  <c r="J54" i="21" s="1"/>
  <c r="K52" i="21"/>
  <c r="L52" i="21"/>
  <c r="M52" i="21"/>
  <c r="N52" i="21"/>
  <c r="O52" i="21"/>
  <c r="P52" i="21"/>
  <c r="P54" i="21" s="1"/>
  <c r="Q52" i="21"/>
  <c r="R52" i="21"/>
  <c r="S52" i="21"/>
  <c r="T52" i="21"/>
  <c r="U52" i="21"/>
  <c r="V52" i="21"/>
  <c r="W52" i="21"/>
  <c r="X52" i="21"/>
  <c r="X53" i="21" s="1"/>
  <c r="Y52" i="21"/>
  <c r="Y53" i="21" s="1"/>
  <c r="Z52" i="21"/>
  <c r="AA52" i="21"/>
  <c r="AB52" i="21"/>
  <c r="AC52" i="21"/>
  <c r="AD52" i="21"/>
  <c r="AE52" i="21"/>
  <c r="AF52" i="21"/>
  <c r="AG52" i="21"/>
  <c r="AH52" i="21"/>
  <c r="AI52" i="21"/>
  <c r="R53" i="21"/>
  <c r="S53" i="21"/>
  <c r="S54" i="21" s="1"/>
  <c r="T53" i="21"/>
  <c r="V53" i="21"/>
  <c r="V54" i="21" s="1"/>
  <c r="W53" i="21"/>
  <c r="W54" i="21" s="1"/>
  <c r="Z53" i="21"/>
  <c r="AA53" i="21"/>
  <c r="AB53" i="21"/>
  <c r="AC53" i="21"/>
  <c r="AE53" i="21"/>
  <c r="AE54" i="21" s="1"/>
  <c r="AH53" i="21"/>
  <c r="AI53" i="21"/>
  <c r="AI54" i="21" s="1"/>
  <c r="E54" i="21"/>
  <c r="F54" i="21"/>
  <c r="G54" i="21"/>
  <c r="I54" i="21"/>
  <c r="K54" i="21"/>
  <c r="L54" i="21"/>
  <c r="M54" i="21"/>
  <c r="N54" i="21"/>
  <c r="O54" i="21"/>
  <c r="T54" i="21"/>
  <c r="Y54" i="21"/>
  <c r="AB54" i="21"/>
  <c r="AC54" i="21"/>
  <c r="C55" i="21"/>
  <c r="A59" i="2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/>
  <c r="A71" i="21" s="1"/>
  <c r="E72" i="21"/>
  <c r="F72" i="21"/>
  <c r="G72" i="21"/>
  <c r="H72" i="21"/>
  <c r="H74" i="21" s="1"/>
  <c r="I72" i="21"/>
  <c r="J72" i="21"/>
  <c r="K72" i="21"/>
  <c r="K74" i="21" s="1"/>
  <c r="L72" i="21"/>
  <c r="L74" i="21" s="1"/>
  <c r="M72" i="21"/>
  <c r="M74" i="21" s="1"/>
  <c r="N72" i="21"/>
  <c r="O72" i="21"/>
  <c r="P72" i="21"/>
  <c r="P74" i="21" s="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F73" i="21" s="1"/>
  <c r="AG72" i="21"/>
  <c r="AH72" i="21"/>
  <c r="AI72" i="21"/>
  <c r="Q73" i="21"/>
  <c r="Q74" i="21" s="1"/>
  <c r="R73" i="21"/>
  <c r="R74" i="21" s="1"/>
  <c r="V73" i="21"/>
  <c r="V74" i="21" s="1"/>
  <c r="W73" i="21"/>
  <c r="X73" i="21"/>
  <c r="Y73" i="21"/>
  <c r="Z73" i="21"/>
  <c r="AD73" i="21"/>
  <c r="AE73" i="21"/>
  <c r="AG73" i="21"/>
  <c r="AG74" i="21" s="1"/>
  <c r="AH73" i="21"/>
  <c r="AH74" i="21" s="1"/>
  <c r="F74" i="21"/>
  <c r="G74" i="21"/>
  <c r="I74" i="21"/>
  <c r="J74" i="21"/>
  <c r="N74" i="21"/>
  <c r="O74" i="21"/>
  <c r="W74" i="21"/>
  <c r="Y74" i="21"/>
  <c r="Z74" i="21"/>
  <c r="AD74" i="21"/>
  <c r="AE74" i="21"/>
  <c r="C75" i="21"/>
  <c r="A79" i="21"/>
  <c r="A80" i="21" s="1"/>
  <c r="A81" i="21" s="1"/>
  <c r="A82" i="21"/>
  <c r="A83" i="21" s="1"/>
  <c r="E84" i="21"/>
  <c r="E86" i="21" s="1"/>
  <c r="F84" i="21"/>
  <c r="F86" i="21" s="1"/>
  <c r="G84" i="21"/>
  <c r="H84" i="21"/>
  <c r="H86" i="21" s="1"/>
  <c r="I84" i="21"/>
  <c r="J84" i="21"/>
  <c r="K84" i="21"/>
  <c r="L84" i="21"/>
  <c r="L86" i="21" s="1"/>
  <c r="M84" i="21"/>
  <c r="M86" i="21" s="1"/>
  <c r="N84" i="21"/>
  <c r="O84" i="21"/>
  <c r="P84" i="21"/>
  <c r="P86" i="21" s="1"/>
  <c r="Q84" i="21"/>
  <c r="R84" i="21"/>
  <c r="S84" i="21"/>
  <c r="S85" i="21" s="1"/>
  <c r="T84" i="21"/>
  <c r="T85" i="21" s="1"/>
  <c r="U84" i="21"/>
  <c r="V84" i="21"/>
  <c r="W84" i="21"/>
  <c r="X84" i="21"/>
  <c r="Y84" i="21"/>
  <c r="Z84" i="21"/>
  <c r="AA84" i="21"/>
  <c r="AB84" i="21"/>
  <c r="AB85" i="21" s="1"/>
  <c r="AC84" i="21"/>
  <c r="AD84" i="21"/>
  <c r="AD85" i="21" s="1"/>
  <c r="AE84" i="21"/>
  <c r="AF84" i="21"/>
  <c r="AG84" i="21"/>
  <c r="AG85" i="21" s="1"/>
  <c r="AH84" i="21"/>
  <c r="AI84" i="21"/>
  <c r="AI85" i="21" s="1"/>
  <c r="R85" i="21"/>
  <c r="U85" i="21"/>
  <c r="V85" i="21"/>
  <c r="W85" i="21"/>
  <c r="Y85" i="21"/>
  <c r="Z85" i="21"/>
  <c r="AC85" i="21"/>
  <c r="AE85" i="21"/>
  <c r="AF85" i="21"/>
  <c r="AH85" i="21"/>
  <c r="AH86" i="21" s="1"/>
  <c r="G86" i="21"/>
  <c r="I86" i="21"/>
  <c r="J86" i="21"/>
  <c r="K86" i="21"/>
  <c r="O86" i="21"/>
  <c r="R86" i="21"/>
  <c r="S86" i="21"/>
  <c r="T86" i="21"/>
  <c r="W86" i="21"/>
  <c r="Y86" i="21"/>
  <c r="Z86" i="21"/>
  <c r="AB86" i="21"/>
  <c r="AD86" i="21"/>
  <c r="AE86" i="21"/>
  <c r="C87" i="21"/>
  <c r="A91" i="21"/>
  <c r="A92" i="21"/>
  <c r="A93" i="21" s="1"/>
  <c r="A94" i="21" s="1"/>
  <c r="A95" i="21" s="1"/>
  <c r="A96" i="21" s="1"/>
  <c r="A97" i="21" s="1"/>
  <c r="A98" i="21" s="1"/>
  <c r="A99" i="21" s="1"/>
  <c r="A100" i="21" s="1"/>
  <c r="E101" i="21"/>
  <c r="F101" i="21"/>
  <c r="G101" i="21"/>
  <c r="H101" i="21"/>
  <c r="H103" i="21" s="1"/>
  <c r="I101" i="21"/>
  <c r="J101" i="21"/>
  <c r="K101" i="21"/>
  <c r="K103" i="21" s="1"/>
  <c r="L101" i="21"/>
  <c r="L103" i="21" s="1"/>
  <c r="M101" i="21"/>
  <c r="N101" i="21"/>
  <c r="N103" i="21" s="1"/>
  <c r="O101" i="21"/>
  <c r="O103" i="21" s="1"/>
  <c r="P101" i="21"/>
  <c r="P103" i="21" s="1"/>
  <c r="Q101" i="21"/>
  <c r="Q102" i="21" s="1"/>
  <c r="R101" i="21"/>
  <c r="S101" i="21"/>
  <c r="T101" i="21"/>
  <c r="U101" i="21"/>
  <c r="V101" i="21"/>
  <c r="W101" i="21"/>
  <c r="W102" i="21" s="1"/>
  <c r="X101" i="21"/>
  <c r="Y101" i="21"/>
  <c r="Z101" i="21"/>
  <c r="AA101" i="21"/>
  <c r="AB101" i="21"/>
  <c r="AC101" i="21"/>
  <c r="AD101" i="21"/>
  <c r="AD102" i="21" s="1"/>
  <c r="AE101" i="21"/>
  <c r="AE102" i="21" s="1"/>
  <c r="AF101" i="21"/>
  <c r="AG101" i="21"/>
  <c r="AH101" i="21"/>
  <c r="AI101" i="21"/>
  <c r="R102" i="21"/>
  <c r="T102" i="21"/>
  <c r="U102" i="21"/>
  <c r="U103" i="21" s="1"/>
  <c r="Y102" i="21"/>
  <c r="Z102" i="21"/>
  <c r="AB102" i="21"/>
  <c r="AB103" i="21" s="1"/>
  <c r="AC102" i="21"/>
  <c r="AH102" i="21"/>
  <c r="E103" i="21"/>
  <c r="G103" i="21"/>
  <c r="I103" i="21"/>
  <c r="J103" i="21"/>
  <c r="M103" i="21"/>
  <c r="Q103" i="21"/>
  <c r="R103" i="21"/>
  <c r="T103" i="21"/>
  <c r="W103" i="21"/>
  <c r="Z103" i="21"/>
  <c r="AC103" i="21"/>
  <c r="AD103" i="21"/>
  <c r="AE103" i="21"/>
  <c r="AH103" i="21"/>
  <c r="C104" i="21"/>
  <c r="A108" i="21"/>
  <c r="A109" i="2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/>
  <c r="A121" i="21" s="1"/>
  <c r="A122" i="21" s="1"/>
  <c r="A123" i="21"/>
  <c r="A124" i="21" s="1"/>
  <c r="A125" i="21"/>
  <c r="A126" i="21" s="1"/>
  <c r="A127" i="21" s="1"/>
  <c r="A128" i="21" s="1"/>
  <c r="A129" i="21" s="1"/>
  <c r="A130" i="21" s="1"/>
  <c r="A131" i="21" s="1"/>
  <c r="A132" i="21" s="1"/>
  <c r="A133" i="21" s="1"/>
  <c r="E134" i="21"/>
  <c r="F134" i="21"/>
  <c r="F136" i="21" s="1"/>
  <c r="G134" i="21"/>
  <c r="G136" i="21" s="1"/>
  <c r="H134" i="21"/>
  <c r="I134" i="21"/>
  <c r="J134" i="21"/>
  <c r="J136" i="21" s="1"/>
  <c r="K134" i="21"/>
  <c r="K136" i="21" s="1"/>
  <c r="L134" i="21"/>
  <c r="M134" i="21"/>
  <c r="N134" i="21"/>
  <c r="N136" i="21" s="1"/>
  <c r="O134" i="21"/>
  <c r="P134" i="21"/>
  <c r="Q134" i="21"/>
  <c r="R134" i="21"/>
  <c r="R135" i="21" s="1"/>
  <c r="S134" i="21"/>
  <c r="T134" i="21"/>
  <c r="U134" i="21"/>
  <c r="V134" i="21"/>
  <c r="W134" i="21"/>
  <c r="X134" i="21"/>
  <c r="Y134" i="21"/>
  <c r="Z134" i="21"/>
  <c r="Z135" i="21" s="1"/>
  <c r="AA134" i="21"/>
  <c r="AB134" i="21"/>
  <c r="AC134" i="21"/>
  <c r="AD134" i="21"/>
  <c r="AE134" i="21"/>
  <c r="AF134" i="21"/>
  <c r="AG134" i="21"/>
  <c r="AG135" i="21" s="1"/>
  <c r="AG136" i="21" s="1"/>
  <c r="AH134" i="21"/>
  <c r="AI134" i="21"/>
  <c r="Q135" i="21"/>
  <c r="T135" i="21"/>
  <c r="U135" i="21"/>
  <c r="W135" i="21"/>
  <c r="W136" i="21" s="1"/>
  <c r="X135" i="21"/>
  <c r="Y135" i="21"/>
  <c r="AC135" i="21"/>
  <c r="AD135" i="21"/>
  <c r="AF135" i="21"/>
  <c r="AF136" i="21" s="1"/>
  <c r="E136" i="21"/>
  <c r="H136" i="21"/>
  <c r="I136" i="21"/>
  <c r="L136" i="21"/>
  <c r="M136" i="21"/>
  <c r="O136" i="21"/>
  <c r="P136" i="21"/>
  <c r="R136" i="21"/>
  <c r="T136" i="21"/>
  <c r="U136" i="21"/>
  <c r="X136" i="21"/>
  <c r="Y136" i="21"/>
  <c r="Z136" i="21"/>
  <c r="AC136" i="21"/>
  <c r="C137" i="21"/>
  <c r="A141" i="21"/>
  <c r="A142" i="21"/>
  <c r="A143" i="21" s="1"/>
  <c r="A144" i="21" s="1"/>
  <c r="A145" i="21"/>
  <c r="A146" i="21" s="1"/>
  <c r="E147" i="21"/>
  <c r="E149" i="21" s="1"/>
  <c r="F147" i="21"/>
  <c r="G147" i="21"/>
  <c r="H147" i="21"/>
  <c r="I147" i="21"/>
  <c r="J147" i="21"/>
  <c r="J149" i="21" s="1"/>
  <c r="K147" i="21"/>
  <c r="K149" i="21" s="1"/>
  <c r="L147" i="21"/>
  <c r="M147" i="21"/>
  <c r="M149" i="21" s="1"/>
  <c r="N147" i="21"/>
  <c r="O147" i="21"/>
  <c r="P147" i="21"/>
  <c r="Q147" i="21"/>
  <c r="Q148" i="21" s="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G148" i="21" s="1"/>
  <c r="AH147" i="21"/>
  <c r="AI147" i="21"/>
  <c r="R148" i="21"/>
  <c r="S148" i="21"/>
  <c r="S149" i="21" s="1"/>
  <c r="T148" i="21"/>
  <c r="W148" i="21"/>
  <c r="X148" i="21"/>
  <c r="X149" i="21" s="1"/>
  <c r="AA148" i="21"/>
  <c r="AA149" i="21" s="1"/>
  <c r="AB148" i="21"/>
  <c r="AD148" i="21"/>
  <c r="AD149" i="21" s="1"/>
  <c r="AE148" i="21"/>
  <c r="AF148" i="21"/>
  <c r="AF149" i="21" s="1"/>
  <c r="AH148" i="21"/>
  <c r="AI148" i="21"/>
  <c r="F149" i="21"/>
  <c r="G149" i="21"/>
  <c r="H149" i="21"/>
  <c r="I149" i="21"/>
  <c r="L149" i="21"/>
  <c r="N149" i="21"/>
  <c r="O149" i="21"/>
  <c r="P149" i="21"/>
  <c r="Q149" i="21"/>
  <c r="T149" i="21"/>
  <c r="W149" i="21"/>
  <c r="AB149" i="21"/>
  <c r="AE149" i="21"/>
  <c r="AI149" i="21"/>
  <c r="C150" i="21"/>
  <c r="J155" i="21"/>
  <c r="L155" i="21"/>
  <c r="Q155" i="21"/>
  <c r="U155" i="21"/>
  <c r="Y155" i="21"/>
  <c r="Z155" i="21"/>
  <c r="F2" i="23"/>
  <c r="G2" i="23" s="1"/>
  <c r="H2" i="23" s="1"/>
  <c r="I2" i="23"/>
  <c r="J2" i="23" s="1"/>
  <c r="K2" i="23" s="1"/>
  <c r="L2" i="23" s="1"/>
  <c r="M2" i="23" s="1"/>
  <c r="N2" i="23" s="1"/>
  <c r="O2" i="23" s="1"/>
  <c r="P2" i="23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A5" i="23"/>
  <c r="A6" i="23" s="1"/>
  <c r="A7" i="23" s="1"/>
  <c r="A8" i="23" s="1"/>
  <c r="A9" i="23" s="1"/>
  <c r="A10" i="23" s="1"/>
  <c r="A11" i="23"/>
  <c r="E12" i="23"/>
  <c r="E14" i="23" s="1"/>
  <c r="F12" i="23"/>
  <c r="G12" i="23"/>
  <c r="H12" i="23"/>
  <c r="I12" i="23"/>
  <c r="J12" i="23"/>
  <c r="K12" i="23"/>
  <c r="L12" i="23"/>
  <c r="M12" i="23"/>
  <c r="N12" i="23"/>
  <c r="N13" i="23" s="1"/>
  <c r="O12" i="23"/>
  <c r="P12" i="23"/>
  <c r="Q12" i="23"/>
  <c r="R12" i="23"/>
  <c r="S12" i="23"/>
  <c r="T12" i="23"/>
  <c r="U12" i="23"/>
  <c r="V12" i="23"/>
  <c r="W12" i="23"/>
  <c r="X12" i="23"/>
  <c r="X13" i="23" s="1"/>
  <c r="Y12" i="23"/>
  <c r="Z12" i="23"/>
  <c r="AA12" i="23"/>
  <c r="AB12" i="23"/>
  <c r="AC12" i="23"/>
  <c r="AD12" i="23"/>
  <c r="AD13" i="23" s="1"/>
  <c r="AE12" i="23"/>
  <c r="AF12" i="23"/>
  <c r="E13" i="23"/>
  <c r="G13" i="23"/>
  <c r="G14" i="23" s="1"/>
  <c r="H13" i="23"/>
  <c r="I13" i="23"/>
  <c r="J13" i="23"/>
  <c r="J14" i="23" s="1"/>
  <c r="O13" i="23"/>
  <c r="O14" i="23" s="1"/>
  <c r="P13" i="23"/>
  <c r="R13" i="23"/>
  <c r="R14" i="23" s="1"/>
  <c r="U13" i="23"/>
  <c r="W13" i="23"/>
  <c r="W14" i="23" s="1"/>
  <c r="Z13" i="23"/>
  <c r="Z14" i="23" s="1"/>
  <c r="AC13" i="23"/>
  <c r="AC14" i="23" s="1"/>
  <c r="AE13" i="23"/>
  <c r="AE14" i="23" s="1"/>
  <c r="AF13" i="23"/>
  <c r="H14" i="23"/>
  <c r="N14" i="23"/>
  <c r="P14" i="23"/>
  <c r="X14" i="23"/>
  <c r="AD14" i="23"/>
  <c r="C15" i="23"/>
  <c r="A19" i="23"/>
  <c r="A20" i="23"/>
  <c r="A21" i="23" s="1"/>
  <c r="E22" i="23"/>
  <c r="E23" i="23" s="1"/>
  <c r="F22" i="23"/>
  <c r="G22" i="23"/>
  <c r="H22" i="23"/>
  <c r="I22" i="23"/>
  <c r="J22" i="23"/>
  <c r="K22" i="23"/>
  <c r="L22" i="23"/>
  <c r="L23" i="23" s="1"/>
  <c r="M22" i="23"/>
  <c r="M23" i="23" s="1"/>
  <c r="N22" i="23"/>
  <c r="O22" i="23"/>
  <c r="P22" i="23"/>
  <c r="Q22" i="23"/>
  <c r="R22" i="23"/>
  <c r="R23" i="23" s="1"/>
  <c r="S22" i="23"/>
  <c r="T22" i="23"/>
  <c r="T23" i="23" s="1"/>
  <c r="U22" i="23"/>
  <c r="U23" i="23" s="1"/>
  <c r="V22" i="23"/>
  <c r="W22" i="23"/>
  <c r="X22" i="23"/>
  <c r="Y22" i="23"/>
  <c r="Z22" i="23"/>
  <c r="AA22" i="23"/>
  <c r="AA23" i="23" s="1"/>
  <c r="AB22" i="23"/>
  <c r="AC22" i="23"/>
  <c r="AC23" i="23" s="1"/>
  <c r="AD22" i="23"/>
  <c r="AE22" i="23"/>
  <c r="AF22" i="23"/>
  <c r="AF23" i="23" s="1"/>
  <c r="F23" i="23"/>
  <c r="F24" i="23" s="1"/>
  <c r="H23" i="23"/>
  <c r="H24" i="23" s="1"/>
  <c r="I23" i="23"/>
  <c r="I24" i="23" s="1"/>
  <c r="N23" i="23"/>
  <c r="N24" i="23" s="1"/>
  <c r="P23" i="23"/>
  <c r="P24" i="23" s="1"/>
  <c r="Q23" i="23"/>
  <c r="Q24" i="23" s="1"/>
  <c r="S23" i="23"/>
  <c r="V23" i="23"/>
  <c r="V24" i="23" s="1"/>
  <c r="X23" i="23"/>
  <c r="Y23" i="23"/>
  <c r="Y24" i="23" s="1"/>
  <c r="AD23" i="23"/>
  <c r="AD24" i="23" s="1"/>
  <c r="E24" i="23"/>
  <c r="L24" i="23"/>
  <c r="M24" i="23"/>
  <c r="R24" i="23"/>
  <c r="T24" i="23"/>
  <c r="U24" i="23"/>
  <c r="X24" i="23"/>
  <c r="AA24" i="23"/>
  <c r="AC24" i="23"/>
  <c r="AF24" i="23"/>
  <c r="C25" i="23"/>
  <c r="A29" i="23"/>
  <c r="A30" i="23"/>
  <c r="A31" i="23" s="1"/>
  <c r="A32" i="23" s="1"/>
  <c r="E33" i="23"/>
  <c r="F33" i="23"/>
  <c r="F34" i="23" s="1"/>
  <c r="G33" i="23"/>
  <c r="H33" i="23"/>
  <c r="I33" i="23"/>
  <c r="J33" i="23"/>
  <c r="K33" i="23"/>
  <c r="L33" i="23"/>
  <c r="M33" i="23"/>
  <c r="N33" i="23"/>
  <c r="O33" i="23"/>
  <c r="P33" i="23"/>
  <c r="Q33" i="23"/>
  <c r="Q34" i="23" s="1"/>
  <c r="R33" i="23"/>
  <c r="S33" i="23"/>
  <c r="T33" i="23"/>
  <c r="U33" i="23"/>
  <c r="U35" i="23" s="1"/>
  <c r="V33" i="23"/>
  <c r="W33" i="23"/>
  <c r="X33" i="23"/>
  <c r="X34" i="23" s="1"/>
  <c r="Y33" i="23"/>
  <c r="Y34" i="23" s="1"/>
  <c r="Z33" i="23"/>
  <c r="AA33" i="23"/>
  <c r="AB33" i="23"/>
  <c r="AC33" i="23"/>
  <c r="AD33" i="23"/>
  <c r="AE33" i="23"/>
  <c r="AF33" i="23"/>
  <c r="E34" i="23"/>
  <c r="G34" i="23"/>
  <c r="G35" i="23" s="1"/>
  <c r="I34" i="23"/>
  <c r="I35" i="23" s="1"/>
  <c r="J34" i="23"/>
  <c r="J35" i="23" s="1"/>
  <c r="L34" i="23"/>
  <c r="L35" i="23" s="1"/>
  <c r="M34" i="23"/>
  <c r="N34" i="23"/>
  <c r="O34" i="23"/>
  <c r="O35" i="23" s="1"/>
  <c r="R34" i="23"/>
  <c r="T34" i="23"/>
  <c r="T35" i="23" s="1"/>
  <c r="U34" i="23"/>
  <c r="V34" i="23"/>
  <c r="V35" i="23" s="1"/>
  <c r="W34" i="23"/>
  <c r="W35" i="23" s="1"/>
  <c r="Z34" i="23"/>
  <c r="Z35" i="23" s="1"/>
  <c r="AB34" i="23"/>
  <c r="AB35" i="23" s="1"/>
  <c r="AC34" i="23"/>
  <c r="AD34" i="23"/>
  <c r="AE34" i="23"/>
  <c r="AE35" i="23" s="1"/>
  <c r="E35" i="23"/>
  <c r="F35" i="23"/>
  <c r="M35" i="23"/>
  <c r="Q35" i="23"/>
  <c r="R35" i="23"/>
  <c r="X35" i="23"/>
  <c r="AC35" i="23"/>
  <c r="AD35" i="23"/>
  <c r="C36" i="23"/>
  <c r="A40" i="23"/>
  <c r="A41" i="23" s="1"/>
  <c r="A42" i="23"/>
  <c r="A43" i="23"/>
  <c r="A44" i="23" s="1"/>
  <c r="A45" i="23" s="1"/>
  <c r="A46" i="23" s="1"/>
  <c r="A47" i="23" s="1"/>
  <c r="A48" i="23" s="1"/>
  <c r="A49" i="23" s="1"/>
  <c r="A50" i="23" s="1"/>
  <c r="A51" i="23" s="1"/>
  <c r="E52" i="23"/>
  <c r="F52" i="23"/>
  <c r="F53" i="23" s="1"/>
  <c r="G52" i="23"/>
  <c r="H52" i="23"/>
  <c r="I52" i="23"/>
  <c r="I53" i="23" s="1"/>
  <c r="J52" i="23"/>
  <c r="K52" i="23"/>
  <c r="L52" i="23"/>
  <c r="M52" i="23"/>
  <c r="N52" i="23"/>
  <c r="O52" i="23"/>
  <c r="O53" i="23" s="1"/>
  <c r="P52" i="23"/>
  <c r="Q52" i="23"/>
  <c r="Q53" i="23" s="1"/>
  <c r="R52" i="23"/>
  <c r="S52" i="23"/>
  <c r="T52" i="23"/>
  <c r="T54" i="23" s="1"/>
  <c r="U52" i="23"/>
  <c r="V52" i="23"/>
  <c r="V53" i="23" s="1"/>
  <c r="W52" i="23"/>
  <c r="X52" i="23"/>
  <c r="Y52" i="23"/>
  <c r="Y53" i="23" s="1"/>
  <c r="Z52" i="23"/>
  <c r="AA52" i="23"/>
  <c r="AA53" i="23" s="1"/>
  <c r="AB52" i="23"/>
  <c r="AC52" i="23"/>
  <c r="AD52" i="23"/>
  <c r="AD53" i="23" s="1"/>
  <c r="AE52" i="23"/>
  <c r="AF52" i="23"/>
  <c r="AF53" i="23" s="1"/>
  <c r="E53" i="23"/>
  <c r="E54" i="23" s="1"/>
  <c r="H53" i="23"/>
  <c r="J53" i="23"/>
  <c r="J54" i="23" s="1"/>
  <c r="L53" i="23"/>
  <c r="M53" i="23"/>
  <c r="M54" i="23" s="1"/>
  <c r="R53" i="23"/>
  <c r="R54" i="23" s="1"/>
  <c r="T53" i="23"/>
  <c r="U53" i="23"/>
  <c r="U54" i="23" s="1"/>
  <c r="Z53" i="23"/>
  <c r="Z54" i="23" s="1"/>
  <c r="AB53" i="23"/>
  <c r="AB54" i="23" s="1"/>
  <c r="AC53" i="23"/>
  <c r="AC54" i="23" s="1"/>
  <c r="F54" i="23"/>
  <c r="H54" i="23"/>
  <c r="I54" i="23"/>
  <c r="L54" i="23"/>
  <c r="Q54" i="23"/>
  <c r="V54" i="23"/>
  <c r="Y54" i="23"/>
  <c r="AD54" i="23"/>
  <c r="C55" i="23"/>
  <c r="A59" i="23"/>
  <c r="A60" i="23"/>
  <c r="A61" i="23" s="1"/>
  <c r="A62" i="23"/>
  <c r="A63" i="23"/>
  <c r="A64" i="23" s="1"/>
  <c r="A65" i="23" s="1"/>
  <c r="A66" i="23" s="1"/>
  <c r="A67" i="23" s="1"/>
  <c r="A68" i="23"/>
  <c r="A69" i="23" s="1"/>
  <c r="A70" i="23" s="1"/>
  <c r="A71" i="23" s="1"/>
  <c r="E72" i="23"/>
  <c r="F72" i="23"/>
  <c r="F73" i="23" s="1"/>
  <c r="G72" i="23"/>
  <c r="H72" i="23"/>
  <c r="I72" i="23"/>
  <c r="I74" i="23" s="1"/>
  <c r="J72" i="23"/>
  <c r="K72" i="23"/>
  <c r="K73" i="23" s="1"/>
  <c r="L72" i="23"/>
  <c r="L73" i="23" s="1"/>
  <c r="M72" i="23"/>
  <c r="N72" i="23"/>
  <c r="N73" i="23" s="1"/>
  <c r="O72" i="23"/>
  <c r="P72" i="23"/>
  <c r="Q72" i="23"/>
  <c r="R72" i="23"/>
  <c r="S72" i="23"/>
  <c r="S73" i="23" s="1"/>
  <c r="T72" i="23"/>
  <c r="U72" i="23"/>
  <c r="V72" i="23"/>
  <c r="W72" i="23"/>
  <c r="X72" i="23"/>
  <c r="Y72" i="23"/>
  <c r="Y73" i="23" s="1"/>
  <c r="Z72" i="23"/>
  <c r="AA72" i="23"/>
  <c r="AA73" i="23" s="1"/>
  <c r="AB72" i="23"/>
  <c r="AB73" i="23" s="1"/>
  <c r="AC72" i="23"/>
  <c r="AD72" i="23"/>
  <c r="AD73" i="23" s="1"/>
  <c r="AE72" i="23"/>
  <c r="AF72" i="23"/>
  <c r="G73" i="23"/>
  <c r="G74" i="23" s="1"/>
  <c r="H73" i="23"/>
  <c r="H74" i="23" s="1"/>
  <c r="I73" i="23"/>
  <c r="J73" i="23"/>
  <c r="J74" i="23" s="1"/>
  <c r="M73" i="23"/>
  <c r="O73" i="23"/>
  <c r="O74" i="23" s="1"/>
  <c r="P73" i="23"/>
  <c r="Q73" i="23"/>
  <c r="R73" i="23"/>
  <c r="R74" i="23" s="1"/>
  <c r="T73" i="23"/>
  <c r="U73" i="23"/>
  <c r="W73" i="23"/>
  <c r="W74" i="23" s="1"/>
  <c r="X73" i="23"/>
  <c r="X74" i="23" s="1"/>
  <c r="Z73" i="23"/>
  <c r="Z74" i="23" s="1"/>
  <c r="AE73" i="23"/>
  <c r="AE74" i="23" s="1"/>
  <c r="AF73" i="23"/>
  <c r="AF74" i="23" s="1"/>
  <c r="F74" i="23"/>
  <c r="K74" i="23"/>
  <c r="M74" i="23"/>
  <c r="N74" i="23"/>
  <c r="P74" i="23"/>
  <c r="Q74" i="23"/>
  <c r="T74" i="23"/>
  <c r="U74" i="23"/>
  <c r="Y74" i="23"/>
  <c r="AA74" i="23"/>
  <c r="AD74" i="23"/>
  <c r="C75" i="23"/>
  <c r="A79" i="23"/>
  <c r="A80" i="23" s="1"/>
  <c r="A81" i="23"/>
  <c r="A82" i="23"/>
  <c r="A83" i="23" s="1"/>
  <c r="E84" i="23"/>
  <c r="F84" i="23"/>
  <c r="F85" i="23" s="1"/>
  <c r="F86" i="23" s="1"/>
  <c r="G84" i="23"/>
  <c r="H84" i="23"/>
  <c r="H85" i="23" s="1"/>
  <c r="I84" i="23"/>
  <c r="I85" i="23" s="1"/>
  <c r="J84" i="23"/>
  <c r="J85" i="23" s="1"/>
  <c r="K84" i="23"/>
  <c r="K85" i="23" s="1"/>
  <c r="L84" i="23"/>
  <c r="M84" i="23"/>
  <c r="N84" i="23"/>
  <c r="O84" i="23"/>
  <c r="P84" i="23"/>
  <c r="P85" i="23" s="1"/>
  <c r="Q84" i="23"/>
  <c r="R84" i="23"/>
  <c r="S84" i="23"/>
  <c r="S85" i="23" s="1"/>
  <c r="T84" i="23"/>
  <c r="U84" i="23"/>
  <c r="V84" i="23"/>
  <c r="W84" i="23"/>
  <c r="X84" i="23"/>
  <c r="X85" i="23" s="1"/>
  <c r="Y84" i="23"/>
  <c r="Z84" i="23"/>
  <c r="AA84" i="23"/>
  <c r="AA85" i="23" s="1"/>
  <c r="AB84" i="23"/>
  <c r="AC84" i="23"/>
  <c r="AD84" i="23"/>
  <c r="AE84" i="23"/>
  <c r="AF84" i="23"/>
  <c r="AF85" i="23" s="1"/>
  <c r="E85" i="23"/>
  <c r="E86" i="23" s="1"/>
  <c r="G85" i="23"/>
  <c r="G86" i="23" s="1"/>
  <c r="L85" i="23"/>
  <c r="L86" i="23" s="1"/>
  <c r="M85" i="23"/>
  <c r="O85" i="23"/>
  <c r="O86" i="23" s="1"/>
  <c r="Q85" i="23"/>
  <c r="Q86" i="23" s="1"/>
  <c r="R85" i="23"/>
  <c r="T85" i="23"/>
  <c r="T86" i="23" s="1"/>
  <c r="U85" i="23"/>
  <c r="V85" i="23"/>
  <c r="V86" i="23" s="1"/>
  <c r="W85" i="23"/>
  <c r="W86" i="23" s="1"/>
  <c r="Z85" i="23"/>
  <c r="AB85" i="23"/>
  <c r="AB86" i="23" s="1"/>
  <c r="AC85" i="23"/>
  <c r="AC86" i="23" s="1"/>
  <c r="AD85" i="23"/>
  <c r="AE85" i="23"/>
  <c r="AE86" i="23" s="1"/>
  <c r="H86" i="23"/>
  <c r="J86" i="23"/>
  <c r="K86" i="23"/>
  <c r="M86" i="23"/>
  <c r="P86" i="23"/>
  <c r="U86" i="23"/>
  <c r="X86" i="23"/>
  <c r="Z86" i="23"/>
  <c r="AA86" i="23"/>
  <c r="AF86" i="23"/>
  <c r="C87" i="23"/>
  <c r="A91" i="23"/>
  <c r="A92" i="23" s="1"/>
  <c r="A93" i="23"/>
  <c r="A94" i="23"/>
  <c r="A95" i="23" s="1"/>
  <c r="A96" i="23" s="1"/>
  <c r="A97" i="23"/>
  <c r="A98" i="23" s="1"/>
  <c r="A99" i="23" s="1"/>
  <c r="A100" i="23" s="1"/>
  <c r="E101" i="23"/>
  <c r="F101" i="23"/>
  <c r="G101" i="23"/>
  <c r="H101" i="23"/>
  <c r="H102" i="23" s="1"/>
  <c r="I101" i="23"/>
  <c r="J101" i="23"/>
  <c r="J102" i="23" s="1"/>
  <c r="K101" i="23"/>
  <c r="K102" i="23" s="1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A102" i="23" s="1"/>
  <c r="AB101" i="23"/>
  <c r="AC101" i="23"/>
  <c r="AD101" i="23"/>
  <c r="AE101" i="23"/>
  <c r="AF101" i="23"/>
  <c r="AF102" i="23" s="1"/>
  <c r="F102" i="23"/>
  <c r="G102" i="23"/>
  <c r="G103" i="23" s="1"/>
  <c r="I102" i="23"/>
  <c r="I103" i="23" s="1"/>
  <c r="L102" i="23"/>
  <c r="L103" i="23" s="1"/>
  <c r="N102" i="23"/>
  <c r="O102" i="23"/>
  <c r="O103" i="23" s="1"/>
  <c r="Q102" i="23"/>
  <c r="T102" i="23"/>
  <c r="T103" i="23" s="1"/>
  <c r="U102" i="23"/>
  <c r="V102" i="23"/>
  <c r="W102" i="23"/>
  <c r="W103" i="23" s="1"/>
  <c r="Y102" i="23"/>
  <c r="AB102" i="23"/>
  <c r="AB103" i="23" s="1"/>
  <c r="AD102" i="23"/>
  <c r="AD103" i="23" s="1"/>
  <c r="AE102" i="23"/>
  <c r="AE103" i="23" s="1"/>
  <c r="F103" i="23"/>
  <c r="K103" i="23"/>
  <c r="N103" i="23"/>
  <c r="Q103" i="23"/>
  <c r="V103" i="23"/>
  <c r="Y103" i="23"/>
  <c r="AA103" i="23"/>
  <c r="AF103" i="23"/>
  <c r="C104" i="23"/>
  <c r="A108" i="23"/>
  <c r="A109" i="23" s="1"/>
  <c r="A110" i="23" s="1"/>
  <c r="A111" i="23" s="1"/>
  <c r="A112" i="23" s="1"/>
  <c r="A113" i="23" s="1"/>
  <c r="A114" i="23" s="1"/>
  <c r="A115" i="23"/>
  <c r="A116" i="23"/>
  <c r="A117" i="23" s="1"/>
  <c r="A118" i="23" s="1"/>
  <c r="A119" i="23" s="1"/>
  <c r="A120" i="23" s="1"/>
  <c r="A121" i="23" s="1"/>
  <c r="A122" i="23" s="1"/>
  <c r="A123" i="23"/>
  <c r="A124" i="23" s="1"/>
  <c r="A125" i="23" s="1"/>
  <c r="A126" i="23" s="1"/>
  <c r="A127" i="23" s="1"/>
  <c r="A128" i="23" s="1"/>
  <c r="A129" i="23"/>
  <c r="A130" i="23" s="1"/>
  <c r="A131" i="23" s="1"/>
  <c r="A132" i="23" s="1"/>
  <c r="A133" i="23" s="1"/>
  <c r="E134" i="23"/>
  <c r="F134" i="23"/>
  <c r="G134" i="23"/>
  <c r="H134" i="23"/>
  <c r="H135" i="23" s="1"/>
  <c r="I134" i="23"/>
  <c r="J134" i="23"/>
  <c r="K134" i="23"/>
  <c r="K135" i="23" s="1"/>
  <c r="L134" i="23"/>
  <c r="M134" i="23"/>
  <c r="N134" i="23"/>
  <c r="O134" i="23"/>
  <c r="P134" i="23"/>
  <c r="Q134" i="23"/>
  <c r="R134" i="23"/>
  <c r="R135" i="23" s="1"/>
  <c r="S134" i="23"/>
  <c r="S135" i="23" s="1"/>
  <c r="T134" i="23"/>
  <c r="U134" i="23"/>
  <c r="V134" i="23"/>
  <c r="V136" i="23" s="1"/>
  <c r="W134" i="23"/>
  <c r="X134" i="23"/>
  <c r="X135" i="23" s="1"/>
  <c r="Y134" i="23"/>
  <c r="Y136" i="23" s="1"/>
  <c r="Z134" i="23"/>
  <c r="AA134" i="23"/>
  <c r="AA135" i="23" s="1"/>
  <c r="AB134" i="23"/>
  <c r="AC134" i="23"/>
  <c r="AC135" i="23" s="1"/>
  <c r="AD134" i="23"/>
  <c r="AE134" i="23"/>
  <c r="AF134" i="23"/>
  <c r="AF135" i="23" s="1"/>
  <c r="E135" i="23"/>
  <c r="F135" i="23"/>
  <c r="G135" i="23"/>
  <c r="G136" i="23" s="1"/>
  <c r="I135" i="23"/>
  <c r="L135" i="23"/>
  <c r="L136" i="23" s="1"/>
  <c r="M135" i="23"/>
  <c r="M136" i="23" s="1"/>
  <c r="N135" i="23"/>
  <c r="O135" i="23"/>
  <c r="O136" i="23" s="1"/>
  <c r="Q135" i="23"/>
  <c r="Q136" i="23" s="1"/>
  <c r="T135" i="23"/>
  <c r="T136" i="23" s="1"/>
  <c r="U135" i="23"/>
  <c r="V135" i="23"/>
  <c r="W135" i="23"/>
  <c r="W136" i="23" s="1"/>
  <c r="Y135" i="23"/>
  <c r="AB135" i="23"/>
  <c r="AB136" i="23" s="1"/>
  <c r="AD135" i="23"/>
  <c r="AD136" i="23" s="1"/>
  <c r="AE135" i="23"/>
  <c r="AE136" i="23" s="1"/>
  <c r="F136" i="23"/>
  <c r="H136" i="23"/>
  <c r="I136" i="23"/>
  <c r="K136" i="23"/>
  <c r="N136" i="23"/>
  <c r="R136" i="23"/>
  <c r="S136" i="23"/>
  <c r="U136" i="23"/>
  <c r="X136" i="23"/>
  <c r="AA136" i="23"/>
  <c r="AC136" i="23"/>
  <c r="AF136" i="23"/>
  <c r="C137" i="23"/>
  <c r="A141" i="23"/>
  <c r="A142" i="23" s="1"/>
  <c r="A143" i="23" s="1"/>
  <c r="A144" i="23" s="1"/>
  <c r="A145" i="23" s="1"/>
  <c r="A146" i="23" s="1"/>
  <c r="E147" i="23"/>
  <c r="F147" i="23"/>
  <c r="G147" i="23"/>
  <c r="G148" i="23" s="1"/>
  <c r="H147" i="23"/>
  <c r="I147" i="23"/>
  <c r="J147" i="23"/>
  <c r="K147" i="23"/>
  <c r="L147" i="23"/>
  <c r="L148" i="23" s="1"/>
  <c r="M147" i="23"/>
  <c r="N147" i="23"/>
  <c r="N155" i="23" s="1"/>
  <c r="O147" i="23"/>
  <c r="O148" i="23" s="1"/>
  <c r="P147" i="23"/>
  <c r="Q147" i="23"/>
  <c r="Q155" i="23" s="1"/>
  <c r="R147" i="23"/>
  <c r="S147" i="23"/>
  <c r="T147" i="23"/>
  <c r="T148" i="23" s="1"/>
  <c r="U147" i="23"/>
  <c r="V147" i="23"/>
  <c r="V148" i="23" s="1"/>
  <c r="W147" i="23"/>
  <c r="W148" i="23" s="1"/>
  <c r="X147" i="23"/>
  <c r="Y147" i="23"/>
  <c r="Z147" i="23"/>
  <c r="AA147" i="23"/>
  <c r="AB147" i="23"/>
  <c r="AC147" i="23"/>
  <c r="AD147" i="23"/>
  <c r="AE147" i="23"/>
  <c r="AE148" i="23" s="1"/>
  <c r="AF147" i="23"/>
  <c r="E148" i="23"/>
  <c r="H148" i="23"/>
  <c r="J148" i="23"/>
  <c r="K148" i="23"/>
  <c r="K149" i="23" s="1"/>
  <c r="P148" i="23"/>
  <c r="P149" i="23" s="1"/>
  <c r="R148" i="23"/>
  <c r="R149" i="23" s="1"/>
  <c r="S148" i="23"/>
  <c r="S149" i="23" s="1"/>
  <c r="U148" i="23"/>
  <c r="U149" i="23" s="1"/>
  <c r="X148" i="23"/>
  <c r="Y148" i="23"/>
  <c r="Z148" i="23"/>
  <c r="Z149" i="23" s="1"/>
  <c r="AA148" i="23"/>
  <c r="AA149" i="23" s="1"/>
  <c r="AD148" i="23"/>
  <c r="AF148" i="23"/>
  <c r="AF149" i="23" s="1"/>
  <c r="G149" i="23"/>
  <c r="H149" i="23"/>
  <c r="J149" i="23"/>
  <c r="L149" i="23"/>
  <c r="O149" i="23"/>
  <c r="T149" i="23"/>
  <c r="W149" i="23"/>
  <c r="X149" i="23"/>
  <c r="Y149" i="23"/>
  <c r="AD149" i="23"/>
  <c r="AE149" i="23"/>
  <c r="C150" i="23"/>
  <c r="H155" i="23"/>
  <c r="K155" i="23"/>
  <c r="R155" i="23"/>
  <c r="T155" i="23"/>
  <c r="X155" i="23"/>
  <c r="AD155" i="23"/>
  <c r="F2" i="22"/>
  <c r="G2" i="22" s="1"/>
  <c r="H2" i="22"/>
  <c r="I2" i="22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/>
  <c r="W2" i="22" s="1"/>
  <c r="X2" i="22" s="1"/>
  <c r="Y2" i="22" s="1"/>
  <c r="Z2" i="22" s="1"/>
  <c r="AA2" i="22"/>
  <c r="AB2" i="22" s="1"/>
  <c r="AC2" i="22" s="1"/>
  <c r="AD2" i="22" s="1"/>
  <c r="AE2" i="22" s="1"/>
  <c r="AF2" i="22" s="1"/>
  <c r="AG2" i="22" s="1"/>
  <c r="AH2" i="22" s="1"/>
  <c r="AI2" i="22" s="1"/>
  <c r="A5" i="22"/>
  <c r="A6" i="22"/>
  <c r="A7" i="22"/>
  <c r="A8" i="22" s="1"/>
  <c r="A9" i="22" s="1"/>
  <c r="A10" i="22" s="1"/>
  <c r="A11" i="22" s="1"/>
  <c r="E12" i="22"/>
  <c r="F12" i="22"/>
  <c r="G12" i="22"/>
  <c r="H12" i="22"/>
  <c r="I12" i="22"/>
  <c r="J12" i="22"/>
  <c r="K12" i="22"/>
  <c r="K13" i="22" s="1"/>
  <c r="L12" i="22"/>
  <c r="M12" i="22"/>
  <c r="N12" i="22"/>
  <c r="O12" i="22"/>
  <c r="P12" i="22"/>
  <c r="Q12" i="22"/>
  <c r="R12" i="22"/>
  <c r="S12" i="22"/>
  <c r="S13" i="22" s="1"/>
  <c r="T12" i="22"/>
  <c r="U12" i="22"/>
  <c r="V12" i="22"/>
  <c r="W12" i="22"/>
  <c r="X12" i="22"/>
  <c r="Y12" i="22"/>
  <c r="Z12" i="22"/>
  <c r="AA12" i="22"/>
  <c r="AA13" i="22" s="1"/>
  <c r="AB12" i="22"/>
  <c r="AC12" i="22"/>
  <c r="AD12" i="22"/>
  <c r="AE12" i="22"/>
  <c r="AF12" i="22"/>
  <c r="AG12" i="22"/>
  <c r="AH12" i="22"/>
  <c r="AI12" i="22"/>
  <c r="AI13" i="22" s="1"/>
  <c r="F13" i="22"/>
  <c r="F14" i="22" s="1"/>
  <c r="G13" i="22"/>
  <c r="J13" i="22"/>
  <c r="J14" i="22" s="1"/>
  <c r="N13" i="22"/>
  <c r="O13" i="22"/>
  <c r="O14" i="22" s="1"/>
  <c r="Q13" i="22"/>
  <c r="R13" i="22"/>
  <c r="V13" i="22"/>
  <c r="W13" i="22"/>
  <c r="Z13" i="22"/>
  <c r="Z14" i="22" s="1"/>
  <c r="AB13" i="22"/>
  <c r="AD13" i="22"/>
  <c r="AD14" i="22" s="1"/>
  <c r="AE13" i="22"/>
  <c r="AE14" i="22" s="1"/>
  <c r="AG13" i="22"/>
  <c r="AH13" i="22"/>
  <c r="G14" i="22"/>
  <c r="K14" i="22"/>
  <c r="N14" i="22"/>
  <c r="R14" i="22"/>
  <c r="S14" i="22"/>
  <c r="V14" i="22"/>
  <c r="W14" i="22"/>
  <c r="AA14" i="22"/>
  <c r="AH14" i="22"/>
  <c r="AI14" i="22"/>
  <c r="C15" i="22"/>
  <c r="A19" i="22"/>
  <c r="A20" i="22" s="1"/>
  <c r="A21" i="22" s="1"/>
  <c r="E22" i="22"/>
  <c r="F22" i="22"/>
  <c r="G22" i="22"/>
  <c r="H22" i="22"/>
  <c r="I22" i="22"/>
  <c r="J22" i="22"/>
  <c r="K22" i="22"/>
  <c r="L22" i="22"/>
  <c r="M22" i="22"/>
  <c r="N22" i="22"/>
  <c r="N23" i="22" s="1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D23" i="22" s="1"/>
  <c r="AE22" i="22"/>
  <c r="AF22" i="22"/>
  <c r="AG22" i="22"/>
  <c r="AH22" i="22"/>
  <c r="AI22" i="22"/>
  <c r="E23" i="22"/>
  <c r="E24" i="22" s="1"/>
  <c r="H23" i="22"/>
  <c r="J23" i="22"/>
  <c r="K23" i="22"/>
  <c r="L23" i="22"/>
  <c r="M23" i="22"/>
  <c r="P23" i="22"/>
  <c r="P24" i="22" s="1"/>
  <c r="R23" i="22"/>
  <c r="S23" i="22"/>
  <c r="S24" i="22" s="1"/>
  <c r="T23" i="22"/>
  <c r="U23" i="22"/>
  <c r="W23" i="22"/>
  <c r="X23" i="22"/>
  <c r="AA23" i="22"/>
  <c r="AA24" i="22" s="1"/>
  <c r="AB23" i="22"/>
  <c r="AB24" i="22" s="1"/>
  <c r="AC23" i="22"/>
  <c r="AC24" i="22" s="1"/>
  <c r="AF23" i="22"/>
  <c r="AH23" i="22"/>
  <c r="AI23" i="22"/>
  <c r="AI24" i="22" s="1"/>
  <c r="H24" i="22"/>
  <c r="K24" i="22"/>
  <c r="M24" i="22"/>
  <c r="N24" i="22"/>
  <c r="T24" i="22"/>
  <c r="U24" i="22"/>
  <c r="X24" i="22"/>
  <c r="AD24" i="22"/>
  <c r="AF24" i="22"/>
  <c r="C25" i="22"/>
  <c r="A29" i="22"/>
  <c r="A30" i="22" s="1"/>
  <c r="A31" i="22"/>
  <c r="A32" i="22" s="1"/>
  <c r="E33" i="22"/>
  <c r="F33" i="22"/>
  <c r="F34" i="22" s="1"/>
  <c r="G33" i="22"/>
  <c r="H33" i="22"/>
  <c r="H34" i="22" s="1"/>
  <c r="I33" i="22"/>
  <c r="J33" i="22"/>
  <c r="K33" i="22"/>
  <c r="K34" i="22" s="1"/>
  <c r="L33" i="22"/>
  <c r="M33" i="22"/>
  <c r="N33" i="22"/>
  <c r="N34" i="22" s="1"/>
  <c r="O33" i="22"/>
  <c r="P33" i="22"/>
  <c r="Q33" i="22"/>
  <c r="R33" i="22"/>
  <c r="S33" i="22"/>
  <c r="T33" i="22"/>
  <c r="T34" i="22" s="1"/>
  <c r="U33" i="22"/>
  <c r="V33" i="22"/>
  <c r="V34" i="22" s="1"/>
  <c r="W33" i="22"/>
  <c r="X33" i="22"/>
  <c r="Y33" i="22"/>
  <c r="Z33" i="22"/>
  <c r="AA33" i="22"/>
  <c r="AA34" i="22" s="1"/>
  <c r="AB33" i="22"/>
  <c r="AC33" i="22"/>
  <c r="AD33" i="22"/>
  <c r="AD34" i="22" s="1"/>
  <c r="AE33" i="22"/>
  <c r="AF33" i="22"/>
  <c r="AG33" i="22"/>
  <c r="AH33" i="22"/>
  <c r="AI33" i="22"/>
  <c r="E34" i="22"/>
  <c r="E35" i="22" s="1"/>
  <c r="I34" i="22"/>
  <c r="I35" i="22" s="1"/>
  <c r="J34" i="22"/>
  <c r="M34" i="22"/>
  <c r="M35" i="22" s="1"/>
  <c r="O34" i="22"/>
  <c r="P34" i="22"/>
  <c r="P35" i="22" s="1"/>
  <c r="Q34" i="22"/>
  <c r="R34" i="22"/>
  <c r="U34" i="22"/>
  <c r="U35" i="22" s="1"/>
  <c r="Y34" i="22"/>
  <c r="Y35" i="22" s="1"/>
  <c r="Z34" i="22"/>
  <c r="AB34" i="22"/>
  <c r="AC34" i="22"/>
  <c r="AF34" i="22"/>
  <c r="AG34" i="22"/>
  <c r="AH34" i="22"/>
  <c r="AH35" i="22" s="1"/>
  <c r="F35" i="22"/>
  <c r="H35" i="22"/>
  <c r="J35" i="22"/>
  <c r="N35" i="22"/>
  <c r="Q35" i="22"/>
  <c r="R35" i="22"/>
  <c r="V35" i="22"/>
  <c r="Z35" i="22"/>
  <c r="AA35" i="22"/>
  <c r="AC35" i="22"/>
  <c r="AD35" i="22"/>
  <c r="AF35" i="22"/>
  <c r="AG35" i="22"/>
  <c r="C36" i="22"/>
  <c r="A40" i="22"/>
  <c r="A41" i="22" s="1"/>
  <c r="A42" i="22" s="1"/>
  <c r="A43" i="22"/>
  <c r="A44" i="22" s="1"/>
  <c r="A45" i="22" s="1"/>
  <c r="A46" i="22" s="1"/>
  <c r="A47" i="22" s="1"/>
  <c r="A48" i="22" s="1"/>
  <c r="A49" i="22" s="1"/>
  <c r="A50" i="22" s="1"/>
  <c r="A51" i="22" s="1"/>
  <c r="E52" i="22"/>
  <c r="F52" i="22"/>
  <c r="G52" i="22"/>
  <c r="H52" i="22"/>
  <c r="H53" i="22" s="1"/>
  <c r="I52" i="22"/>
  <c r="J52" i="22"/>
  <c r="K52" i="22"/>
  <c r="K53" i="22" s="1"/>
  <c r="L52" i="22"/>
  <c r="M52" i="22"/>
  <c r="N52" i="22"/>
  <c r="N53" i="22" s="1"/>
  <c r="O52" i="22"/>
  <c r="P52" i="22"/>
  <c r="P53" i="22" s="1"/>
  <c r="Q52" i="22"/>
  <c r="R52" i="22"/>
  <c r="S52" i="22"/>
  <c r="T52" i="22"/>
  <c r="U52" i="22"/>
  <c r="V52" i="22"/>
  <c r="W52" i="22"/>
  <c r="X52" i="22"/>
  <c r="X53" i="22" s="1"/>
  <c r="Y52" i="22"/>
  <c r="Z52" i="22"/>
  <c r="AA52" i="22"/>
  <c r="AA53" i="22" s="1"/>
  <c r="AB52" i="22"/>
  <c r="AC52" i="22"/>
  <c r="AD52" i="22"/>
  <c r="AE52" i="22"/>
  <c r="AF52" i="22"/>
  <c r="AF53" i="22" s="1"/>
  <c r="AG52" i="22"/>
  <c r="AH52" i="22"/>
  <c r="AI52" i="22"/>
  <c r="AI53" i="22" s="1"/>
  <c r="E53" i="22"/>
  <c r="E54" i="22" s="1"/>
  <c r="G53" i="22"/>
  <c r="I53" i="22"/>
  <c r="J53" i="22"/>
  <c r="L53" i="22"/>
  <c r="M53" i="22"/>
  <c r="M54" i="22" s="1"/>
  <c r="O53" i="22"/>
  <c r="O54" i="22" s="1"/>
  <c r="Q53" i="22"/>
  <c r="R53" i="22"/>
  <c r="T53" i="22"/>
  <c r="U53" i="22"/>
  <c r="W53" i="22"/>
  <c r="W54" i="22" s="1"/>
  <c r="Z53" i="22"/>
  <c r="Z54" i="22" s="1"/>
  <c r="AB53" i="22"/>
  <c r="AC53" i="22"/>
  <c r="AE53" i="22"/>
  <c r="AE54" i="22" s="1"/>
  <c r="AH53" i="22"/>
  <c r="G54" i="22"/>
  <c r="H54" i="22"/>
  <c r="J54" i="22"/>
  <c r="K54" i="22"/>
  <c r="N54" i="22"/>
  <c r="P54" i="22"/>
  <c r="R54" i="22"/>
  <c r="U54" i="22"/>
  <c r="X54" i="22"/>
  <c r="AA54" i="22"/>
  <c r="AC54" i="22"/>
  <c r="AF54" i="22"/>
  <c r="AH54" i="22"/>
  <c r="AI54" i="22"/>
  <c r="C55" i="22"/>
  <c r="A59" i="22"/>
  <c r="A60" i="22" s="1"/>
  <c r="A61" i="22"/>
  <c r="A62" i="22" s="1"/>
  <c r="A63" i="22" s="1"/>
  <c r="A64" i="22" s="1"/>
  <c r="A65" i="22" s="1"/>
  <c r="A66" i="22" s="1"/>
  <c r="A67" i="22" s="1"/>
  <c r="A68" i="22"/>
  <c r="A69" i="22" s="1"/>
  <c r="A70" i="22" s="1"/>
  <c r="A71" i="22" s="1"/>
  <c r="E72" i="22"/>
  <c r="F72" i="22"/>
  <c r="G72" i="22"/>
  <c r="G73" i="22" s="1"/>
  <c r="H72" i="22"/>
  <c r="I72" i="22"/>
  <c r="J72" i="22"/>
  <c r="J155" i="22" s="1"/>
  <c r="K72" i="22"/>
  <c r="L72" i="22"/>
  <c r="L73" i="22" s="1"/>
  <c r="M72" i="22"/>
  <c r="N72" i="22"/>
  <c r="O72" i="22"/>
  <c r="O73" i="22" s="1"/>
  <c r="P72" i="22"/>
  <c r="Q72" i="22"/>
  <c r="R72" i="22"/>
  <c r="S72" i="22"/>
  <c r="T72" i="22"/>
  <c r="T73" i="22" s="1"/>
  <c r="U72" i="22"/>
  <c r="V72" i="22"/>
  <c r="W72" i="22"/>
  <c r="X72" i="22"/>
  <c r="Y72" i="22"/>
  <c r="Z72" i="22"/>
  <c r="AA72" i="22"/>
  <c r="AB72" i="22"/>
  <c r="AB73" i="22" s="1"/>
  <c r="AC72" i="22"/>
  <c r="AD72" i="22"/>
  <c r="AE72" i="22"/>
  <c r="AF72" i="22"/>
  <c r="AG72" i="22"/>
  <c r="AH72" i="22"/>
  <c r="AI72" i="22"/>
  <c r="F73" i="22"/>
  <c r="F74" i="22" s="1"/>
  <c r="H73" i="22"/>
  <c r="I73" i="22"/>
  <c r="J73" i="22"/>
  <c r="J74" i="22" s="1"/>
  <c r="K73" i="22"/>
  <c r="M73" i="22"/>
  <c r="N73" i="22"/>
  <c r="N74" i="22" s="1"/>
  <c r="Q73" i="22"/>
  <c r="S73" i="22"/>
  <c r="U73" i="22"/>
  <c r="V73" i="22"/>
  <c r="X73" i="22"/>
  <c r="Y73" i="22"/>
  <c r="Y74" i="22" s="1"/>
  <c r="AA73" i="22"/>
  <c r="AA74" i="22" s="1"/>
  <c r="AC73" i="22"/>
  <c r="AD73" i="22"/>
  <c r="AF73" i="22"/>
  <c r="AG73" i="22"/>
  <c r="AI73" i="22"/>
  <c r="I74" i="22"/>
  <c r="K74" i="22"/>
  <c r="L74" i="22"/>
  <c r="S74" i="22"/>
  <c r="T74" i="22"/>
  <c r="V74" i="22"/>
  <c r="AB74" i="22"/>
  <c r="AD74" i="22"/>
  <c r="AG74" i="22"/>
  <c r="AI74" i="22"/>
  <c r="C75" i="22"/>
  <c r="A79" i="22"/>
  <c r="A80" i="22"/>
  <c r="A81" i="22" s="1"/>
  <c r="A82" i="22"/>
  <c r="A83" i="22"/>
  <c r="E84" i="22"/>
  <c r="F84" i="22"/>
  <c r="G84" i="22"/>
  <c r="H84" i="22"/>
  <c r="I84" i="22"/>
  <c r="J84" i="22"/>
  <c r="K84" i="22"/>
  <c r="K85" i="22" s="1"/>
  <c r="L84" i="22"/>
  <c r="M84" i="22"/>
  <c r="N84" i="22"/>
  <c r="O84" i="22"/>
  <c r="P84" i="22"/>
  <c r="P85" i="22" s="1"/>
  <c r="Q84" i="22"/>
  <c r="R84" i="22"/>
  <c r="S84" i="22"/>
  <c r="T84" i="22"/>
  <c r="U84" i="22"/>
  <c r="V84" i="22"/>
  <c r="V85" i="22" s="1"/>
  <c r="V86" i="22" s="1"/>
  <c r="W84" i="22"/>
  <c r="X84" i="22"/>
  <c r="Y84" i="22"/>
  <c r="Z84" i="22"/>
  <c r="AA84" i="22"/>
  <c r="AA85" i="22" s="1"/>
  <c r="AB84" i="22"/>
  <c r="AC84" i="22"/>
  <c r="AC85" i="22" s="1"/>
  <c r="AD84" i="22"/>
  <c r="AE84" i="22"/>
  <c r="AF84" i="22"/>
  <c r="AF85" i="22" s="1"/>
  <c r="AG84" i="22"/>
  <c r="AH84" i="22"/>
  <c r="AI84" i="22"/>
  <c r="AI85" i="22" s="1"/>
  <c r="E85" i="22"/>
  <c r="F85" i="22"/>
  <c r="G85" i="22"/>
  <c r="I85" i="22"/>
  <c r="J85" i="22"/>
  <c r="J86" i="22" s="1"/>
  <c r="M85" i="22"/>
  <c r="N85" i="22"/>
  <c r="N86" i="22" s="1"/>
  <c r="O85" i="22"/>
  <c r="Q85" i="22"/>
  <c r="R85" i="22"/>
  <c r="T85" i="22"/>
  <c r="U85" i="22"/>
  <c r="U86" i="22" s="1"/>
  <c r="W85" i="22"/>
  <c r="W86" i="22" s="1"/>
  <c r="Y85" i="22"/>
  <c r="Z85" i="22"/>
  <c r="AD85" i="22"/>
  <c r="AD86" i="22" s="1"/>
  <c r="AE85" i="22"/>
  <c r="AG85" i="22"/>
  <c r="AH85" i="22"/>
  <c r="AH86" i="22" s="1"/>
  <c r="E86" i="22"/>
  <c r="F86" i="22"/>
  <c r="G86" i="22"/>
  <c r="K86" i="22"/>
  <c r="O86" i="22"/>
  <c r="P86" i="22"/>
  <c r="R86" i="22"/>
  <c r="Z86" i="22"/>
  <c r="AC86" i="22"/>
  <c r="AE86" i="22"/>
  <c r="AF86" i="22"/>
  <c r="C87" i="22"/>
  <c r="A91" i="22"/>
  <c r="A92" i="22" s="1"/>
  <c r="A93" i="22" s="1"/>
  <c r="A94" i="22" s="1"/>
  <c r="A95" i="22"/>
  <c r="A96" i="22" s="1"/>
  <c r="A97" i="22" s="1"/>
  <c r="A98" i="22" s="1"/>
  <c r="A99" i="22" s="1"/>
  <c r="A100" i="22" s="1"/>
  <c r="E101" i="22"/>
  <c r="E102" i="22" s="1"/>
  <c r="E103" i="22" s="1"/>
  <c r="F101" i="22"/>
  <c r="G101" i="22"/>
  <c r="G102" i="22" s="1"/>
  <c r="H101" i="22"/>
  <c r="I101" i="22"/>
  <c r="J101" i="22"/>
  <c r="J102" i="22" s="1"/>
  <c r="K101" i="22"/>
  <c r="L101" i="22"/>
  <c r="L102" i="22" s="1"/>
  <c r="M101" i="22"/>
  <c r="M102" i="22" s="1"/>
  <c r="N101" i="22"/>
  <c r="O101" i="22"/>
  <c r="P101" i="22"/>
  <c r="Q101" i="22"/>
  <c r="R101" i="22"/>
  <c r="R102" i="22" s="1"/>
  <c r="S101" i="22"/>
  <c r="T101" i="22"/>
  <c r="U101" i="22"/>
  <c r="U103" i="22" s="1"/>
  <c r="V101" i="22"/>
  <c r="W101" i="22"/>
  <c r="X101" i="22"/>
  <c r="Y101" i="22"/>
  <c r="Z101" i="22"/>
  <c r="Z102" i="22" s="1"/>
  <c r="AA101" i="22"/>
  <c r="AB101" i="22"/>
  <c r="AC101" i="22"/>
  <c r="AC102" i="22" s="1"/>
  <c r="AD101" i="22"/>
  <c r="AE101" i="22"/>
  <c r="AF101" i="22"/>
  <c r="AG101" i="22"/>
  <c r="AH101" i="22"/>
  <c r="AI101" i="22"/>
  <c r="F102" i="22"/>
  <c r="F103" i="22" s="1"/>
  <c r="I102" i="22"/>
  <c r="I103" i="22" s="1"/>
  <c r="N102" i="22"/>
  <c r="N103" i="22" s="1"/>
  <c r="P102" i="22"/>
  <c r="Q102" i="22"/>
  <c r="Q103" i="22" s="1"/>
  <c r="T102" i="22"/>
  <c r="U102" i="22"/>
  <c r="V102" i="22"/>
  <c r="X102" i="22"/>
  <c r="Y102" i="22"/>
  <c r="AB102" i="22"/>
  <c r="AB103" i="22" s="1"/>
  <c r="AD102" i="22"/>
  <c r="AD103" i="22" s="1"/>
  <c r="AF102" i="22"/>
  <c r="AG102" i="22"/>
  <c r="G103" i="22"/>
  <c r="L103" i="22"/>
  <c r="R103" i="22"/>
  <c r="V103" i="22"/>
  <c r="Y103" i="22"/>
  <c r="AC103" i="22"/>
  <c r="AG103" i="22"/>
  <c r="C104" i="22"/>
  <c r="A108" i="22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E134" i="22"/>
  <c r="F134" i="22"/>
  <c r="F135" i="22" s="1"/>
  <c r="G134" i="22"/>
  <c r="H134" i="22"/>
  <c r="I134" i="22"/>
  <c r="J134" i="22"/>
  <c r="K134" i="22"/>
  <c r="L134" i="22"/>
  <c r="M134" i="22"/>
  <c r="N134" i="22"/>
  <c r="N135" i="22" s="1"/>
  <c r="O134" i="22"/>
  <c r="P134" i="22"/>
  <c r="Q134" i="22"/>
  <c r="R134" i="22"/>
  <c r="S134" i="22"/>
  <c r="T134" i="22"/>
  <c r="T135" i="22" s="1"/>
  <c r="U134" i="22"/>
  <c r="V134" i="22"/>
  <c r="V135" i="22" s="1"/>
  <c r="W134" i="22"/>
  <c r="X134" i="22"/>
  <c r="Y134" i="22"/>
  <c r="Z134" i="22"/>
  <c r="AA134" i="22"/>
  <c r="AB134" i="22"/>
  <c r="AC134" i="22"/>
  <c r="AD134" i="22"/>
  <c r="AD135" i="22" s="1"/>
  <c r="AE134" i="22"/>
  <c r="AF134" i="22"/>
  <c r="AF135" i="22" s="1"/>
  <c r="AG134" i="22"/>
  <c r="AH134" i="22"/>
  <c r="AI134" i="22"/>
  <c r="E135" i="22"/>
  <c r="G135" i="22"/>
  <c r="H135" i="22"/>
  <c r="J135" i="22"/>
  <c r="K135" i="22"/>
  <c r="K136" i="22" s="1"/>
  <c r="M135" i="22"/>
  <c r="O135" i="22"/>
  <c r="P135" i="22"/>
  <c r="R135" i="22"/>
  <c r="S135" i="22"/>
  <c r="S136" i="22" s="1"/>
  <c r="U135" i="22"/>
  <c r="X135" i="22"/>
  <c r="Z135" i="22"/>
  <c r="AA135" i="22"/>
  <c r="AC135" i="22"/>
  <c r="AE135" i="22"/>
  <c r="AH135" i="22"/>
  <c r="AI135" i="22"/>
  <c r="E136" i="22"/>
  <c r="F136" i="22"/>
  <c r="H136" i="22"/>
  <c r="M136" i="22"/>
  <c r="N136" i="22"/>
  <c r="P136" i="22"/>
  <c r="R136" i="22"/>
  <c r="U136" i="22"/>
  <c r="X136" i="22"/>
  <c r="Z136" i="22"/>
  <c r="AA136" i="22"/>
  <c r="AC136" i="22"/>
  <c r="AD136" i="22"/>
  <c r="AF136" i="22"/>
  <c r="AH136" i="22"/>
  <c r="AI136" i="22"/>
  <c r="C137" i="22"/>
  <c r="A141" i="22"/>
  <c r="A142" i="22" s="1"/>
  <c r="A143" i="22"/>
  <c r="A144" i="22" s="1"/>
  <c r="A145" i="22" s="1"/>
  <c r="A146" i="22" s="1"/>
  <c r="E147" i="22"/>
  <c r="F147" i="22"/>
  <c r="F148" i="22" s="1"/>
  <c r="F149" i="22" s="1"/>
  <c r="G147" i="22"/>
  <c r="H147" i="22"/>
  <c r="I147" i="22"/>
  <c r="I148" i="22" s="1"/>
  <c r="J147" i="22"/>
  <c r="K147" i="22"/>
  <c r="L147" i="22"/>
  <c r="M147" i="22"/>
  <c r="N147" i="22"/>
  <c r="O147" i="22"/>
  <c r="P147" i="22"/>
  <c r="Q147" i="22"/>
  <c r="Q148" i="22" s="1"/>
  <c r="R147" i="22"/>
  <c r="S147" i="22"/>
  <c r="S149" i="22" s="1"/>
  <c r="T147" i="22"/>
  <c r="U147" i="22"/>
  <c r="V147" i="22"/>
  <c r="W147" i="22"/>
  <c r="X147" i="22"/>
  <c r="Y147" i="22"/>
  <c r="Y148" i="22" s="1"/>
  <c r="Z147" i="22"/>
  <c r="AA147" i="22"/>
  <c r="AA148" i="22" s="1"/>
  <c r="AB147" i="22"/>
  <c r="AC147" i="22"/>
  <c r="AC148" i="22" s="1"/>
  <c r="AD147" i="22"/>
  <c r="AE147" i="22"/>
  <c r="AF147" i="22"/>
  <c r="AG147" i="22"/>
  <c r="AG148" i="22" s="1"/>
  <c r="AH147" i="22"/>
  <c r="AI147" i="22"/>
  <c r="AI148" i="22" s="1"/>
  <c r="G148" i="22"/>
  <c r="G149" i="22" s="1"/>
  <c r="H148" i="22"/>
  <c r="L148" i="22"/>
  <c r="M148" i="22"/>
  <c r="O148" i="22"/>
  <c r="O149" i="22" s="1"/>
  <c r="P148" i="22"/>
  <c r="S148" i="22"/>
  <c r="T148" i="22"/>
  <c r="W148" i="22"/>
  <c r="W149" i="22" s="1"/>
  <c r="X148" i="22"/>
  <c r="Z148" i="22"/>
  <c r="AB148" i="22"/>
  <c r="AB149" i="22" s="1"/>
  <c r="AE148" i="22"/>
  <c r="AF148" i="22"/>
  <c r="AF149" i="22" s="1"/>
  <c r="AH148" i="22"/>
  <c r="H149" i="22"/>
  <c r="L149" i="22"/>
  <c r="P149" i="22"/>
  <c r="Q149" i="22"/>
  <c r="T149" i="22"/>
  <c r="X149" i="22"/>
  <c r="AA149" i="22"/>
  <c r="AE149" i="22"/>
  <c r="AI149" i="22"/>
  <c r="C150" i="22"/>
  <c r="O155" i="22"/>
  <c r="T155" i="22"/>
  <c r="Z155" i="22"/>
  <c r="AH155" i="22"/>
  <c r="F2" i="24"/>
  <c r="G2" i="24" s="1"/>
  <c r="H2" i="24" s="1"/>
  <c r="I2" i="24" s="1"/>
  <c r="J2" i="24" s="1"/>
  <c r="K2" i="24" s="1"/>
  <c r="L2" i="24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AB2" i="24" s="1"/>
  <c r="AC2" i="24" s="1"/>
  <c r="AD2" i="24" s="1"/>
  <c r="AE2" i="24"/>
  <c r="AF2" i="24" s="1"/>
  <c r="AG2" i="24" s="1"/>
  <c r="AH2" i="24" s="1"/>
  <c r="AI2" i="24" s="1"/>
  <c r="A5" i="24"/>
  <c r="A6" i="24" s="1"/>
  <c r="A7" i="24" s="1"/>
  <c r="A8" i="24" s="1"/>
  <c r="A9" i="24" s="1"/>
  <c r="A10" i="24" s="1"/>
  <c r="A11" i="24" s="1"/>
  <c r="E12" i="24"/>
  <c r="E13" i="24" s="1"/>
  <c r="F12" i="24"/>
  <c r="G12" i="24"/>
  <c r="G13" i="24" s="1"/>
  <c r="H12" i="24"/>
  <c r="I12" i="24"/>
  <c r="J12" i="24"/>
  <c r="J13" i="24" s="1"/>
  <c r="K12" i="24"/>
  <c r="L12" i="24"/>
  <c r="M12" i="24"/>
  <c r="M13" i="24" s="1"/>
  <c r="N12" i="24"/>
  <c r="O12" i="24"/>
  <c r="O13" i="24" s="1"/>
  <c r="P12" i="24"/>
  <c r="Q12" i="24"/>
  <c r="R12" i="24"/>
  <c r="S12" i="24"/>
  <c r="S13" i="24" s="1"/>
  <c r="T12" i="24"/>
  <c r="U12" i="24"/>
  <c r="U13" i="24" s="1"/>
  <c r="V12" i="24"/>
  <c r="W12" i="24"/>
  <c r="X12" i="24"/>
  <c r="X13" i="24" s="1"/>
  <c r="X14" i="24" s="1"/>
  <c r="Y12" i="24"/>
  <c r="Z12" i="24"/>
  <c r="AA12" i="24"/>
  <c r="AB12" i="24"/>
  <c r="AC12" i="24"/>
  <c r="AD12" i="24"/>
  <c r="AE12" i="24"/>
  <c r="AE13" i="24" s="1"/>
  <c r="AF12" i="24"/>
  <c r="AG12" i="24"/>
  <c r="AG13" i="24" s="1"/>
  <c r="AH12" i="24"/>
  <c r="AI12" i="24"/>
  <c r="AI13" i="24" s="1"/>
  <c r="H13" i="24"/>
  <c r="H14" i="24" s="1"/>
  <c r="I13" i="24"/>
  <c r="I14" i="24" s="1"/>
  <c r="L13" i="24"/>
  <c r="N13" i="24"/>
  <c r="P13" i="24"/>
  <c r="P14" i="24" s="1"/>
  <c r="Q13" i="24"/>
  <c r="Q14" i="24" s="1"/>
  <c r="R13" i="24"/>
  <c r="R14" i="24" s="1"/>
  <c r="T13" i="24"/>
  <c r="T14" i="24" s="1"/>
  <c r="Y13" i="24"/>
  <c r="Z13" i="24"/>
  <c r="Z14" i="24" s="1"/>
  <c r="AA13" i="24"/>
  <c r="AB13" i="24"/>
  <c r="AF13" i="24"/>
  <c r="AH13" i="24"/>
  <c r="E14" i="24"/>
  <c r="J14" i="24"/>
  <c r="L14" i="24"/>
  <c r="M14" i="24"/>
  <c r="U14" i="24"/>
  <c r="AB14" i="24"/>
  <c r="AF14" i="24"/>
  <c r="AG14" i="24"/>
  <c r="C15" i="24"/>
  <c r="A19" i="24"/>
  <c r="A20" i="24"/>
  <c r="A21" i="24" s="1"/>
  <c r="E22" i="24"/>
  <c r="E23" i="24" s="1"/>
  <c r="F22" i="24"/>
  <c r="G22" i="24"/>
  <c r="G23" i="24" s="1"/>
  <c r="H22" i="24"/>
  <c r="H24" i="24" s="1"/>
  <c r="I22" i="24"/>
  <c r="I23" i="24" s="1"/>
  <c r="J22" i="24"/>
  <c r="K22" i="24"/>
  <c r="K23" i="24" s="1"/>
  <c r="L22" i="24"/>
  <c r="M22" i="24"/>
  <c r="M155" i="24" s="1"/>
  <c r="N22" i="24"/>
  <c r="O22" i="24"/>
  <c r="P22" i="24"/>
  <c r="P23" i="24" s="1"/>
  <c r="P24" i="24" s="1"/>
  <c r="Q22" i="24"/>
  <c r="R22" i="24"/>
  <c r="S22" i="24"/>
  <c r="S23" i="24" s="1"/>
  <c r="T22" i="24"/>
  <c r="U22" i="24"/>
  <c r="U23" i="24" s="1"/>
  <c r="V22" i="24"/>
  <c r="W22" i="24"/>
  <c r="X22" i="24"/>
  <c r="Y22" i="24"/>
  <c r="Y23" i="24" s="1"/>
  <c r="Z22" i="24"/>
  <c r="AA22" i="24"/>
  <c r="AA23" i="24" s="1"/>
  <c r="AB22" i="24"/>
  <c r="AC22" i="24"/>
  <c r="AC23" i="24" s="1"/>
  <c r="AD22" i="24"/>
  <c r="AD23" i="24" s="1"/>
  <c r="AD24" i="24" s="1"/>
  <c r="AE22" i="24"/>
  <c r="AE24" i="24" s="1"/>
  <c r="AF22" i="24"/>
  <c r="AG22" i="24"/>
  <c r="AG23" i="24" s="1"/>
  <c r="AH22" i="24"/>
  <c r="AI22" i="24"/>
  <c r="F23" i="24"/>
  <c r="F24" i="24" s="1"/>
  <c r="H23" i="24"/>
  <c r="J23" i="24"/>
  <c r="N23" i="24"/>
  <c r="N24" i="24" s="1"/>
  <c r="O23" i="24"/>
  <c r="O24" i="24" s="1"/>
  <c r="R23" i="24"/>
  <c r="T23" i="24"/>
  <c r="V23" i="24"/>
  <c r="V24" i="24" s="1"/>
  <c r="W23" i="24"/>
  <c r="W24" i="24" s="1"/>
  <c r="X23" i="24"/>
  <c r="X24" i="24" s="1"/>
  <c r="Z23" i="24"/>
  <c r="Z24" i="24" s="1"/>
  <c r="AE23" i="24"/>
  <c r="AF23" i="24"/>
  <c r="AF24" i="24" s="1"/>
  <c r="AH23" i="24"/>
  <c r="G24" i="24"/>
  <c r="J24" i="24"/>
  <c r="K24" i="24"/>
  <c r="R24" i="24"/>
  <c r="U24" i="24"/>
  <c r="Y24" i="24"/>
  <c r="AH24" i="24"/>
  <c r="C25" i="24"/>
  <c r="A29" i="24"/>
  <c r="A30" i="24" s="1"/>
  <c r="A31" i="24" s="1"/>
  <c r="A32" i="24" s="1"/>
  <c r="E33" i="24"/>
  <c r="F33" i="24"/>
  <c r="G33" i="24"/>
  <c r="H33" i="24"/>
  <c r="I33" i="24"/>
  <c r="J33" i="24"/>
  <c r="K33" i="24"/>
  <c r="L33" i="24"/>
  <c r="L34" i="24" s="1"/>
  <c r="L35" i="24" s="1"/>
  <c r="M33" i="24"/>
  <c r="N33" i="24"/>
  <c r="O33" i="24"/>
  <c r="P33" i="24"/>
  <c r="P34" i="24" s="1"/>
  <c r="Q33" i="24"/>
  <c r="R33" i="24"/>
  <c r="S33" i="24"/>
  <c r="T33" i="24"/>
  <c r="U33" i="24"/>
  <c r="V33" i="24"/>
  <c r="W33" i="24"/>
  <c r="X33" i="24"/>
  <c r="X34" i="24" s="1"/>
  <c r="Y33" i="24"/>
  <c r="Z33" i="24"/>
  <c r="Z34" i="24" s="1"/>
  <c r="Z35" i="24" s="1"/>
  <c r="AA33" i="24"/>
  <c r="AA35" i="24" s="1"/>
  <c r="AB33" i="24"/>
  <c r="AC33" i="24"/>
  <c r="AD33" i="24"/>
  <c r="AE33" i="24"/>
  <c r="AF33" i="24"/>
  <c r="AF34" i="24" s="1"/>
  <c r="AG33" i="24"/>
  <c r="AH33" i="24"/>
  <c r="AI33" i="24"/>
  <c r="AI34" i="24" s="1"/>
  <c r="F34" i="24"/>
  <c r="F35" i="24" s="1"/>
  <c r="G34" i="24"/>
  <c r="I34" i="24"/>
  <c r="J34" i="24"/>
  <c r="J35" i="24" s="1"/>
  <c r="K34" i="24"/>
  <c r="K35" i="24" s="1"/>
  <c r="N34" i="24"/>
  <c r="O34" i="24"/>
  <c r="R34" i="24"/>
  <c r="R35" i="24" s="1"/>
  <c r="S34" i="24"/>
  <c r="S35" i="24" s="1"/>
  <c r="T34" i="24"/>
  <c r="T35" i="24" s="1"/>
  <c r="V34" i="24"/>
  <c r="V35" i="24" s="1"/>
  <c r="W34" i="24"/>
  <c r="Y34" i="24"/>
  <c r="AA34" i="24"/>
  <c r="AB34" i="24"/>
  <c r="AB35" i="24" s="1"/>
  <c r="AD34" i="24"/>
  <c r="AE34" i="24"/>
  <c r="AE35" i="24" s="1"/>
  <c r="AH34" i="24"/>
  <c r="G35" i="24"/>
  <c r="N35" i="24"/>
  <c r="O35" i="24"/>
  <c r="P35" i="24"/>
  <c r="W35" i="24"/>
  <c r="X35" i="24"/>
  <c r="AD35" i="24"/>
  <c r="AH35" i="24"/>
  <c r="AI35" i="24"/>
  <c r="C36" i="24"/>
  <c r="A40" i="24"/>
  <c r="A41" i="24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E52" i="24"/>
  <c r="F52" i="24"/>
  <c r="F53" i="24" s="1"/>
  <c r="G52" i="24"/>
  <c r="H52" i="24"/>
  <c r="H53" i="24" s="1"/>
  <c r="H54" i="24" s="1"/>
  <c r="I52" i="24"/>
  <c r="J52" i="24"/>
  <c r="J53" i="24" s="1"/>
  <c r="J54" i="24" s="1"/>
  <c r="K52" i="24"/>
  <c r="K54" i="24" s="1"/>
  <c r="L52" i="24"/>
  <c r="M52" i="24"/>
  <c r="N52" i="24"/>
  <c r="N53" i="24" s="1"/>
  <c r="O52" i="24"/>
  <c r="P52" i="24"/>
  <c r="P54" i="24" s="1"/>
  <c r="Q52" i="24"/>
  <c r="R52" i="24"/>
  <c r="R53" i="24" s="1"/>
  <c r="R54" i="24" s="1"/>
  <c r="S52" i="24"/>
  <c r="S54" i="24" s="1"/>
  <c r="T52" i="24"/>
  <c r="U52" i="24"/>
  <c r="V52" i="24"/>
  <c r="V53" i="24" s="1"/>
  <c r="W52" i="24"/>
  <c r="W53" i="24" s="1"/>
  <c r="X52" i="24"/>
  <c r="Y52" i="24"/>
  <c r="Z52" i="24"/>
  <c r="Z53" i="24" s="1"/>
  <c r="AA52" i="24"/>
  <c r="AA54" i="24" s="1"/>
  <c r="AB52" i="24"/>
  <c r="AC52" i="24"/>
  <c r="AD52" i="24"/>
  <c r="AD53" i="24" s="1"/>
  <c r="AE52" i="24"/>
  <c r="AF52" i="24"/>
  <c r="AF53" i="24" s="1"/>
  <c r="AG52" i="24"/>
  <c r="AH52" i="24"/>
  <c r="AH53" i="24" s="1"/>
  <c r="AI52" i="24"/>
  <c r="AI54" i="24" s="1"/>
  <c r="E53" i="24"/>
  <c r="E54" i="24" s="1"/>
  <c r="G53" i="24"/>
  <c r="I53" i="24"/>
  <c r="K53" i="24"/>
  <c r="L53" i="24"/>
  <c r="M53" i="24"/>
  <c r="M54" i="24" s="1"/>
  <c r="O53" i="24"/>
  <c r="P53" i="24"/>
  <c r="Q53" i="24"/>
  <c r="Q54" i="24" s="1"/>
  <c r="S53" i="24"/>
  <c r="T53" i="24"/>
  <c r="U53" i="24"/>
  <c r="U54" i="24" s="1"/>
  <c r="Y53" i="24"/>
  <c r="Y54" i="24" s="1"/>
  <c r="AA53" i="24"/>
  <c r="AB53" i="24"/>
  <c r="AC53" i="24"/>
  <c r="AC54" i="24" s="1"/>
  <c r="AE53" i="24"/>
  <c r="AG53" i="24"/>
  <c r="AI53" i="24"/>
  <c r="F54" i="24"/>
  <c r="I54" i="24"/>
  <c r="L54" i="24"/>
  <c r="N54" i="24"/>
  <c r="T54" i="24"/>
  <c r="V54" i="24"/>
  <c r="Z54" i="24"/>
  <c r="AB54" i="24"/>
  <c r="AD54" i="24"/>
  <c r="AG54" i="24"/>
  <c r="AH54" i="24"/>
  <c r="C55" i="24"/>
  <c r="A59" i="24"/>
  <c r="A60" i="24" s="1"/>
  <c r="A61" i="24"/>
  <c r="A62" i="24" s="1"/>
  <c r="A63" i="24" s="1"/>
  <c r="A64" i="24" s="1"/>
  <c r="A65" i="24" s="1"/>
  <c r="A66" i="24" s="1"/>
  <c r="A67" i="24" s="1"/>
  <c r="A68" i="24" s="1"/>
  <c r="A69" i="24" s="1"/>
  <c r="A70" i="24"/>
  <c r="A71" i="24" s="1"/>
  <c r="E72" i="24"/>
  <c r="F72" i="24"/>
  <c r="F73" i="24" s="1"/>
  <c r="F74" i="24" s="1"/>
  <c r="G72" i="24"/>
  <c r="G74" i="24" s="1"/>
  <c r="H72" i="24"/>
  <c r="I72" i="24"/>
  <c r="J72" i="24"/>
  <c r="J73" i="24" s="1"/>
  <c r="K72" i="24"/>
  <c r="L72" i="24"/>
  <c r="M72" i="24"/>
  <c r="N72" i="24"/>
  <c r="N73" i="24" s="1"/>
  <c r="N74" i="24" s="1"/>
  <c r="O72" i="24"/>
  <c r="O74" i="24" s="1"/>
  <c r="P72" i="24"/>
  <c r="Q72" i="24"/>
  <c r="R72" i="24"/>
  <c r="S72" i="24"/>
  <c r="T72" i="24"/>
  <c r="U72" i="24"/>
  <c r="V72" i="24"/>
  <c r="V73" i="24" s="1"/>
  <c r="V74" i="24" s="1"/>
  <c r="W72" i="24"/>
  <c r="W74" i="24" s="1"/>
  <c r="X72" i="24"/>
  <c r="Y72" i="24"/>
  <c r="Z72" i="24"/>
  <c r="AA72" i="24"/>
  <c r="AB72" i="24"/>
  <c r="AC72" i="24"/>
  <c r="AD72" i="24"/>
  <c r="AD73" i="24" s="1"/>
  <c r="AD74" i="24" s="1"/>
  <c r="AE72" i="24"/>
  <c r="AE74" i="24" s="1"/>
  <c r="AF72" i="24"/>
  <c r="AG72" i="24"/>
  <c r="AH72" i="24"/>
  <c r="AI72" i="24"/>
  <c r="E73" i="24"/>
  <c r="E74" i="24" s="1"/>
  <c r="G73" i="24"/>
  <c r="I73" i="24"/>
  <c r="I74" i="24" s="1"/>
  <c r="L73" i="24"/>
  <c r="M73" i="24"/>
  <c r="O73" i="24"/>
  <c r="Q73" i="24"/>
  <c r="Q74" i="24" s="1"/>
  <c r="T73" i="24"/>
  <c r="U73" i="24"/>
  <c r="U74" i="24" s="1"/>
  <c r="W73" i="24"/>
  <c r="Y73" i="24"/>
  <c r="Y74" i="24" s="1"/>
  <c r="AB73" i="24"/>
  <c r="AB74" i="24" s="1"/>
  <c r="AC73" i="24"/>
  <c r="AC74" i="24" s="1"/>
  <c r="AE73" i="24"/>
  <c r="AG73" i="24"/>
  <c r="AG74" i="24" s="1"/>
  <c r="L74" i="24"/>
  <c r="M74" i="24"/>
  <c r="T74" i="24"/>
  <c r="C75" i="24"/>
  <c r="A79" i="24"/>
  <c r="A80" i="24" s="1"/>
  <c r="A81" i="24" s="1"/>
  <c r="A82" i="24" s="1"/>
  <c r="A83" i="24" s="1"/>
  <c r="E84" i="24"/>
  <c r="F84" i="24"/>
  <c r="G84" i="24"/>
  <c r="H84" i="24"/>
  <c r="I84" i="24"/>
  <c r="J84" i="24"/>
  <c r="J85" i="24" s="1"/>
  <c r="K84" i="24"/>
  <c r="K86" i="24" s="1"/>
  <c r="L84" i="24"/>
  <c r="M84" i="24"/>
  <c r="N84" i="24"/>
  <c r="O84" i="24"/>
  <c r="O85" i="24" s="1"/>
  <c r="P84" i="24"/>
  <c r="Q84" i="24"/>
  <c r="R84" i="24"/>
  <c r="R85" i="24" s="1"/>
  <c r="S84" i="24"/>
  <c r="S86" i="24" s="1"/>
  <c r="T84" i="24"/>
  <c r="U84" i="24"/>
  <c r="V84" i="24"/>
  <c r="W84" i="24"/>
  <c r="X84" i="24"/>
  <c r="Y84" i="24"/>
  <c r="Z84" i="24"/>
  <c r="Z85" i="24" s="1"/>
  <c r="AA84" i="24"/>
  <c r="AA86" i="24" s="1"/>
  <c r="AB84" i="24"/>
  <c r="AC84" i="24"/>
  <c r="AD84" i="24"/>
  <c r="AE84" i="24"/>
  <c r="AF84" i="24"/>
  <c r="AG84" i="24"/>
  <c r="AH84" i="24"/>
  <c r="AH85" i="24" s="1"/>
  <c r="AI84" i="24"/>
  <c r="AI86" i="24" s="1"/>
  <c r="E85" i="24"/>
  <c r="E86" i="24" s="1"/>
  <c r="G85" i="24"/>
  <c r="H85" i="24"/>
  <c r="H86" i="24" s="1"/>
  <c r="I85" i="24"/>
  <c r="I86" i="24" s="1"/>
  <c r="K85" i="24"/>
  <c r="M85" i="24"/>
  <c r="M86" i="24" s="1"/>
  <c r="P85" i="24"/>
  <c r="Q85" i="24"/>
  <c r="S85" i="24"/>
  <c r="U85" i="24"/>
  <c r="U86" i="24" s="1"/>
  <c r="W85" i="24"/>
  <c r="X85" i="24"/>
  <c r="Y85" i="24"/>
  <c r="Y86" i="24" s="1"/>
  <c r="AA85" i="24"/>
  <c r="AC85" i="24"/>
  <c r="AC86" i="24" s="1"/>
  <c r="AE85" i="24"/>
  <c r="AF85" i="24"/>
  <c r="AF86" i="24" s="1"/>
  <c r="AG85" i="24"/>
  <c r="AI85" i="24"/>
  <c r="J86" i="24"/>
  <c r="P86" i="24"/>
  <c r="Q86" i="24"/>
  <c r="R86" i="24"/>
  <c r="X86" i="24"/>
  <c r="Z86" i="24"/>
  <c r="AG86" i="24"/>
  <c r="AH86" i="24"/>
  <c r="C87" i="24"/>
  <c r="A91" i="24"/>
  <c r="A92" i="24" s="1"/>
  <c r="A93" i="24" s="1"/>
  <c r="A94" i="24" s="1"/>
  <c r="A95" i="24" s="1"/>
  <c r="A96" i="24" s="1"/>
  <c r="A97" i="24" s="1"/>
  <c r="A98" i="24" s="1"/>
  <c r="A99" i="24"/>
  <c r="A100" i="24" s="1"/>
  <c r="E101" i="24"/>
  <c r="F101" i="24"/>
  <c r="G101" i="24"/>
  <c r="H101" i="24"/>
  <c r="I101" i="24"/>
  <c r="I102" i="24" s="1"/>
  <c r="J101" i="24"/>
  <c r="J103" i="24" s="1"/>
  <c r="K101" i="24"/>
  <c r="L101" i="24"/>
  <c r="M101" i="24"/>
  <c r="M102" i="24" s="1"/>
  <c r="N101" i="24"/>
  <c r="N102" i="24" s="1"/>
  <c r="O101" i="24"/>
  <c r="O103" i="24" s="1"/>
  <c r="P101" i="24"/>
  <c r="Q101" i="24"/>
  <c r="Q102" i="24" s="1"/>
  <c r="R101" i="24"/>
  <c r="R103" i="24" s="1"/>
  <c r="S101" i="24"/>
  <c r="T101" i="24"/>
  <c r="U101" i="24"/>
  <c r="V101" i="24"/>
  <c r="W101" i="24"/>
  <c r="X101" i="24"/>
  <c r="Y101" i="24"/>
  <c r="Y102" i="24" s="1"/>
  <c r="Z101" i="24"/>
  <c r="Z103" i="24" s="1"/>
  <c r="AA101" i="24"/>
  <c r="AA102" i="24" s="1"/>
  <c r="AB101" i="24"/>
  <c r="AC101" i="24"/>
  <c r="AD101" i="24"/>
  <c r="AE101" i="24"/>
  <c r="AF101" i="24"/>
  <c r="AG101" i="24"/>
  <c r="AG102" i="24" s="1"/>
  <c r="AH101" i="24"/>
  <c r="AH103" i="24" s="1"/>
  <c r="AI101" i="24"/>
  <c r="AI102" i="24" s="1"/>
  <c r="AI103" i="24" s="1"/>
  <c r="F102" i="24"/>
  <c r="G102" i="24"/>
  <c r="H102" i="24"/>
  <c r="J102" i="24"/>
  <c r="L102" i="24"/>
  <c r="O102" i="24"/>
  <c r="P102" i="24"/>
  <c r="P103" i="24" s="1"/>
  <c r="R102" i="24"/>
  <c r="T102" i="24"/>
  <c r="T103" i="24" s="1"/>
  <c r="V102" i="24"/>
  <c r="W102" i="24"/>
  <c r="X102" i="24"/>
  <c r="Z102" i="24"/>
  <c r="AB102" i="24"/>
  <c r="AB103" i="24" s="1"/>
  <c r="AD102" i="24"/>
  <c r="AE102" i="24"/>
  <c r="AF102" i="24"/>
  <c r="AF103" i="24" s="1"/>
  <c r="AH102" i="24"/>
  <c r="H103" i="24"/>
  <c r="I103" i="24"/>
  <c r="L103" i="24"/>
  <c r="M103" i="24"/>
  <c r="Q103" i="24"/>
  <c r="W103" i="24"/>
  <c r="X103" i="24"/>
  <c r="Y103" i="24"/>
  <c r="AG103" i="24"/>
  <c r="C104" i="24"/>
  <c r="A108" i="24"/>
  <c r="A109" i="24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E134" i="24"/>
  <c r="F134" i="24"/>
  <c r="G134" i="24"/>
  <c r="H134" i="24"/>
  <c r="I134" i="24"/>
  <c r="I136" i="24" s="1"/>
  <c r="J134" i="24"/>
  <c r="J135" i="24" s="1"/>
  <c r="K134" i="24"/>
  <c r="L134" i="24"/>
  <c r="L135" i="24" s="1"/>
  <c r="M134" i="24"/>
  <c r="N134" i="24"/>
  <c r="N135" i="24" s="1"/>
  <c r="O134" i="24"/>
  <c r="P134" i="24"/>
  <c r="Q134" i="24"/>
  <c r="R134" i="24"/>
  <c r="R135" i="24" s="1"/>
  <c r="S134" i="24"/>
  <c r="T134" i="24"/>
  <c r="T135" i="24" s="1"/>
  <c r="U134" i="24"/>
  <c r="V134" i="24"/>
  <c r="V135" i="24" s="1"/>
  <c r="W134" i="24"/>
  <c r="X134" i="24"/>
  <c r="Y134" i="24"/>
  <c r="Z134" i="24"/>
  <c r="AA134" i="24"/>
  <c r="AB134" i="24"/>
  <c r="AB135" i="24" s="1"/>
  <c r="AC134" i="24"/>
  <c r="AD134" i="24"/>
  <c r="AE134" i="24"/>
  <c r="AF134" i="24"/>
  <c r="AG134" i="24"/>
  <c r="AG136" i="24" s="1"/>
  <c r="AH134" i="24"/>
  <c r="AI134" i="24"/>
  <c r="E135" i="24"/>
  <c r="G135" i="24"/>
  <c r="G136" i="24" s="1"/>
  <c r="H135" i="24"/>
  <c r="H136" i="24" s="1"/>
  <c r="I135" i="24"/>
  <c r="K135" i="24"/>
  <c r="K136" i="24" s="1"/>
  <c r="O135" i="24"/>
  <c r="O136" i="24" s="1"/>
  <c r="P135" i="24"/>
  <c r="P136" i="24" s="1"/>
  <c r="Q135" i="24"/>
  <c r="Q136" i="24" s="1"/>
  <c r="S135" i="24"/>
  <c r="U135" i="24"/>
  <c r="W135" i="24"/>
  <c r="X135" i="24"/>
  <c r="X136" i="24" s="1"/>
  <c r="Y135" i="24"/>
  <c r="Y136" i="24" s="1"/>
  <c r="Z135" i="24"/>
  <c r="Z136" i="24" s="1"/>
  <c r="AA135" i="24"/>
  <c r="AA136" i="24" s="1"/>
  <c r="AE135" i="24"/>
  <c r="AF135" i="24"/>
  <c r="AG135" i="24"/>
  <c r="AH135" i="24"/>
  <c r="AI135" i="24"/>
  <c r="AI136" i="24" s="1"/>
  <c r="L136" i="24"/>
  <c r="S136" i="24"/>
  <c r="V136" i="24"/>
  <c r="W136" i="24"/>
  <c r="AB136" i="24"/>
  <c r="AE136" i="24"/>
  <c r="AF136" i="24"/>
  <c r="C137" i="24"/>
  <c r="A141" i="24"/>
  <c r="A142" i="24"/>
  <c r="A143" i="24"/>
  <c r="A144" i="24"/>
  <c r="A145" i="24" s="1"/>
  <c r="A146" i="24" s="1"/>
  <c r="E147" i="24"/>
  <c r="E148" i="24" s="1"/>
  <c r="F147" i="24"/>
  <c r="G147" i="24"/>
  <c r="G148" i="24" s="1"/>
  <c r="H147" i="24"/>
  <c r="I147" i="24"/>
  <c r="I148" i="24" s="1"/>
  <c r="J147" i="24"/>
  <c r="K147" i="24"/>
  <c r="L147" i="24"/>
  <c r="M147" i="24"/>
  <c r="M148" i="24" s="1"/>
  <c r="N147" i="24"/>
  <c r="O147" i="24"/>
  <c r="O148" i="24" s="1"/>
  <c r="P147" i="24"/>
  <c r="Q147" i="24"/>
  <c r="Q148" i="24" s="1"/>
  <c r="R147" i="24"/>
  <c r="R148" i="24" s="1"/>
  <c r="S147" i="24"/>
  <c r="T147" i="24"/>
  <c r="U147" i="24"/>
  <c r="V147" i="24"/>
  <c r="W147" i="24"/>
  <c r="W148" i="24" s="1"/>
  <c r="X147" i="24"/>
  <c r="Y147" i="24"/>
  <c r="Z147" i="24"/>
  <c r="Z148" i="24" s="1"/>
  <c r="AA147" i="24"/>
  <c r="AB147" i="24"/>
  <c r="AB149" i="24" s="1"/>
  <c r="AC147" i="24"/>
  <c r="AD147" i="24"/>
  <c r="AE147" i="24"/>
  <c r="AE148" i="24" s="1"/>
  <c r="AF147" i="24"/>
  <c r="AG147" i="24"/>
  <c r="AH147" i="24"/>
  <c r="AI147" i="24"/>
  <c r="AI148" i="24" s="1"/>
  <c r="AI149" i="24" s="1"/>
  <c r="F148" i="24"/>
  <c r="F149" i="24" s="1"/>
  <c r="K148" i="24"/>
  <c r="K149" i="24" s="1"/>
  <c r="L148" i="24"/>
  <c r="L149" i="24" s="1"/>
  <c r="N148" i="24"/>
  <c r="P148" i="24"/>
  <c r="S148" i="24"/>
  <c r="S149" i="24" s="1"/>
  <c r="T148" i="24"/>
  <c r="T149" i="24" s="1"/>
  <c r="U148" i="24"/>
  <c r="U149" i="24" s="1"/>
  <c r="V148" i="24"/>
  <c r="V149" i="24" s="1"/>
  <c r="AA148" i="24"/>
  <c r="AB148" i="24"/>
  <c r="AC148" i="24"/>
  <c r="AD148" i="24"/>
  <c r="AD149" i="24" s="1"/>
  <c r="G149" i="24"/>
  <c r="I149" i="24"/>
  <c r="N149" i="24"/>
  <c r="O149" i="24"/>
  <c r="R149" i="24"/>
  <c r="W149" i="24"/>
  <c r="Z149" i="24"/>
  <c r="AA149" i="24"/>
  <c r="C150" i="24"/>
  <c r="G155" i="24"/>
  <c r="L155" i="24"/>
  <c r="O155" i="24"/>
  <c r="P155" i="24"/>
  <c r="X155" i="24"/>
  <c r="Y155" i="24"/>
  <c r="AB155" i="24"/>
  <c r="AF155" i="24"/>
  <c r="AG155" i="24"/>
  <c r="AH155" i="24"/>
  <c r="Y155" i="22" l="1"/>
  <c r="I135" i="22"/>
  <c r="I136" i="22"/>
  <c r="I155" i="22"/>
  <c r="Y135" i="22"/>
  <c r="Y136" i="22" s="1"/>
  <c r="F136" i="24"/>
  <c r="F135" i="24"/>
  <c r="V85" i="24"/>
  <c r="V86" i="24" s="1"/>
  <c r="F85" i="24"/>
  <c r="F86" i="24" s="1"/>
  <c r="AI73" i="24"/>
  <c r="AI74" i="24" s="1"/>
  <c r="S74" i="24"/>
  <c r="S73" i="24"/>
  <c r="S155" i="24"/>
  <c r="K73" i="24"/>
  <c r="K74" i="24" s="1"/>
  <c r="AI153" i="22"/>
  <c r="AG135" i="22"/>
  <c r="AG136" i="22" s="1"/>
  <c r="Q135" i="22"/>
  <c r="Q136" i="22" s="1"/>
  <c r="Q155" i="22"/>
  <c r="AD135" i="24"/>
  <c r="AD136" i="24"/>
  <c r="C154" i="24"/>
  <c r="AD85" i="24"/>
  <c r="AD86" i="24" s="1"/>
  <c r="N85" i="24"/>
  <c r="N86" i="24"/>
  <c r="AA74" i="24"/>
  <c r="AA73" i="24"/>
  <c r="Q149" i="24"/>
  <c r="AC149" i="24"/>
  <c r="AE103" i="24"/>
  <c r="G103" i="24"/>
  <c r="AH73" i="24"/>
  <c r="AH74" i="24"/>
  <c r="Z73" i="24"/>
  <c r="Z74" i="24" s="1"/>
  <c r="Z153" i="24" s="1"/>
  <c r="Z155" i="24"/>
  <c r="R73" i="24"/>
  <c r="R74" i="24" s="1"/>
  <c r="R153" i="24" s="1"/>
  <c r="R155" i="24"/>
  <c r="U102" i="24"/>
  <c r="U103" i="24"/>
  <c r="AH148" i="24"/>
  <c r="AH149" i="24"/>
  <c r="AH136" i="24"/>
  <c r="AC35" i="24"/>
  <c r="AC34" i="24"/>
  <c r="U34" i="24"/>
  <c r="U35" i="24" s="1"/>
  <c r="U153" i="24" s="1"/>
  <c r="M34" i="24"/>
  <c r="M35" i="24"/>
  <c r="E34" i="24"/>
  <c r="E35" i="24" s="1"/>
  <c r="AA155" i="24"/>
  <c r="K155" i="24"/>
  <c r="AC13" i="22"/>
  <c r="AC14" i="22" s="1"/>
  <c r="AC153" i="22" s="1"/>
  <c r="AC155" i="22"/>
  <c r="U14" i="22"/>
  <c r="U155" i="22"/>
  <c r="U13" i="22"/>
  <c r="M13" i="22"/>
  <c r="M14" i="22" s="1"/>
  <c r="M155" i="22"/>
  <c r="E14" i="22"/>
  <c r="E13" i="22"/>
  <c r="E155" i="22"/>
  <c r="AE155" i="23"/>
  <c r="AE23" i="23"/>
  <c r="AE24" i="23" s="1"/>
  <c r="W155" i="23"/>
  <c r="W23" i="23"/>
  <c r="W24" i="23" s="1"/>
  <c r="W153" i="23" s="1"/>
  <c r="O155" i="23"/>
  <c r="O23" i="23"/>
  <c r="O24" i="23" s="1"/>
  <c r="O153" i="23" s="1"/>
  <c r="G155" i="23"/>
  <c r="G23" i="23"/>
  <c r="G24" i="23"/>
  <c r="AC102" i="24"/>
  <c r="AC103" i="24"/>
  <c r="E102" i="24"/>
  <c r="E103" i="24"/>
  <c r="E155" i="24"/>
  <c r="J149" i="24"/>
  <c r="J148" i="24"/>
  <c r="AG148" i="24"/>
  <c r="AG149" i="24"/>
  <c r="Y148" i="24"/>
  <c r="Y149" i="24" s="1"/>
  <c r="N136" i="24"/>
  <c r="M149" i="22"/>
  <c r="AD153" i="23"/>
  <c r="T136" i="24"/>
  <c r="AC136" i="24"/>
  <c r="U136" i="24"/>
  <c r="E136" i="24"/>
  <c r="S103" i="24"/>
  <c r="S102" i="24"/>
  <c r="K102" i="24"/>
  <c r="K103" i="24" s="1"/>
  <c r="AB85" i="24"/>
  <c r="AB86" i="24" s="1"/>
  <c r="T85" i="24"/>
  <c r="T86" i="24" s="1"/>
  <c r="L85" i="24"/>
  <c r="L86" i="24" s="1"/>
  <c r="J74" i="24"/>
  <c r="J153" i="24" s="1"/>
  <c r="AF54" i="24"/>
  <c r="AF35" i="24"/>
  <c r="S24" i="24"/>
  <c r="AB23" i="24"/>
  <c r="AB24" i="24" s="1"/>
  <c r="AB153" i="24" s="1"/>
  <c r="T24" i="24"/>
  <c r="L23" i="24"/>
  <c r="L24" i="24" s="1"/>
  <c r="L153" i="24" s="1"/>
  <c r="AD14" i="24"/>
  <c r="AD13" i="24"/>
  <c r="AD155" i="24"/>
  <c r="V13" i="24"/>
  <c r="V14" i="24" s="1"/>
  <c r="V155" i="24"/>
  <c r="N14" i="24"/>
  <c r="N155" i="24"/>
  <c r="F14" i="24"/>
  <c r="F13" i="24"/>
  <c r="F155" i="24"/>
  <c r="AI155" i="22"/>
  <c r="N155" i="22"/>
  <c r="AD148" i="22"/>
  <c r="AD149" i="22"/>
  <c r="V148" i="22"/>
  <c r="V149" i="22"/>
  <c r="N148" i="22"/>
  <c r="N149" i="22" s="1"/>
  <c r="N153" i="22" s="1"/>
  <c r="Z103" i="22"/>
  <c r="AI103" i="22"/>
  <c r="AI102" i="22"/>
  <c r="AA103" i="22"/>
  <c r="AA155" i="22"/>
  <c r="S103" i="22"/>
  <c r="S102" i="22"/>
  <c r="S155" i="22"/>
  <c r="K155" i="22"/>
  <c r="Z73" i="22"/>
  <c r="Z74" i="22"/>
  <c r="R73" i="22"/>
  <c r="R74" i="22" s="1"/>
  <c r="R155" i="22"/>
  <c r="AG155" i="22"/>
  <c r="Y53" i="22"/>
  <c r="Y54" i="22" s="1"/>
  <c r="AE23" i="22"/>
  <c r="AE24" i="22" s="1"/>
  <c r="W24" i="22"/>
  <c r="O24" i="22"/>
  <c r="O23" i="22"/>
  <c r="G24" i="22"/>
  <c r="G155" i="22"/>
  <c r="G23" i="22"/>
  <c r="AA153" i="22"/>
  <c r="AG14" i="21"/>
  <c r="AG13" i="21"/>
  <c r="AG155" i="21"/>
  <c r="I153" i="21"/>
  <c r="O54" i="23"/>
  <c r="AA136" i="21"/>
  <c r="AA135" i="21"/>
  <c r="V103" i="21"/>
  <c r="V102" i="21"/>
  <c r="AF148" i="25"/>
  <c r="AF149" i="25" s="1"/>
  <c r="H148" i="25"/>
  <c r="H149" i="25"/>
  <c r="W155" i="24"/>
  <c r="X149" i="24"/>
  <c r="P149" i="24"/>
  <c r="AE155" i="24"/>
  <c r="U155" i="24"/>
  <c r="E149" i="24"/>
  <c r="J136" i="24"/>
  <c r="AF73" i="24"/>
  <c r="AF74" i="24" s="1"/>
  <c r="X73" i="24"/>
  <c r="X74" i="24" s="1"/>
  <c r="P73" i="24"/>
  <c r="P74" i="24" s="1"/>
  <c r="P153" i="24" s="1"/>
  <c r="H73" i="24"/>
  <c r="H74" i="24" s="1"/>
  <c r="X53" i="24"/>
  <c r="X54" i="24" s="1"/>
  <c r="AI23" i="24"/>
  <c r="AI24" i="24" s="1"/>
  <c r="W13" i="24"/>
  <c r="W14" i="24" s="1"/>
  <c r="W153" i="24" s="1"/>
  <c r="AC13" i="24"/>
  <c r="AC14" i="24"/>
  <c r="U148" i="22"/>
  <c r="U149" i="22"/>
  <c r="E148" i="22"/>
  <c r="E149" i="22" s="1"/>
  <c r="AH102" i="22"/>
  <c r="AH103" i="22"/>
  <c r="AB155" i="22"/>
  <c r="AB85" i="22"/>
  <c r="AB86" i="22" s="1"/>
  <c r="T86" i="22"/>
  <c r="L85" i="22"/>
  <c r="L86" i="22" s="1"/>
  <c r="C88" i="22" s="1"/>
  <c r="Q74" i="22"/>
  <c r="AC155" i="24"/>
  <c r="T155" i="24"/>
  <c r="AE149" i="24"/>
  <c r="M149" i="24"/>
  <c r="H148" i="24"/>
  <c r="H149" i="24" s="1"/>
  <c r="R136" i="24"/>
  <c r="M135" i="24"/>
  <c r="M136" i="24" s="1"/>
  <c r="AG34" i="24"/>
  <c r="AG35" i="24" s="1"/>
  <c r="Y35" i="24"/>
  <c r="Q34" i="24"/>
  <c r="Q35" i="24" s="1"/>
  <c r="I35" i="24"/>
  <c r="AE155" i="22"/>
  <c r="G74" i="22"/>
  <c r="AE34" i="22"/>
  <c r="AE35" i="22" s="1"/>
  <c r="W34" i="22"/>
  <c r="W35" i="22" s="1"/>
  <c r="O35" i="22"/>
  <c r="G35" i="22"/>
  <c r="G34" i="22"/>
  <c r="AC149" i="21"/>
  <c r="AC148" i="21"/>
  <c r="U149" i="21"/>
  <c r="U148" i="21"/>
  <c r="AE14" i="24"/>
  <c r="AE53" i="23"/>
  <c r="AE54" i="23" s="1"/>
  <c r="G53" i="23"/>
  <c r="G54" i="23"/>
  <c r="S135" i="21"/>
  <c r="S136" i="21" s="1"/>
  <c r="F103" i="21"/>
  <c r="F155" i="21"/>
  <c r="P148" i="25"/>
  <c r="P149" i="25" s="1"/>
  <c r="H34" i="24"/>
  <c r="H35" i="24"/>
  <c r="H153" i="24" s="1"/>
  <c r="AI14" i="24"/>
  <c r="K148" i="22"/>
  <c r="K149" i="22"/>
  <c r="T136" i="22"/>
  <c r="W73" i="22"/>
  <c r="W74" i="22"/>
  <c r="V53" i="22"/>
  <c r="V54" i="22" s="1"/>
  <c r="V155" i="22"/>
  <c r="F53" i="22"/>
  <c r="F54" i="22" s="1"/>
  <c r="F155" i="22"/>
  <c r="X148" i="24"/>
  <c r="AC135" i="24"/>
  <c r="AE54" i="24"/>
  <c r="W54" i="24"/>
  <c r="O54" i="24"/>
  <c r="G54" i="24"/>
  <c r="C56" i="24" s="1"/>
  <c r="AC24" i="24"/>
  <c r="M23" i="24"/>
  <c r="M24" i="24" s="1"/>
  <c r="S14" i="24"/>
  <c r="AH14" i="24"/>
  <c r="AA102" i="22"/>
  <c r="AE102" i="22"/>
  <c r="AE103" i="22" s="1"/>
  <c r="W102" i="22"/>
  <c r="W103" i="22"/>
  <c r="O102" i="22"/>
  <c r="O103" i="22" s="1"/>
  <c r="AH73" i="22"/>
  <c r="AH74" i="22" s="1"/>
  <c r="AC102" i="23"/>
  <c r="AC103" i="23" s="1"/>
  <c r="AC153" i="23" s="1"/>
  <c r="AC155" i="23"/>
  <c r="U103" i="23"/>
  <c r="M102" i="23"/>
  <c r="M103" i="23"/>
  <c r="E103" i="23"/>
  <c r="E102" i="23"/>
  <c r="E155" i="23"/>
  <c r="AB14" i="23"/>
  <c r="AB155" i="23"/>
  <c r="AB13" i="23"/>
  <c r="T13" i="23"/>
  <c r="T14" i="23"/>
  <c r="T153" i="23" s="1"/>
  <c r="L14" i="23"/>
  <c r="L153" i="23" s="1"/>
  <c r="L13" i="23"/>
  <c r="L155" i="23"/>
  <c r="E24" i="24"/>
  <c r="G14" i="24"/>
  <c r="W53" i="23"/>
  <c r="W54" i="23" s="1"/>
  <c r="AI136" i="21"/>
  <c r="AI135" i="21"/>
  <c r="X148" i="25"/>
  <c r="X149" i="25" s="1"/>
  <c r="X155" i="25"/>
  <c r="J155" i="24"/>
  <c r="AG24" i="24"/>
  <c r="Q23" i="24"/>
  <c r="Q24" i="24" s="1"/>
  <c r="AA14" i="24"/>
  <c r="K13" i="24"/>
  <c r="K14" i="24"/>
  <c r="AB135" i="22"/>
  <c r="AB136" i="22" s="1"/>
  <c r="L135" i="22"/>
  <c r="L136" i="22"/>
  <c r="AE73" i="22"/>
  <c r="AE74" i="22"/>
  <c r="AD54" i="22"/>
  <c r="AD155" i="22"/>
  <c r="AD53" i="22"/>
  <c r="I155" i="24"/>
  <c r="AI155" i="24"/>
  <c r="Q155" i="24"/>
  <c r="H155" i="24"/>
  <c r="AF148" i="24"/>
  <c r="AF149" i="24" s="1"/>
  <c r="AA103" i="24"/>
  <c r="AD103" i="24"/>
  <c r="V103" i="24"/>
  <c r="N103" i="24"/>
  <c r="F103" i="24"/>
  <c r="AE86" i="24"/>
  <c r="W86" i="24"/>
  <c r="O86" i="24"/>
  <c r="G86" i="24"/>
  <c r="AA24" i="24"/>
  <c r="I24" i="24"/>
  <c r="O14" i="24"/>
  <c r="O153" i="24" s="1"/>
  <c r="Y14" i="24"/>
  <c r="W155" i="22"/>
  <c r="AC149" i="22"/>
  <c r="J103" i="22"/>
  <c r="K102" i="22"/>
  <c r="K103" i="22" s="1"/>
  <c r="X85" i="22"/>
  <c r="X86" i="22" s="1"/>
  <c r="H85" i="22"/>
  <c r="H86" i="22"/>
  <c r="O74" i="22"/>
  <c r="AG53" i="22"/>
  <c r="AG54" i="22" s="1"/>
  <c r="AB35" i="22"/>
  <c r="AA34" i="23"/>
  <c r="AA35" i="23" s="1"/>
  <c r="S34" i="23"/>
  <c r="S35" i="23"/>
  <c r="K34" i="23"/>
  <c r="K35" i="23" s="1"/>
  <c r="Y149" i="22"/>
  <c r="V136" i="22"/>
  <c r="J136" i="22"/>
  <c r="AF103" i="22"/>
  <c r="X103" i="22"/>
  <c r="P103" i="22"/>
  <c r="H103" i="22"/>
  <c r="C105" i="22" s="1"/>
  <c r="H102" i="22"/>
  <c r="AA86" i="22"/>
  <c r="M86" i="22"/>
  <c r="AF74" i="22"/>
  <c r="X74" i="22"/>
  <c r="P73" i="22"/>
  <c r="P74" i="22" s="1"/>
  <c r="H74" i="22"/>
  <c r="AB14" i="22"/>
  <c r="T14" i="22"/>
  <c r="T13" i="22"/>
  <c r="L14" i="22"/>
  <c r="L13" i="22"/>
  <c r="L155" i="22"/>
  <c r="Z135" i="23"/>
  <c r="Z136" i="23" s="1"/>
  <c r="J135" i="23"/>
  <c r="J136" i="23"/>
  <c r="Y155" i="23"/>
  <c r="AA54" i="23"/>
  <c r="V86" i="21"/>
  <c r="N155" i="21"/>
  <c r="N86" i="21"/>
  <c r="N153" i="21" s="1"/>
  <c r="AG149" i="22"/>
  <c r="AH149" i="22"/>
  <c r="Z149" i="22"/>
  <c r="R148" i="22"/>
  <c r="R149" i="22" s="1"/>
  <c r="J149" i="22"/>
  <c r="S85" i="22"/>
  <c r="S86" i="22"/>
  <c r="AI34" i="22"/>
  <c r="AI35" i="22"/>
  <c r="S34" i="22"/>
  <c r="S35" i="22"/>
  <c r="S53" i="23"/>
  <c r="S54" i="23" s="1"/>
  <c r="K54" i="23"/>
  <c r="K53" i="23"/>
  <c r="AE135" i="21"/>
  <c r="AE136" i="21"/>
  <c r="AE155" i="21"/>
  <c r="AC86" i="25"/>
  <c r="AC85" i="25"/>
  <c r="U86" i="25"/>
  <c r="U85" i="25"/>
  <c r="M86" i="25"/>
  <c r="M85" i="25"/>
  <c r="E85" i="25"/>
  <c r="E86" i="25" s="1"/>
  <c r="E155" i="25"/>
  <c r="AE136" i="22"/>
  <c r="W136" i="22"/>
  <c r="W135" i="22"/>
  <c r="O136" i="22"/>
  <c r="G136" i="22"/>
  <c r="M103" i="22"/>
  <c r="AC74" i="22"/>
  <c r="U74" i="22"/>
  <c r="M74" i="22"/>
  <c r="E74" i="22"/>
  <c r="E73" i="22"/>
  <c r="AB54" i="22"/>
  <c r="T54" i="22"/>
  <c r="L54" i="22"/>
  <c r="C154" i="22"/>
  <c r="AD86" i="23"/>
  <c r="S24" i="23"/>
  <c r="K23" i="23"/>
  <c r="K24" i="23" s="1"/>
  <c r="I149" i="22"/>
  <c r="J148" i="22"/>
  <c r="T103" i="22"/>
  <c r="AI86" i="22"/>
  <c r="S53" i="22"/>
  <c r="S54" i="22" s="1"/>
  <c r="K35" i="22"/>
  <c r="AG23" i="22"/>
  <c r="AG24" i="22"/>
  <c r="Y23" i="22"/>
  <c r="Y24" i="22"/>
  <c r="Q23" i="22"/>
  <c r="Q24" i="22"/>
  <c r="I23" i="22"/>
  <c r="I24" i="22"/>
  <c r="Q148" i="23"/>
  <c r="Q149" i="23"/>
  <c r="I148" i="23"/>
  <c r="I149" i="23" s="1"/>
  <c r="AF103" i="21"/>
  <c r="AF102" i="21"/>
  <c r="X103" i="21"/>
  <c r="X102" i="21"/>
  <c r="AG86" i="22"/>
  <c r="Y86" i="22"/>
  <c r="Q86" i="22"/>
  <c r="I86" i="22"/>
  <c r="X35" i="22"/>
  <c r="X34" i="22"/>
  <c r="V23" i="22"/>
  <c r="V24" i="22" s="1"/>
  <c r="F23" i="22"/>
  <c r="F24" i="22"/>
  <c r="F153" i="22" s="1"/>
  <c r="V149" i="23"/>
  <c r="H103" i="23"/>
  <c r="AB23" i="23"/>
  <c r="AB24" i="23" s="1"/>
  <c r="AA13" i="23"/>
  <c r="AA14" i="23" s="1"/>
  <c r="AA153" i="23" s="1"/>
  <c r="AA155" i="23"/>
  <c r="S13" i="23"/>
  <c r="S14" i="23" s="1"/>
  <c r="S155" i="23"/>
  <c r="K13" i="23"/>
  <c r="K14" i="23"/>
  <c r="AH149" i="21"/>
  <c r="Z149" i="21"/>
  <c r="Z148" i="21"/>
  <c r="R149" i="21"/>
  <c r="R155" i="21"/>
  <c r="AC74" i="21"/>
  <c r="AC153" i="21" s="1"/>
  <c r="AC73" i="21"/>
  <c r="AC155" i="21"/>
  <c r="U73" i="21"/>
  <c r="U74" i="21" s="1"/>
  <c r="E74" i="21"/>
  <c r="E155" i="21"/>
  <c r="X54" i="21"/>
  <c r="AB35" i="21"/>
  <c r="AB155" i="21"/>
  <c r="AB34" i="21"/>
  <c r="T34" i="21"/>
  <c r="T35" i="21" s="1"/>
  <c r="T153" i="21" s="1"/>
  <c r="L24" i="22"/>
  <c r="C26" i="22" s="1"/>
  <c r="AG14" i="22"/>
  <c r="Y14" i="22"/>
  <c r="Y13" i="22"/>
  <c r="Q14" i="22"/>
  <c r="I13" i="22"/>
  <c r="I14" i="22" s="1"/>
  <c r="I153" i="22" s="1"/>
  <c r="F148" i="23"/>
  <c r="F149" i="23" s="1"/>
  <c r="Z102" i="23"/>
  <c r="Z103" i="23" s="1"/>
  <c r="Z155" i="23"/>
  <c r="R103" i="23"/>
  <c r="J103" i="23"/>
  <c r="Y13" i="23"/>
  <c r="Y14" i="23"/>
  <c r="Q14" i="23"/>
  <c r="Q153" i="23" s="1"/>
  <c r="Q13" i="23"/>
  <c r="I155" i="23"/>
  <c r="AI73" i="21"/>
  <c r="AI74" i="21"/>
  <c r="AA73" i="21"/>
  <c r="AA74" i="21"/>
  <c r="S73" i="21"/>
  <c r="S74" i="21"/>
  <c r="E153" i="21"/>
  <c r="AF53" i="21"/>
  <c r="AF54" i="21"/>
  <c r="AF13" i="22"/>
  <c r="AF14" i="22" s="1"/>
  <c r="AF155" i="22"/>
  <c r="X13" i="22"/>
  <c r="X14" i="22" s="1"/>
  <c r="X155" i="22"/>
  <c r="P13" i="22"/>
  <c r="P14" i="22" s="1"/>
  <c r="P155" i="22"/>
  <c r="H13" i="22"/>
  <c r="H14" i="22" s="1"/>
  <c r="H153" i="22" s="1"/>
  <c r="H155" i="22"/>
  <c r="F155" i="23"/>
  <c r="N148" i="23"/>
  <c r="N149" i="23" s="1"/>
  <c r="AC149" i="23"/>
  <c r="AC148" i="23"/>
  <c r="M148" i="23"/>
  <c r="M149" i="23" s="1"/>
  <c r="E149" i="23"/>
  <c r="R102" i="23"/>
  <c r="S86" i="23"/>
  <c r="AF54" i="23"/>
  <c r="C154" i="23"/>
  <c r="I14" i="23"/>
  <c r="AF155" i="21"/>
  <c r="AF23" i="21"/>
  <c r="AF24" i="21" s="1"/>
  <c r="AF153" i="21" s="1"/>
  <c r="X24" i="21"/>
  <c r="X153" i="21" s="1"/>
  <c r="X155" i="21"/>
  <c r="P24" i="21"/>
  <c r="P153" i="21" s="1"/>
  <c r="P155" i="21"/>
  <c r="H24" i="21"/>
  <c r="H153" i="21" s="1"/>
  <c r="H155" i="21"/>
  <c r="AE13" i="21"/>
  <c r="AE14" i="21" s="1"/>
  <c r="W14" i="21"/>
  <c r="W155" i="21"/>
  <c r="O14" i="21"/>
  <c r="O153" i="21" s="1"/>
  <c r="O155" i="21"/>
  <c r="G14" i="21"/>
  <c r="G153" i="21" s="1"/>
  <c r="G155" i="21"/>
  <c r="T35" i="22"/>
  <c r="L34" i="22"/>
  <c r="L35" i="22" s="1"/>
  <c r="AH24" i="22"/>
  <c r="Z23" i="22"/>
  <c r="Z24" i="22" s="1"/>
  <c r="Z153" i="22" s="1"/>
  <c r="R24" i="22"/>
  <c r="J24" i="22"/>
  <c r="X102" i="23"/>
  <c r="X103" i="23"/>
  <c r="P102" i="23"/>
  <c r="P103" i="23"/>
  <c r="Y85" i="23"/>
  <c r="Y86" i="23" s="1"/>
  <c r="I86" i="23"/>
  <c r="AC74" i="23"/>
  <c r="AC73" i="23"/>
  <c r="U155" i="23"/>
  <c r="E73" i="23"/>
  <c r="E74" i="23"/>
  <c r="X53" i="23"/>
  <c r="X54" i="23" s="1"/>
  <c r="X153" i="23" s="1"/>
  <c r="P53" i="23"/>
  <c r="P54" i="23"/>
  <c r="AF34" i="23"/>
  <c r="AF35" i="23"/>
  <c r="P34" i="23"/>
  <c r="P35" i="23"/>
  <c r="P153" i="23" s="1"/>
  <c r="P155" i="23"/>
  <c r="H34" i="23"/>
  <c r="H35" i="23" s="1"/>
  <c r="AI102" i="21"/>
  <c r="AI103" i="21" s="1"/>
  <c r="AA102" i="21"/>
  <c r="AA103" i="21" s="1"/>
  <c r="S102" i="21"/>
  <c r="S103" i="21" s="1"/>
  <c r="M153" i="21"/>
  <c r="AE23" i="21"/>
  <c r="AE24" i="21" s="1"/>
  <c r="W23" i="21"/>
  <c r="W24" i="21"/>
  <c r="AE23" i="25"/>
  <c r="AE24" i="25" s="1"/>
  <c r="AE155" i="25"/>
  <c r="W24" i="25"/>
  <c r="W23" i="25"/>
  <c r="O23" i="25"/>
  <c r="O24" i="25" s="1"/>
  <c r="O155" i="25"/>
  <c r="G23" i="25"/>
  <c r="G24" i="25" s="1"/>
  <c r="E136" i="23"/>
  <c r="S102" i="23"/>
  <c r="S103" i="23"/>
  <c r="R86" i="23"/>
  <c r="R153" i="23" s="1"/>
  <c r="V73" i="23"/>
  <c r="V74" i="23" s="1"/>
  <c r="N53" i="23"/>
  <c r="N54" i="23" s="1"/>
  <c r="N35" i="23"/>
  <c r="Z23" i="23"/>
  <c r="Z24" i="23"/>
  <c r="J23" i="23"/>
  <c r="J24" i="23" s="1"/>
  <c r="J153" i="23" s="1"/>
  <c r="J155" i="23"/>
  <c r="V155" i="21"/>
  <c r="AG149" i="21"/>
  <c r="AD136" i="21"/>
  <c r="V136" i="21"/>
  <c r="V135" i="21"/>
  <c r="AG102" i="21"/>
  <c r="AG103" i="21"/>
  <c r="Y103" i="21"/>
  <c r="AG53" i="21"/>
  <c r="AG54" i="21"/>
  <c r="Q53" i="21"/>
  <c r="Q54" i="21"/>
  <c r="C56" i="21" s="1"/>
  <c r="L74" i="23"/>
  <c r="AF14" i="23"/>
  <c r="AF155" i="23"/>
  <c r="Y148" i="21"/>
  <c r="Y149" i="21"/>
  <c r="AB135" i="21"/>
  <c r="AB136" i="21"/>
  <c r="AA85" i="21"/>
  <c r="AA86" i="21"/>
  <c r="AB73" i="21"/>
  <c r="AB74" i="21"/>
  <c r="T73" i="21"/>
  <c r="T74" i="21"/>
  <c r="J153" i="21"/>
  <c r="AD14" i="21"/>
  <c r="AD153" i="21" s="1"/>
  <c r="AD155" i="21"/>
  <c r="V14" i="21"/>
  <c r="AH136" i="25"/>
  <c r="AH135" i="25"/>
  <c r="Z135" i="25"/>
  <c r="Z136" i="25" s="1"/>
  <c r="J136" i="25"/>
  <c r="J135" i="25"/>
  <c r="S73" i="25"/>
  <c r="S155" i="25"/>
  <c r="S74" i="25"/>
  <c r="S153" i="25" s="1"/>
  <c r="AF13" i="25"/>
  <c r="AF14" i="25" s="1"/>
  <c r="AF155" i="25"/>
  <c r="X14" i="25"/>
  <c r="X13" i="25"/>
  <c r="P155" i="25"/>
  <c r="P13" i="25"/>
  <c r="P14" i="25" s="1"/>
  <c r="P153" i="25" s="1"/>
  <c r="H13" i="25"/>
  <c r="H14" i="25" s="1"/>
  <c r="H153" i="25" s="1"/>
  <c r="H155" i="25"/>
  <c r="Q54" i="22"/>
  <c r="I54" i="22"/>
  <c r="AB148" i="23"/>
  <c r="AB149" i="23" s="1"/>
  <c r="N85" i="23"/>
  <c r="N86" i="23" s="1"/>
  <c r="V13" i="23"/>
  <c r="V14" i="23" s="1"/>
  <c r="V155" i="23"/>
  <c r="F13" i="23"/>
  <c r="F14" i="23" s="1"/>
  <c r="AH135" i="21"/>
  <c r="AH155" i="21"/>
  <c r="AI86" i="21"/>
  <c r="Q85" i="21"/>
  <c r="Q86" i="21"/>
  <c r="M155" i="21"/>
  <c r="T155" i="21"/>
  <c r="AF136" i="25"/>
  <c r="X135" i="25"/>
  <c r="X136" i="25" s="1"/>
  <c r="P136" i="25"/>
  <c r="P135" i="25"/>
  <c r="H136" i="25"/>
  <c r="H135" i="25"/>
  <c r="AD103" i="25"/>
  <c r="AD102" i="25"/>
  <c r="V102" i="25"/>
  <c r="V103" i="25" s="1"/>
  <c r="N103" i="25"/>
  <c r="F102" i="25"/>
  <c r="F103" i="25" s="1"/>
  <c r="K74" i="25"/>
  <c r="K153" i="25" s="1"/>
  <c r="P135" i="23"/>
  <c r="P136" i="23"/>
  <c r="AB74" i="23"/>
  <c r="Y35" i="23"/>
  <c r="U14" i="23"/>
  <c r="U153" i="23" s="1"/>
  <c r="M13" i="23"/>
  <c r="M14" i="23" s="1"/>
  <c r="M155" i="23"/>
  <c r="V148" i="21"/>
  <c r="V149" i="21" s="1"/>
  <c r="AH136" i="21"/>
  <c r="Q136" i="21"/>
  <c r="AG86" i="21"/>
  <c r="AF86" i="21"/>
  <c r="X86" i="21"/>
  <c r="X85" i="21"/>
  <c r="C154" i="21"/>
  <c r="R136" i="25"/>
  <c r="R153" i="25" s="1"/>
  <c r="U155" i="25"/>
  <c r="AC86" i="21"/>
  <c r="U86" i="21"/>
  <c r="AD53" i="21"/>
  <c r="AD54" i="21"/>
  <c r="AG34" i="21"/>
  <c r="AG35" i="21" s="1"/>
  <c r="Y35" i="21"/>
  <c r="Y153" i="21" s="1"/>
  <c r="Q35" i="21"/>
  <c r="AE14" i="25"/>
  <c r="W14" i="25"/>
  <c r="O14" i="25"/>
  <c r="G13" i="25"/>
  <c r="G14" i="25" s="1"/>
  <c r="G155" i="25"/>
  <c r="AF74" i="21"/>
  <c r="X74" i="21"/>
  <c r="U53" i="21"/>
  <c r="U54" i="21"/>
  <c r="AF34" i="21"/>
  <c r="AF35" i="21"/>
  <c r="L153" i="21"/>
  <c r="R155" i="25"/>
  <c r="AD73" i="25"/>
  <c r="AD74" i="25" s="1"/>
  <c r="V73" i="25"/>
  <c r="V74" i="25" s="1"/>
  <c r="N73" i="25"/>
  <c r="N74" i="25" s="1"/>
  <c r="F73" i="25"/>
  <c r="F74" i="25" s="1"/>
  <c r="AG53" i="25"/>
  <c r="AG54" i="25" s="1"/>
  <c r="AG155" i="25"/>
  <c r="Y54" i="25"/>
  <c r="I54" i="25"/>
  <c r="AB23" i="21"/>
  <c r="AB24" i="21"/>
  <c r="AB153" i="21" s="1"/>
  <c r="AH85" i="25"/>
  <c r="AH86" i="25"/>
  <c r="AH153" i="25" s="1"/>
  <c r="AH155" i="25"/>
  <c r="Z85" i="25"/>
  <c r="Z155" i="25"/>
  <c r="Z86" i="25"/>
  <c r="Z153" i="25" s="1"/>
  <c r="J85" i="25"/>
  <c r="J86" i="25"/>
  <c r="J153" i="25" s="1"/>
  <c r="J155" i="25"/>
  <c r="AC74" i="25"/>
  <c r="U73" i="25"/>
  <c r="U74" i="25" s="1"/>
  <c r="M73" i="25"/>
  <c r="M74" i="25" s="1"/>
  <c r="E74" i="25"/>
  <c r="AF53" i="25"/>
  <c r="AF54" i="25" s="1"/>
  <c r="P54" i="25"/>
  <c r="P53" i="25"/>
  <c r="AB34" i="25"/>
  <c r="AB35" i="25" s="1"/>
  <c r="AB155" i="25"/>
  <c r="T34" i="25"/>
  <c r="T35" i="25"/>
  <c r="T153" i="25" s="1"/>
  <c r="T155" i="25"/>
  <c r="L34" i="25"/>
  <c r="L35" i="25"/>
  <c r="AC13" i="25"/>
  <c r="AC14" i="25" s="1"/>
  <c r="AC153" i="25" s="1"/>
  <c r="AC155" i="25"/>
  <c r="U13" i="25"/>
  <c r="U14" i="25" s="1"/>
  <c r="M14" i="25"/>
  <c r="M13" i="25"/>
  <c r="M155" i="25"/>
  <c r="E13" i="25"/>
  <c r="E14" i="25" s="1"/>
  <c r="S74" i="23"/>
  <c r="I155" i="21"/>
  <c r="AA54" i="21"/>
  <c r="AI24" i="21"/>
  <c r="AI153" i="21" s="1"/>
  <c r="AI155" i="21"/>
  <c r="AA24" i="21"/>
  <c r="AA155" i="21"/>
  <c r="S23" i="21"/>
  <c r="S24" i="21" s="1"/>
  <c r="S153" i="21" s="1"/>
  <c r="S155" i="21"/>
  <c r="K24" i="21"/>
  <c r="K153" i="21" s="1"/>
  <c r="K155" i="21"/>
  <c r="L155" i="25"/>
  <c r="X103" i="25"/>
  <c r="Q53" i="25"/>
  <c r="Q54" i="25" s="1"/>
  <c r="AH54" i="21"/>
  <c r="Z54" i="21"/>
  <c r="Z153" i="21" s="1"/>
  <c r="R54" i="21"/>
  <c r="R153" i="21" s="1"/>
  <c r="AB148" i="25"/>
  <c r="AB149" i="25" s="1"/>
  <c r="AG136" i="25"/>
  <c r="AG135" i="25"/>
  <c r="Y136" i="25"/>
  <c r="Y135" i="25"/>
  <c r="Q135" i="25"/>
  <c r="Q136" i="25" s="1"/>
  <c r="I136" i="25"/>
  <c r="I135" i="25"/>
  <c r="AE86" i="25"/>
  <c r="AE85" i="25"/>
  <c r="W86" i="25"/>
  <c r="O86" i="25"/>
  <c r="G85" i="25"/>
  <c r="G86" i="25" s="1"/>
  <c r="AG35" i="25"/>
  <c r="Y34" i="25"/>
  <c r="Y35" i="25" s="1"/>
  <c r="Q35" i="25"/>
  <c r="Q155" i="25"/>
  <c r="Q34" i="25"/>
  <c r="I35" i="25"/>
  <c r="I153" i="25" s="1"/>
  <c r="L153" i="25"/>
  <c r="AD24" i="25"/>
  <c r="V24" i="25"/>
  <c r="N23" i="25"/>
  <c r="N24" i="25" s="1"/>
  <c r="F23" i="25"/>
  <c r="F24" i="25" s="1"/>
  <c r="C26" i="25" s="1"/>
  <c r="AG103" i="25"/>
  <c r="Y103" i="25"/>
  <c r="Q103" i="25"/>
  <c r="Q102" i="25"/>
  <c r="I103" i="25"/>
  <c r="AE53" i="25"/>
  <c r="AE54" i="25" s="1"/>
  <c r="W53" i="25"/>
  <c r="W54" i="25" s="1"/>
  <c r="O53" i="25"/>
  <c r="O54" i="25" s="1"/>
  <c r="G53" i="25"/>
  <c r="G54" i="25" s="1"/>
  <c r="AD34" i="25"/>
  <c r="AD35" i="25" s="1"/>
  <c r="V35" i="25"/>
  <c r="N35" i="25"/>
  <c r="N34" i="25"/>
  <c r="F35" i="25"/>
  <c r="AG149" i="25"/>
  <c r="Y149" i="25"/>
  <c r="Q149" i="25"/>
  <c r="I149" i="25"/>
  <c r="AE103" i="25"/>
  <c r="AE102" i="25"/>
  <c r="W103" i="25"/>
  <c r="W102" i="25"/>
  <c r="O103" i="25"/>
  <c r="O102" i="25"/>
  <c r="G102" i="25"/>
  <c r="G103" i="25" s="1"/>
  <c r="AD54" i="25"/>
  <c r="V54" i="25"/>
  <c r="N54" i="25"/>
  <c r="AD155" i="25"/>
  <c r="AD13" i="25"/>
  <c r="AD14" i="25" s="1"/>
  <c r="V155" i="25"/>
  <c r="V14" i="25"/>
  <c r="V13" i="25"/>
  <c r="N155" i="25"/>
  <c r="N13" i="25"/>
  <c r="N14" i="25" s="1"/>
  <c r="F155" i="25"/>
  <c r="F13" i="25"/>
  <c r="F14" i="25" s="1"/>
  <c r="AE149" i="25"/>
  <c r="AE148" i="25"/>
  <c r="W149" i="25"/>
  <c r="W148" i="25"/>
  <c r="O149" i="25"/>
  <c r="O148" i="25"/>
  <c r="G148" i="25"/>
  <c r="G149" i="25" s="1"/>
  <c r="AB86" i="25"/>
  <c r="AB153" i="25" s="1"/>
  <c r="T86" i="25"/>
  <c r="L86" i="25"/>
  <c r="AF74" i="25"/>
  <c r="X74" i="25"/>
  <c r="P74" i="25"/>
  <c r="H74" i="25"/>
  <c r="AG24" i="25"/>
  <c r="AG153" i="25" s="1"/>
  <c r="Y24" i="25"/>
  <c r="Q24" i="25"/>
  <c r="Q153" i="25" s="1"/>
  <c r="I24" i="25"/>
  <c r="Y155" i="25"/>
  <c r="I148" i="25"/>
  <c r="AD149" i="25"/>
  <c r="V149" i="25"/>
  <c r="N149" i="25"/>
  <c r="F149" i="25"/>
  <c r="AA136" i="25"/>
  <c r="AA153" i="25" s="1"/>
  <c r="S136" i="25"/>
  <c r="K136" i="25"/>
  <c r="F53" i="25"/>
  <c r="F54" i="25" s="1"/>
  <c r="AE34" i="25"/>
  <c r="AE35" i="25" s="1"/>
  <c r="W34" i="25"/>
  <c r="W35" i="25" s="1"/>
  <c r="O34" i="25"/>
  <c r="O35" i="25" s="1"/>
  <c r="G34" i="25"/>
  <c r="G35" i="25" s="1"/>
  <c r="AE153" i="23" l="1"/>
  <c r="C88" i="23"/>
  <c r="Q153" i="24"/>
  <c r="C16" i="25"/>
  <c r="E153" i="25"/>
  <c r="C37" i="25"/>
  <c r="G153" i="25"/>
  <c r="C56" i="23"/>
  <c r="AF153" i="24"/>
  <c r="N153" i="25"/>
  <c r="U153" i="25"/>
  <c r="U153" i="21"/>
  <c r="C88" i="25"/>
  <c r="AE153" i="22"/>
  <c r="F153" i="23"/>
  <c r="C16" i="23"/>
  <c r="R153" i="22"/>
  <c r="C37" i="24"/>
  <c r="AD153" i="25"/>
  <c r="V153" i="24"/>
  <c r="F153" i="25"/>
  <c r="C37" i="21"/>
  <c r="C37" i="23"/>
  <c r="H153" i="23"/>
  <c r="AE153" i="21"/>
  <c r="V153" i="22"/>
  <c r="M153" i="24"/>
  <c r="X153" i="24"/>
  <c r="C56" i="25"/>
  <c r="C105" i="25"/>
  <c r="AF153" i="25"/>
  <c r="C151" i="21"/>
  <c r="C138" i="22"/>
  <c r="C37" i="22"/>
  <c r="C151" i="22"/>
  <c r="C76" i="24"/>
  <c r="C88" i="24"/>
  <c r="C151" i="25"/>
  <c r="V153" i="25"/>
  <c r="C76" i="23"/>
  <c r="C16" i="24"/>
  <c r="F153" i="24"/>
  <c r="Y153" i="23"/>
  <c r="Z153" i="23"/>
  <c r="S153" i="22"/>
  <c r="AC153" i="24"/>
  <c r="N153" i="24"/>
  <c r="AH153" i="21"/>
  <c r="O153" i="25"/>
  <c r="AF153" i="22"/>
  <c r="C76" i="21"/>
  <c r="I153" i="24"/>
  <c r="G153" i="24"/>
  <c r="C56" i="22"/>
  <c r="AI153" i="24"/>
  <c r="T153" i="24"/>
  <c r="V153" i="23"/>
  <c r="AD153" i="24"/>
  <c r="C105" i="24"/>
  <c r="W153" i="21"/>
  <c r="C105" i="21"/>
  <c r="U153" i="22"/>
  <c r="W153" i="25"/>
  <c r="J153" i="22"/>
  <c r="K153" i="22"/>
  <c r="C26" i="23"/>
  <c r="C26" i="24"/>
  <c r="Q153" i="21"/>
  <c r="C16" i="22"/>
  <c r="E153" i="22"/>
  <c r="AA153" i="21"/>
  <c r="AE153" i="25"/>
  <c r="C16" i="21"/>
  <c r="AD153" i="22"/>
  <c r="AB153" i="23"/>
  <c r="C138" i="24"/>
  <c r="E153" i="24"/>
  <c r="Y153" i="25"/>
  <c r="M153" i="25"/>
  <c r="C105" i="23"/>
  <c r="E153" i="23"/>
  <c r="AG153" i="21"/>
  <c r="C138" i="21"/>
  <c r="X153" i="22"/>
  <c r="Y153" i="24"/>
  <c r="AG153" i="24"/>
  <c r="C26" i="21"/>
  <c r="N153" i="23"/>
  <c r="Q153" i="22"/>
  <c r="L153" i="22"/>
  <c r="K153" i="24"/>
  <c r="G153" i="22"/>
  <c r="C88" i="21"/>
  <c r="M153" i="23"/>
  <c r="C138" i="25"/>
  <c r="X153" i="25"/>
  <c r="Y153" i="22"/>
  <c r="K153" i="23"/>
  <c r="T153" i="22"/>
  <c r="AA153" i="24"/>
  <c r="AH153" i="24"/>
  <c r="O153" i="22"/>
  <c r="G153" i="23"/>
  <c r="M153" i="22"/>
  <c r="AH153" i="22"/>
  <c r="AE153" i="24"/>
  <c r="C76" i="25"/>
  <c r="S153" i="23"/>
  <c r="C151" i="24"/>
  <c r="C138" i="23"/>
  <c r="C151" i="23"/>
  <c r="C76" i="22"/>
  <c r="V153" i="21"/>
  <c r="AF153" i="23"/>
  <c r="I153" i="23"/>
  <c r="P153" i="22"/>
  <c r="AG153" i="22"/>
  <c r="F153" i="21"/>
  <c r="C155" i="21" s="1"/>
  <c r="AB153" i="22"/>
  <c r="S153" i="24"/>
  <c r="W153" i="22"/>
  <c r="C155" i="22" l="1"/>
  <c r="C155" i="24"/>
  <c r="C155" i="25"/>
  <c r="C155" i="23"/>
</calcChain>
</file>

<file path=xl/sharedStrings.xml><?xml version="1.0" encoding="utf-8"?>
<sst xmlns="http://schemas.openxmlformats.org/spreadsheetml/2006/main" count="720" uniqueCount="111">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</sst>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9" fontId="3" fillId="0" borderId="15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4" borderId="19" xfId="0" applyNumberFormat="1" applyFont="1" applyFill="1" applyBorder="1" applyAlignment="1"/>
    <xf numFmtId="9" fontId="3" fillId="0" borderId="18" xfId="0" applyNumberFormat="1" applyFont="1" applyFill="1" applyBorder="1" applyAlignment="1"/>
    <xf numFmtId="0" fontId="6" fillId="0" borderId="0" xfId="0" applyFont="1" applyBorder="1"/>
    <xf numFmtId="1" fontId="4" fillId="3" borderId="20" xfId="0" quotePrefix="1" applyNumberFormat="1" applyFont="1" applyFill="1" applyBorder="1" applyAlignment="1">
      <alignment horizontal="center" vertical="center" wrapText="1"/>
    </xf>
    <xf numFmtId="9" fontId="3" fillId="0" borderId="21" xfId="0" applyNumberFormat="1" applyFont="1" applyBorder="1" applyAlignment="1"/>
    <xf numFmtId="9" fontId="3" fillId="4" borderId="21" xfId="0" applyNumberFormat="1" applyFont="1" applyFill="1" applyBorder="1" applyAlignment="1"/>
    <xf numFmtId="1" fontId="3" fillId="0" borderId="22" xfId="0" applyNumberFormat="1" applyFont="1" applyBorder="1" applyAlignment="1"/>
    <xf numFmtId="1" fontId="6" fillId="0" borderId="22" xfId="0" applyNumberFormat="1" applyFont="1" applyBorder="1" applyAlignment="1"/>
    <xf numFmtId="9" fontId="3" fillId="4" borderId="23" xfId="0" applyNumberFormat="1" applyFont="1" applyFill="1" applyBorder="1" applyAlignment="1"/>
    <xf numFmtId="9" fontId="3" fillId="0" borderId="21" xfId="0" applyNumberFormat="1" applyFont="1" applyFill="1" applyBorder="1" applyAlignment="1"/>
    <xf numFmtId="10" fontId="3" fillId="0" borderId="21" xfId="0" applyNumberFormat="1" applyFont="1" applyBorder="1" applyAlignment="1"/>
    <xf numFmtId="9" fontId="3" fillId="0" borderId="23" xfId="0" applyNumberFormat="1" applyFont="1" applyBorder="1" applyAlignment="1">
      <alignment horizontal="right"/>
    </xf>
    <xf numFmtId="9" fontId="3" fillId="0" borderId="19" xfId="0" applyNumberFormat="1" applyFont="1" applyFill="1" applyBorder="1" applyAlignment="1"/>
    <xf numFmtId="9" fontId="3" fillId="0" borderId="23" xfId="0" applyNumberFormat="1" applyFont="1" applyBorder="1" applyAlignment="1"/>
    <xf numFmtId="9" fontId="3" fillId="0" borderId="23" xfId="0" applyNumberFormat="1" applyFont="1" applyFill="1" applyBorder="1" applyAlignment="1"/>
    <xf numFmtId="9" fontId="3" fillId="4" borderId="24" xfId="0" applyNumberFormat="1" applyFont="1" applyFill="1" applyBorder="1" applyAlignment="1"/>
    <xf numFmtId="1" fontId="4" fillId="3" borderId="25" xfId="0" quotePrefix="1" applyNumberFormat="1" applyFont="1" applyFill="1" applyBorder="1" applyAlignment="1">
      <alignment horizontal="center" vertical="center" wrapText="1"/>
    </xf>
    <xf numFmtId="9" fontId="3" fillId="0" borderId="26" xfId="0" applyNumberFormat="1" applyFont="1" applyBorder="1" applyAlignment="1"/>
    <xf numFmtId="9" fontId="3" fillId="4" borderId="26" xfId="0" applyNumberFormat="1" applyFont="1" applyFill="1" applyBorder="1" applyAlignment="1"/>
    <xf numFmtId="9" fontId="3" fillId="0" borderId="26" xfId="0" applyNumberFormat="1" applyFont="1" applyFill="1" applyBorder="1" applyAlignment="1"/>
    <xf numFmtId="9" fontId="3" fillId="0" borderId="27" xfId="0" applyNumberFormat="1" applyFont="1" applyFill="1" applyBorder="1" applyAlignment="1"/>
    <xf numFmtId="1" fontId="3" fillId="0" borderId="28" xfId="0" applyNumberFormat="1" applyFont="1" applyBorder="1" applyAlignment="1"/>
    <xf numFmtId="1" fontId="6" fillId="0" borderId="28" xfId="0" applyNumberFormat="1" applyFont="1" applyBorder="1" applyAlignment="1"/>
    <xf numFmtId="9" fontId="3" fillId="4" borderId="27" xfId="0" applyNumberFormat="1" applyFont="1" applyFill="1" applyBorder="1" applyAlignment="1"/>
    <xf numFmtId="10" fontId="3" fillId="0" borderId="26" xfId="0" applyNumberFormat="1" applyFont="1" applyBorder="1" applyAlignment="1"/>
    <xf numFmtId="9" fontId="3" fillId="0" borderId="29" xfId="0" applyNumberFormat="1" applyFont="1" applyBorder="1" applyAlignment="1">
      <alignment horizontal="right"/>
    </xf>
    <xf numFmtId="1" fontId="4" fillId="3" borderId="30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7" xfId="0" applyNumberFormat="1" applyFont="1" applyFill="1" applyBorder="1" applyAlignment="1"/>
    <xf numFmtId="1" fontId="3" fillId="0" borderId="31" xfId="0" applyNumberFormat="1" applyFont="1" applyBorder="1" applyAlignment="1"/>
    <xf numFmtId="1" fontId="6" fillId="0" borderId="31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9" fontId="3" fillId="0" borderId="8" xfId="0" applyNumberFormat="1" applyFont="1" applyFill="1" applyBorder="1" applyAlignment="1"/>
    <xf numFmtId="9" fontId="3" fillId="0" borderId="32" xfId="0" applyNumberFormat="1" applyFont="1" applyFill="1" applyBorder="1" applyAlignment="1"/>
    <xf numFmtId="9" fontId="3" fillId="0" borderId="29" xfId="0" applyNumberFormat="1" applyFont="1" applyFill="1" applyBorder="1" applyAlignment="1"/>
    <xf numFmtId="1" fontId="4" fillId="3" borderId="33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36861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102">
        <f t="shared" si="0"/>
        <v>5</v>
      </c>
      <c r="J2" s="4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92">
        <f t="shared" si="0"/>
        <v>12</v>
      </c>
      <c r="Q2" s="4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9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103"/>
      <c r="J3" s="43"/>
      <c r="K3" s="8"/>
      <c r="L3" s="8"/>
      <c r="M3" s="8"/>
      <c r="N3" s="8"/>
      <c r="O3" s="8"/>
      <c r="P3" s="93"/>
      <c r="Q3" s="43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0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1">
        <v>1</v>
      </c>
      <c r="J4" s="52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94">
        <v>1</v>
      </c>
      <c r="Q4" s="52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1">
        <v>1</v>
      </c>
    </row>
    <row r="5" spans="1:36" s="3" customFormat="1" ht="15.95" customHeight="1" x14ac:dyDescent="0.2">
      <c r="A5" s="60">
        <f t="shared" ref="A5:A11" si="1">+A4+1</f>
        <v>2</v>
      </c>
      <c r="B5" s="62" t="s">
        <v>4</v>
      </c>
      <c r="C5" s="60">
        <v>833</v>
      </c>
      <c r="D5" s="63"/>
      <c r="E5" s="64">
        <v>1</v>
      </c>
      <c r="F5" s="64">
        <v>1</v>
      </c>
      <c r="G5" s="64">
        <v>1</v>
      </c>
      <c r="H5" s="64">
        <v>1</v>
      </c>
      <c r="I5" s="66">
        <v>1</v>
      </c>
      <c r="J5" s="65">
        <v>1</v>
      </c>
      <c r="K5" s="64">
        <v>1</v>
      </c>
      <c r="L5" s="64">
        <v>1</v>
      </c>
      <c r="M5" s="64">
        <v>1</v>
      </c>
      <c r="N5" s="64">
        <v>1</v>
      </c>
      <c r="O5" s="64">
        <v>0.5</v>
      </c>
      <c r="P5" s="95">
        <v>0</v>
      </c>
      <c r="Q5" s="65">
        <v>0.2</v>
      </c>
      <c r="R5" s="64">
        <v>0.7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1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1">
        <v>1</v>
      </c>
      <c r="J6" s="52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94">
        <v>1</v>
      </c>
      <c r="Q6" s="52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1">
        <v>1</v>
      </c>
    </row>
    <row r="7" spans="1:36" s="3" customFormat="1" ht="15.95" customHeight="1" x14ac:dyDescent="0.2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103">
        <v>0</v>
      </c>
      <c r="J7" s="43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93">
        <v>0</v>
      </c>
      <c r="Q7" s="43">
        <v>0</v>
      </c>
      <c r="R7" s="8">
        <v>0</v>
      </c>
      <c r="S7" s="8">
        <v>0</v>
      </c>
      <c r="T7" s="8">
        <v>0</v>
      </c>
      <c r="U7" s="8">
        <v>0.2</v>
      </c>
      <c r="V7" s="8">
        <v>0.2</v>
      </c>
      <c r="W7" s="8">
        <v>0.3</v>
      </c>
      <c r="X7" s="8">
        <v>0.3</v>
      </c>
      <c r="Y7" s="8">
        <v>0.5</v>
      </c>
      <c r="Z7" s="8">
        <v>0.5</v>
      </c>
      <c r="AA7" s="8">
        <v>0.7</v>
      </c>
      <c r="AB7" s="8">
        <v>0.7</v>
      </c>
      <c r="AC7" s="8">
        <v>0.9</v>
      </c>
      <c r="AD7" s="8">
        <v>0.9</v>
      </c>
      <c r="AE7" s="50">
        <v>1</v>
      </c>
      <c r="AF7" s="50">
        <v>1</v>
      </c>
      <c r="AG7" s="50">
        <v>1</v>
      </c>
      <c r="AH7" s="50">
        <v>1</v>
      </c>
      <c r="AI7" s="81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1">
        <v>1</v>
      </c>
      <c r="J8" s="52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94">
        <v>1</v>
      </c>
      <c r="Q8" s="52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1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1">
        <v>1</v>
      </c>
      <c r="J9" s="52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94">
        <v>1</v>
      </c>
      <c r="Q9" s="52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1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1">
        <v>1</v>
      </c>
      <c r="J10" s="52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94">
        <v>1</v>
      </c>
      <c r="Q10" s="52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1">
        <v>1</v>
      </c>
    </row>
    <row r="11" spans="1:36" s="3" customFormat="1" ht="15.95" customHeight="1" thickBot="1" x14ac:dyDescent="0.25">
      <c r="A11" s="73">
        <f t="shared" si="1"/>
        <v>8</v>
      </c>
      <c r="B11" s="74" t="s">
        <v>10</v>
      </c>
      <c r="C11" s="73">
        <v>1194</v>
      </c>
      <c r="D11" s="75"/>
      <c r="E11" s="72">
        <v>0.97</v>
      </c>
      <c r="F11" s="72">
        <v>0.97</v>
      </c>
      <c r="G11" s="72">
        <v>0.85</v>
      </c>
      <c r="H11" s="72">
        <v>0.85</v>
      </c>
      <c r="I11" s="104">
        <v>0.85</v>
      </c>
      <c r="J11" s="77">
        <v>0.97</v>
      </c>
      <c r="K11" s="72">
        <v>0.96</v>
      </c>
      <c r="L11" s="72">
        <v>0.96</v>
      </c>
      <c r="M11" s="72">
        <v>0.96</v>
      </c>
      <c r="N11" s="72">
        <v>0.95</v>
      </c>
      <c r="O11" s="72">
        <v>0.95</v>
      </c>
      <c r="P11" s="96">
        <v>0.95</v>
      </c>
      <c r="Q11" s="77">
        <v>0.94</v>
      </c>
      <c r="R11" s="72">
        <v>0.94</v>
      </c>
      <c r="S11" s="72">
        <v>0.94</v>
      </c>
      <c r="T11" s="72">
        <v>0.93</v>
      </c>
      <c r="U11" s="72">
        <v>0.93</v>
      </c>
      <c r="V11" s="72">
        <v>0.93</v>
      </c>
      <c r="W11" s="72">
        <v>0.92</v>
      </c>
      <c r="X11" s="72">
        <v>0.92</v>
      </c>
      <c r="Y11" s="72">
        <v>0.92</v>
      </c>
      <c r="Z11" s="72">
        <v>0.91</v>
      </c>
      <c r="AA11" s="72">
        <v>0.91</v>
      </c>
      <c r="AB11" s="72">
        <v>0.91</v>
      </c>
      <c r="AC11" s="72">
        <v>0.9</v>
      </c>
      <c r="AD11" s="72">
        <v>0.9</v>
      </c>
      <c r="AE11" s="72">
        <v>0.9</v>
      </c>
      <c r="AF11" s="72">
        <v>0.89</v>
      </c>
      <c r="AG11" s="72">
        <v>0.89</v>
      </c>
      <c r="AH11" s="72">
        <v>0.89</v>
      </c>
      <c r="AI11" s="88">
        <v>0.88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6646.18</v>
      </c>
      <c r="F12" s="32">
        <f t="shared" si="2"/>
        <v>6646.18</v>
      </c>
      <c r="G12" s="32">
        <f t="shared" si="2"/>
        <v>6502.9</v>
      </c>
      <c r="H12" s="32">
        <f t="shared" si="2"/>
        <v>6502.9</v>
      </c>
      <c r="I12" s="105">
        <f t="shared" si="2"/>
        <v>6502.9</v>
      </c>
      <c r="J12" s="44">
        <f t="shared" si="2"/>
        <v>6646.18</v>
      </c>
      <c r="K12" s="32">
        <f t="shared" si="2"/>
        <v>6634.24</v>
      </c>
      <c r="L12" s="32">
        <f t="shared" si="2"/>
        <v>6634.24</v>
      </c>
      <c r="M12" s="32">
        <f t="shared" si="2"/>
        <v>6634.24</v>
      </c>
      <c r="N12" s="32">
        <f t="shared" si="2"/>
        <v>6622.3</v>
      </c>
      <c r="O12" s="32">
        <f t="shared" si="2"/>
        <v>6205.8</v>
      </c>
      <c r="P12" s="97">
        <f t="shared" si="2"/>
        <v>5789.3</v>
      </c>
      <c r="Q12" s="44">
        <f t="shared" si="2"/>
        <v>5943.96</v>
      </c>
      <c r="R12" s="32">
        <f t="shared" si="2"/>
        <v>6360.46</v>
      </c>
      <c r="S12" s="32">
        <f t="shared" si="2"/>
        <v>6610.36</v>
      </c>
      <c r="T12" s="32">
        <f t="shared" si="2"/>
        <v>6598.42</v>
      </c>
      <c r="U12" s="32">
        <f t="shared" si="2"/>
        <v>6802.42</v>
      </c>
      <c r="V12" s="32">
        <f t="shared" si="2"/>
        <v>6802.42</v>
      </c>
      <c r="W12" s="32">
        <f t="shared" si="2"/>
        <v>6892.48</v>
      </c>
      <c r="X12" s="32">
        <f t="shared" si="2"/>
        <v>6892.48</v>
      </c>
      <c r="Y12" s="32">
        <f t="shared" si="2"/>
        <v>7096.48</v>
      </c>
      <c r="Z12" s="32">
        <f t="shared" si="2"/>
        <v>7084.54</v>
      </c>
      <c r="AA12" s="32">
        <f t="shared" si="2"/>
        <v>7288.54</v>
      </c>
      <c r="AB12" s="32">
        <f t="shared" si="2"/>
        <v>7288.54</v>
      </c>
      <c r="AC12" s="32">
        <f t="shared" si="2"/>
        <v>7480.6</v>
      </c>
      <c r="AD12" s="32">
        <f t="shared" si="2"/>
        <v>7480.6</v>
      </c>
      <c r="AE12" s="32">
        <f t="shared" si="2"/>
        <v>7582.6</v>
      </c>
      <c r="AF12" s="32">
        <f t="shared" si="2"/>
        <v>7570.66</v>
      </c>
      <c r="AG12" s="32">
        <f t="shared" si="2"/>
        <v>7570.66</v>
      </c>
      <c r="AH12" s="32">
        <f t="shared" si="2"/>
        <v>7570.66</v>
      </c>
      <c r="AI12" s="82">
        <f t="shared" si="2"/>
        <v>7558.72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/>
      <c r="F13" s="32"/>
      <c r="G13" s="32"/>
      <c r="H13" s="32"/>
      <c r="I13" s="105"/>
      <c r="J13" s="44"/>
      <c r="K13" s="32"/>
      <c r="L13" s="32"/>
      <c r="M13" s="32"/>
      <c r="N13" s="32"/>
      <c r="O13" s="32"/>
      <c r="P13" s="97"/>
      <c r="Q13" s="44">
        <f t="shared" ref="Q13:AI13" si="3">Q12*$C13</f>
        <v>524.85166800000002</v>
      </c>
      <c r="R13" s="32">
        <f t="shared" si="3"/>
        <v>561.62861800000007</v>
      </c>
      <c r="S13" s="32">
        <f t="shared" si="3"/>
        <v>583.69478800000002</v>
      </c>
      <c r="T13" s="32">
        <f t="shared" si="3"/>
        <v>582.64048600000001</v>
      </c>
      <c r="U13" s="32">
        <f t="shared" si="3"/>
        <v>600.65368599999999</v>
      </c>
      <c r="V13" s="32">
        <f t="shared" si="3"/>
        <v>600.65368599999999</v>
      </c>
      <c r="W13" s="32">
        <f t="shared" si="3"/>
        <v>608.60598400000003</v>
      </c>
      <c r="X13" s="32">
        <f t="shared" si="3"/>
        <v>608.60598400000003</v>
      </c>
      <c r="Y13" s="32">
        <f t="shared" si="3"/>
        <v>626.61918400000002</v>
      </c>
      <c r="Z13" s="32">
        <f t="shared" si="3"/>
        <v>625.56488200000001</v>
      </c>
      <c r="AA13" s="32">
        <f t="shared" si="3"/>
        <v>643.57808199999999</v>
      </c>
      <c r="AB13" s="32">
        <f t="shared" si="3"/>
        <v>643.57808199999999</v>
      </c>
      <c r="AC13" s="32">
        <f t="shared" si="3"/>
        <v>660.53698000000009</v>
      </c>
      <c r="AD13" s="32">
        <f t="shared" si="3"/>
        <v>660.53698000000009</v>
      </c>
      <c r="AE13" s="32">
        <f t="shared" si="3"/>
        <v>669.54358000000002</v>
      </c>
      <c r="AF13" s="32">
        <f t="shared" si="3"/>
        <v>668.48927800000001</v>
      </c>
      <c r="AG13" s="32">
        <f t="shared" si="3"/>
        <v>668.48927800000001</v>
      </c>
      <c r="AH13" s="32">
        <f t="shared" si="3"/>
        <v>668.48927800000001</v>
      </c>
      <c r="AI13" s="82">
        <f t="shared" si="3"/>
        <v>667.43497600000001</v>
      </c>
      <c r="AJ13" s="78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6646.18</v>
      </c>
      <c r="F14" s="38">
        <f t="shared" si="4"/>
        <v>6646.18</v>
      </c>
      <c r="G14" s="38">
        <f t="shared" si="4"/>
        <v>6502.9</v>
      </c>
      <c r="H14" s="38">
        <f t="shared" si="4"/>
        <v>6502.9</v>
      </c>
      <c r="I14" s="106">
        <f t="shared" si="4"/>
        <v>6502.9</v>
      </c>
      <c r="J14" s="45">
        <f t="shared" si="4"/>
        <v>6646.18</v>
      </c>
      <c r="K14" s="38">
        <f t="shared" si="4"/>
        <v>6634.24</v>
      </c>
      <c r="L14" s="38">
        <f t="shared" si="4"/>
        <v>6634.24</v>
      </c>
      <c r="M14" s="38">
        <f t="shared" si="4"/>
        <v>6634.24</v>
      </c>
      <c r="N14" s="38">
        <f t="shared" si="4"/>
        <v>6622.3</v>
      </c>
      <c r="O14" s="38">
        <f t="shared" si="4"/>
        <v>6205.8</v>
      </c>
      <c r="P14" s="98">
        <f t="shared" si="4"/>
        <v>5789.3</v>
      </c>
      <c r="Q14" s="45">
        <f t="shared" si="4"/>
        <v>5419.1083319999998</v>
      </c>
      <c r="R14" s="38">
        <f t="shared" si="4"/>
        <v>5798.8313820000003</v>
      </c>
      <c r="S14" s="38">
        <f t="shared" si="4"/>
        <v>6026.6652119999999</v>
      </c>
      <c r="T14" s="38">
        <f t="shared" si="4"/>
        <v>6015.7795139999998</v>
      </c>
      <c r="U14" s="38">
        <f t="shared" si="4"/>
        <v>6201.7663140000004</v>
      </c>
      <c r="V14" s="38">
        <f t="shared" si="4"/>
        <v>6201.7663140000004</v>
      </c>
      <c r="W14" s="38">
        <f t="shared" si="4"/>
        <v>6283.8740159999998</v>
      </c>
      <c r="X14" s="38">
        <f t="shared" si="4"/>
        <v>6283.8740159999998</v>
      </c>
      <c r="Y14" s="38">
        <f t="shared" si="4"/>
        <v>6469.8608159999994</v>
      </c>
      <c r="Z14" s="38">
        <f t="shared" si="4"/>
        <v>6458.9751180000003</v>
      </c>
      <c r="AA14" s="38">
        <f t="shared" si="4"/>
        <v>6644.961918</v>
      </c>
      <c r="AB14" s="38">
        <f t="shared" si="4"/>
        <v>6644.961918</v>
      </c>
      <c r="AC14" s="38">
        <f t="shared" si="4"/>
        <v>6820.0630200000005</v>
      </c>
      <c r="AD14" s="38">
        <f t="shared" si="4"/>
        <v>6820.0630200000005</v>
      </c>
      <c r="AE14" s="38">
        <f t="shared" si="4"/>
        <v>6913.0564200000008</v>
      </c>
      <c r="AF14" s="38">
        <f t="shared" si="4"/>
        <v>6902.1707219999998</v>
      </c>
      <c r="AG14" s="38">
        <f t="shared" si="4"/>
        <v>6902.1707219999998</v>
      </c>
      <c r="AH14" s="38">
        <f t="shared" si="4"/>
        <v>6902.1707219999998</v>
      </c>
      <c r="AI14" s="83">
        <f t="shared" si="4"/>
        <v>6891.2850240000007</v>
      </c>
      <c r="AJ14" s="78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103"/>
      <c r="J15" s="43"/>
      <c r="K15" s="8"/>
      <c r="L15" s="8"/>
      <c r="M15" s="8"/>
      <c r="N15" s="8"/>
      <c r="O15" s="8"/>
      <c r="P15" s="93"/>
      <c r="Q15" s="43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0"/>
    </row>
    <row r="16" spans="1:36" s="3" customFormat="1" ht="15.95" customHeight="1" x14ac:dyDescent="0.2">
      <c r="A16" s="5"/>
      <c r="B16" s="6"/>
      <c r="C16" s="5">
        <f>SUM(E14:AI14)/31</f>
        <v>6469.9601458064535</v>
      </c>
      <c r="D16" s="7"/>
      <c r="E16" s="8"/>
      <c r="F16" s="8"/>
      <c r="G16" s="8"/>
      <c r="H16" s="8"/>
      <c r="I16" s="103"/>
      <c r="J16" s="43"/>
      <c r="K16" s="8"/>
      <c r="L16" s="8"/>
      <c r="M16" s="8"/>
      <c r="N16" s="8"/>
      <c r="O16" s="8"/>
      <c r="P16" s="93"/>
      <c r="Q16" s="43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0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103"/>
      <c r="J17" s="43"/>
      <c r="K17" s="8"/>
      <c r="L17" s="8"/>
      <c r="M17" s="8"/>
      <c r="N17" s="8"/>
      <c r="O17" s="8"/>
      <c r="P17" s="93"/>
      <c r="Q17" s="43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0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1">
        <v>1</v>
      </c>
      <c r="J18" s="52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94">
        <v>1</v>
      </c>
      <c r="Q18" s="52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1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1">
        <v>1</v>
      </c>
      <c r="J19" s="52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94">
        <v>1</v>
      </c>
      <c r="Q19" s="52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1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1">
        <v>1</v>
      </c>
      <c r="J20" s="52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94">
        <v>1</v>
      </c>
      <c r="Q20" s="52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1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7">
        <v>1</v>
      </c>
      <c r="J21" s="58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99">
        <v>1</v>
      </c>
      <c r="Q21" s="58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6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105">
        <f t="shared" si="5"/>
        <v>4800</v>
      </c>
      <c r="J22" s="44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97">
        <f t="shared" si="5"/>
        <v>4800</v>
      </c>
      <c r="Q22" s="44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2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/>
      <c r="F23" s="32"/>
      <c r="G23" s="32"/>
      <c r="H23" s="32"/>
      <c r="I23" s="105"/>
      <c r="J23" s="44"/>
      <c r="K23" s="32"/>
      <c r="L23" s="32"/>
      <c r="M23" s="32"/>
      <c r="N23" s="32"/>
      <c r="O23" s="32"/>
      <c r="P23" s="97"/>
      <c r="Q23" s="44">
        <f t="shared" ref="Q23:AI23" si="6">Q22*$C23</f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2">
        <f t="shared" si="6"/>
        <v>83.039999999999992</v>
      </c>
      <c r="AJ23" s="78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4800</v>
      </c>
      <c r="F24" s="38">
        <f t="shared" si="7"/>
        <v>4800</v>
      </c>
      <c r="G24" s="38">
        <f t="shared" si="7"/>
        <v>4800</v>
      </c>
      <c r="H24" s="38">
        <f t="shared" si="7"/>
        <v>4800</v>
      </c>
      <c r="I24" s="106">
        <f t="shared" si="7"/>
        <v>4800</v>
      </c>
      <c r="J24" s="45">
        <f t="shared" si="7"/>
        <v>4800</v>
      </c>
      <c r="K24" s="38">
        <f t="shared" si="7"/>
        <v>4800</v>
      </c>
      <c r="L24" s="38">
        <f t="shared" si="7"/>
        <v>4800</v>
      </c>
      <c r="M24" s="38">
        <f t="shared" si="7"/>
        <v>4800</v>
      </c>
      <c r="N24" s="38">
        <f t="shared" si="7"/>
        <v>4800</v>
      </c>
      <c r="O24" s="38">
        <f t="shared" si="7"/>
        <v>4800</v>
      </c>
      <c r="P24" s="98">
        <f t="shared" si="7"/>
        <v>4800</v>
      </c>
      <c r="Q24" s="45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3">
        <f t="shared" si="7"/>
        <v>4716.96</v>
      </c>
      <c r="AJ24" s="78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103"/>
      <c r="J25" s="43"/>
      <c r="K25" s="8"/>
      <c r="L25" s="8"/>
      <c r="M25" s="8"/>
      <c r="N25" s="8"/>
      <c r="O25" s="8"/>
      <c r="P25" s="93"/>
      <c r="Q25" s="43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0"/>
    </row>
    <row r="26" spans="1:36" s="3" customFormat="1" ht="15.95" customHeight="1" x14ac:dyDescent="0.2">
      <c r="A26" s="5"/>
      <c r="B26" s="6"/>
      <c r="C26" s="5">
        <f>SUM(E24:AI24)/31</f>
        <v>4749.104516129034</v>
      </c>
      <c r="D26" s="7"/>
      <c r="E26" s="8"/>
      <c r="F26" s="8"/>
      <c r="G26" s="8"/>
      <c r="H26" s="8"/>
      <c r="I26" s="103"/>
      <c r="J26" s="43"/>
      <c r="K26" s="8"/>
      <c r="L26" s="8"/>
      <c r="M26" s="8"/>
      <c r="N26" s="8"/>
      <c r="O26" s="8"/>
      <c r="P26" s="93"/>
      <c r="Q26" s="43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0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103"/>
      <c r="J27" s="43"/>
      <c r="K27" s="8"/>
      <c r="L27" s="8"/>
      <c r="M27" s="8"/>
      <c r="N27" s="8"/>
      <c r="O27" s="8"/>
      <c r="P27" s="93"/>
      <c r="Q27" s="43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0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1">
        <v>1</v>
      </c>
      <c r="J28" s="52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94">
        <v>1</v>
      </c>
      <c r="Q28" s="52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1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1">
        <v>1</v>
      </c>
      <c r="J29" s="52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94">
        <v>1</v>
      </c>
      <c r="Q29" s="52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1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1">
        <v>1</v>
      </c>
      <c r="J30" s="52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94">
        <v>1</v>
      </c>
      <c r="Q30" s="52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1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1">
        <v>1</v>
      </c>
      <c r="J31" s="52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94">
        <v>1</v>
      </c>
      <c r="Q31" s="52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1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7">
        <v>1</v>
      </c>
      <c r="J32" s="58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99">
        <v>1</v>
      </c>
      <c r="Q32" s="58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6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105">
        <f t="shared" si="8"/>
        <v>3889</v>
      </c>
      <c r="J33" s="44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97">
        <f t="shared" si="8"/>
        <v>3889</v>
      </c>
      <c r="Q33" s="44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2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/>
      <c r="F34" s="32"/>
      <c r="G34" s="32"/>
      <c r="H34" s="32"/>
      <c r="I34" s="105"/>
      <c r="J34" s="44"/>
      <c r="K34" s="32"/>
      <c r="L34" s="32"/>
      <c r="M34" s="32"/>
      <c r="N34" s="32"/>
      <c r="O34" s="32"/>
      <c r="P34" s="97"/>
      <c r="Q34" s="44">
        <f t="shared" ref="Q34:AI34" si="9">Q33*$C34</f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32">
        <f t="shared" si="9"/>
        <v>70.779800000000009</v>
      </c>
      <c r="AI34" s="82">
        <f t="shared" si="9"/>
        <v>70.779800000000009</v>
      </c>
      <c r="AJ34" s="78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3889</v>
      </c>
      <c r="F35" s="38">
        <f t="shared" si="10"/>
        <v>3889</v>
      </c>
      <c r="G35" s="38">
        <f t="shared" si="10"/>
        <v>3889</v>
      </c>
      <c r="H35" s="38">
        <f t="shared" si="10"/>
        <v>3889</v>
      </c>
      <c r="I35" s="106">
        <f t="shared" si="10"/>
        <v>3889</v>
      </c>
      <c r="J35" s="45">
        <f t="shared" si="10"/>
        <v>3889</v>
      </c>
      <c r="K35" s="38">
        <f t="shared" si="10"/>
        <v>3889</v>
      </c>
      <c r="L35" s="38">
        <f t="shared" si="10"/>
        <v>3889</v>
      </c>
      <c r="M35" s="38">
        <f t="shared" si="10"/>
        <v>3889</v>
      </c>
      <c r="N35" s="38">
        <f t="shared" si="10"/>
        <v>3889</v>
      </c>
      <c r="O35" s="38">
        <f t="shared" si="10"/>
        <v>3889</v>
      </c>
      <c r="P35" s="98">
        <f t="shared" si="10"/>
        <v>3889</v>
      </c>
      <c r="Q35" s="45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38">
        <f t="shared" si="10"/>
        <v>3818.2202000000002</v>
      </c>
      <c r="AI35" s="83">
        <f t="shared" si="10"/>
        <v>3818.2202000000002</v>
      </c>
      <c r="AJ35" s="78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103"/>
      <c r="J36" s="43"/>
      <c r="K36" s="8"/>
      <c r="L36" s="8"/>
      <c r="M36" s="8"/>
      <c r="N36" s="8"/>
      <c r="O36" s="8"/>
      <c r="P36" s="93"/>
      <c r="Q36" s="43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0"/>
    </row>
    <row r="37" spans="1:36" s="3" customFormat="1" ht="15.95" customHeight="1" x14ac:dyDescent="0.2">
      <c r="A37" s="5"/>
      <c r="B37" s="6"/>
      <c r="C37" s="5">
        <f>SUM(E35:AI35)/31</f>
        <v>3845.6188322580629</v>
      </c>
      <c r="D37" s="7"/>
      <c r="E37" s="8"/>
      <c r="F37" s="8"/>
      <c r="G37" s="8"/>
      <c r="H37" s="8"/>
      <c r="I37" s="103"/>
      <c r="J37" s="43"/>
      <c r="K37" s="8"/>
      <c r="L37" s="8"/>
      <c r="M37" s="8"/>
      <c r="N37" s="8"/>
      <c r="O37" s="8"/>
      <c r="P37" s="93"/>
      <c r="Q37" s="43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0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103"/>
      <c r="J38" s="43"/>
      <c r="K38" s="8"/>
      <c r="L38" s="8"/>
      <c r="M38" s="8"/>
      <c r="N38" s="8"/>
      <c r="O38" s="8"/>
      <c r="P38" s="93"/>
      <c r="Q38" s="43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0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1">
        <v>1</v>
      </c>
      <c r="J39" s="52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94">
        <v>1</v>
      </c>
      <c r="Q39" s="52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4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1">
        <v>1</v>
      </c>
      <c r="J40" s="52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94">
        <v>1</v>
      </c>
      <c r="Q40" s="52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1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0.9</v>
      </c>
      <c r="I41" s="51">
        <v>0.95</v>
      </c>
      <c r="J41" s="52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94">
        <v>1</v>
      </c>
      <c r="Q41" s="52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1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1">
        <v>1</v>
      </c>
      <c r="J42" s="52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94">
        <v>1</v>
      </c>
      <c r="Q42" s="52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1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1">
        <v>1</v>
      </c>
      <c r="J43" s="52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94">
        <v>1</v>
      </c>
      <c r="Q43" s="52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1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1">
        <v>1</v>
      </c>
      <c r="J44" s="52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94">
        <v>1</v>
      </c>
      <c r="Q44" s="52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1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1">
        <v>1</v>
      </c>
      <c r="J45" s="52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94">
        <v>1</v>
      </c>
      <c r="Q45" s="52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1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1">
        <v>1</v>
      </c>
      <c r="J46" s="52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94">
        <v>1</v>
      </c>
      <c r="Q46" s="52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1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1">
        <v>1</v>
      </c>
      <c r="J47" s="52">
        <v>1</v>
      </c>
      <c r="K47" s="50">
        <v>1</v>
      </c>
      <c r="L47" s="50">
        <v>1</v>
      </c>
      <c r="M47" s="50">
        <v>0</v>
      </c>
      <c r="N47" s="50">
        <v>0.3</v>
      </c>
      <c r="O47" s="50">
        <v>0.64</v>
      </c>
      <c r="P47" s="94">
        <v>1</v>
      </c>
      <c r="Q47" s="52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1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0.97</v>
      </c>
      <c r="I48" s="51">
        <v>0.97</v>
      </c>
      <c r="J48" s="52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94">
        <v>1</v>
      </c>
      <c r="Q48" s="52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1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1">
        <v>1</v>
      </c>
      <c r="J49" s="52">
        <v>1</v>
      </c>
      <c r="K49" s="50">
        <v>1</v>
      </c>
      <c r="L49" s="50">
        <v>1</v>
      </c>
      <c r="M49" s="50">
        <v>1</v>
      </c>
      <c r="N49" s="50">
        <v>1</v>
      </c>
      <c r="O49" s="50">
        <v>0.97</v>
      </c>
      <c r="P49" s="94">
        <v>1</v>
      </c>
      <c r="Q49" s="52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1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1">
        <v>1</v>
      </c>
      <c r="J50" s="52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94">
        <v>1</v>
      </c>
      <c r="Q50" s="52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1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7">
        <v>1</v>
      </c>
      <c r="J51" s="58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99">
        <v>1</v>
      </c>
      <c r="Q51" s="58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6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12699.72</v>
      </c>
      <c r="I52" s="105">
        <f t="shared" si="12"/>
        <v>12751.27</v>
      </c>
      <c r="J52" s="44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11730</v>
      </c>
      <c r="N52" s="32">
        <f t="shared" si="12"/>
        <v>12061.8</v>
      </c>
      <c r="O52" s="32">
        <f t="shared" si="12"/>
        <v>12405.14</v>
      </c>
      <c r="P52" s="97">
        <f t="shared" si="12"/>
        <v>12836</v>
      </c>
      <c r="Q52" s="44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2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/>
      <c r="F53" s="32"/>
      <c r="G53" s="32"/>
      <c r="H53" s="32"/>
      <c r="I53" s="105"/>
      <c r="J53" s="44"/>
      <c r="K53" s="32"/>
      <c r="L53" s="32"/>
      <c r="M53" s="32"/>
      <c r="N53" s="32"/>
      <c r="O53" s="32"/>
      <c r="P53" s="97"/>
      <c r="Q53" s="44">
        <f t="shared" ref="Q53:AI53" si="13">Q52*$C53</f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2">
        <f t="shared" si="13"/>
        <v>444.12559999999996</v>
      </c>
      <c r="AJ53" s="78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12836</v>
      </c>
      <c r="F54" s="38">
        <f t="shared" si="14"/>
        <v>12836</v>
      </c>
      <c r="G54" s="38">
        <f t="shared" si="14"/>
        <v>12836</v>
      </c>
      <c r="H54" s="38">
        <f t="shared" si="14"/>
        <v>12699.72</v>
      </c>
      <c r="I54" s="106">
        <f t="shared" si="14"/>
        <v>12751.27</v>
      </c>
      <c r="J54" s="45">
        <f t="shared" si="14"/>
        <v>12836</v>
      </c>
      <c r="K54" s="38">
        <f t="shared" si="14"/>
        <v>12836</v>
      </c>
      <c r="L54" s="38">
        <f t="shared" si="14"/>
        <v>12836</v>
      </c>
      <c r="M54" s="38">
        <f t="shared" si="14"/>
        <v>11730</v>
      </c>
      <c r="N54" s="38">
        <f t="shared" si="14"/>
        <v>12061.8</v>
      </c>
      <c r="O54" s="38">
        <f t="shared" si="14"/>
        <v>12405.14</v>
      </c>
      <c r="P54" s="98">
        <f t="shared" si="14"/>
        <v>12836</v>
      </c>
      <c r="Q54" s="45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3">
        <f t="shared" si="14"/>
        <v>12391.874400000001</v>
      </c>
      <c r="AJ54" s="78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103"/>
      <c r="J55" s="43"/>
      <c r="K55" s="8"/>
      <c r="L55" s="8"/>
      <c r="M55" s="8"/>
      <c r="N55" s="70"/>
      <c r="O55" s="8"/>
      <c r="P55" s="93"/>
      <c r="Q55" s="43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0"/>
    </row>
    <row r="56" spans="1:36" s="3" customFormat="1" ht="15.95" customHeight="1" x14ac:dyDescent="0.2">
      <c r="A56" s="5"/>
      <c r="B56" s="6"/>
      <c r="C56" s="5">
        <f>SUM(E54:AI54)/31</f>
        <v>12482.11430967741</v>
      </c>
      <c r="D56" s="7"/>
      <c r="E56" s="8"/>
      <c r="F56" s="8"/>
      <c r="G56" s="8"/>
      <c r="H56" s="8"/>
      <c r="I56" s="103"/>
      <c r="J56" s="43"/>
      <c r="K56" s="8"/>
      <c r="L56" s="8"/>
      <c r="M56" s="8"/>
      <c r="N56" s="8"/>
      <c r="O56" s="8"/>
      <c r="P56" s="93"/>
      <c r="Q56" s="43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0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103"/>
      <c r="J57" s="43"/>
      <c r="K57" s="8"/>
      <c r="L57" s="8"/>
      <c r="M57" s="8"/>
      <c r="N57" s="8"/>
      <c r="O57" s="8"/>
      <c r="P57" s="93"/>
      <c r="Q57" s="43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0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1">
        <v>1</v>
      </c>
      <c r="J58" s="52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94">
        <v>1</v>
      </c>
      <c r="Q58" s="52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1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1">
        <v>1</v>
      </c>
      <c r="J59" s="52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94">
        <v>1</v>
      </c>
      <c r="Q59" s="52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1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1">
        <v>1</v>
      </c>
      <c r="J60" s="52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94">
        <v>1</v>
      </c>
      <c r="Q60" s="52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1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1">
        <v>1</v>
      </c>
      <c r="J61" s="52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94">
        <v>1</v>
      </c>
      <c r="Q61" s="52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1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1">
        <v>1</v>
      </c>
      <c r="J62" s="52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94">
        <v>1</v>
      </c>
      <c r="Q62" s="52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1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1">
        <v>1</v>
      </c>
      <c r="J63" s="52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94">
        <v>1</v>
      </c>
      <c r="Q63" s="52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1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0</v>
      </c>
      <c r="F64" s="50">
        <v>0.2</v>
      </c>
      <c r="G64" s="50">
        <v>0.7</v>
      </c>
      <c r="H64" s="50">
        <v>0.96</v>
      </c>
      <c r="I64" s="51">
        <v>0.99</v>
      </c>
      <c r="J64" s="51">
        <v>0.96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94">
        <v>1</v>
      </c>
      <c r="Q64" s="52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1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103">
        <v>0.96</v>
      </c>
      <c r="J65" s="43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93">
        <v>0.96</v>
      </c>
      <c r="Q65" s="43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9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1">
        <v>1</v>
      </c>
      <c r="J66" s="52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94">
        <v>1</v>
      </c>
      <c r="Q66" s="52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1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0.3</v>
      </c>
      <c r="F67" s="50">
        <v>0</v>
      </c>
      <c r="G67" s="50">
        <v>0.2</v>
      </c>
      <c r="H67" s="50">
        <v>0.6</v>
      </c>
      <c r="I67" s="51">
        <v>0.9</v>
      </c>
      <c r="J67" s="51">
        <v>0.9</v>
      </c>
      <c r="K67" s="51">
        <v>0.8</v>
      </c>
      <c r="L67" s="50">
        <v>1</v>
      </c>
      <c r="M67" s="50">
        <v>1</v>
      </c>
      <c r="N67" s="50">
        <v>1</v>
      </c>
      <c r="O67" s="50">
        <v>1</v>
      </c>
      <c r="P67" s="94">
        <v>1</v>
      </c>
      <c r="Q67" s="52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1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1">
        <v>1</v>
      </c>
      <c r="J68" s="52">
        <v>0.99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94">
        <v>1</v>
      </c>
      <c r="Q68" s="52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1">
        <v>1</v>
      </c>
    </row>
    <row r="69" spans="1:36" s="3" customFormat="1" ht="15.95" customHeight="1" x14ac:dyDescent="0.2">
      <c r="A69" s="60">
        <f t="shared" si="15"/>
        <v>12</v>
      </c>
      <c r="B69" s="62" t="s">
        <v>48</v>
      </c>
      <c r="C69" s="60">
        <v>485</v>
      </c>
      <c r="D69" s="63"/>
      <c r="E69" s="64">
        <v>0</v>
      </c>
      <c r="F69" s="64">
        <v>0</v>
      </c>
      <c r="G69" s="64">
        <v>0</v>
      </c>
      <c r="H69" s="64">
        <v>0</v>
      </c>
      <c r="I69" s="66">
        <v>0</v>
      </c>
      <c r="J69" s="110">
        <v>0</v>
      </c>
      <c r="K69" s="109">
        <v>0</v>
      </c>
      <c r="L69" s="109">
        <v>0</v>
      </c>
      <c r="M69" s="109">
        <v>0</v>
      </c>
      <c r="N69" s="109">
        <v>0</v>
      </c>
      <c r="O69" s="109">
        <v>0</v>
      </c>
      <c r="P69" s="111">
        <v>0</v>
      </c>
      <c r="Q69" s="110">
        <v>0</v>
      </c>
      <c r="R69" s="110">
        <v>0.2</v>
      </c>
      <c r="S69" s="110">
        <v>0.3</v>
      </c>
      <c r="T69" s="110">
        <v>0.5</v>
      </c>
      <c r="U69" s="110">
        <v>0.7</v>
      </c>
      <c r="V69" s="110">
        <v>0.9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1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1">
        <v>1</v>
      </c>
      <c r="J70" s="52">
        <v>1</v>
      </c>
      <c r="K70" s="50">
        <v>0</v>
      </c>
      <c r="L70" s="50">
        <v>0.01</v>
      </c>
      <c r="M70" s="50">
        <v>0.7</v>
      </c>
      <c r="N70" s="50">
        <v>1</v>
      </c>
      <c r="O70" s="50">
        <v>1</v>
      </c>
      <c r="P70" s="94">
        <v>1</v>
      </c>
      <c r="Q70" s="52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1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7">
        <v>1</v>
      </c>
      <c r="J71" s="58">
        <v>0.98</v>
      </c>
      <c r="K71" s="57">
        <v>0.99</v>
      </c>
      <c r="L71" s="58">
        <v>0.98</v>
      </c>
      <c r="M71" s="56">
        <v>1</v>
      </c>
      <c r="N71" s="56">
        <v>1</v>
      </c>
      <c r="O71" s="56">
        <v>1</v>
      </c>
      <c r="P71" s="99">
        <v>1</v>
      </c>
      <c r="Q71" s="58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6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10121.279999999999</v>
      </c>
      <c r="F72" s="32">
        <f t="shared" si="16"/>
        <v>9956.68</v>
      </c>
      <c r="G72" s="32">
        <f t="shared" si="16"/>
        <v>10569.28</v>
      </c>
      <c r="H72" s="32">
        <f t="shared" si="16"/>
        <v>11206.919999999998</v>
      </c>
      <c r="I72" s="105">
        <f t="shared" si="16"/>
        <v>11554.14</v>
      </c>
      <c r="J72" s="44">
        <f t="shared" si="16"/>
        <v>11509.689999999999</v>
      </c>
      <c r="K72" s="32">
        <f t="shared" si="16"/>
        <v>10657.390000000001</v>
      </c>
      <c r="L72" s="32">
        <f t="shared" si="16"/>
        <v>10872.99</v>
      </c>
      <c r="M72" s="32">
        <f t="shared" si="16"/>
        <v>11433.18</v>
      </c>
      <c r="N72" s="32">
        <f t="shared" si="16"/>
        <v>11669.880000000001</v>
      </c>
      <c r="O72" s="32">
        <f t="shared" si="16"/>
        <v>11669.880000000001</v>
      </c>
      <c r="P72" s="97">
        <f t="shared" si="16"/>
        <v>11669.880000000001</v>
      </c>
      <c r="Q72" s="44">
        <f t="shared" si="16"/>
        <v>11669.880000000001</v>
      </c>
      <c r="R72" s="32">
        <f t="shared" si="16"/>
        <v>11766.880000000001</v>
      </c>
      <c r="S72" s="32">
        <f t="shared" si="16"/>
        <v>11815.380000000001</v>
      </c>
      <c r="T72" s="32">
        <f t="shared" si="16"/>
        <v>11912.380000000001</v>
      </c>
      <c r="U72" s="32">
        <f t="shared" si="16"/>
        <v>12009.380000000001</v>
      </c>
      <c r="V72" s="32">
        <f t="shared" si="16"/>
        <v>12106.380000000001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2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/>
      <c r="F73" s="32"/>
      <c r="G73" s="32"/>
      <c r="H73" s="32"/>
      <c r="I73" s="105"/>
      <c r="J73" s="44"/>
      <c r="K73" s="32"/>
      <c r="L73" s="32"/>
      <c r="M73" s="32"/>
      <c r="N73" s="32"/>
      <c r="O73" s="32"/>
      <c r="P73" s="97"/>
      <c r="Q73" s="44">
        <f t="shared" ref="Q73:AI73" si="17">Q72*$C73</f>
        <v>372.26917200000003</v>
      </c>
      <c r="R73" s="32">
        <f t="shared" si="17"/>
        <v>375.363472</v>
      </c>
      <c r="S73" s="32">
        <f t="shared" si="17"/>
        <v>376.91062199999999</v>
      </c>
      <c r="T73" s="32">
        <f t="shared" si="17"/>
        <v>380.00492200000002</v>
      </c>
      <c r="U73" s="32">
        <f t="shared" si="17"/>
        <v>383.099222</v>
      </c>
      <c r="V73" s="32">
        <f t="shared" si="17"/>
        <v>386.19352200000003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2">
        <f t="shared" si="17"/>
        <v>387.74067200000002</v>
      </c>
      <c r="AJ73" s="78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10121.279999999999</v>
      </c>
      <c r="F74" s="38">
        <f t="shared" si="18"/>
        <v>9956.68</v>
      </c>
      <c r="G74" s="38">
        <f t="shared" si="18"/>
        <v>10569.28</v>
      </c>
      <c r="H74" s="38">
        <f t="shared" si="18"/>
        <v>11206.919999999998</v>
      </c>
      <c r="I74" s="106">
        <f t="shared" si="18"/>
        <v>11554.14</v>
      </c>
      <c r="J74" s="45">
        <f t="shared" si="18"/>
        <v>11509.689999999999</v>
      </c>
      <c r="K74" s="38">
        <f t="shared" si="18"/>
        <v>10657.390000000001</v>
      </c>
      <c r="L74" s="38">
        <f t="shared" si="18"/>
        <v>10872.99</v>
      </c>
      <c r="M74" s="38">
        <f t="shared" si="18"/>
        <v>11433.18</v>
      </c>
      <c r="N74" s="38">
        <f t="shared" si="18"/>
        <v>11669.880000000001</v>
      </c>
      <c r="O74" s="38">
        <f t="shared" si="18"/>
        <v>11669.880000000001</v>
      </c>
      <c r="P74" s="98">
        <f t="shared" si="18"/>
        <v>11669.880000000001</v>
      </c>
      <c r="Q74" s="45">
        <f t="shared" si="18"/>
        <v>11297.610828000001</v>
      </c>
      <c r="R74" s="38">
        <f t="shared" si="18"/>
        <v>11391.516528</v>
      </c>
      <c r="S74" s="38">
        <f t="shared" si="18"/>
        <v>11438.469378000002</v>
      </c>
      <c r="T74" s="38">
        <f t="shared" si="18"/>
        <v>11532.375078000001</v>
      </c>
      <c r="U74" s="38">
        <f t="shared" si="18"/>
        <v>11626.280778</v>
      </c>
      <c r="V74" s="38">
        <f t="shared" si="18"/>
        <v>11720.186478000001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3">
        <f t="shared" si="18"/>
        <v>11767.139328000001</v>
      </c>
      <c r="AJ74" s="78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103"/>
      <c r="J75" s="43"/>
      <c r="K75" s="8"/>
      <c r="L75" s="8"/>
      <c r="M75" s="8"/>
      <c r="N75" s="8"/>
      <c r="O75" s="8"/>
      <c r="P75" s="93"/>
      <c r="Q75" s="43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0"/>
    </row>
    <row r="76" spans="1:36" s="3" customFormat="1" ht="15.95" customHeight="1" x14ac:dyDescent="0.2">
      <c r="A76" s="5"/>
      <c r="B76" s="6"/>
      <c r="C76" s="5">
        <f>SUM(E74:AI74)/31</f>
        <v>11447.433559096778</v>
      </c>
      <c r="D76" s="7"/>
      <c r="E76" s="8"/>
      <c r="F76" s="8"/>
      <c r="G76" s="8"/>
      <c r="H76" s="8"/>
      <c r="I76" s="103"/>
      <c r="J76" s="43"/>
      <c r="K76" s="8"/>
      <c r="L76" s="8"/>
      <c r="M76" s="8"/>
      <c r="N76" s="8"/>
      <c r="O76" s="8"/>
      <c r="P76" s="93"/>
      <c r="Q76" s="43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0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103"/>
      <c r="J77" s="43"/>
      <c r="K77" s="8"/>
      <c r="L77" s="8"/>
      <c r="M77" s="8"/>
      <c r="N77" s="8"/>
      <c r="O77" s="8"/>
      <c r="P77" s="93"/>
      <c r="Q77" s="43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0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1">
        <v>1</v>
      </c>
      <c r="J78" s="52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94">
        <v>1</v>
      </c>
      <c r="Q78" s="52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1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1">
        <v>1</v>
      </c>
      <c r="J79" s="52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94">
        <v>1</v>
      </c>
      <c r="Q79" s="52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1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1">
        <v>1</v>
      </c>
      <c r="J80" s="52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94">
        <v>1</v>
      </c>
      <c r="Q80" s="52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1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1">
        <v>1</v>
      </c>
      <c r="J81" s="52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94">
        <v>1</v>
      </c>
      <c r="Q81" s="52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1">
        <v>1</v>
      </c>
    </row>
    <row r="82" spans="1:36" s="3" customFormat="1" ht="15.95" customHeight="1" x14ac:dyDescent="0.2">
      <c r="A82" s="60">
        <f>+A81+1</f>
        <v>5</v>
      </c>
      <c r="B82" s="62" t="s">
        <v>56</v>
      </c>
      <c r="C82" s="60">
        <v>540</v>
      </c>
      <c r="D82" s="63"/>
      <c r="E82" s="64">
        <v>1</v>
      </c>
      <c r="F82" s="64">
        <v>0</v>
      </c>
      <c r="G82" s="64">
        <v>0</v>
      </c>
      <c r="H82" s="64">
        <v>0</v>
      </c>
      <c r="I82" s="66">
        <v>0</v>
      </c>
      <c r="J82" s="65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95">
        <v>0</v>
      </c>
      <c r="Q82" s="65">
        <v>0</v>
      </c>
      <c r="R82" s="64">
        <v>0.2</v>
      </c>
      <c r="S82" s="64">
        <v>0.5</v>
      </c>
      <c r="T82" s="64">
        <v>0.9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81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7">
        <v>1</v>
      </c>
      <c r="J83" s="58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99">
        <v>1</v>
      </c>
      <c r="Q83" s="91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6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2920</v>
      </c>
      <c r="G84" s="32">
        <f t="shared" si="19"/>
        <v>2920</v>
      </c>
      <c r="H84" s="32">
        <f t="shared" si="19"/>
        <v>2920</v>
      </c>
      <c r="I84" s="105">
        <f t="shared" si="19"/>
        <v>2920</v>
      </c>
      <c r="J84" s="44">
        <f t="shared" si="19"/>
        <v>2920</v>
      </c>
      <c r="K84" s="32">
        <f t="shared" si="19"/>
        <v>2920</v>
      </c>
      <c r="L84" s="32">
        <f t="shared" si="19"/>
        <v>2920</v>
      </c>
      <c r="M84" s="32">
        <f t="shared" si="19"/>
        <v>2920</v>
      </c>
      <c r="N84" s="32">
        <f t="shared" si="19"/>
        <v>2920</v>
      </c>
      <c r="O84" s="32">
        <f t="shared" si="19"/>
        <v>2920</v>
      </c>
      <c r="P84" s="97">
        <f t="shared" si="19"/>
        <v>2920</v>
      </c>
      <c r="Q84" s="44">
        <f t="shared" si="19"/>
        <v>2920</v>
      </c>
      <c r="R84" s="32">
        <f t="shared" si="19"/>
        <v>3028</v>
      </c>
      <c r="S84" s="32">
        <f t="shared" si="19"/>
        <v>3190</v>
      </c>
      <c r="T84" s="32">
        <f t="shared" si="19"/>
        <v>3406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2">
        <f t="shared" si="19"/>
        <v>3460</v>
      </c>
    </row>
    <row r="85" spans="1:36" s="39" customFormat="1" ht="15.95" customHeight="1" x14ac:dyDescent="0.2">
      <c r="A85" s="35"/>
      <c r="B85" s="33" t="s">
        <v>110</v>
      </c>
      <c r="C85" s="40">
        <v>0.05</v>
      </c>
      <c r="D85" s="37"/>
      <c r="E85" s="32"/>
      <c r="F85" s="32"/>
      <c r="G85" s="32"/>
      <c r="H85" s="32"/>
      <c r="I85" s="105"/>
      <c r="J85" s="44"/>
      <c r="K85" s="32"/>
      <c r="L85" s="32"/>
      <c r="M85" s="32"/>
      <c r="N85" s="32"/>
      <c r="O85" s="32"/>
      <c r="P85" s="97"/>
      <c r="Q85" s="44">
        <f t="shared" ref="Q85:AI85" si="20">Q84*$C85</f>
        <v>146</v>
      </c>
      <c r="R85" s="32">
        <f t="shared" si="20"/>
        <v>151.4</v>
      </c>
      <c r="S85" s="32">
        <f t="shared" si="20"/>
        <v>159.5</v>
      </c>
      <c r="T85" s="32">
        <f t="shared" si="20"/>
        <v>170.3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173</v>
      </c>
      <c r="Y85" s="32">
        <f t="shared" si="20"/>
        <v>173</v>
      </c>
      <c r="Z85" s="32">
        <f t="shared" si="20"/>
        <v>173</v>
      </c>
      <c r="AA85" s="32">
        <f t="shared" si="20"/>
        <v>173</v>
      </c>
      <c r="AB85" s="32">
        <f t="shared" si="20"/>
        <v>173</v>
      </c>
      <c r="AC85" s="32">
        <f t="shared" si="20"/>
        <v>173</v>
      </c>
      <c r="AD85" s="32">
        <f t="shared" si="20"/>
        <v>173</v>
      </c>
      <c r="AE85" s="32">
        <f t="shared" si="20"/>
        <v>173</v>
      </c>
      <c r="AF85" s="32">
        <f t="shared" si="20"/>
        <v>173</v>
      </c>
      <c r="AG85" s="32">
        <f t="shared" si="20"/>
        <v>173</v>
      </c>
      <c r="AH85" s="32">
        <f t="shared" si="20"/>
        <v>173</v>
      </c>
      <c r="AI85" s="82">
        <f t="shared" si="20"/>
        <v>173</v>
      </c>
      <c r="AJ85" s="78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3460</v>
      </c>
      <c r="F86" s="38">
        <f t="shared" si="21"/>
        <v>2920</v>
      </c>
      <c r="G86" s="38">
        <f t="shared" si="21"/>
        <v>2920</v>
      </c>
      <c r="H86" s="38">
        <f t="shared" si="21"/>
        <v>2920</v>
      </c>
      <c r="I86" s="106">
        <f t="shared" si="21"/>
        <v>2920</v>
      </c>
      <c r="J86" s="45">
        <f t="shared" si="21"/>
        <v>2920</v>
      </c>
      <c r="K86" s="38">
        <f t="shared" si="21"/>
        <v>2920</v>
      </c>
      <c r="L86" s="38">
        <f t="shared" si="21"/>
        <v>2920</v>
      </c>
      <c r="M86" s="38">
        <f t="shared" si="21"/>
        <v>2920</v>
      </c>
      <c r="N86" s="38">
        <f t="shared" si="21"/>
        <v>2920</v>
      </c>
      <c r="O86" s="38">
        <f t="shared" si="21"/>
        <v>2920</v>
      </c>
      <c r="P86" s="98">
        <f t="shared" si="21"/>
        <v>2920</v>
      </c>
      <c r="Q86" s="45">
        <f t="shared" si="21"/>
        <v>2774</v>
      </c>
      <c r="R86" s="38">
        <f t="shared" si="21"/>
        <v>2876.6</v>
      </c>
      <c r="S86" s="38">
        <f t="shared" si="21"/>
        <v>3030.5</v>
      </c>
      <c r="T86" s="38">
        <f t="shared" si="21"/>
        <v>3235.7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3287</v>
      </c>
      <c r="Y86" s="38">
        <f t="shared" si="21"/>
        <v>3287</v>
      </c>
      <c r="Z86" s="38">
        <f t="shared" si="21"/>
        <v>3287</v>
      </c>
      <c r="AA86" s="38">
        <f t="shared" si="21"/>
        <v>3287</v>
      </c>
      <c r="AB86" s="38">
        <f t="shared" si="21"/>
        <v>3287</v>
      </c>
      <c r="AC86" s="38">
        <f t="shared" si="21"/>
        <v>3287</v>
      </c>
      <c r="AD86" s="38">
        <f t="shared" si="21"/>
        <v>3287</v>
      </c>
      <c r="AE86" s="38">
        <f t="shared" si="21"/>
        <v>3287</v>
      </c>
      <c r="AF86" s="38">
        <f t="shared" si="21"/>
        <v>3287</v>
      </c>
      <c r="AG86" s="38">
        <f t="shared" si="21"/>
        <v>3287</v>
      </c>
      <c r="AH86" s="38">
        <f t="shared" si="21"/>
        <v>3287</v>
      </c>
      <c r="AI86" s="83">
        <f t="shared" si="21"/>
        <v>3287</v>
      </c>
      <c r="AJ86" s="78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103"/>
      <c r="J87" s="43"/>
      <c r="K87" s="8"/>
      <c r="L87" s="8"/>
      <c r="M87" s="8"/>
      <c r="N87" s="8"/>
      <c r="O87" s="8"/>
      <c r="P87" s="93"/>
      <c r="Q87" s="43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0"/>
    </row>
    <row r="88" spans="1:36" s="3" customFormat="1" ht="15.95" customHeight="1" x14ac:dyDescent="0.2">
      <c r="A88" s="5"/>
      <c r="B88" s="6"/>
      <c r="C88" s="5">
        <f>SUM(E86:AI86)/31</f>
        <v>3122.6387096774188</v>
      </c>
      <c r="D88" s="7"/>
      <c r="E88" s="8"/>
      <c r="F88" s="8"/>
      <c r="G88" s="8"/>
      <c r="H88" s="8"/>
      <c r="I88" s="103"/>
      <c r="J88" s="43"/>
      <c r="K88" s="8"/>
      <c r="L88" s="8"/>
      <c r="M88" s="8"/>
      <c r="N88" s="8"/>
      <c r="O88" s="8"/>
      <c r="P88" s="93"/>
      <c r="Q88" s="43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0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103"/>
      <c r="J89" s="43"/>
      <c r="K89" s="8"/>
      <c r="L89" s="8"/>
      <c r="M89" s="8"/>
      <c r="N89" s="8"/>
      <c r="O89" s="8"/>
      <c r="P89" s="93"/>
      <c r="Q89" s="43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0"/>
    </row>
    <row r="90" spans="1:36" s="3" customFormat="1" ht="15.95" customHeight="1" x14ac:dyDescent="0.2">
      <c r="A90" s="60">
        <v>1</v>
      </c>
      <c r="B90" s="62" t="s">
        <v>63</v>
      </c>
      <c r="C90" s="60">
        <v>780</v>
      </c>
      <c r="D90" s="63"/>
      <c r="E90" s="64">
        <v>1</v>
      </c>
      <c r="F90" s="64">
        <v>1</v>
      </c>
      <c r="G90" s="64">
        <v>1</v>
      </c>
      <c r="H90" s="64">
        <v>1</v>
      </c>
      <c r="I90" s="66">
        <v>1</v>
      </c>
      <c r="J90" s="65">
        <v>1</v>
      </c>
      <c r="K90" s="64">
        <v>1</v>
      </c>
      <c r="L90" s="64">
        <v>1</v>
      </c>
      <c r="M90" s="64">
        <v>1</v>
      </c>
      <c r="N90" s="64">
        <v>0.5</v>
      </c>
      <c r="O90" s="64">
        <v>0.5</v>
      </c>
      <c r="P90" s="95">
        <v>0.55000000000000004</v>
      </c>
      <c r="Q90" s="52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1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1">
        <v>1</v>
      </c>
      <c r="J91" s="52">
        <v>1</v>
      </c>
      <c r="K91" s="50">
        <v>0.99</v>
      </c>
      <c r="L91" s="50">
        <v>0.99</v>
      </c>
      <c r="M91" s="50">
        <v>1</v>
      </c>
      <c r="N91" s="50">
        <v>1</v>
      </c>
      <c r="O91" s="50">
        <v>1</v>
      </c>
      <c r="P91" s="94">
        <v>1</v>
      </c>
      <c r="Q91" s="52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1">
        <v>1</v>
      </c>
    </row>
    <row r="92" spans="1:36" s="3" customFormat="1" ht="15.95" customHeight="1" x14ac:dyDescent="0.2">
      <c r="A92" s="60">
        <f t="shared" si="22"/>
        <v>3</v>
      </c>
      <c r="B92" s="62" t="s">
        <v>65</v>
      </c>
      <c r="C92" s="60">
        <v>975</v>
      </c>
      <c r="D92" s="63"/>
      <c r="E92" s="64">
        <v>0</v>
      </c>
      <c r="F92" s="64">
        <v>0</v>
      </c>
      <c r="G92" s="64">
        <v>0</v>
      </c>
      <c r="H92" s="64">
        <v>0</v>
      </c>
      <c r="I92" s="66">
        <v>0</v>
      </c>
      <c r="J92" s="65">
        <v>0</v>
      </c>
      <c r="K92" s="64">
        <v>0</v>
      </c>
      <c r="L92" s="64">
        <v>0</v>
      </c>
      <c r="M92" s="64">
        <v>0</v>
      </c>
      <c r="N92" s="64">
        <v>0</v>
      </c>
      <c r="O92" s="64">
        <v>0</v>
      </c>
      <c r="P92" s="95">
        <v>0</v>
      </c>
      <c r="Q92" s="65">
        <v>0</v>
      </c>
      <c r="R92" s="64">
        <v>0</v>
      </c>
      <c r="S92" s="64">
        <v>0</v>
      </c>
      <c r="T92" s="64">
        <v>0</v>
      </c>
      <c r="U92" s="64">
        <v>0.2</v>
      </c>
      <c r="V92" s="64">
        <v>0.3</v>
      </c>
      <c r="W92" s="64">
        <v>0.5</v>
      </c>
      <c r="X92" s="64">
        <v>0.7</v>
      </c>
      <c r="Y92" s="64">
        <v>0.9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1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1">
        <v>1</v>
      </c>
      <c r="J93" s="52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94">
        <v>1</v>
      </c>
      <c r="Q93" s="52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1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1">
        <v>1</v>
      </c>
      <c r="J94" s="52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94">
        <v>1</v>
      </c>
      <c r="Q94" s="52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1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1">
        <v>1</v>
      </c>
      <c r="J95" s="52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94">
        <v>1</v>
      </c>
      <c r="Q95" s="52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1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1">
        <v>1</v>
      </c>
      <c r="J96" s="52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94">
        <v>1</v>
      </c>
      <c r="Q96" s="52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1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1">
        <v>1</v>
      </c>
      <c r="J97" s="52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94">
        <v>1</v>
      </c>
      <c r="Q97" s="52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1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1">
        <v>1</v>
      </c>
      <c r="J98" s="52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94">
        <v>1</v>
      </c>
      <c r="Q98" s="52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1">
        <v>1</v>
      </c>
    </row>
    <row r="99" spans="1:36" s="3" customFormat="1" ht="15.95" customHeight="1" x14ac:dyDescent="0.2">
      <c r="A99" s="60">
        <f t="shared" si="22"/>
        <v>10</v>
      </c>
      <c r="B99" s="62" t="s">
        <v>61</v>
      </c>
      <c r="C99" s="60">
        <v>1162</v>
      </c>
      <c r="D99" s="63"/>
      <c r="E99" s="64">
        <v>0</v>
      </c>
      <c r="F99" s="64">
        <v>0</v>
      </c>
      <c r="G99" s="64">
        <v>0</v>
      </c>
      <c r="H99" s="64">
        <v>0</v>
      </c>
      <c r="I99" s="66">
        <v>0</v>
      </c>
      <c r="J99" s="65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95">
        <v>0</v>
      </c>
      <c r="Q99" s="65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64">
        <v>0</v>
      </c>
      <c r="X99" s="64">
        <v>0</v>
      </c>
      <c r="Y99" s="64">
        <v>0</v>
      </c>
      <c r="Z99" s="64">
        <v>0</v>
      </c>
      <c r="AA99" s="64">
        <v>0</v>
      </c>
      <c r="AB99" s="64">
        <v>0</v>
      </c>
      <c r="AC99" s="64">
        <v>0</v>
      </c>
      <c r="AD99" s="64">
        <v>0</v>
      </c>
      <c r="AE99" s="64">
        <v>0</v>
      </c>
      <c r="AF99" s="64">
        <v>0</v>
      </c>
      <c r="AG99" s="64">
        <v>0</v>
      </c>
      <c r="AH99" s="64">
        <v>0.2</v>
      </c>
      <c r="AI99" s="90">
        <v>0.3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7">
        <v>1</v>
      </c>
      <c r="J100" s="58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99">
        <v>1</v>
      </c>
      <c r="Q100" s="58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6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7155</v>
      </c>
      <c r="F101" s="32">
        <f t="shared" si="23"/>
        <v>7155</v>
      </c>
      <c r="G101" s="32">
        <f t="shared" si="23"/>
        <v>7155</v>
      </c>
      <c r="H101" s="32">
        <f t="shared" si="23"/>
        <v>7155</v>
      </c>
      <c r="I101" s="105">
        <f t="shared" si="23"/>
        <v>7155</v>
      </c>
      <c r="J101" s="44">
        <f t="shared" si="23"/>
        <v>7155</v>
      </c>
      <c r="K101" s="32">
        <f t="shared" si="23"/>
        <v>7150.3</v>
      </c>
      <c r="L101" s="32">
        <f t="shared" si="23"/>
        <v>7150.3</v>
      </c>
      <c r="M101" s="32">
        <f t="shared" si="23"/>
        <v>7155</v>
      </c>
      <c r="N101" s="32">
        <f t="shared" si="23"/>
        <v>6765</v>
      </c>
      <c r="O101" s="32">
        <f t="shared" si="23"/>
        <v>6765</v>
      </c>
      <c r="P101" s="97">
        <f t="shared" si="23"/>
        <v>6804</v>
      </c>
      <c r="Q101" s="44">
        <f t="shared" si="23"/>
        <v>7155</v>
      </c>
      <c r="R101" s="32">
        <f t="shared" si="23"/>
        <v>7155</v>
      </c>
      <c r="S101" s="32">
        <f t="shared" si="23"/>
        <v>7155</v>
      </c>
      <c r="T101" s="32">
        <f t="shared" si="23"/>
        <v>7155</v>
      </c>
      <c r="U101" s="32">
        <f t="shared" si="23"/>
        <v>7350</v>
      </c>
      <c r="V101" s="32">
        <f t="shared" si="23"/>
        <v>7447.5</v>
      </c>
      <c r="W101" s="32">
        <f t="shared" si="23"/>
        <v>7642.5</v>
      </c>
      <c r="X101" s="32">
        <f t="shared" si="23"/>
        <v>7837.5</v>
      </c>
      <c r="Y101" s="32">
        <f t="shared" si="23"/>
        <v>8032.5</v>
      </c>
      <c r="Z101" s="32">
        <f t="shared" si="23"/>
        <v>8130</v>
      </c>
      <c r="AA101" s="32">
        <f t="shared" si="23"/>
        <v>8130</v>
      </c>
      <c r="AB101" s="32">
        <f t="shared" si="23"/>
        <v>8130</v>
      </c>
      <c r="AC101" s="32">
        <f t="shared" si="23"/>
        <v>8130</v>
      </c>
      <c r="AD101" s="32">
        <f t="shared" si="23"/>
        <v>8130</v>
      </c>
      <c r="AE101" s="32">
        <f t="shared" si="23"/>
        <v>8130</v>
      </c>
      <c r="AF101" s="32">
        <f t="shared" si="23"/>
        <v>8130</v>
      </c>
      <c r="AG101" s="32">
        <f t="shared" si="23"/>
        <v>8130</v>
      </c>
      <c r="AH101" s="32">
        <f t="shared" si="23"/>
        <v>8362.4</v>
      </c>
      <c r="AI101" s="82">
        <f t="shared" si="23"/>
        <v>8478.6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/>
      <c r="F102" s="32"/>
      <c r="G102" s="32"/>
      <c r="H102" s="32"/>
      <c r="I102" s="105"/>
      <c r="J102" s="44"/>
      <c r="K102" s="32"/>
      <c r="L102" s="32"/>
      <c r="M102" s="32"/>
      <c r="N102" s="32"/>
      <c r="O102" s="32"/>
      <c r="P102" s="97"/>
      <c r="Q102" s="44">
        <f t="shared" ref="Q102:AI102" si="24">Q101*$C102</f>
        <v>520.16849999999999</v>
      </c>
      <c r="R102" s="32">
        <f t="shared" si="24"/>
        <v>520.16849999999999</v>
      </c>
      <c r="S102" s="32">
        <f t="shared" si="24"/>
        <v>520.16849999999999</v>
      </c>
      <c r="T102" s="32">
        <f t="shared" si="24"/>
        <v>520.16849999999999</v>
      </c>
      <c r="U102" s="32">
        <f t="shared" si="24"/>
        <v>534.34500000000003</v>
      </c>
      <c r="V102" s="32">
        <f t="shared" si="24"/>
        <v>541.43325000000004</v>
      </c>
      <c r="W102" s="32">
        <f t="shared" si="24"/>
        <v>555.60974999999996</v>
      </c>
      <c r="X102" s="32">
        <f t="shared" si="24"/>
        <v>569.78625</v>
      </c>
      <c r="Y102" s="32">
        <f t="shared" si="24"/>
        <v>583.96275000000003</v>
      </c>
      <c r="Z102" s="32">
        <f t="shared" si="24"/>
        <v>591.05100000000004</v>
      </c>
      <c r="AA102" s="32">
        <f t="shared" si="24"/>
        <v>591.05100000000004</v>
      </c>
      <c r="AB102" s="32">
        <f t="shared" si="24"/>
        <v>591.05100000000004</v>
      </c>
      <c r="AC102" s="32">
        <f t="shared" si="24"/>
        <v>591.05100000000004</v>
      </c>
      <c r="AD102" s="32">
        <f t="shared" si="24"/>
        <v>591.05100000000004</v>
      </c>
      <c r="AE102" s="32">
        <f t="shared" si="24"/>
        <v>591.05100000000004</v>
      </c>
      <c r="AF102" s="32">
        <f t="shared" si="24"/>
        <v>591.05100000000004</v>
      </c>
      <c r="AG102" s="32">
        <f t="shared" si="24"/>
        <v>591.05100000000004</v>
      </c>
      <c r="AH102" s="32">
        <f t="shared" si="24"/>
        <v>607.94647999999995</v>
      </c>
      <c r="AI102" s="82">
        <f t="shared" si="24"/>
        <v>616.39422000000002</v>
      </c>
      <c r="AJ102" s="78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7155</v>
      </c>
      <c r="F103" s="38">
        <f t="shared" si="25"/>
        <v>7155</v>
      </c>
      <c r="G103" s="38">
        <f t="shared" si="25"/>
        <v>7155</v>
      </c>
      <c r="H103" s="38">
        <f t="shared" si="25"/>
        <v>7155</v>
      </c>
      <c r="I103" s="106">
        <f t="shared" si="25"/>
        <v>7155</v>
      </c>
      <c r="J103" s="45">
        <f t="shared" si="25"/>
        <v>7155</v>
      </c>
      <c r="K103" s="38">
        <f t="shared" si="25"/>
        <v>7150.3</v>
      </c>
      <c r="L103" s="38">
        <f t="shared" si="25"/>
        <v>7150.3</v>
      </c>
      <c r="M103" s="38">
        <f t="shared" si="25"/>
        <v>7155</v>
      </c>
      <c r="N103" s="38">
        <f t="shared" si="25"/>
        <v>6765</v>
      </c>
      <c r="O103" s="38">
        <f t="shared" si="25"/>
        <v>6765</v>
      </c>
      <c r="P103" s="98">
        <f t="shared" si="25"/>
        <v>6804</v>
      </c>
      <c r="Q103" s="45">
        <f t="shared" si="25"/>
        <v>6634.8315000000002</v>
      </c>
      <c r="R103" s="38">
        <f t="shared" si="25"/>
        <v>6634.8315000000002</v>
      </c>
      <c r="S103" s="38">
        <f t="shared" si="25"/>
        <v>6634.8315000000002</v>
      </c>
      <c r="T103" s="38">
        <f t="shared" si="25"/>
        <v>6634.8315000000002</v>
      </c>
      <c r="U103" s="38">
        <f t="shared" si="25"/>
        <v>6815.6549999999997</v>
      </c>
      <c r="V103" s="38">
        <f t="shared" si="25"/>
        <v>6906.06675</v>
      </c>
      <c r="W103" s="38">
        <f t="shared" si="25"/>
        <v>7086.8902500000004</v>
      </c>
      <c r="X103" s="38">
        <f t="shared" si="25"/>
        <v>7267.7137499999999</v>
      </c>
      <c r="Y103" s="38">
        <f t="shared" si="25"/>
        <v>7448.5372500000003</v>
      </c>
      <c r="Z103" s="38">
        <f t="shared" si="25"/>
        <v>7538.9489999999996</v>
      </c>
      <c r="AA103" s="38">
        <f t="shared" si="25"/>
        <v>7538.9489999999996</v>
      </c>
      <c r="AB103" s="38">
        <f t="shared" si="25"/>
        <v>7538.9489999999996</v>
      </c>
      <c r="AC103" s="38">
        <f t="shared" si="25"/>
        <v>7538.9489999999996</v>
      </c>
      <c r="AD103" s="38">
        <f t="shared" si="25"/>
        <v>7538.9489999999996</v>
      </c>
      <c r="AE103" s="38">
        <f t="shared" si="25"/>
        <v>7538.9489999999996</v>
      </c>
      <c r="AF103" s="38">
        <f t="shared" si="25"/>
        <v>7538.9489999999996</v>
      </c>
      <c r="AG103" s="38">
        <f t="shared" si="25"/>
        <v>7538.9489999999996</v>
      </c>
      <c r="AH103" s="38">
        <f t="shared" si="25"/>
        <v>7754.45352</v>
      </c>
      <c r="AI103" s="83">
        <f t="shared" si="25"/>
        <v>7862.2057800000002</v>
      </c>
      <c r="AJ103" s="78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103"/>
      <c r="J104" s="43"/>
      <c r="K104" s="8"/>
      <c r="L104" s="8"/>
      <c r="M104" s="8"/>
      <c r="N104" s="8"/>
      <c r="O104" s="8"/>
      <c r="P104" s="93"/>
      <c r="Q104" s="43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0"/>
    </row>
    <row r="105" spans="1:36" s="3" customFormat="1" ht="15.95" customHeight="1" x14ac:dyDescent="0.2">
      <c r="A105" s="5"/>
      <c r="B105" s="6"/>
      <c r="C105" s="5">
        <f>SUM(E103:AI103)/31</f>
        <v>7184.2593645161269</v>
      </c>
      <c r="D105" s="7"/>
      <c r="E105" s="8"/>
      <c r="F105" s="8"/>
      <c r="G105" s="8"/>
      <c r="H105" s="8"/>
      <c r="I105" s="103"/>
      <c r="J105" s="43"/>
      <c r="K105" s="8"/>
      <c r="L105" s="8"/>
      <c r="M105" s="8"/>
      <c r="N105" s="8"/>
      <c r="O105" s="8"/>
      <c r="P105" s="93"/>
      <c r="Q105" s="43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0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103"/>
      <c r="J106" s="43"/>
      <c r="K106" s="8"/>
      <c r="L106" s="8"/>
      <c r="M106" s="8"/>
      <c r="N106" s="8"/>
      <c r="O106" s="8"/>
      <c r="P106" s="93"/>
      <c r="Q106" s="43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0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1">
        <v>1</v>
      </c>
      <c r="J107" s="52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94">
        <v>1</v>
      </c>
      <c r="Q107" s="52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1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1">
        <v>1</v>
      </c>
      <c r="J108" s="52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94">
        <v>1</v>
      </c>
      <c r="Q108" s="52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1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1">
        <v>1</v>
      </c>
      <c r="J109" s="52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94">
        <v>1</v>
      </c>
      <c r="Q109" s="52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1">
        <v>1</v>
      </c>
    </row>
    <row r="110" spans="1:36" s="3" customFormat="1" ht="15.95" customHeight="1" x14ac:dyDescent="0.2">
      <c r="A110" s="60">
        <f t="shared" si="26"/>
        <v>4</v>
      </c>
      <c r="B110" s="62" t="s">
        <v>73</v>
      </c>
      <c r="C110" s="60">
        <v>754</v>
      </c>
      <c r="D110" s="63"/>
      <c r="E110" s="64">
        <v>1</v>
      </c>
      <c r="F110" s="64">
        <v>1</v>
      </c>
      <c r="G110" s="64">
        <v>1</v>
      </c>
      <c r="H110" s="64">
        <v>1</v>
      </c>
      <c r="I110" s="66">
        <v>1</v>
      </c>
      <c r="J110" s="65">
        <v>1</v>
      </c>
      <c r="K110" s="64">
        <v>1</v>
      </c>
      <c r="L110" s="64">
        <v>1</v>
      </c>
      <c r="M110" s="64">
        <v>1</v>
      </c>
      <c r="N110" s="64">
        <v>1</v>
      </c>
      <c r="O110" s="64">
        <v>1</v>
      </c>
      <c r="P110" s="95">
        <v>0.98</v>
      </c>
      <c r="Q110" s="52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1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1">
        <v>1</v>
      </c>
      <c r="J111" s="52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94">
        <v>1</v>
      </c>
      <c r="Q111" s="52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1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1">
        <v>1</v>
      </c>
      <c r="J112" s="52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94">
        <v>1</v>
      </c>
      <c r="Q112" s="52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1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1">
        <v>1</v>
      </c>
      <c r="J113" s="52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94">
        <v>1</v>
      </c>
      <c r="Q113" s="52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1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1">
        <v>1</v>
      </c>
      <c r="J114" s="52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94">
        <v>1</v>
      </c>
      <c r="Q114" s="52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1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1">
        <v>1</v>
      </c>
      <c r="J115" s="52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94">
        <v>1</v>
      </c>
      <c r="Q115" s="52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1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1">
        <v>1</v>
      </c>
      <c r="J116" s="52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94">
        <v>1</v>
      </c>
      <c r="Q116" s="52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1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1">
        <v>1</v>
      </c>
      <c r="J117" s="52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94">
        <v>1</v>
      </c>
      <c r="Q117" s="52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1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1">
        <v>1</v>
      </c>
      <c r="J118" s="52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94">
        <v>1</v>
      </c>
      <c r="Q118" s="52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1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1">
        <v>1</v>
      </c>
      <c r="J119" s="52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94">
        <v>1</v>
      </c>
      <c r="Q119" s="52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1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1">
        <v>1</v>
      </c>
      <c r="J120" s="52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94">
        <v>1</v>
      </c>
      <c r="Q120" s="52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1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1">
        <v>1</v>
      </c>
      <c r="J121" s="52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94">
        <v>1</v>
      </c>
      <c r="Q121" s="52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1">
        <v>1</v>
      </c>
    </row>
    <row r="122" spans="1:35" s="3" customFormat="1" ht="15.95" customHeight="1" x14ac:dyDescent="0.2">
      <c r="A122" s="60">
        <f t="shared" si="26"/>
        <v>16</v>
      </c>
      <c r="B122" s="62" t="s">
        <v>85</v>
      </c>
      <c r="C122" s="60">
        <v>846</v>
      </c>
      <c r="D122" s="63"/>
      <c r="E122" s="64">
        <v>0</v>
      </c>
      <c r="F122" s="64">
        <v>0</v>
      </c>
      <c r="G122" s="64">
        <v>0</v>
      </c>
      <c r="H122" s="64">
        <v>0</v>
      </c>
      <c r="I122" s="66">
        <v>0</v>
      </c>
      <c r="J122" s="65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95">
        <v>0</v>
      </c>
      <c r="Q122" s="65">
        <v>0</v>
      </c>
      <c r="R122" s="64">
        <v>0</v>
      </c>
      <c r="S122" s="64">
        <v>0</v>
      </c>
      <c r="T122" s="64">
        <v>0</v>
      </c>
      <c r="U122" s="64">
        <v>0</v>
      </c>
      <c r="V122" s="64">
        <v>0</v>
      </c>
      <c r="W122" s="64">
        <v>0</v>
      </c>
      <c r="X122" s="64">
        <v>0</v>
      </c>
      <c r="Y122" s="64">
        <v>0</v>
      </c>
      <c r="Z122" s="64">
        <v>0</v>
      </c>
      <c r="AA122" s="64">
        <v>0</v>
      </c>
      <c r="AB122" s="64">
        <v>0</v>
      </c>
      <c r="AC122" s="64">
        <v>0</v>
      </c>
      <c r="AD122" s="64">
        <v>0</v>
      </c>
      <c r="AE122" s="64">
        <v>0</v>
      </c>
      <c r="AF122" s="64">
        <v>0</v>
      </c>
      <c r="AG122" s="64">
        <v>0</v>
      </c>
      <c r="AH122" s="64">
        <v>0</v>
      </c>
      <c r="AI122" s="90">
        <v>0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1">
        <v>1</v>
      </c>
      <c r="J123" s="52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94">
        <v>1</v>
      </c>
      <c r="Q123" s="52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1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1">
        <v>1</v>
      </c>
      <c r="J124" s="52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94">
        <v>1</v>
      </c>
      <c r="Q124" s="52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1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1">
        <v>1</v>
      </c>
      <c r="J125" s="52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94">
        <v>1</v>
      </c>
      <c r="Q125" s="52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1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1">
        <v>1</v>
      </c>
      <c r="J126" s="52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94">
        <v>1</v>
      </c>
      <c r="Q126" s="52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1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1">
        <v>1</v>
      </c>
      <c r="J127" s="52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94">
        <v>1</v>
      </c>
      <c r="Q127" s="52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1">
        <v>1</v>
      </c>
    </row>
    <row r="128" spans="1:35" s="3" customFormat="1" ht="15.95" customHeight="1" x14ac:dyDescent="0.2">
      <c r="A128" s="60">
        <f t="shared" si="26"/>
        <v>22</v>
      </c>
      <c r="B128" s="62" t="s">
        <v>91</v>
      </c>
      <c r="C128" s="60">
        <v>885</v>
      </c>
      <c r="D128" s="63"/>
      <c r="E128" s="64">
        <v>0</v>
      </c>
      <c r="F128" s="64">
        <v>0</v>
      </c>
      <c r="G128" s="64">
        <v>0</v>
      </c>
      <c r="H128" s="64">
        <v>0</v>
      </c>
      <c r="I128" s="66">
        <v>0</v>
      </c>
      <c r="J128" s="65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95">
        <v>0</v>
      </c>
      <c r="Q128" s="65">
        <v>0</v>
      </c>
      <c r="R128" s="64">
        <v>0</v>
      </c>
      <c r="S128" s="64">
        <v>0</v>
      </c>
      <c r="T128" s="64">
        <v>0</v>
      </c>
      <c r="U128" s="64">
        <v>0</v>
      </c>
      <c r="V128" s="64">
        <v>0</v>
      </c>
      <c r="W128" s="64">
        <v>0</v>
      </c>
      <c r="X128" s="64">
        <v>0</v>
      </c>
      <c r="Y128" s="64">
        <v>0</v>
      </c>
      <c r="Z128" s="64">
        <v>0</v>
      </c>
      <c r="AA128" s="64">
        <v>0</v>
      </c>
      <c r="AB128" s="64">
        <v>0</v>
      </c>
      <c r="AC128" s="64">
        <v>0</v>
      </c>
      <c r="AD128" s="64">
        <v>0</v>
      </c>
      <c r="AE128" s="64">
        <v>0</v>
      </c>
      <c r="AF128" s="64">
        <v>0</v>
      </c>
      <c r="AG128" s="64">
        <v>0</v>
      </c>
      <c r="AH128" s="64">
        <v>0</v>
      </c>
      <c r="AI128" s="85">
        <v>0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1">
        <v>1</v>
      </c>
      <c r="J129" s="52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94">
        <v>1</v>
      </c>
      <c r="Q129" s="52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1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1">
        <v>1</v>
      </c>
      <c r="J130" s="52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94">
        <v>1</v>
      </c>
      <c r="Q130" s="52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1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1">
        <v>1</v>
      </c>
      <c r="J131" s="52">
        <v>1</v>
      </c>
      <c r="K131" s="50">
        <v>1</v>
      </c>
      <c r="L131" s="50">
        <v>1</v>
      </c>
      <c r="M131" s="50">
        <v>1</v>
      </c>
      <c r="N131" s="50">
        <v>0</v>
      </c>
      <c r="O131" s="50">
        <v>0.87</v>
      </c>
      <c r="P131" s="94">
        <v>1</v>
      </c>
      <c r="Q131" s="52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1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1">
        <v>1</v>
      </c>
      <c r="J132" s="52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94">
        <v>1</v>
      </c>
      <c r="Q132" s="52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1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7">
        <v>1</v>
      </c>
      <c r="J133" s="58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99">
        <v>1</v>
      </c>
      <c r="Q133" s="58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6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23858</v>
      </c>
      <c r="F134" s="32">
        <f t="shared" si="27"/>
        <v>23858</v>
      </c>
      <c r="G134" s="32">
        <f t="shared" si="27"/>
        <v>23858</v>
      </c>
      <c r="H134" s="32">
        <f t="shared" si="27"/>
        <v>23858</v>
      </c>
      <c r="I134" s="105">
        <f t="shared" si="27"/>
        <v>23858</v>
      </c>
      <c r="J134" s="44">
        <f t="shared" si="27"/>
        <v>23858</v>
      </c>
      <c r="K134" s="32">
        <f t="shared" si="27"/>
        <v>23858</v>
      </c>
      <c r="L134" s="32">
        <f t="shared" si="27"/>
        <v>23858</v>
      </c>
      <c r="M134" s="32">
        <f t="shared" si="27"/>
        <v>23858</v>
      </c>
      <c r="N134" s="32">
        <f t="shared" si="27"/>
        <v>22696</v>
      </c>
      <c r="O134" s="32">
        <f t="shared" si="27"/>
        <v>23706.94</v>
      </c>
      <c r="P134" s="97">
        <f t="shared" si="27"/>
        <v>23842.92</v>
      </c>
      <c r="Q134" s="44">
        <f t="shared" si="27"/>
        <v>23858</v>
      </c>
      <c r="R134" s="32">
        <f t="shared" si="27"/>
        <v>23858</v>
      </c>
      <c r="S134" s="32">
        <f t="shared" si="27"/>
        <v>23858</v>
      </c>
      <c r="T134" s="32">
        <f t="shared" si="27"/>
        <v>23858</v>
      </c>
      <c r="U134" s="32">
        <f t="shared" si="27"/>
        <v>23858</v>
      </c>
      <c r="V134" s="32">
        <f t="shared" si="27"/>
        <v>23858</v>
      </c>
      <c r="W134" s="32">
        <f t="shared" si="27"/>
        <v>23858</v>
      </c>
      <c r="X134" s="32">
        <f t="shared" si="27"/>
        <v>23858</v>
      </c>
      <c r="Y134" s="32">
        <f t="shared" si="27"/>
        <v>23858</v>
      </c>
      <c r="Z134" s="32">
        <f t="shared" si="27"/>
        <v>23858</v>
      </c>
      <c r="AA134" s="32">
        <f t="shared" si="27"/>
        <v>23858</v>
      </c>
      <c r="AB134" s="32">
        <f t="shared" si="27"/>
        <v>23858</v>
      </c>
      <c r="AC134" s="32">
        <f t="shared" si="27"/>
        <v>23858</v>
      </c>
      <c r="AD134" s="32">
        <f t="shared" si="27"/>
        <v>23858</v>
      </c>
      <c r="AE134" s="32">
        <f t="shared" si="27"/>
        <v>23858</v>
      </c>
      <c r="AF134" s="32">
        <f t="shared" si="27"/>
        <v>23858</v>
      </c>
      <c r="AG134" s="32">
        <f t="shared" si="27"/>
        <v>23858</v>
      </c>
      <c r="AH134" s="32">
        <f t="shared" si="27"/>
        <v>23858</v>
      </c>
      <c r="AI134" s="82">
        <f t="shared" si="27"/>
        <v>23858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/>
      <c r="F135" s="32"/>
      <c r="G135" s="32"/>
      <c r="H135" s="32"/>
      <c r="I135" s="105"/>
      <c r="J135" s="44"/>
      <c r="K135" s="32"/>
      <c r="L135" s="32"/>
      <c r="M135" s="32"/>
      <c r="N135" s="32"/>
      <c r="O135" s="32"/>
      <c r="P135" s="97"/>
      <c r="Q135" s="44">
        <f t="shared" ref="Q135:AI135" si="28">Q134*$C135</f>
        <v>763.45600000000002</v>
      </c>
      <c r="R135" s="32">
        <f t="shared" si="28"/>
        <v>763.45600000000002</v>
      </c>
      <c r="S135" s="32">
        <f t="shared" si="28"/>
        <v>763.45600000000002</v>
      </c>
      <c r="T135" s="32">
        <f t="shared" si="28"/>
        <v>763.45600000000002</v>
      </c>
      <c r="U135" s="32">
        <f t="shared" si="28"/>
        <v>763.45600000000002</v>
      </c>
      <c r="V135" s="32">
        <f t="shared" si="28"/>
        <v>763.45600000000002</v>
      </c>
      <c r="W135" s="32">
        <f t="shared" si="28"/>
        <v>763.45600000000002</v>
      </c>
      <c r="X135" s="32">
        <f t="shared" si="28"/>
        <v>763.45600000000002</v>
      </c>
      <c r="Y135" s="32">
        <f t="shared" si="28"/>
        <v>763.45600000000002</v>
      </c>
      <c r="Z135" s="32">
        <f t="shared" si="28"/>
        <v>763.45600000000002</v>
      </c>
      <c r="AA135" s="32">
        <f t="shared" si="28"/>
        <v>763.45600000000002</v>
      </c>
      <c r="AB135" s="32">
        <f t="shared" si="28"/>
        <v>763.45600000000002</v>
      </c>
      <c r="AC135" s="32">
        <f t="shared" si="28"/>
        <v>763.45600000000002</v>
      </c>
      <c r="AD135" s="32">
        <f t="shared" si="28"/>
        <v>763.45600000000002</v>
      </c>
      <c r="AE135" s="32">
        <f t="shared" si="28"/>
        <v>763.45600000000002</v>
      </c>
      <c r="AF135" s="32">
        <f t="shared" si="28"/>
        <v>763.45600000000002</v>
      </c>
      <c r="AG135" s="32">
        <f t="shared" si="28"/>
        <v>763.45600000000002</v>
      </c>
      <c r="AH135" s="32">
        <f t="shared" si="28"/>
        <v>763.45600000000002</v>
      </c>
      <c r="AI135" s="82">
        <f t="shared" si="28"/>
        <v>763.45600000000002</v>
      </c>
      <c r="AJ135" s="78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23858</v>
      </c>
      <c r="F136" s="38">
        <f t="shared" si="29"/>
        <v>23858</v>
      </c>
      <c r="G136" s="38">
        <f t="shared" si="29"/>
        <v>23858</v>
      </c>
      <c r="H136" s="38">
        <f t="shared" si="29"/>
        <v>23858</v>
      </c>
      <c r="I136" s="106">
        <f t="shared" si="29"/>
        <v>23858</v>
      </c>
      <c r="J136" s="45">
        <f t="shared" si="29"/>
        <v>23858</v>
      </c>
      <c r="K136" s="38">
        <f t="shared" si="29"/>
        <v>23858</v>
      </c>
      <c r="L136" s="38">
        <f t="shared" si="29"/>
        <v>23858</v>
      </c>
      <c r="M136" s="38">
        <f t="shared" si="29"/>
        <v>23858</v>
      </c>
      <c r="N136" s="38">
        <f t="shared" si="29"/>
        <v>22696</v>
      </c>
      <c r="O136" s="38">
        <f t="shared" si="29"/>
        <v>23706.94</v>
      </c>
      <c r="P136" s="98">
        <f t="shared" si="29"/>
        <v>23842.92</v>
      </c>
      <c r="Q136" s="45">
        <f t="shared" si="29"/>
        <v>23094.544000000002</v>
      </c>
      <c r="R136" s="38">
        <f t="shared" si="29"/>
        <v>23094.544000000002</v>
      </c>
      <c r="S136" s="38">
        <f t="shared" si="29"/>
        <v>23094.544000000002</v>
      </c>
      <c r="T136" s="38">
        <f t="shared" si="29"/>
        <v>23094.544000000002</v>
      </c>
      <c r="U136" s="38">
        <f t="shared" si="29"/>
        <v>23094.544000000002</v>
      </c>
      <c r="V136" s="38">
        <f t="shared" si="29"/>
        <v>23094.544000000002</v>
      </c>
      <c r="W136" s="38">
        <f t="shared" si="29"/>
        <v>23094.544000000002</v>
      </c>
      <c r="X136" s="38">
        <f t="shared" si="29"/>
        <v>23094.544000000002</v>
      </c>
      <c r="Y136" s="38">
        <f t="shared" si="29"/>
        <v>23094.544000000002</v>
      </c>
      <c r="Z136" s="38">
        <f t="shared" si="29"/>
        <v>23094.544000000002</v>
      </c>
      <c r="AA136" s="38">
        <f t="shared" si="29"/>
        <v>23094.544000000002</v>
      </c>
      <c r="AB136" s="38">
        <f t="shared" si="29"/>
        <v>23094.544000000002</v>
      </c>
      <c r="AC136" s="38">
        <f t="shared" si="29"/>
        <v>23094.544000000002</v>
      </c>
      <c r="AD136" s="38">
        <f t="shared" si="29"/>
        <v>23094.544000000002</v>
      </c>
      <c r="AE136" s="38">
        <f t="shared" si="29"/>
        <v>23094.544000000002</v>
      </c>
      <c r="AF136" s="38">
        <f t="shared" si="29"/>
        <v>23094.544000000002</v>
      </c>
      <c r="AG136" s="38">
        <f t="shared" si="29"/>
        <v>23094.544000000002</v>
      </c>
      <c r="AH136" s="38">
        <f t="shared" si="29"/>
        <v>23094.544000000002</v>
      </c>
      <c r="AI136" s="83">
        <f t="shared" si="29"/>
        <v>23094.544000000002</v>
      </c>
      <c r="AJ136" s="78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103"/>
      <c r="J137" s="43"/>
      <c r="K137" s="8"/>
      <c r="L137" s="8"/>
      <c r="M137" s="8"/>
      <c r="N137" s="8"/>
      <c r="O137" s="8"/>
      <c r="P137" s="93"/>
      <c r="Q137" s="43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0"/>
    </row>
    <row r="138" spans="1:36" s="3" customFormat="1" ht="15.95" customHeight="1" x14ac:dyDescent="0.2">
      <c r="A138" s="5"/>
      <c r="B138" s="6"/>
      <c r="C138" s="5">
        <f>SUM(E136:AI136)/31</f>
        <v>23347.232129032254</v>
      </c>
      <c r="D138" s="7"/>
      <c r="E138" s="8"/>
      <c r="F138" s="8"/>
      <c r="G138" s="8"/>
      <c r="H138" s="8"/>
      <c r="I138" s="103"/>
      <c r="J138" s="43"/>
      <c r="K138" s="8"/>
      <c r="L138" s="8"/>
      <c r="M138" s="8"/>
      <c r="N138" s="8"/>
      <c r="O138" s="8"/>
      <c r="P138" s="93"/>
      <c r="Q138" s="43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0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103"/>
      <c r="J139" s="43"/>
      <c r="K139" s="8"/>
      <c r="L139" s="8"/>
      <c r="M139" s="8"/>
      <c r="N139" s="8"/>
      <c r="O139" s="8"/>
      <c r="P139" s="93"/>
      <c r="Q139" s="43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0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1">
        <v>1</v>
      </c>
      <c r="J140" s="52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94">
        <v>1</v>
      </c>
      <c r="Q140" s="52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1">
        <v>1</v>
      </c>
    </row>
    <row r="141" spans="1:36" s="3" customFormat="1" ht="15.95" customHeight="1" x14ac:dyDescent="0.2">
      <c r="A141" s="60">
        <f t="shared" ref="A141:A146" si="30">+A140+1</f>
        <v>2</v>
      </c>
      <c r="B141" s="62" t="s">
        <v>99</v>
      </c>
      <c r="C141" s="60">
        <v>858</v>
      </c>
      <c r="D141" s="64"/>
      <c r="E141" s="64">
        <v>0</v>
      </c>
      <c r="F141" s="64">
        <v>0</v>
      </c>
      <c r="G141" s="64">
        <v>0</v>
      </c>
      <c r="H141" s="64">
        <v>0</v>
      </c>
      <c r="I141" s="66">
        <v>0</v>
      </c>
      <c r="J141" s="110">
        <v>0</v>
      </c>
      <c r="K141" s="109">
        <v>0</v>
      </c>
      <c r="L141" s="109">
        <v>0</v>
      </c>
      <c r="M141" s="109">
        <v>0</v>
      </c>
      <c r="N141" s="109">
        <v>0</v>
      </c>
      <c r="O141" s="109">
        <v>0.18</v>
      </c>
      <c r="P141" s="95">
        <v>0.18</v>
      </c>
      <c r="Q141" s="65">
        <v>0.3</v>
      </c>
      <c r="R141" s="64">
        <v>0.5</v>
      </c>
      <c r="S141" s="64">
        <v>0.7</v>
      </c>
      <c r="T141" s="64">
        <v>0.9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1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1">
        <v>1</v>
      </c>
      <c r="J142" s="52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94">
        <v>1</v>
      </c>
      <c r="Q142" s="52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1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1">
        <v>1</v>
      </c>
      <c r="J143" s="52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94">
        <v>1</v>
      </c>
      <c r="Q143" s="52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1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1">
        <v>1</v>
      </c>
      <c r="J144" s="52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94">
        <v>1</v>
      </c>
      <c r="Q144" s="52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1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1">
        <v>1</v>
      </c>
      <c r="J145" s="52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94">
        <v>1</v>
      </c>
      <c r="Q145" s="52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1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7">
        <v>1</v>
      </c>
      <c r="J146" s="58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99">
        <v>1</v>
      </c>
      <c r="Q146" s="58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6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6359</v>
      </c>
      <c r="F147" s="32">
        <f t="shared" si="31"/>
        <v>6359</v>
      </c>
      <c r="G147" s="32">
        <f t="shared" si="31"/>
        <v>6359</v>
      </c>
      <c r="H147" s="32">
        <f t="shared" si="31"/>
        <v>6359</v>
      </c>
      <c r="I147" s="105">
        <f t="shared" si="31"/>
        <v>6359</v>
      </c>
      <c r="J147" s="44">
        <f t="shared" si="31"/>
        <v>6359</v>
      </c>
      <c r="K147" s="32">
        <f t="shared" si="31"/>
        <v>6359</v>
      </c>
      <c r="L147" s="32">
        <f t="shared" si="31"/>
        <v>6359</v>
      </c>
      <c r="M147" s="32">
        <f t="shared" si="31"/>
        <v>6359</v>
      </c>
      <c r="N147" s="32">
        <f t="shared" si="31"/>
        <v>6359</v>
      </c>
      <c r="O147" s="32">
        <f t="shared" si="31"/>
        <v>6513.4400000000005</v>
      </c>
      <c r="P147" s="97">
        <f t="shared" si="31"/>
        <v>6513.4400000000005</v>
      </c>
      <c r="Q147" s="44">
        <f t="shared" si="31"/>
        <v>6616.4</v>
      </c>
      <c r="R147" s="32">
        <f t="shared" si="31"/>
        <v>6788</v>
      </c>
      <c r="S147" s="32">
        <f t="shared" si="31"/>
        <v>6959.6</v>
      </c>
      <c r="T147" s="32">
        <f t="shared" si="31"/>
        <v>7131.2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2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/>
      <c r="F148" s="32"/>
      <c r="G148" s="32"/>
      <c r="H148" s="32"/>
      <c r="I148" s="105"/>
      <c r="J148" s="44"/>
      <c r="K148" s="32"/>
      <c r="L148" s="32"/>
      <c r="M148" s="32"/>
      <c r="N148" s="32"/>
      <c r="O148" s="32"/>
      <c r="P148" s="97"/>
      <c r="Q148" s="44">
        <f t="shared" ref="Q148:AI148" si="32">Q147*$C148</f>
        <v>429.40436</v>
      </c>
      <c r="R148" s="32">
        <f t="shared" si="32"/>
        <v>440.5412</v>
      </c>
      <c r="S148" s="32">
        <f t="shared" si="32"/>
        <v>451.67804000000001</v>
      </c>
      <c r="T148" s="32">
        <f t="shared" si="32"/>
        <v>462.81487999999996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2">
        <f t="shared" si="32"/>
        <v>468.38330000000002</v>
      </c>
      <c r="AJ148" s="78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6359</v>
      </c>
      <c r="F149" s="38">
        <f t="shared" si="33"/>
        <v>6359</v>
      </c>
      <c r="G149" s="38">
        <f t="shared" si="33"/>
        <v>6359</v>
      </c>
      <c r="H149" s="38">
        <f t="shared" si="33"/>
        <v>6359</v>
      </c>
      <c r="I149" s="106">
        <f t="shared" si="33"/>
        <v>6359</v>
      </c>
      <c r="J149" s="45">
        <f t="shared" si="33"/>
        <v>6359</v>
      </c>
      <c r="K149" s="38">
        <f t="shared" si="33"/>
        <v>6359</v>
      </c>
      <c r="L149" s="38">
        <f t="shared" si="33"/>
        <v>6359</v>
      </c>
      <c r="M149" s="38">
        <f t="shared" si="33"/>
        <v>6359</v>
      </c>
      <c r="N149" s="38">
        <f t="shared" si="33"/>
        <v>6359</v>
      </c>
      <c r="O149" s="38">
        <f t="shared" si="33"/>
        <v>6513.4400000000005</v>
      </c>
      <c r="P149" s="98">
        <f t="shared" si="33"/>
        <v>6513.4400000000005</v>
      </c>
      <c r="Q149" s="45">
        <f t="shared" si="33"/>
        <v>6186.9956399999992</v>
      </c>
      <c r="R149" s="38">
        <f t="shared" si="33"/>
        <v>6347.4588000000003</v>
      </c>
      <c r="S149" s="38">
        <f t="shared" si="33"/>
        <v>6507.9219600000006</v>
      </c>
      <c r="T149" s="38">
        <f t="shared" si="33"/>
        <v>6668.3851199999999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3">
        <f t="shared" si="33"/>
        <v>6748.6166999999996</v>
      </c>
      <c r="AJ149" s="78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103"/>
      <c r="J150" s="43"/>
      <c r="K150" s="8"/>
      <c r="L150" s="8"/>
      <c r="M150" s="8"/>
      <c r="N150" s="8"/>
      <c r="O150" s="8"/>
      <c r="P150" s="93"/>
      <c r="Q150" s="43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0"/>
    </row>
    <row r="151" spans="1:36" s="3" customFormat="1" ht="15.95" customHeight="1" x14ac:dyDescent="0.2">
      <c r="A151" s="5"/>
      <c r="B151" s="6"/>
      <c r="C151" s="5">
        <f>SUM(E149:AI149)/31</f>
        <v>6566.3513554838755</v>
      </c>
      <c r="D151" s="7"/>
      <c r="E151" s="8"/>
      <c r="F151" s="8"/>
      <c r="G151" s="8"/>
      <c r="H151" s="8"/>
      <c r="I151" s="103"/>
      <c r="J151" s="43"/>
      <c r="K151" s="8"/>
      <c r="L151" s="8"/>
      <c r="M151" s="8"/>
      <c r="N151" s="8"/>
      <c r="O151" s="8"/>
      <c r="P151" s="93"/>
      <c r="Q151" s="43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0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103"/>
      <c r="J152" s="43"/>
      <c r="K152" s="8"/>
      <c r="L152" s="8"/>
      <c r="M152" s="8"/>
      <c r="N152" s="8"/>
      <c r="O152" s="8"/>
      <c r="P152" s="93"/>
      <c r="Q152" s="43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0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79124.459999999992</v>
      </c>
      <c r="F153" s="38">
        <f t="shared" si="34"/>
        <v>78419.86</v>
      </c>
      <c r="G153" s="38">
        <f t="shared" si="34"/>
        <v>78889.179999999993</v>
      </c>
      <c r="H153" s="38">
        <f t="shared" si="34"/>
        <v>79390.539999999994</v>
      </c>
      <c r="I153" s="106">
        <f t="shared" si="34"/>
        <v>79789.31</v>
      </c>
      <c r="J153" s="45">
        <f t="shared" si="34"/>
        <v>79972.87</v>
      </c>
      <c r="K153" s="38">
        <f t="shared" si="34"/>
        <v>79103.929999999993</v>
      </c>
      <c r="L153" s="38">
        <f t="shared" si="34"/>
        <v>79319.53</v>
      </c>
      <c r="M153" s="38">
        <f t="shared" si="34"/>
        <v>78778.42</v>
      </c>
      <c r="N153" s="38">
        <f t="shared" si="34"/>
        <v>77782.98</v>
      </c>
      <c r="O153" s="38">
        <f t="shared" si="34"/>
        <v>78875.199999999997</v>
      </c>
      <c r="P153" s="98">
        <f t="shared" si="34"/>
        <v>79064.540000000008</v>
      </c>
      <c r="Q153" s="45">
        <f t="shared" si="34"/>
        <v>76334.144899999999</v>
      </c>
      <c r="R153" s="38">
        <f t="shared" si="34"/>
        <v>77070.836810000008</v>
      </c>
      <c r="S153" s="38">
        <f t="shared" si="34"/>
        <v>77659.986650000006</v>
      </c>
      <c r="T153" s="38">
        <f t="shared" si="34"/>
        <v>78108.669812000007</v>
      </c>
      <c r="U153" s="38">
        <f t="shared" si="34"/>
        <v>78700.917391999988</v>
      </c>
      <c r="V153" s="38">
        <f t="shared" si="34"/>
        <v>78885.234841999991</v>
      </c>
      <c r="W153" s="38">
        <f t="shared" si="34"/>
        <v>79195.118893999999</v>
      </c>
      <c r="X153" s="38">
        <f t="shared" si="34"/>
        <v>79375.942393999998</v>
      </c>
      <c r="Y153" s="38">
        <f t="shared" si="34"/>
        <v>79742.75269400001</v>
      </c>
      <c r="Z153" s="38">
        <f t="shared" si="34"/>
        <v>79822.278746000011</v>
      </c>
      <c r="AA153" s="38">
        <f t="shared" si="34"/>
        <v>80008.265545999995</v>
      </c>
      <c r="AB153" s="38">
        <f t="shared" si="34"/>
        <v>80008.265545999995</v>
      </c>
      <c r="AC153" s="38">
        <f t="shared" si="34"/>
        <v>80183.36664800001</v>
      </c>
      <c r="AD153" s="38">
        <f t="shared" si="34"/>
        <v>80183.36664800001</v>
      </c>
      <c r="AE153" s="38">
        <f t="shared" si="34"/>
        <v>80276.360048000002</v>
      </c>
      <c r="AF153" s="38">
        <f t="shared" si="34"/>
        <v>80265.474350000004</v>
      </c>
      <c r="AG153" s="38">
        <f t="shared" si="34"/>
        <v>80265.474350000004</v>
      </c>
      <c r="AH153" s="38">
        <f t="shared" si="34"/>
        <v>80480.978870000006</v>
      </c>
      <c r="AI153" s="83">
        <f t="shared" si="34"/>
        <v>80577.845432000016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103"/>
      <c r="J154" s="43"/>
      <c r="K154" s="8"/>
      <c r="L154" s="8"/>
      <c r="M154" s="8"/>
      <c r="N154" s="8"/>
      <c r="O154" s="8"/>
      <c r="P154" s="93"/>
      <c r="Q154" s="43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0"/>
    </row>
    <row r="155" spans="1:36" s="3" customFormat="1" ht="15.95" customHeight="1" x14ac:dyDescent="0.2">
      <c r="A155" s="5"/>
      <c r="B155" s="6"/>
      <c r="C155" s="5">
        <f>SUM(E153:AI153)/31</f>
        <v>79214.712921677448</v>
      </c>
      <c r="D155" s="7"/>
      <c r="E155" s="67">
        <f t="shared" ref="E155:AI155" si="35">(E12+E22+E33+E52+E72+E84+E101+E134+E147)/87012</f>
        <v>0.90935112398289886</v>
      </c>
      <c r="F155" s="67">
        <f t="shared" si="35"/>
        <v>0.90125339033696505</v>
      </c>
      <c r="G155" s="67">
        <f t="shared" si="35"/>
        <v>0.90664712913161394</v>
      </c>
      <c r="H155" s="67">
        <f t="shared" si="35"/>
        <v>0.91240909299866679</v>
      </c>
      <c r="I155" s="107">
        <f t="shared" si="35"/>
        <v>0.91699202408863145</v>
      </c>
      <c r="J155" s="68">
        <f t="shared" si="35"/>
        <v>0.91910161816760905</v>
      </c>
      <c r="K155" s="67">
        <f t="shared" si="35"/>
        <v>0.90911517951546905</v>
      </c>
      <c r="L155" s="67">
        <f t="shared" si="35"/>
        <v>0.91159299866685051</v>
      </c>
      <c r="M155" s="67">
        <f t="shared" si="35"/>
        <v>0.90537420125959633</v>
      </c>
      <c r="N155" s="67">
        <f t="shared" si="35"/>
        <v>0.89393394014618666</v>
      </c>
      <c r="O155" s="67">
        <f t="shared" si="35"/>
        <v>0.90648646163747526</v>
      </c>
      <c r="P155" s="100">
        <f t="shared" si="35"/>
        <v>0.90866248333563193</v>
      </c>
      <c r="Q155" s="68">
        <f t="shared" si="35"/>
        <v>0.91583046016641367</v>
      </c>
      <c r="R155" s="67">
        <f t="shared" si="35"/>
        <v>0.92494529490185262</v>
      </c>
      <c r="S155" s="67">
        <f t="shared" si="35"/>
        <v>0.93220866087436227</v>
      </c>
      <c r="T155" s="67">
        <f t="shared" si="35"/>
        <v>0.9376407851790558</v>
      </c>
      <c r="U155" s="67">
        <f t="shared" si="35"/>
        <v>0.94494782328874183</v>
      </c>
      <c r="V155" s="67">
        <f t="shared" si="35"/>
        <v>0.94718314715211693</v>
      </c>
      <c r="W155" s="67">
        <f t="shared" si="35"/>
        <v>0.95101664138279773</v>
      </c>
      <c r="X155" s="67">
        <f t="shared" si="35"/>
        <v>0.95325771158001193</v>
      </c>
      <c r="Y155" s="67">
        <f t="shared" si="35"/>
        <v>0.95784328598354251</v>
      </c>
      <c r="Z155" s="67">
        <f t="shared" si="35"/>
        <v>0.95882659863007402</v>
      </c>
      <c r="AA155" s="67">
        <f t="shared" si="35"/>
        <v>0.9611711028363904</v>
      </c>
      <c r="AB155" s="67">
        <f t="shared" si="35"/>
        <v>0.9611711028363904</v>
      </c>
      <c r="AC155" s="67">
        <f t="shared" si="35"/>
        <v>0.96337838459063108</v>
      </c>
      <c r="AD155" s="67">
        <f t="shared" si="35"/>
        <v>0.96337838459063108</v>
      </c>
      <c r="AE155" s="67">
        <f t="shared" si="35"/>
        <v>0.96455063669378927</v>
      </c>
      <c r="AF155" s="67">
        <f t="shared" si="35"/>
        <v>0.9644134142417139</v>
      </c>
      <c r="AG155" s="67">
        <f t="shared" si="35"/>
        <v>0.9644134142417139</v>
      </c>
      <c r="AH155" s="67">
        <f t="shared" si="35"/>
        <v>0.96708431021008601</v>
      </c>
      <c r="AI155" s="86">
        <f t="shared" si="35"/>
        <v>0.96828253574219658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103"/>
      <c r="J156" s="43"/>
      <c r="K156" s="8"/>
      <c r="L156" s="8"/>
      <c r="M156" s="8"/>
      <c r="N156" s="8"/>
      <c r="O156" s="8"/>
      <c r="P156" s="93"/>
      <c r="Q156" s="43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0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103"/>
      <c r="J157" s="43"/>
      <c r="K157" s="8"/>
      <c r="L157" s="8"/>
      <c r="M157" s="8"/>
      <c r="N157" s="8"/>
      <c r="O157" s="8"/>
      <c r="P157" s="93"/>
      <c r="Q157" s="43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0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08"/>
      <c r="J158" s="46"/>
      <c r="K158" s="12"/>
      <c r="L158" s="12"/>
      <c r="M158" s="12"/>
      <c r="N158" s="12"/>
      <c r="O158" s="12"/>
      <c r="P158" s="101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7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36892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9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0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1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1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1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1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1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1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1">
        <v>1</v>
      </c>
    </row>
    <row r="11" spans="1:36" s="3" customFormat="1" ht="15.95" customHeight="1" thickBot="1" x14ac:dyDescent="0.25">
      <c r="A11" s="73">
        <f t="shared" si="1"/>
        <v>8</v>
      </c>
      <c r="B11" s="74" t="s">
        <v>10</v>
      </c>
      <c r="C11" s="73">
        <v>1194</v>
      </c>
      <c r="D11" s="75"/>
      <c r="E11" s="72">
        <v>0.88</v>
      </c>
      <c r="F11" s="72">
        <v>0.88</v>
      </c>
      <c r="G11" s="72">
        <v>0.87</v>
      </c>
      <c r="H11" s="72">
        <v>0.87</v>
      </c>
      <c r="I11" s="72">
        <v>0.87</v>
      </c>
      <c r="J11" s="72">
        <v>0.86</v>
      </c>
      <c r="K11" s="72">
        <v>0.86</v>
      </c>
      <c r="L11" s="72">
        <v>0.86</v>
      </c>
      <c r="M11" s="72">
        <v>0.85</v>
      </c>
      <c r="N11" s="72">
        <v>0.85</v>
      </c>
      <c r="O11" s="72">
        <v>0.85</v>
      </c>
      <c r="P11" s="72">
        <v>0.84</v>
      </c>
      <c r="Q11" s="72">
        <v>0.84</v>
      </c>
      <c r="R11" s="72">
        <v>0.84</v>
      </c>
      <c r="S11" s="72">
        <v>0.83</v>
      </c>
      <c r="T11" s="72">
        <v>0.83</v>
      </c>
      <c r="U11" s="72">
        <v>0.83</v>
      </c>
      <c r="V11" s="72">
        <v>0.82</v>
      </c>
      <c r="W11" s="72">
        <v>0.82</v>
      </c>
      <c r="X11" s="72">
        <v>0.82</v>
      </c>
      <c r="Y11" s="72">
        <v>0.81</v>
      </c>
      <c r="Z11" s="72">
        <v>0.81</v>
      </c>
      <c r="AA11" s="72">
        <v>0.81</v>
      </c>
      <c r="AB11" s="72">
        <v>0.8</v>
      </c>
      <c r="AC11" s="72">
        <v>0.8</v>
      </c>
      <c r="AD11" s="72">
        <v>0.8</v>
      </c>
      <c r="AE11" s="72">
        <v>0.79</v>
      </c>
      <c r="AF11" s="72">
        <v>0.79</v>
      </c>
      <c r="AG11" s="72">
        <v>0.79</v>
      </c>
      <c r="AH11" s="72">
        <v>0.78</v>
      </c>
      <c r="AI11" s="88">
        <v>0.78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7558.72</v>
      </c>
      <c r="F12" s="32">
        <f t="shared" si="2"/>
        <v>7558.72</v>
      </c>
      <c r="G12" s="32">
        <f t="shared" si="2"/>
        <v>7546.78</v>
      </c>
      <c r="H12" s="32">
        <f t="shared" si="2"/>
        <v>7546.78</v>
      </c>
      <c r="I12" s="32">
        <f t="shared" si="2"/>
        <v>7546.78</v>
      </c>
      <c r="J12" s="32">
        <f t="shared" si="2"/>
        <v>7534.84</v>
      </c>
      <c r="K12" s="32">
        <f t="shared" si="2"/>
        <v>7534.84</v>
      </c>
      <c r="L12" s="32">
        <f t="shared" si="2"/>
        <v>7534.84</v>
      </c>
      <c r="M12" s="32">
        <f t="shared" si="2"/>
        <v>7522.9</v>
      </c>
      <c r="N12" s="32">
        <f t="shared" si="2"/>
        <v>7522.9</v>
      </c>
      <c r="O12" s="32">
        <f t="shared" si="2"/>
        <v>7522.9</v>
      </c>
      <c r="P12" s="32">
        <f t="shared" si="2"/>
        <v>7510.96</v>
      </c>
      <c r="Q12" s="32">
        <f t="shared" si="2"/>
        <v>7510.96</v>
      </c>
      <c r="R12" s="32">
        <f t="shared" si="2"/>
        <v>7510.96</v>
      </c>
      <c r="S12" s="32">
        <f t="shared" si="2"/>
        <v>7499.02</v>
      </c>
      <c r="T12" s="32">
        <f t="shared" si="2"/>
        <v>7499.02</v>
      </c>
      <c r="U12" s="32">
        <f t="shared" si="2"/>
        <v>7499.02</v>
      </c>
      <c r="V12" s="32">
        <f t="shared" si="2"/>
        <v>7487.08</v>
      </c>
      <c r="W12" s="32">
        <f t="shared" si="2"/>
        <v>7487.08</v>
      </c>
      <c r="X12" s="32">
        <f t="shared" si="2"/>
        <v>7487.08</v>
      </c>
      <c r="Y12" s="32">
        <f t="shared" si="2"/>
        <v>7475.14</v>
      </c>
      <c r="Z12" s="32">
        <f t="shared" si="2"/>
        <v>7475.14</v>
      </c>
      <c r="AA12" s="32">
        <f t="shared" si="2"/>
        <v>7475.14</v>
      </c>
      <c r="AB12" s="32">
        <f t="shared" si="2"/>
        <v>7463.2</v>
      </c>
      <c r="AC12" s="32">
        <f t="shared" si="2"/>
        <v>7463.2</v>
      </c>
      <c r="AD12" s="32">
        <f t="shared" si="2"/>
        <v>7463.2</v>
      </c>
      <c r="AE12" s="32">
        <f t="shared" si="2"/>
        <v>7451.26</v>
      </c>
      <c r="AF12" s="32">
        <f t="shared" si="2"/>
        <v>7451.26</v>
      </c>
      <c r="AG12" s="32">
        <f t="shared" si="2"/>
        <v>7451.26</v>
      </c>
      <c r="AH12" s="32">
        <f t="shared" si="2"/>
        <v>7439.32</v>
      </c>
      <c r="AI12" s="82">
        <f t="shared" si="2"/>
        <v>7439.32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667.43497600000001</v>
      </c>
      <c r="F13" s="32">
        <f t="shared" si="3"/>
        <v>667.43497600000001</v>
      </c>
      <c r="G13" s="32">
        <f t="shared" si="3"/>
        <v>666.380674</v>
      </c>
      <c r="H13" s="32">
        <f t="shared" si="3"/>
        <v>666.380674</v>
      </c>
      <c r="I13" s="32">
        <f t="shared" si="3"/>
        <v>666.380674</v>
      </c>
      <c r="J13" s="32">
        <f t="shared" si="3"/>
        <v>665.32637199999999</v>
      </c>
      <c r="K13" s="32">
        <f t="shared" si="3"/>
        <v>665.32637199999999</v>
      </c>
      <c r="L13" s="32">
        <f t="shared" si="3"/>
        <v>665.32637199999999</v>
      </c>
      <c r="M13" s="32">
        <f t="shared" si="3"/>
        <v>664.27206999999999</v>
      </c>
      <c r="N13" s="32">
        <f t="shared" si="3"/>
        <v>664.27206999999999</v>
      </c>
      <c r="O13" s="32">
        <f t="shared" si="3"/>
        <v>664.27206999999999</v>
      </c>
      <c r="P13" s="32">
        <f t="shared" si="3"/>
        <v>663.21776799999998</v>
      </c>
      <c r="Q13" s="32">
        <f t="shared" si="3"/>
        <v>663.21776799999998</v>
      </c>
      <c r="R13" s="32">
        <f t="shared" si="3"/>
        <v>663.21776799999998</v>
      </c>
      <c r="S13" s="32">
        <f t="shared" si="3"/>
        <v>662.16346600000008</v>
      </c>
      <c r="T13" s="32">
        <f t="shared" si="3"/>
        <v>662.16346600000008</v>
      </c>
      <c r="U13" s="32">
        <f t="shared" si="3"/>
        <v>662.16346600000008</v>
      </c>
      <c r="V13" s="32">
        <f t="shared" si="3"/>
        <v>661.10916399999996</v>
      </c>
      <c r="W13" s="32">
        <f t="shared" si="3"/>
        <v>661.10916399999996</v>
      </c>
      <c r="X13" s="32">
        <f t="shared" si="3"/>
        <v>661.10916399999996</v>
      </c>
      <c r="Y13" s="32">
        <f t="shared" si="3"/>
        <v>660.05486200000007</v>
      </c>
      <c r="Z13" s="32">
        <f t="shared" si="3"/>
        <v>660.05486200000007</v>
      </c>
      <c r="AA13" s="32">
        <f t="shared" si="3"/>
        <v>660.05486200000007</v>
      </c>
      <c r="AB13" s="32">
        <f t="shared" si="3"/>
        <v>659.00056000000006</v>
      </c>
      <c r="AC13" s="32">
        <f t="shared" si="3"/>
        <v>659.00056000000006</v>
      </c>
      <c r="AD13" s="32">
        <f t="shared" si="3"/>
        <v>659.00056000000006</v>
      </c>
      <c r="AE13" s="32">
        <f t="shared" si="3"/>
        <v>657.94625800000006</v>
      </c>
      <c r="AF13" s="32">
        <f t="shared" si="3"/>
        <v>657.94625800000006</v>
      </c>
      <c r="AG13" s="32">
        <f t="shared" si="3"/>
        <v>657.94625800000006</v>
      </c>
      <c r="AH13" s="32">
        <f t="shared" si="3"/>
        <v>656.89195600000005</v>
      </c>
      <c r="AI13" s="82">
        <f t="shared" si="3"/>
        <v>656.89195600000005</v>
      </c>
      <c r="AJ13" s="78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6891.2850240000007</v>
      </c>
      <c r="F14" s="38">
        <f t="shared" si="4"/>
        <v>6891.2850240000007</v>
      </c>
      <c r="G14" s="38">
        <f t="shared" si="4"/>
        <v>6880.3993259999997</v>
      </c>
      <c r="H14" s="38">
        <f t="shared" si="4"/>
        <v>6880.3993259999997</v>
      </c>
      <c r="I14" s="38">
        <f t="shared" si="4"/>
        <v>6880.3993259999997</v>
      </c>
      <c r="J14" s="38">
        <f t="shared" si="4"/>
        <v>6869.5136280000006</v>
      </c>
      <c r="K14" s="38">
        <f t="shared" si="4"/>
        <v>6869.5136280000006</v>
      </c>
      <c r="L14" s="38">
        <f t="shared" si="4"/>
        <v>6869.5136280000006</v>
      </c>
      <c r="M14" s="38">
        <f t="shared" si="4"/>
        <v>6858.6279299999997</v>
      </c>
      <c r="N14" s="38">
        <f t="shared" si="4"/>
        <v>6858.6279299999997</v>
      </c>
      <c r="O14" s="38">
        <f t="shared" si="4"/>
        <v>6858.6279299999997</v>
      </c>
      <c r="P14" s="38">
        <f t="shared" si="4"/>
        <v>6847.7422320000005</v>
      </c>
      <c r="Q14" s="38">
        <f t="shared" si="4"/>
        <v>6847.7422320000005</v>
      </c>
      <c r="R14" s="38">
        <f t="shared" si="4"/>
        <v>6847.7422320000005</v>
      </c>
      <c r="S14" s="38">
        <f t="shared" si="4"/>
        <v>6836.8565340000005</v>
      </c>
      <c r="T14" s="38">
        <f t="shared" si="4"/>
        <v>6836.8565340000005</v>
      </c>
      <c r="U14" s="38">
        <f t="shared" si="4"/>
        <v>6836.8565340000005</v>
      </c>
      <c r="V14" s="38">
        <f t="shared" si="4"/>
        <v>6825.9708360000004</v>
      </c>
      <c r="W14" s="38">
        <f t="shared" si="4"/>
        <v>6825.9708360000004</v>
      </c>
      <c r="X14" s="38">
        <f t="shared" si="4"/>
        <v>6825.9708360000004</v>
      </c>
      <c r="Y14" s="38">
        <f t="shared" si="4"/>
        <v>6815.0851380000004</v>
      </c>
      <c r="Z14" s="38">
        <f t="shared" si="4"/>
        <v>6815.0851380000004</v>
      </c>
      <c r="AA14" s="38">
        <f t="shared" si="4"/>
        <v>6815.0851380000004</v>
      </c>
      <c r="AB14" s="38">
        <f t="shared" si="4"/>
        <v>6804.1994399999994</v>
      </c>
      <c r="AC14" s="38">
        <f t="shared" si="4"/>
        <v>6804.1994399999994</v>
      </c>
      <c r="AD14" s="38">
        <f t="shared" si="4"/>
        <v>6804.1994399999994</v>
      </c>
      <c r="AE14" s="38">
        <f t="shared" si="4"/>
        <v>6793.3137420000003</v>
      </c>
      <c r="AF14" s="38">
        <f t="shared" si="4"/>
        <v>6793.3137420000003</v>
      </c>
      <c r="AG14" s="38">
        <f t="shared" si="4"/>
        <v>6793.3137420000003</v>
      </c>
      <c r="AH14" s="38">
        <f t="shared" si="4"/>
        <v>6782.4280439999993</v>
      </c>
      <c r="AI14" s="83">
        <f t="shared" si="4"/>
        <v>6782.4280439999993</v>
      </c>
      <c r="AJ14" s="78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0"/>
    </row>
    <row r="16" spans="1:36" s="3" customFormat="1" ht="15.95" customHeight="1" x14ac:dyDescent="0.2">
      <c r="A16" s="5"/>
      <c r="B16" s="6"/>
      <c r="C16" s="5">
        <f>SUM(E14:AI14)/31</f>
        <v>6836.8565339999996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0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0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1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1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1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6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2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2">
        <f t="shared" si="6"/>
        <v>83.039999999999992</v>
      </c>
      <c r="AJ23" s="78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3">
        <f t="shared" si="7"/>
        <v>4716.96</v>
      </c>
      <c r="AJ24" s="78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0"/>
    </row>
    <row r="26" spans="1:36" s="3" customFormat="1" ht="15.95" customHeight="1" x14ac:dyDescent="0.2">
      <c r="A26" s="5"/>
      <c r="B26" s="6"/>
      <c r="C26" s="5">
        <f>SUM(E24:AI24)/31</f>
        <v>4716.9600000000019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0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0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1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1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1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1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6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2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>
        <f t="shared" ref="E34:AI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70.779800000000009</v>
      </c>
      <c r="O34" s="32">
        <f t="shared" si="9"/>
        <v>70.779800000000009</v>
      </c>
      <c r="P34" s="32">
        <f t="shared" si="9"/>
        <v>70.779800000000009</v>
      </c>
      <c r="Q34" s="32">
        <f t="shared" si="9"/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32">
        <f t="shared" si="9"/>
        <v>70.779800000000009</v>
      </c>
      <c r="AI34" s="82">
        <f t="shared" si="9"/>
        <v>70.779800000000009</v>
      </c>
      <c r="AJ34" s="78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3818.2202000000002</v>
      </c>
      <c r="O35" s="38">
        <f t="shared" si="10"/>
        <v>3818.2202000000002</v>
      </c>
      <c r="P35" s="38">
        <f t="shared" si="10"/>
        <v>3818.2202000000002</v>
      </c>
      <c r="Q35" s="38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38">
        <f t="shared" si="10"/>
        <v>3818.2202000000002</v>
      </c>
      <c r="AI35" s="83">
        <f t="shared" si="10"/>
        <v>3818.2202000000002</v>
      </c>
      <c r="AJ35" s="78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0"/>
    </row>
    <row r="37" spans="1:36" s="3" customFormat="1" ht="15.95" customHeight="1" x14ac:dyDescent="0.2">
      <c r="A37" s="5"/>
      <c r="B37" s="6"/>
      <c r="C37" s="5">
        <f>SUM(E35:AI35)/31</f>
        <v>3818.2201999999993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0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0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4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1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1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1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1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1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1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1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1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1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1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1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6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2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2">
        <f t="shared" si="13"/>
        <v>444.12559999999996</v>
      </c>
      <c r="AJ53" s="78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3">
        <f t="shared" si="14"/>
        <v>12391.874400000001</v>
      </c>
      <c r="AJ54" s="78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0"/>
    </row>
    <row r="56" spans="1:36" s="3" customFormat="1" ht="15.95" customHeight="1" x14ac:dyDescent="0.2">
      <c r="A56" s="5"/>
      <c r="B56" s="6"/>
      <c r="C56" s="5">
        <f>SUM(E54:AI54)/31</f>
        <v>12391.874399999993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0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0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1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1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1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1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1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1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1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9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1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1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1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1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1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6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2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2">
        <f t="shared" si="17"/>
        <v>387.74067200000002</v>
      </c>
      <c r="AJ73" s="78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3">
        <f t="shared" si="18"/>
        <v>11767.139328000001</v>
      </c>
      <c r="AJ74" s="78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0"/>
    </row>
    <row r="76" spans="1:36" s="3" customFormat="1" ht="15.95" customHeight="1" x14ac:dyDescent="0.2">
      <c r="A76" s="5"/>
      <c r="B76" s="6"/>
      <c r="C76" s="5">
        <f>SUM(E74:AI74)/31</f>
        <v>11767.139328000003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0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0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1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1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1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1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49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64">
        <v>0</v>
      </c>
      <c r="Y82" s="64">
        <v>0</v>
      </c>
      <c r="Z82" s="64">
        <v>0</v>
      </c>
      <c r="AA82" s="64">
        <v>0</v>
      </c>
      <c r="AB82" s="64">
        <v>0</v>
      </c>
      <c r="AC82" s="64">
        <v>0</v>
      </c>
      <c r="AD82" s="64">
        <v>0</v>
      </c>
      <c r="AE82" s="64">
        <v>0</v>
      </c>
      <c r="AF82" s="64">
        <v>0</v>
      </c>
      <c r="AG82" s="64">
        <v>0</v>
      </c>
      <c r="AH82" s="64">
        <v>0</v>
      </c>
      <c r="AI82" s="85">
        <v>0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6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32">
        <f t="shared" si="19"/>
        <v>2920</v>
      </c>
      <c r="AG84" s="32">
        <f t="shared" si="19"/>
        <v>2920</v>
      </c>
      <c r="AH84" s="32">
        <f t="shared" si="19"/>
        <v>2920</v>
      </c>
      <c r="AI84" s="82">
        <f t="shared" si="19"/>
        <v>2920</v>
      </c>
    </row>
    <row r="85" spans="1:36" s="39" customFormat="1" ht="15.95" customHeight="1" x14ac:dyDescent="0.2">
      <c r="A85" s="35"/>
      <c r="B85" s="33" t="s">
        <v>110</v>
      </c>
      <c r="C85" s="40">
        <v>0.05</v>
      </c>
      <c r="D85" s="37"/>
      <c r="E85" s="32">
        <f t="shared" ref="E85:AI85" si="20">E84*$C85</f>
        <v>173</v>
      </c>
      <c r="F85" s="32">
        <f t="shared" si="20"/>
        <v>173</v>
      </c>
      <c r="G85" s="32">
        <f t="shared" si="20"/>
        <v>173</v>
      </c>
      <c r="H85" s="32">
        <f t="shared" si="20"/>
        <v>173</v>
      </c>
      <c r="I85" s="32">
        <f t="shared" si="20"/>
        <v>173</v>
      </c>
      <c r="J85" s="32">
        <f t="shared" si="20"/>
        <v>173</v>
      </c>
      <c r="K85" s="32">
        <f t="shared" si="20"/>
        <v>173</v>
      </c>
      <c r="L85" s="32">
        <f t="shared" si="20"/>
        <v>173</v>
      </c>
      <c r="M85" s="32">
        <f t="shared" si="20"/>
        <v>173</v>
      </c>
      <c r="N85" s="32">
        <f t="shared" si="20"/>
        <v>173</v>
      </c>
      <c r="O85" s="32">
        <f t="shared" si="20"/>
        <v>173</v>
      </c>
      <c r="P85" s="32">
        <f t="shared" si="20"/>
        <v>173</v>
      </c>
      <c r="Q85" s="32">
        <f t="shared" si="20"/>
        <v>173</v>
      </c>
      <c r="R85" s="32">
        <f t="shared" si="20"/>
        <v>173</v>
      </c>
      <c r="S85" s="32">
        <f t="shared" si="20"/>
        <v>173</v>
      </c>
      <c r="T85" s="32">
        <f t="shared" si="20"/>
        <v>173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146</v>
      </c>
      <c r="Y85" s="32">
        <f t="shared" si="20"/>
        <v>146</v>
      </c>
      <c r="Z85" s="32">
        <f t="shared" si="20"/>
        <v>146</v>
      </c>
      <c r="AA85" s="32">
        <f t="shared" si="20"/>
        <v>146</v>
      </c>
      <c r="AB85" s="32">
        <f t="shared" si="20"/>
        <v>146</v>
      </c>
      <c r="AC85" s="32">
        <f t="shared" si="20"/>
        <v>146</v>
      </c>
      <c r="AD85" s="32">
        <f t="shared" si="20"/>
        <v>146</v>
      </c>
      <c r="AE85" s="32">
        <f t="shared" si="20"/>
        <v>146</v>
      </c>
      <c r="AF85" s="32">
        <f t="shared" si="20"/>
        <v>146</v>
      </c>
      <c r="AG85" s="32">
        <f t="shared" si="20"/>
        <v>146</v>
      </c>
      <c r="AH85" s="32">
        <f t="shared" si="20"/>
        <v>146</v>
      </c>
      <c r="AI85" s="82">
        <f t="shared" si="20"/>
        <v>146</v>
      </c>
      <c r="AJ85" s="78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3287</v>
      </c>
      <c r="F86" s="38">
        <f t="shared" si="21"/>
        <v>3287</v>
      </c>
      <c r="G86" s="38">
        <f t="shared" si="21"/>
        <v>3287</v>
      </c>
      <c r="H86" s="38">
        <f t="shared" si="21"/>
        <v>3287</v>
      </c>
      <c r="I86" s="38">
        <f t="shared" si="21"/>
        <v>3287</v>
      </c>
      <c r="J86" s="38">
        <f t="shared" si="21"/>
        <v>3287</v>
      </c>
      <c r="K86" s="38">
        <f t="shared" si="21"/>
        <v>3287</v>
      </c>
      <c r="L86" s="38">
        <f t="shared" si="21"/>
        <v>3287</v>
      </c>
      <c r="M86" s="38">
        <f t="shared" si="21"/>
        <v>3287</v>
      </c>
      <c r="N86" s="38">
        <f t="shared" si="21"/>
        <v>3287</v>
      </c>
      <c r="O86" s="38">
        <f t="shared" si="21"/>
        <v>3287</v>
      </c>
      <c r="P86" s="38">
        <f t="shared" si="21"/>
        <v>3287</v>
      </c>
      <c r="Q86" s="38">
        <f t="shared" si="21"/>
        <v>3287</v>
      </c>
      <c r="R86" s="38">
        <f t="shared" si="21"/>
        <v>3287</v>
      </c>
      <c r="S86" s="38">
        <f t="shared" si="21"/>
        <v>3287</v>
      </c>
      <c r="T86" s="38">
        <f t="shared" si="21"/>
        <v>3287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2774</v>
      </c>
      <c r="Y86" s="38">
        <f t="shared" si="21"/>
        <v>2774</v>
      </c>
      <c r="Z86" s="38">
        <f t="shared" si="21"/>
        <v>2774</v>
      </c>
      <c r="AA86" s="38">
        <f t="shared" si="21"/>
        <v>2774</v>
      </c>
      <c r="AB86" s="38">
        <f t="shared" si="21"/>
        <v>2774</v>
      </c>
      <c r="AC86" s="38">
        <f t="shared" si="21"/>
        <v>2774</v>
      </c>
      <c r="AD86" s="38">
        <f t="shared" si="21"/>
        <v>2774</v>
      </c>
      <c r="AE86" s="38">
        <f t="shared" si="21"/>
        <v>2774</v>
      </c>
      <c r="AF86" s="38">
        <f t="shared" si="21"/>
        <v>2774</v>
      </c>
      <c r="AG86" s="38">
        <f t="shared" si="21"/>
        <v>2774</v>
      </c>
      <c r="AH86" s="38">
        <f t="shared" si="21"/>
        <v>2774</v>
      </c>
      <c r="AI86" s="83">
        <f t="shared" si="21"/>
        <v>2774</v>
      </c>
      <c r="AJ86" s="78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0"/>
    </row>
    <row r="88" spans="1:36" s="3" customFormat="1" ht="15.95" customHeight="1" x14ac:dyDescent="0.2">
      <c r="A88" s="5"/>
      <c r="B88" s="6"/>
      <c r="C88" s="5">
        <f>SUM(E86:AI86)/31</f>
        <v>3088.4193548387098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0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0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1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1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1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1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1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1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1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1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1">
        <v>1</v>
      </c>
    </row>
    <row r="99" spans="1:36" s="3" customFormat="1" ht="15.95" customHeight="1" x14ac:dyDescent="0.2">
      <c r="A99" s="60">
        <f t="shared" si="22"/>
        <v>10</v>
      </c>
      <c r="B99" s="62" t="s">
        <v>61</v>
      </c>
      <c r="C99" s="60">
        <v>1162</v>
      </c>
      <c r="D99" s="63"/>
      <c r="E99" s="64">
        <v>0.5</v>
      </c>
      <c r="F99" s="64">
        <v>0.7</v>
      </c>
      <c r="G99" s="64">
        <v>0.9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1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6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8711</v>
      </c>
      <c r="F101" s="32">
        <f t="shared" si="23"/>
        <v>8943.4</v>
      </c>
      <c r="G101" s="32">
        <f t="shared" si="23"/>
        <v>9175.7999999999993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2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633.28970000000004</v>
      </c>
      <c r="F102" s="32">
        <f t="shared" si="24"/>
        <v>650.18517999999995</v>
      </c>
      <c r="G102" s="32">
        <f t="shared" si="24"/>
        <v>667.08065999999997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32">
        <f t="shared" si="24"/>
        <v>675.52840000000003</v>
      </c>
      <c r="AI102" s="82">
        <f t="shared" si="24"/>
        <v>675.52840000000003</v>
      </c>
      <c r="AJ102" s="78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8077.7102999999997</v>
      </c>
      <c r="F103" s="38">
        <f t="shared" si="25"/>
        <v>8293.2148199999992</v>
      </c>
      <c r="G103" s="38">
        <f t="shared" si="25"/>
        <v>8508.7193399999996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38">
        <f t="shared" si="25"/>
        <v>8616.4716000000008</v>
      </c>
      <c r="AI103" s="83">
        <f t="shared" si="25"/>
        <v>8616.4716000000008</v>
      </c>
      <c r="AJ103" s="78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0"/>
    </row>
    <row r="105" spans="1:36" s="3" customFormat="1" ht="15.95" customHeight="1" x14ac:dyDescent="0.2">
      <c r="A105" s="5"/>
      <c r="B105" s="6"/>
      <c r="C105" s="5">
        <f>SUM(E103:AI103)/31</f>
        <v>8585.1886858064499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0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0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1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1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1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1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1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1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1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1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1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1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1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1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1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1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1">
        <v>1</v>
      </c>
    </row>
    <row r="122" spans="1:35" s="3" customFormat="1" ht="15.95" customHeight="1" x14ac:dyDescent="0.2">
      <c r="A122" s="60">
        <f t="shared" si="26"/>
        <v>16</v>
      </c>
      <c r="B122" s="62" t="s">
        <v>85</v>
      </c>
      <c r="C122" s="60">
        <v>846</v>
      </c>
      <c r="D122" s="63"/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0.2</v>
      </c>
      <c r="L122" s="64">
        <v>0.3</v>
      </c>
      <c r="M122" s="64">
        <v>0.5</v>
      </c>
      <c r="N122" s="64">
        <v>0.7</v>
      </c>
      <c r="O122" s="64">
        <v>0.9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81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1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1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1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1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1">
        <v>1</v>
      </c>
    </row>
    <row r="128" spans="1:35" s="3" customFormat="1" ht="15.95" customHeight="1" x14ac:dyDescent="0.2">
      <c r="A128" s="60">
        <f t="shared" si="26"/>
        <v>22</v>
      </c>
      <c r="B128" s="62" t="s">
        <v>91</v>
      </c>
      <c r="C128" s="60">
        <v>885</v>
      </c>
      <c r="D128" s="63"/>
      <c r="E128" s="64">
        <v>0</v>
      </c>
      <c r="F128" s="64">
        <v>0</v>
      </c>
      <c r="G128" s="64">
        <v>0</v>
      </c>
      <c r="H128" s="64">
        <v>0</v>
      </c>
      <c r="I128" s="64">
        <v>0</v>
      </c>
      <c r="J128" s="64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0.2</v>
      </c>
      <c r="P128" s="64">
        <v>0.3</v>
      </c>
      <c r="Q128" s="64">
        <v>0.5</v>
      </c>
      <c r="R128" s="64">
        <v>0.7</v>
      </c>
      <c r="S128" s="64">
        <v>0.9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81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1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1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1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1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6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23858</v>
      </c>
      <c r="F134" s="32">
        <f t="shared" si="27"/>
        <v>23858</v>
      </c>
      <c r="G134" s="32">
        <f t="shared" si="27"/>
        <v>23858</v>
      </c>
      <c r="H134" s="32">
        <f t="shared" si="27"/>
        <v>23858</v>
      </c>
      <c r="I134" s="32">
        <f t="shared" si="27"/>
        <v>23858</v>
      </c>
      <c r="J134" s="32">
        <f t="shared" si="27"/>
        <v>23858</v>
      </c>
      <c r="K134" s="32">
        <f t="shared" si="27"/>
        <v>24027.200000000001</v>
      </c>
      <c r="L134" s="32">
        <f t="shared" si="27"/>
        <v>24111.8</v>
      </c>
      <c r="M134" s="32">
        <f t="shared" si="27"/>
        <v>24281</v>
      </c>
      <c r="N134" s="32">
        <f t="shared" si="27"/>
        <v>24450.2</v>
      </c>
      <c r="O134" s="32">
        <f t="shared" si="27"/>
        <v>24796.400000000001</v>
      </c>
      <c r="P134" s="32">
        <f t="shared" si="27"/>
        <v>24969.5</v>
      </c>
      <c r="Q134" s="32">
        <f t="shared" si="27"/>
        <v>25146.5</v>
      </c>
      <c r="R134" s="32">
        <f t="shared" si="27"/>
        <v>25323.5</v>
      </c>
      <c r="S134" s="32">
        <f t="shared" si="27"/>
        <v>25500.5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2">
        <f t="shared" si="27"/>
        <v>25589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763.45600000000002</v>
      </c>
      <c r="F135" s="32">
        <f t="shared" si="28"/>
        <v>763.45600000000002</v>
      </c>
      <c r="G135" s="32">
        <f t="shared" si="28"/>
        <v>763.45600000000002</v>
      </c>
      <c r="H135" s="32">
        <f t="shared" si="28"/>
        <v>763.45600000000002</v>
      </c>
      <c r="I135" s="32">
        <f t="shared" si="28"/>
        <v>763.45600000000002</v>
      </c>
      <c r="J135" s="32">
        <f t="shared" si="28"/>
        <v>763.45600000000002</v>
      </c>
      <c r="K135" s="32">
        <f t="shared" si="28"/>
        <v>768.87040000000002</v>
      </c>
      <c r="L135" s="32">
        <f t="shared" si="28"/>
        <v>771.57759999999996</v>
      </c>
      <c r="M135" s="32">
        <f t="shared" si="28"/>
        <v>776.99199999999996</v>
      </c>
      <c r="N135" s="32">
        <f t="shared" si="28"/>
        <v>782.40640000000008</v>
      </c>
      <c r="O135" s="32">
        <f t="shared" si="28"/>
        <v>793.48480000000006</v>
      </c>
      <c r="P135" s="32">
        <f t="shared" si="28"/>
        <v>799.024</v>
      </c>
      <c r="Q135" s="32">
        <f t="shared" si="28"/>
        <v>804.68799999999999</v>
      </c>
      <c r="R135" s="32">
        <f t="shared" si="28"/>
        <v>810.35199999999998</v>
      </c>
      <c r="S135" s="32">
        <f t="shared" si="28"/>
        <v>816.01599999999996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32">
        <f t="shared" si="28"/>
        <v>818.84800000000007</v>
      </c>
      <c r="AG135" s="32">
        <f t="shared" si="28"/>
        <v>818.84800000000007</v>
      </c>
      <c r="AH135" s="32">
        <f t="shared" si="28"/>
        <v>818.84800000000007</v>
      </c>
      <c r="AI135" s="82">
        <f t="shared" si="28"/>
        <v>818.84800000000007</v>
      </c>
      <c r="AJ135" s="78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23094.544000000002</v>
      </c>
      <c r="F136" s="38">
        <f t="shared" si="29"/>
        <v>23094.544000000002</v>
      </c>
      <c r="G136" s="38">
        <f t="shared" si="29"/>
        <v>23094.544000000002</v>
      </c>
      <c r="H136" s="38">
        <f t="shared" si="29"/>
        <v>23094.544000000002</v>
      </c>
      <c r="I136" s="38">
        <f t="shared" si="29"/>
        <v>23094.544000000002</v>
      </c>
      <c r="J136" s="38">
        <f t="shared" si="29"/>
        <v>23094.544000000002</v>
      </c>
      <c r="K136" s="38">
        <f t="shared" si="29"/>
        <v>23258.329600000001</v>
      </c>
      <c r="L136" s="38">
        <f t="shared" si="29"/>
        <v>23340.222399999999</v>
      </c>
      <c r="M136" s="38">
        <f t="shared" si="29"/>
        <v>23504.008000000002</v>
      </c>
      <c r="N136" s="38">
        <f t="shared" si="29"/>
        <v>23667.793600000001</v>
      </c>
      <c r="O136" s="38">
        <f t="shared" si="29"/>
        <v>24002.915200000003</v>
      </c>
      <c r="P136" s="38">
        <f t="shared" si="29"/>
        <v>24170.475999999999</v>
      </c>
      <c r="Q136" s="38">
        <f t="shared" si="29"/>
        <v>24341.812000000002</v>
      </c>
      <c r="R136" s="38">
        <f t="shared" si="29"/>
        <v>24513.148000000001</v>
      </c>
      <c r="S136" s="38">
        <f t="shared" si="29"/>
        <v>24684.484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38">
        <f t="shared" si="29"/>
        <v>24770.151999999998</v>
      </c>
      <c r="AG136" s="38">
        <f t="shared" si="29"/>
        <v>24770.151999999998</v>
      </c>
      <c r="AH136" s="38">
        <f t="shared" si="29"/>
        <v>24770.151999999998</v>
      </c>
      <c r="AI136" s="83">
        <f t="shared" si="29"/>
        <v>24770.151999999998</v>
      </c>
      <c r="AJ136" s="78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0"/>
    </row>
    <row r="138" spans="1:36" s="3" customFormat="1" ht="15.95" customHeight="1" x14ac:dyDescent="0.2">
      <c r="A138" s="5"/>
      <c r="B138" s="6"/>
      <c r="C138" s="5">
        <f>SUM(E136:AI136)/31</f>
        <v>24205.576929032257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0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0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1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1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1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1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1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1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6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2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2">
        <f t="shared" si="32"/>
        <v>468.38330000000002</v>
      </c>
      <c r="AJ148" s="78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3">
        <f t="shared" si="33"/>
        <v>6748.6166999999996</v>
      </c>
      <c r="AJ149" s="78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0"/>
    </row>
    <row r="151" spans="1:36" s="3" customFormat="1" ht="15.95" customHeight="1" x14ac:dyDescent="0.2">
      <c r="A151" s="5"/>
      <c r="B151" s="6"/>
      <c r="C151" s="5">
        <f>SUM(E149:AI149)/31</f>
        <v>6748.616700000005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0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0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80793.349952000004</v>
      </c>
      <c r="F153" s="38">
        <f t="shared" si="34"/>
        <v>81008.854472000006</v>
      </c>
      <c r="G153" s="38">
        <f t="shared" si="34"/>
        <v>81213.47329400001</v>
      </c>
      <c r="H153" s="38">
        <f t="shared" si="34"/>
        <v>81321.225554000019</v>
      </c>
      <c r="I153" s="38">
        <f t="shared" si="34"/>
        <v>81321.225554000019</v>
      </c>
      <c r="J153" s="38">
        <f t="shared" si="34"/>
        <v>81310.339855999991</v>
      </c>
      <c r="K153" s="38">
        <f t="shared" si="34"/>
        <v>81474.125455999994</v>
      </c>
      <c r="L153" s="38">
        <f t="shared" si="34"/>
        <v>81556.018255999996</v>
      </c>
      <c r="M153" s="38">
        <f t="shared" si="34"/>
        <v>81708.918158</v>
      </c>
      <c r="N153" s="38">
        <f t="shared" si="34"/>
        <v>81872.703758000003</v>
      </c>
      <c r="O153" s="38">
        <f t="shared" si="34"/>
        <v>82207.825358000002</v>
      </c>
      <c r="P153" s="38">
        <f t="shared" si="34"/>
        <v>82364.500459999996</v>
      </c>
      <c r="Q153" s="38">
        <f t="shared" si="34"/>
        <v>82535.836460000006</v>
      </c>
      <c r="R153" s="38">
        <f t="shared" si="34"/>
        <v>82707.172460000002</v>
      </c>
      <c r="S153" s="38">
        <f t="shared" si="34"/>
        <v>82867.622761999999</v>
      </c>
      <c r="T153" s="38">
        <f t="shared" si="34"/>
        <v>82953.290762000004</v>
      </c>
      <c r="U153" s="38">
        <f t="shared" si="34"/>
        <v>82953.290762000004</v>
      </c>
      <c r="V153" s="38">
        <f t="shared" si="34"/>
        <v>82942.405064000006</v>
      </c>
      <c r="W153" s="38">
        <f t="shared" si="34"/>
        <v>82942.405064000006</v>
      </c>
      <c r="X153" s="38">
        <f t="shared" si="34"/>
        <v>82429.405064000006</v>
      </c>
      <c r="Y153" s="38">
        <f t="shared" si="34"/>
        <v>82418.519366000008</v>
      </c>
      <c r="Z153" s="38">
        <f t="shared" si="34"/>
        <v>82418.519366000008</v>
      </c>
      <c r="AA153" s="38">
        <f t="shared" si="34"/>
        <v>82418.519366000008</v>
      </c>
      <c r="AB153" s="38">
        <f t="shared" si="34"/>
        <v>82407.633668000009</v>
      </c>
      <c r="AC153" s="38">
        <f t="shared" si="34"/>
        <v>82407.633668000009</v>
      </c>
      <c r="AD153" s="38">
        <f t="shared" si="34"/>
        <v>82407.633668000009</v>
      </c>
      <c r="AE153" s="38">
        <f t="shared" si="34"/>
        <v>82396.747970000011</v>
      </c>
      <c r="AF153" s="38">
        <f t="shared" si="34"/>
        <v>82396.747970000011</v>
      </c>
      <c r="AG153" s="38">
        <f t="shared" si="34"/>
        <v>82396.747970000011</v>
      </c>
      <c r="AH153" s="38">
        <f t="shared" si="34"/>
        <v>82385.862271999998</v>
      </c>
      <c r="AI153" s="83">
        <f t="shared" si="34"/>
        <v>82385.862271999998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0"/>
    </row>
    <row r="155" spans="1:36" s="3" customFormat="1" ht="15.95" customHeight="1" x14ac:dyDescent="0.2">
      <c r="A155" s="5"/>
      <c r="B155" s="6"/>
      <c r="C155" s="5">
        <f>SUM(E153:AI153)/31</f>
        <v>82158.852131677428</v>
      </c>
      <c r="D155" s="7"/>
      <c r="E155" s="67">
        <f t="shared" ref="E155:AI155" si="35">(E12+E22+E33+E52+E72+E84+E101+E134+E147)/87012</f>
        <v>0.97095343171056869</v>
      </c>
      <c r="F155" s="67">
        <f t="shared" si="35"/>
        <v>0.9736243276789408</v>
      </c>
      <c r="G155" s="67">
        <f t="shared" si="35"/>
        <v>0.97615800119523755</v>
      </c>
      <c r="H155" s="67">
        <f t="shared" si="35"/>
        <v>0.9774934491794236</v>
      </c>
      <c r="I155" s="67">
        <f t="shared" si="35"/>
        <v>0.9774934491794236</v>
      </c>
      <c r="J155" s="67">
        <f t="shared" si="35"/>
        <v>0.97735622672734801</v>
      </c>
      <c r="K155" s="67">
        <f t="shared" si="35"/>
        <v>0.97930078609846916</v>
      </c>
      <c r="L155" s="67">
        <f t="shared" si="35"/>
        <v>0.98027306578402984</v>
      </c>
      <c r="M155" s="67">
        <f t="shared" si="35"/>
        <v>0.98208040270307539</v>
      </c>
      <c r="N155" s="67">
        <f t="shared" si="35"/>
        <v>0.98402496207419665</v>
      </c>
      <c r="O155" s="67">
        <f t="shared" si="35"/>
        <v>0.98800372362432765</v>
      </c>
      <c r="P155" s="67">
        <f t="shared" si="35"/>
        <v>0.98985588194731755</v>
      </c>
      <c r="Q155" s="67">
        <f t="shared" si="35"/>
        <v>0.9918900841263274</v>
      </c>
      <c r="R155" s="67">
        <f t="shared" si="35"/>
        <v>0.99392428630533713</v>
      </c>
      <c r="S155" s="67">
        <f t="shared" si="35"/>
        <v>0.99582126603227139</v>
      </c>
      <c r="T155" s="67">
        <f t="shared" si="35"/>
        <v>0.9968383671217762</v>
      </c>
      <c r="U155" s="67">
        <f t="shared" si="35"/>
        <v>0.9968383671217762</v>
      </c>
      <c r="V155" s="67">
        <f t="shared" si="35"/>
        <v>0.99670114466970083</v>
      </c>
      <c r="W155" s="67">
        <f t="shared" si="35"/>
        <v>0.99670114466970083</v>
      </c>
      <c r="X155" s="67">
        <f t="shared" si="35"/>
        <v>0.99049510412356923</v>
      </c>
      <c r="Y155" s="67">
        <f t="shared" si="35"/>
        <v>0.99035788167149363</v>
      </c>
      <c r="Z155" s="67">
        <f t="shared" si="35"/>
        <v>0.99035788167149363</v>
      </c>
      <c r="AA155" s="67">
        <f t="shared" si="35"/>
        <v>0.99035788167149363</v>
      </c>
      <c r="AB155" s="67">
        <f t="shared" si="35"/>
        <v>0.99022065921941804</v>
      </c>
      <c r="AC155" s="67">
        <f t="shared" si="35"/>
        <v>0.99022065921941804</v>
      </c>
      <c r="AD155" s="67">
        <f t="shared" si="35"/>
        <v>0.99022065921941804</v>
      </c>
      <c r="AE155" s="67">
        <f t="shared" si="35"/>
        <v>0.99008343676734245</v>
      </c>
      <c r="AF155" s="67">
        <f t="shared" si="35"/>
        <v>0.99008343676734245</v>
      </c>
      <c r="AG155" s="67">
        <f t="shared" si="35"/>
        <v>0.99008343676734245</v>
      </c>
      <c r="AH155" s="67">
        <f t="shared" si="35"/>
        <v>0.98994621431526686</v>
      </c>
      <c r="AI155" s="86">
        <f t="shared" si="35"/>
        <v>0.98994621431526686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0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0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7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G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2" width="6.375" customWidth="1"/>
  </cols>
  <sheetData>
    <row r="1" spans="1:33" s="4" customFormat="1" ht="31.5" customHeight="1" thickTop="1" thickBot="1" x14ac:dyDescent="0.25">
      <c r="A1" s="19"/>
      <c r="B1" s="13"/>
      <c r="C1" s="13"/>
      <c r="D1" s="18"/>
      <c r="E1" s="24">
        <v>36923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23"/>
    </row>
    <row r="2" spans="1:33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E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79">
        <f>AE2+1</f>
        <v>28</v>
      </c>
    </row>
    <row r="3" spans="1:33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0"/>
    </row>
    <row r="4" spans="1:33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81">
        <v>1</v>
      </c>
    </row>
    <row r="5" spans="1:33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81">
        <v>1</v>
      </c>
    </row>
    <row r="6" spans="1:33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81">
        <v>1</v>
      </c>
    </row>
    <row r="7" spans="1:33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81">
        <v>1</v>
      </c>
    </row>
    <row r="8" spans="1:33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81">
        <v>1</v>
      </c>
    </row>
    <row r="9" spans="1:33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81">
        <v>1</v>
      </c>
    </row>
    <row r="10" spans="1:33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81">
        <v>1</v>
      </c>
    </row>
    <row r="11" spans="1:33" s="3" customFormat="1" ht="15.95" customHeight="1" thickBot="1" x14ac:dyDescent="0.25">
      <c r="A11" s="73">
        <f t="shared" si="1"/>
        <v>8</v>
      </c>
      <c r="B11" s="74" t="s">
        <v>10</v>
      </c>
      <c r="C11" s="73">
        <v>1194</v>
      </c>
      <c r="D11" s="75"/>
      <c r="E11" s="72">
        <v>0.78</v>
      </c>
      <c r="F11" s="72">
        <v>0.77</v>
      </c>
      <c r="G11" s="72">
        <v>0.77</v>
      </c>
      <c r="H11" s="72">
        <v>0.77</v>
      </c>
      <c r="I11" s="72">
        <v>0.76</v>
      </c>
      <c r="J11" s="72">
        <v>0.76</v>
      </c>
      <c r="K11" s="72">
        <v>0.76</v>
      </c>
      <c r="L11" s="72">
        <v>0.75</v>
      </c>
      <c r="M11" s="72">
        <v>0.75</v>
      </c>
      <c r="N11" s="72">
        <v>0.75</v>
      </c>
      <c r="O11" s="72">
        <v>0.74</v>
      </c>
      <c r="P11" s="72">
        <v>0.74</v>
      </c>
      <c r="Q11" s="72">
        <v>0.74</v>
      </c>
      <c r="R11" s="72">
        <v>0.73</v>
      </c>
      <c r="S11" s="72">
        <v>0.73</v>
      </c>
      <c r="T11" s="72">
        <v>0.73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88">
        <v>0</v>
      </c>
    </row>
    <row r="12" spans="1:33" s="3" customFormat="1" ht="15.95" customHeight="1" x14ac:dyDescent="0.2">
      <c r="A12" s="28"/>
      <c r="B12" s="41" t="s">
        <v>109</v>
      </c>
      <c r="C12" s="30"/>
      <c r="D12" s="31"/>
      <c r="E12" s="32">
        <f t="shared" ref="E12:AF12" si="2">(E4*$C4)+(E5*$C5)+(E6*$C6)+(E7*$C7)+(E8*$C8)+(E9*$C9)+(E10*$C10)+(E11*$C11)</f>
        <v>7439.32</v>
      </c>
      <c r="F12" s="32">
        <f t="shared" si="2"/>
        <v>7427.38</v>
      </c>
      <c r="G12" s="32">
        <f t="shared" si="2"/>
        <v>7427.38</v>
      </c>
      <c r="H12" s="32">
        <f t="shared" si="2"/>
        <v>7427.38</v>
      </c>
      <c r="I12" s="32">
        <f t="shared" si="2"/>
        <v>7415.4400000000005</v>
      </c>
      <c r="J12" s="32">
        <f t="shared" si="2"/>
        <v>7415.4400000000005</v>
      </c>
      <c r="K12" s="32">
        <f t="shared" si="2"/>
        <v>7415.4400000000005</v>
      </c>
      <c r="L12" s="32">
        <f t="shared" si="2"/>
        <v>7403.5</v>
      </c>
      <c r="M12" s="32">
        <f t="shared" si="2"/>
        <v>7403.5</v>
      </c>
      <c r="N12" s="32">
        <f t="shared" si="2"/>
        <v>7403.5</v>
      </c>
      <c r="O12" s="32">
        <f t="shared" si="2"/>
        <v>7391.5599999999995</v>
      </c>
      <c r="P12" s="32">
        <f t="shared" si="2"/>
        <v>7391.5599999999995</v>
      </c>
      <c r="Q12" s="32">
        <f t="shared" si="2"/>
        <v>7391.5599999999995</v>
      </c>
      <c r="R12" s="32">
        <f t="shared" si="2"/>
        <v>7379.62</v>
      </c>
      <c r="S12" s="32">
        <f t="shared" si="2"/>
        <v>7379.62</v>
      </c>
      <c r="T12" s="32">
        <f t="shared" si="2"/>
        <v>7379.62</v>
      </c>
      <c r="U12" s="32">
        <f t="shared" si="2"/>
        <v>6508</v>
      </c>
      <c r="V12" s="32">
        <f t="shared" si="2"/>
        <v>6508</v>
      </c>
      <c r="W12" s="32">
        <f t="shared" si="2"/>
        <v>6508</v>
      </c>
      <c r="X12" s="32">
        <f t="shared" si="2"/>
        <v>6508</v>
      </c>
      <c r="Y12" s="32">
        <f t="shared" si="2"/>
        <v>6508</v>
      </c>
      <c r="Z12" s="32">
        <f t="shared" si="2"/>
        <v>6508</v>
      </c>
      <c r="AA12" s="32">
        <f t="shared" si="2"/>
        <v>6508</v>
      </c>
      <c r="AB12" s="32">
        <f t="shared" si="2"/>
        <v>6508</v>
      </c>
      <c r="AC12" s="32">
        <f t="shared" si="2"/>
        <v>6508</v>
      </c>
      <c r="AD12" s="32">
        <f t="shared" si="2"/>
        <v>6508</v>
      </c>
      <c r="AE12" s="32">
        <f t="shared" si="2"/>
        <v>6508</v>
      </c>
      <c r="AF12" s="82">
        <f t="shared" si="2"/>
        <v>6508</v>
      </c>
    </row>
    <row r="13" spans="1:33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F13" si="3">E12*$C13</f>
        <v>656.89195600000005</v>
      </c>
      <c r="F13" s="32">
        <f t="shared" si="3"/>
        <v>655.83765400000004</v>
      </c>
      <c r="G13" s="32">
        <f t="shared" si="3"/>
        <v>655.83765400000004</v>
      </c>
      <c r="H13" s="32">
        <f t="shared" si="3"/>
        <v>655.83765400000004</v>
      </c>
      <c r="I13" s="32">
        <f t="shared" si="3"/>
        <v>654.78335200000004</v>
      </c>
      <c r="J13" s="32">
        <f t="shared" si="3"/>
        <v>654.78335200000004</v>
      </c>
      <c r="K13" s="32">
        <f t="shared" si="3"/>
        <v>654.78335200000004</v>
      </c>
      <c r="L13" s="32">
        <f t="shared" si="3"/>
        <v>653.72905000000003</v>
      </c>
      <c r="M13" s="32">
        <f t="shared" si="3"/>
        <v>653.72905000000003</v>
      </c>
      <c r="N13" s="32">
        <f t="shared" si="3"/>
        <v>653.72905000000003</v>
      </c>
      <c r="O13" s="32">
        <f t="shared" si="3"/>
        <v>652.67474800000002</v>
      </c>
      <c r="P13" s="32">
        <f t="shared" si="3"/>
        <v>652.67474800000002</v>
      </c>
      <c r="Q13" s="32">
        <f t="shared" si="3"/>
        <v>652.67474800000002</v>
      </c>
      <c r="R13" s="32">
        <f t="shared" si="3"/>
        <v>651.62044600000002</v>
      </c>
      <c r="S13" s="32">
        <f t="shared" si="3"/>
        <v>651.62044600000002</v>
      </c>
      <c r="T13" s="32">
        <f t="shared" si="3"/>
        <v>651.62044600000002</v>
      </c>
      <c r="U13" s="32">
        <f t="shared" si="3"/>
        <v>574.65640000000008</v>
      </c>
      <c r="V13" s="32">
        <f t="shared" si="3"/>
        <v>574.65640000000008</v>
      </c>
      <c r="W13" s="32">
        <f t="shared" si="3"/>
        <v>574.65640000000008</v>
      </c>
      <c r="X13" s="32">
        <f t="shared" si="3"/>
        <v>574.65640000000008</v>
      </c>
      <c r="Y13" s="32">
        <f t="shared" si="3"/>
        <v>574.65640000000008</v>
      </c>
      <c r="Z13" s="32">
        <f t="shared" si="3"/>
        <v>574.65640000000008</v>
      </c>
      <c r="AA13" s="32">
        <f t="shared" si="3"/>
        <v>574.65640000000008</v>
      </c>
      <c r="AB13" s="32">
        <f t="shared" si="3"/>
        <v>574.65640000000008</v>
      </c>
      <c r="AC13" s="32">
        <f t="shared" si="3"/>
        <v>574.65640000000008</v>
      </c>
      <c r="AD13" s="32">
        <f t="shared" si="3"/>
        <v>574.65640000000008</v>
      </c>
      <c r="AE13" s="32">
        <f t="shared" si="3"/>
        <v>574.65640000000008</v>
      </c>
      <c r="AF13" s="82">
        <f t="shared" si="3"/>
        <v>574.65640000000008</v>
      </c>
      <c r="AG13" s="78"/>
    </row>
    <row r="14" spans="1:33" s="39" customFormat="1" ht="15.95" customHeight="1" x14ac:dyDescent="0.2">
      <c r="A14" s="35"/>
      <c r="B14" s="34" t="s">
        <v>107</v>
      </c>
      <c r="C14" s="36"/>
      <c r="D14" s="37"/>
      <c r="E14" s="38">
        <f t="shared" ref="E14:AF14" si="4">E12-E13</f>
        <v>6782.4280439999993</v>
      </c>
      <c r="F14" s="38">
        <f t="shared" si="4"/>
        <v>6771.5423460000002</v>
      </c>
      <c r="G14" s="38">
        <f t="shared" si="4"/>
        <v>6771.5423460000002</v>
      </c>
      <c r="H14" s="38">
        <f t="shared" si="4"/>
        <v>6771.5423460000002</v>
      </c>
      <c r="I14" s="38">
        <f t="shared" si="4"/>
        <v>6760.6566480000001</v>
      </c>
      <c r="J14" s="38">
        <f t="shared" si="4"/>
        <v>6760.6566480000001</v>
      </c>
      <c r="K14" s="38">
        <f t="shared" si="4"/>
        <v>6760.6566480000001</v>
      </c>
      <c r="L14" s="38">
        <f t="shared" si="4"/>
        <v>6749.7709500000001</v>
      </c>
      <c r="M14" s="38">
        <f t="shared" si="4"/>
        <v>6749.7709500000001</v>
      </c>
      <c r="N14" s="38">
        <f t="shared" si="4"/>
        <v>6749.7709500000001</v>
      </c>
      <c r="O14" s="38">
        <f t="shared" si="4"/>
        <v>6738.8852519999991</v>
      </c>
      <c r="P14" s="38">
        <f t="shared" si="4"/>
        <v>6738.8852519999991</v>
      </c>
      <c r="Q14" s="38">
        <f t="shared" si="4"/>
        <v>6738.8852519999991</v>
      </c>
      <c r="R14" s="38">
        <f t="shared" si="4"/>
        <v>6727.999554</v>
      </c>
      <c r="S14" s="38">
        <f t="shared" si="4"/>
        <v>6727.999554</v>
      </c>
      <c r="T14" s="38">
        <f t="shared" si="4"/>
        <v>6727.999554</v>
      </c>
      <c r="U14" s="38">
        <f t="shared" si="4"/>
        <v>5933.3436000000002</v>
      </c>
      <c r="V14" s="38">
        <f t="shared" si="4"/>
        <v>5933.3436000000002</v>
      </c>
      <c r="W14" s="38">
        <f t="shared" si="4"/>
        <v>5933.3436000000002</v>
      </c>
      <c r="X14" s="38">
        <f t="shared" si="4"/>
        <v>5933.3436000000002</v>
      </c>
      <c r="Y14" s="38">
        <f t="shared" si="4"/>
        <v>5933.3436000000002</v>
      </c>
      <c r="Z14" s="38">
        <f t="shared" si="4"/>
        <v>5933.3436000000002</v>
      </c>
      <c r="AA14" s="38">
        <f t="shared" si="4"/>
        <v>5933.3436000000002</v>
      </c>
      <c r="AB14" s="38">
        <f t="shared" si="4"/>
        <v>5933.3436000000002</v>
      </c>
      <c r="AC14" s="38">
        <f t="shared" si="4"/>
        <v>5933.3436000000002</v>
      </c>
      <c r="AD14" s="38">
        <f t="shared" si="4"/>
        <v>5933.3436000000002</v>
      </c>
      <c r="AE14" s="38">
        <f t="shared" si="4"/>
        <v>5933.3436000000002</v>
      </c>
      <c r="AF14" s="83">
        <f t="shared" si="4"/>
        <v>5933.3436000000002</v>
      </c>
      <c r="AG14" s="78"/>
    </row>
    <row r="15" spans="1:33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0"/>
    </row>
    <row r="16" spans="1:33" s="3" customFormat="1" ht="15.95" customHeight="1" x14ac:dyDescent="0.2">
      <c r="A16" s="5"/>
      <c r="B16" s="6"/>
      <c r="C16" s="5">
        <f>SUM(E14:AF14)/28</f>
        <v>6401.0398390714245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0"/>
    </row>
    <row r="17" spans="1:33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0"/>
    </row>
    <row r="18" spans="1:33" s="3" customFormat="1" ht="15.95" customHeight="1" x14ac:dyDescent="0.2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81">
        <v>1</v>
      </c>
    </row>
    <row r="19" spans="1:33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81">
        <v>1</v>
      </c>
    </row>
    <row r="20" spans="1:33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81">
        <v>1</v>
      </c>
    </row>
    <row r="21" spans="1:33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76">
        <v>1</v>
      </c>
    </row>
    <row r="22" spans="1:33" s="3" customFormat="1" ht="15.95" customHeight="1" x14ac:dyDescent="0.2">
      <c r="A22" s="28"/>
      <c r="B22" s="41" t="s">
        <v>109</v>
      </c>
      <c r="C22" s="30"/>
      <c r="D22" s="31"/>
      <c r="E22" s="32">
        <f t="shared" ref="E22:AF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82">
        <f t="shared" si="5"/>
        <v>4800</v>
      </c>
    </row>
    <row r="23" spans="1:33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F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82">
        <f t="shared" si="6"/>
        <v>83.039999999999992</v>
      </c>
      <c r="AG23" s="78"/>
    </row>
    <row r="24" spans="1:33" s="39" customFormat="1" ht="15.95" customHeight="1" x14ac:dyDescent="0.2">
      <c r="A24" s="35"/>
      <c r="B24" s="34" t="s">
        <v>107</v>
      </c>
      <c r="C24" s="36"/>
      <c r="D24" s="37"/>
      <c r="E24" s="38">
        <f t="shared" ref="E24:AF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83">
        <f t="shared" si="7"/>
        <v>4716.96</v>
      </c>
      <c r="AG24" s="78"/>
    </row>
    <row r="25" spans="1:33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0"/>
    </row>
    <row r="26" spans="1:33" s="3" customFormat="1" ht="15.95" customHeight="1" x14ac:dyDescent="0.2">
      <c r="A26" s="5"/>
      <c r="B26" s="6"/>
      <c r="C26" s="5">
        <f>SUM(E24:AF24)/28</f>
        <v>4716.9600000000037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0"/>
    </row>
    <row r="27" spans="1:33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0"/>
    </row>
    <row r="28" spans="1:33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81">
        <v>1</v>
      </c>
    </row>
    <row r="29" spans="1:33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81">
        <v>1</v>
      </c>
    </row>
    <row r="30" spans="1:33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81">
        <v>1</v>
      </c>
    </row>
    <row r="31" spans="1:33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81">
        <v>1</v>
      </c>
    </row>
    <row r="32" spans="1:33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76">
        <v>1</v>
      </c>
    </row>
    <row r="33" spans="1:33" s="3" customFormat="1" ht="15.95" customHeight="1" x14ac:dyDescent="0.2">
      <c r="A33" s="28"/>
      <c r="B33" s="41" t="s">
        <v>109</v>
      </c>
      <c r="C33" s="30"/>
      <c r="D33" s="31"/>
      <c r="E33" s="32">
        <f t="shared" ref="E33:AF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82">
        <f t="shared" si="8"/>
        <v>3889</v>
      </c>
    </row>
    <row r="34" spans="1:33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>
        <f t="shared" ref="E34:AF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70.779800000000009</v>
      </c>
      <c r="O34" s="32">
        <f t="shared" si="9"/>
        <v>70.779800000000009</v>
      </c>
      <c r="P34" s="32">
        <f t="shared" si="9"/>
        <v>70.779800000000009</v>
      </c>
      <c r="Q34" s="32">
        <f t="shared" si="9"/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82">
        <f t="shared" si="9"/>
        <v>70.779800000000009</v>
      </c>
      <c r="AG34" s="78"/>
    </row>
    <row r="35" spans="1:33" s="39" customFormat="1" ht="15.95" customHeight="1" x14ac:dyDescent="0.2">
      <c r="A35" s="35"/>
      <c r="B35" s="34" t="s">
        <v>107</v>
      </c>
      <c r="C35" s="36"/>
      <c r="D35" s="37"/>
      <c r="E35" s="38">
        <f t="shared" ref="E35:AF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3818.2202000000002</v>
      </c>
      <c r="O35" s="38">
        <f t="shared" si="10"/>
        <v>3818.2202000000002</v>
      </c>
      <c r="P35" s="38">
        <f t="shared" si="10"/>
        <v>3818.2202000000002</v>
      </c>
      <c r="Q35" s="38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83">
        <f t="shared" si="10"/>
        <v>3818.2202000000002</v>
      </c>
      <c r="AG35" s="78"/>
    </row>
    <row r="36" spans="1:33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0"/>
    </row>
    <row r="37" spans="1:33" s="3" customFormat="1" ht="15.95" customHeight="1" x14ac:dyDescent="0.2">
      <c r="A37" s="5"/>
      <c r="B37" s="6"/>
      <c r="C37" s="5">
        <f>SUM(E35:AF35)/28</f>
        <v>3818.2201999999997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0"/>
    </row>
    <row r="38" spans="1:33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0"/>
    </row>
    <row r="39" spans="1:33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84">
        <v>1</v>
      </c>
    </row>
    <row r="40" spans="1:33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81">
        <v>1</v>
      </c>
    </row>
    <row r="41" spans="1:33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81">
        <v>1</v>
      </c>
    </row>
    <row r="42" spans="1:33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81">
        <v>1</v>
      </c>
    </row>
    <row r="43" spans="1:33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81">
        <v>1</v>
      </c>
    </row>
    <row r="44" spans="1:33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81">
        <v>1</v>
      </c>
    </row>
    <row r="45" spans="1:33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81">
        <v>1</v>
      </c>
    </row>
    <row r="46" spans="1:33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81">
        <v>1</v>
      </c>
    </row>
    <row r="47" spans="1:33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81">
        <v>1</v>
      </c>
    </row>
    <row r="48" spans="1:33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81">
        <v>1</v>
      </c>
    </row>
    <row r="49" spans="1:33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81">
        <v>1</v>
      </c>
    </row>
    <row r="50" spans="1:33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81">
        <v>1</v>
      </c>
    </row>
    <row r="51" spans="1:33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76">
        <v>1</v>
      </c>
    </row>
    <row r="52" spans="1:33" s="3" customFormat="1" ht="15.95" customHeight="1" x14ac:dyDescent="0.2">
      <c r="A52" s="28"/>
      <c r="B52" s="41" t="s">
        <v>109</v>
      </c>
      <c r="C52" s="30"/>
      <c r="D52" s="31"/>
      <c r="E52" s="32">
        <f t="shared" ref="E52:AF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82">
        <f t="shared" si="12"/>
        <v>12836</v>
      </c>
    </row>
    <row r="53" spans="1:33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F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82">
        <f t="shared" si="13"/>
        <v>444.12559999999996</v>
      </c>
      <c r="AG53" s="78"/>
    </row>
    <row r="54" spans="1:33" s="39" customFormat="1" ht="15.95" customHeight="1" x14ac:dyDescent="0.2">
      <c r="A54" s="35"/>
      <c r="B54" s="34" t="s">
        <v>107</v>
      </c>
      <c r="C54" s="36"/>
      <c r="D54" s="37"/>
      <c r="E54" s="38">
        <f t="shared" ref="E54:AF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83">
        <f t="shared" si="14"/>
        <v>12391.874400000001</v>
      </c>
      <c r="AG54" s="78"/>
    </row>
    <row r="55" spans="1:33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0"/>
    </row>
    <row r="56" spans="1:33" s="3" customFormat="1" ht="15.95" customHeight="1" x14ac:dyDescent="0.2">
      <c r="A56" s="5"/>
      <c r="B56" s="6"/>
      <c r="C56" s="5">
        <f>SUM(E54:AF54)/28</f>
        <v>12391.874399999997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0"/>
    </row>
    <row r="57" spans="1:33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0"/>
    </row>
    <row r="58" spans="1:33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81">
        <v>1</v>
      </c>
    </row>
    <row r="59" spans="1:33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81">
        <v>1</v>
      </c>
    </row>
    <row r="60" spans="1:33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81">
        <v>1</v>
      </c>
    </row>
    <row r="61" spans="1:33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81">
        <v>1</v>
      </c>
    </row>
    <row r="62" spans="1:33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81">
        <v>1</v>
      </c>
    </row>
    <row r="63" spans="1:33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81">
        <v>1</v>
      </c>
    </row>
    <row r="64" spans="1:33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81">
        <v>1</v>
      </c>
    </row>
    <row r="65" spans="1:33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9">
        <v>0.96</v>
      </c>
    </row>
    <row r="66" spans="1:33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81">
        <v>1</v>
      </c>
    </row>
    <row r="67" spans="1:33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81">
        <v>1</v>
      </c>
    </row>
    <row r="68" spans="1:33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81">
        <v>1</v>
      </c>
    </row>
    <row r="69" spans="1:33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81">
        <v>1</v>
      </c>
    </row>
    <row r="70" spans="1:33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81">
        <v>1</v>
      </c>
    </row>
    <row r="71" spans="1:33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76">
        <v>1</v>
      </c>
    </row>
    <row r="72" spans="1:33" s="3" customFormat="1" ht="15.95" customHeight="1" x14ac:dyDescent="0.2">
      <c r="A72" s="28"/>
      <c r="B72" s="41" t="s">
        <v>109</v>
      </c>
      <c r="C72" s="30"/>
      <c r="D72" s="31"/>
      <c r="E72" s="32">
        <f t="shared" ref="E72:AF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82">
        <f t="shared" si="16"/>
        <v>12154.880000000001</v>
      </c>
    </row>
    <row r="73" spans="1:33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F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82">
        <f t="shared" si="17"/>
        <v>387.74067200000002</v>
      </c>
      <c r="AG73" s="78"/>
    </row>
    <row r="74" spans="1:33" s="39" customFormat="1" ht="15.95" customHeight="1" x14ac:dyDescent="0.2">
      <c r="A74" s="35"/>
      <c r="B74" s="34" t="s">
        <v>107</v>
      </c>
      <c r="C74" s="36"/>
      <c r="D74" s="37"/>
      <c r="E74" s="38">
        <f t="shared" ref="E74:AF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83">
        <f t="shared" si="18"/>
        <v>11767.139328000001</v>
      </c>
      <c r="AG74" s="78"/>
    </row>
    <row r="75" spans="1:33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0"/>
    </row>
    <row r="76" spans="1:33" s="3" customFormat="1" ht="15.95" customHeight="1" x14ac:dyDescent="0.2">
      <c r="A76" s="5"/>
      <c r="B76" s="6"/>
      <c r="C76" s="5">
        <f>SUM(E74:AF74)/28</f>
        <v>11767.139328000001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0"/>
    </row>
    <row r="77" spans="1:33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0"/>
    </row>
    <row r="78" spans="1:33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81">
        <v>1</v>
      </c>
    </row>
    <row r="79" spans="1:33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81">
        <v>1</v>
      </c>
    </row>
    <row r="80" spans="1:33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81">
        <v>1</v>
      </c>
    </row>
    <row r="81" spans="1:33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81">
        <v>1</v>
      </c>
    </row>
    <row r="82" spans="1:33" s="3" customFormat="1" ht="15.95" customHeight="1" x14ac:dyDescent="0.2">
      <c r="A82" s="60">
        <f>+A81+1</f>
        <v>5</v>
      </c>
      <c r="B82" s="62" t="s">
        <v>56</v>
      </c>
      <c r="C82" s="60">
        <v>540</v>
      </c>
      <c r="D82" s="63"/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v>0</v>
      </c>
      <c r="X82" s="64">
        <v>0</v>
      </c>
      <c r="Y82" s="64">
        <v>0</v>
      </c>
      <c r="Z82" s="64">
        <v>0</v>
      </c>
      <c r="AA82" s="64">
        <v>0</v>
      </c>
      <c r="AB82" s="64">
        <v>0</v>
      </c>
      <c r="AC82" s="64">
        <v>0</v>
      </c>
      <c r="AD82" s="64">
        <v>0</v>
      </c>
      <c r="AE82" s="64">
        <v>0</v>
      </c>
      <c r="AF82" s="85">
        <v>0</v>
      </c>
    </row>
    <row r="83" spans="1:33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76">
        <v>1</v>
      </c>
    </row>
    <row r="84" spans="1:33" s="3" customFormat="1" ht="15.95" customHeight="1" x14ac:dyDescent="0.2">
      <c r="A84" s="28"/>
      <c r="B84" s="41" t="s">
        <v>109</v>
      </c>
      <c r="C84" s="30"/>
      <c r="D84" s="31"/>
      <c r="E84" s="32">
        <f t="shared" ref="E84:AF84" si="19">(E78*$C78)+(E79*$C79)+(E80*$C80)+(E81*$C81)+(E82*$C82)+(E83*$C83)</f>
        <v>2920</v>
      </c>
      <c r="F84" s="32">
        <f t="shared" si="19"/>
        <v>2920</v>
      </c>
      <c r="G84" s="32">
        <f t="shared" si="19"/>
        <v>2920</v>
      </c>
      <c r="H84" s="32">
        <f t="shared" si="19"/>
        <v>2920</v>
      </c>
      <c r="I84" s="32">
        <f t="shared" si="19"/>
        <v>2920</v>
      </c>
      <c r="J84" s="32">
        <f t="shared" si="19"/>
        <v>2920</v>
      </c>
      <c r="K84" s="32">
        <f t="shared" si="19"/>
        <v>2920</v>
      </c>
      <c r="L84" s="32">
        <f t="shared" si="19"/>
        <v>2920</v>
      </c>
      <c r="M84" s="32">
        <f t="shared" si="19"/>
        <v>2920</v>
      </c>
      <c r="N84" s="32">
        <f t="shared" si="19"/>
        <v>2920</v>
      </c>
      <c r="O84" s="32">
        <f t="shared" si="19"/>
        <v>2920</v>
      </c>
      <c r="P84" s="32">
        <f t="shared" si="19"/>
        <v>2920</v>
      </c>
      <c r="Q84" s="32">
        <f t="shared" si="19"/>
        <v>2920</v>
      </c>
      <c r="R84" s="32">
        <f t="shared" si="19"/>
        <v>2920</v>
      </c>
      <c r="S84" s="32">
        <f t="shared" si="19"/>
        <v>2920</v>
      </c>
      <c r="T84" s="32">
        <f t="shared" si="19"/>
        <v>2920</v>
      </c>
      <c r="U84" s="32">
        <f t="shared" si="19"/>
        <v>2920</v>
      </c>
      <c r="V84" s="32">
        <f t="shared" si="19"/>
        <v>2920</v>
      </c>
      <c r="W84" s="32">
        <f t="shared" si="19"/>
        <v>2920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82">
        <f t="shared" si="19"/>
        <v>2920</v>
      </c>
    </row>
    <row r="85" spans="1:33" s="39" customFormat="1" ht="15.95" customHeight="1" x14ac:dyDescent="0.2">
      <c r="A85" s="35"/>
      <c r="B85" s="33" t="s">
        <v>110</v>
      </c>
      <c r="C85" s="40">
        <v>0.05</v>
      </c>
      <c r="D85" s="37"/>
      <c r="E85" s="32">
        <f t="shared" ref="E85:AF85" si="20">E84*$C85</f>
        <v>146</v>
      </c>
      <c r="F85" s="32">
        <f t="shared" si="20"/>
        <v>146</v>
      </c>
      <c r="G85" s="32">
        <f t="shared" si="20"/>
        <v>146</v>
      </c>
      <c r="H85" s="32">
        <f t="shared" si="20"/>
        <v>146</v>
      </c>
      <c r="I85" s="32">
        <f t="shared" si="20"/>
        <v>146</v>
      </c>
      <c r="J85" s="32">
        <f t="shared" si="20"/>
        <v>146</v>
      </c>
      <c r="K85" s="32">
        <f t="shared" si="20"/>
        <v>146</v>
      </c>
      <c r="L85" s="32">
        <f t="shared" si="20"/>
        <v>146</v>
      </c>
      <c r="M85" s="32">
        <f t="shared" si="20"/>
        <v>146</v>
      </c>
      <c r="N85" s="32">
        <f t="shared" si="20"/>
        <v>146</v>
      </c>
      <c r="O85" s="32">
        <f t="shared" si="20"/>
        <v>146</v>
      </c>
      <c r="P85" s="32">
        <f t="shared" si="20"/>
        <v>146</v>
      </c>
      <c r="Q85" s="32">
        <f t="shared" si="20"/>
        <v>146</v>
      </c>
      <c r="R85" s="32">
        <f t="shared" si="20"/>
        <v>146</v>
      </c>
      <c r="S85" s="32">
        <f t="shared" si="20"/>
        <v>146</v>
      </c>
      <c r="T85" s="32">
        <f t="shared" si="20"/>
        <v>146</v>
      </c>
      <c r="U85" s="32">
        <f t="shared" si="20"/>
        <v>146</v>
      </c>
      <c r="V85" s="32">
        <f t="shared" si="20"/>
        <v>146</v>
      </c>
      <c r="W85" s="32">
        <f t="shared" si="20"/>
        <v>146</v>
      </c>
      <c r="X85" s="32">
        <f t="shared" si="20"/>
        <v>146</v>
      </c>
      <c r="Y85" s="32">
        <f t="shared" si="20"/>
        <v>146</v>
      </c>
      <c r="Z85" s="32">
        <f t="shared" si="20"/>
        <v>146</v>
      </c>
      <c r="AA85" s="32">
        <f t="shared" si="20"/>
        <v>146</v>
      </c>
      <c r="AB85" s="32">
        <f t="shared" si="20"/>
        <v>146</v>
      </c>
      <c r="AC85" s="32">
        <f t="shared" si="20"/>
        <v>146</v>
      </c>
      <c r="AD85" s="32">
        <f t="shared" si="20"/>
        <v>146</v>
      </c>
      <c r="AE85" s="32">
        <f t="shared" si="20"/>
        <v>146</v>
      </c>
      <c r="AF85" s="82">
        <f t="shared" si="20"/>
        <v>146</v>
      </c>
      <c r="AG85" s="78"/>
    </row>
    <row r="86" spans="1:33" s="39" customFormat="1" ht="15.95" customHeight="1" x14ac:dyDescent="0.2">
      <c r="A86" s="35"/>
      <c r="B86" s="34" t="s">
        <v>107</v>
      </c>
      <c r="C86" s="36"/>
      <c r="D86" s="37"/>
      <c r="E86" s="38">
        <f t="shared" ref="E86:AF86" si="21">E84-E85</f>
        <v>2774</v>
      </c>
      <c r="F86" s="38">
        <f t="shared" si="21"/>
        <v>2774</v>
      </c>
      <c r="G86" s="38">
        <f t="shared" si="21"/>
        <v>2774</v>
      </c>
      <c r="H86" s="38">
        <f t="shared" si="21"/>
        <v>2774</v>
      </c>
      <c r="I86" s="38">
        <f t="shared" si="21"/>
        <v>2774</v>
      </c>
      <c r="J86" s="38">
        <f t="shared" si="21"/>
        <v>2774</v>
      </c>
      <c r="K86" s="38">
        <f t="shared" si="21"/>
        <v>2774</v>
      </c>
      <c r="L86" s="38">
        <f t="shared" si="21"/>
        <v>2774</v>
      </c>
      <c r="M86" s="38">
        <f t="shared" si="21"/>
        <v>2774</v>
      </c>
      <c r="N86" s="38">
        <f t="shared" si="21"/>
        <v>2774</v>
      </c>
      <c r="O86" s="38">
        <f t="shared" si="21"/>
        <v>2774</v>
      </c>
      <c r="P86" s="38">
        <f t="shared" si="21"/>
        <v>2774</v>
      </c>
      <c r="Q86" s="38">
        <f t="shared" si="21"/>
        <v>2774</v>
      </c>
      <c r="R86" s="38">
        <f t="shared" si="21"/>
        <v>2774</v>
      </c>
      <c r="S86" s="38">
        <f t="shared" si="21"/>
        <v>2774</v>
      </c>
      <c r="T86" s="38">
        <f t="shared" si="21"/>
        <v>2774</v>
      </c>
      <c r="U86" s="38">
        <f t="shared" si="21"/>
        <v>2774</v>
      </c>
      <c r="V86" s="38">
        <f t="shared" si="21"/>
        <v>2774</v>
      </c>
      <c r="W86" s="38">
        <f t="shared" si="21"/>
        <v>2774</v>
      </c>
      <c r="X86" s="38">
        <f t="shared" si="21"/>
        <v>2774</v>
      </c>
      <c r="Y86" s="38">
        <f t="shared" si="21"/>
        <v>2774</v>
      </c>
      <c r="Z86" s="38">
        <f t="shared" si="21"/>
        <v>2774</v>
      </c>
      <c r="AA86" s="38">
        <f t="shared" si="21"/>
        <v>2774</v>
      </c>
      <c r="AB86" s="38">
        <f t="shared" si="21"/>
        <v>2774</v>
      </c>
      <c r="AC86" s="38">
        <f t="shared" si="21"/>
        <v>2774</v>
      </c>
      <c r="AD86" s="38">
        <f t="shared" si="21"/>
        <v>2774</v>
      </c>
      <c r="AE86" s="38">
        <f t="shared" si="21"/>
        <v>2774</v>
      </c>
      <c r="AF86" s="83">
        <f t="shared" si="21"/>
        <v>2774</v>
      </c>
      <c r="AG86" s="78"/>
    </row>
    <row r="87" spans="1:33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0"/>
    </row>
    <row r="88" spans="1:33" s="3" customFormat="1" ht="15.95" customHeight="1" x14ac:dyDescent="0.2">
      <c r="A88" s="5"/>
      <c r="B88" s="6"/>
      <c r="C88" s="5">
        <f>SUM(E86:AF86)/28</f>
        <v>2774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0"/>
    </row>
    <row r="89" spans="1:33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0"/>
    </row>
    <row r="90" spans="1:33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81">
        <v>1</v>
      </c>
    </row>
    <row r="91" spans="1:33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81">
        <v>1</v>
      </c>
    </row>
    <row r="92" spans="1:33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81">
        <v>1</v>
      </c>
    </row>
    <row r="93" spans="1:33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81">
        <v>1</v>
      </c>
    </row>
    <row r="94" spans="1:33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81">
        <v>1</v>
      </c>
    </row>
    <row r="95" spans="1:33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</v>
      </c>
      <c r="U95" s="64">
        <v>0</v>
      </c>
      <c r="V95" s="64">
        <v>0</v>
      </c>
      <c r="W95" s="64">
        <v>0</v>
      </c>
      <c r="X95" s="64">
        <v>0</v>
      </c>
      <c r="Y95" s="64">
        <v>0</v>
      </c>
      <c r="Z95" s="64">
        <v>0</v>
      </c>
      <c r="AA95" s="64">
        <v>0</v>
      </c>
      <c r="AB95" s="64">
        <v>0</v>
      </c>
      <c r="AC95" s="64">
        <v>0</v>
      </c>
      <c r="AD95" s="64">
        <v>0</v>
      </c>
      <c r="AE95" s="64">
        <v>0</v>
      </c>
      <c r="AF95" s="90">
        <v>0</v>
      </c>
    </row>
    <row r="96" spans="1:33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81">
        <v>1</v>
      </c>
    </row>
    <row r="97" spans="1:33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81">
        <v>1</v>
      </c>
    </row>
    <row r="98" spans="1:33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81">
        <v>1</v>
      </c>
    </row>
    <row r="99" spans="1:33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9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81">
        <v>1</v>
      </c>
    </row>
    <row r="100" spans="1:33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76">
        <v>1</v>
      </c>
    </row>
    <row r="101" spans="1:33" s="3" customFormat="1" ht="15.95" customHeight="1" x14ac:dyDescent="0.2">
      <c r="A101" s="28"/>
      <c r="B101" s="41" t="s">
        <v>109</v>
      </c>
      <c r="C101" s="30"/>
      <c r="D101" s="31"/>
      <c r="E101" s="32">
        <f t="shared" ref="E101:AF101" si="23">(E90*$C90)+(E91*$C91)+(E92*$C92)+(E93*$C93)+(E94*$C94)+(E95*$C95)+(E96*$C96)+(E97*$C97)+(E98*$C98)+(E99*$C99)+(E100*$C100)</f>
        <v>9292</v>
      </c>
      <c r="F101" s="32">
        <f t="shared" si="23"/>
        <v>8143</v>
      </c>
      <c r="G101" s="32">
        <f t="shared" si="23"/>
        <v>8143</v>
      </c>
      <c r="H101" s="32">
        <f t="shared" si="23"/>
        <v>8143</v>
      </c>
      <c r="I101" s="32">
        <f t="shared" si="23"/>
        <v>8143</v>
      </c>
      <c r="J101" s="32">
        <f t="shared" si="23"/>
        <v>8143</v>
      </c>
      <c r="K101" s="32">
        <f t="shared" si="23"/>
        <v>8143</v>
      </c>
      <c r="L101" s="32">
        <f t="shared" si="23"/>
        <v>8143</v>
      </c>
      <c r="M101" s="32">
        <f t="shared" si="23"/>
        <v>8143</v>
      </c>
      <c r="N101" s="32">
        <f t="shared" si="23"/>
        <v>8143</v>
      </c>
      <c r="O101" s="32">
        <f t="shared" si="23"/>
        <v>8143</v>
      </c>
      <c r="P101" s="32">
        <f t="shared" si="23"/>
        <v>8143</v>
      </c>
      <c r="Q101" s="32">
        <f t="shared" si="23"/>
        <v>8143</v>
      </c>
      <c r="R101" s="32">
        <f t="shared" si="23"/>
        <v>8143</v>
      </c>
      <c r="S101" s="32">
        <f t="shared" si="23"/>
        <v>8143</v>
      </c>
      <c r="T101" s="32">
        <f t="shared" si="23"/>
        <v>8143</v>
      </c>
      <c r="U101" s="32">
        <f t="shared" si="23"/>
        <v>8143</v>
      </c>
      <c r="V101" s="32">
        <f t="shared" si="23"/>
        <v>8143</v>
      </c>
      <c r="W101" s="32">
        <f t="shared" si="23"/>
        <v>8143</v>
      </c>
      <c r="X101" s="32">
        <f t="shared" si="23"/>
        <v>8143</v>
      </c>
      <c r="Y101" s="32">
        <f t="shared" si="23"/>
        <v>8143</v>
      </c>
      <c r="Z101" s="32">
        <f t="shared" si="23"/>
        <v>8143</v>
      </c>
      <c r="AA101" s="32">
        <f t="shared" si="23"/>
        <v>8143</v>
      </c>
      <c r="AB101" s="32">
        <f t="shared" si="23"/>
        <v>8143</v>
      </c>
      <c r="AC101" s="32">
        <f t="shared" si="23"/>
        <v>8143</v>
      </c>
      <c r="AD101" s="32">
        <f t="shared" si="23"/>
        <v>8143</v>
      </c>
      <c r="AE101" s="32">
        <f t="shared" si="23"/>
        <v>8143</v>
      </c>
      <c r="AF101" s="82">
        <f t="shared" si="23"/>
        <v>8143</v>
      </c>
    </row>
    <row r="102" spans="1:33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F102" si="24">E101*$C102</f>
        <v>675.52840000000003</v>
      </c>
      <c r="F102" s="32">
        <f t="shared" si="24"/>
        <v>591.99609999999996</v>
      </c>
      <c r="G102" s="32">
        <f t="shared" si="24"/>
        <v>591.99609999999996</v>
      </c>
      <c r="H102" s="32">
        <f t="shared" si="24"/>
        <v>591.99609999999996</v>
      </c>
      <c r="I102" s="32">
        <f t="shared" si="24"/>
        <v>591.99609999999996</v>
      </c>
      <c r="J102" s="32">
        <f t="shared" si="24"/>
        <v>591.99609999999996</v>
      </c>
      <c r="K102" s="32">
        <f t="shared" si="24"/>
        <v>591.99609999999996</v>
      </c>
      <c r="L102" s="32">
        <f t="shared" si="24"/>
        <v>591.99609999999996</v>
      </c>
      <c r="M102" s="32">
        <f t="shared" si="24"/>
        <v>591.99609999999996</v>
      </c>
      <c r="N102" s="32">
        <f t="shared" si="24"/>
        <v>591.99609999999996</v>
      </c>
      <c r="O102" s="32">
        <f t="shared" si="24"/>
        <v>591.99609999999996</v>
      </c>
      <c r="P102" s="32">
        <f t="shared" si="24"/>
        <v>591.99609999999996</v>
      </c>
      <c r="Q102" s="32">
        <f t="shared" si="24"/>
        <v>591.99609999999996</v>
      </c>
      <c r="R102" s="32">
        <f t="shared" si="24"/>
        <v>591.99609999999996</v>
      </c>
      <c r="S102" s="32">
        <f t="shared" si="24"/>
        <v>591.99609999999996</v>
      </c>
      <c r="T102" s="32">
        <f t="shared" si="24"/>
        <v>591.99609999999996</v>
      </c>
      <c r="U102" s="32">
        <f t="shared" si="24"/>
        <v>591.99609999999996</v>
      </c>
      <c r="V102" s="32">
        <f t="shared" si="24"/>
        <v>591.99609999999996</v>
      </c>
      <c r="W102" s="32">
        <f t="shared" si="24"/>
        <v>591.99609999999996</v>
      </c>
      <c r="X102" s="32">
        <f t="shared" si="24"/>
        <v>591.99609999999996</v>
      </c>
      <c r="Y102" s="32">
        <f t="shared" si="24"/>
        <v>591.99609999999996</v>
      </c>
      <c r="Z102" s="32">
        <f t="shared" si="24"/>
        <v>591.99609999999996</v>
      </c>
      <c r="AA102" s="32">
        <f t="shared" si="24"/>
        <v>591.99609999999996</v>
      </c>
      <c r="AB102" s="32">
        <f t="shared" si="24"/>
        <v>591.99609999999996</v>
      </c>
      <c r="AC102" s="32">
        <f t="shared" si="24"/>
        <v>591.99609999999996</v>
      </c>
      <c r="AD102" s="32">
        <f t="shared" si="24"/>
        <v>591.99609999999996</v>
      </c>
      <c r="AE102" s="32">
        <f t="shared" si="24"/>
        <v>591.99609999999996</v>
      </c>
      <c r="AF102" s="82">
        <f t="shared" si="24"/>
        <v>591.99609999999996</v>
      </c>
      <c r="AG102" s="78"/>
    </row>
    <row r="103" spans="1:33" s="39" customFormat="1" ht="15.95" customHeight="1" x14ac:dyDescent="0.2">
      <c r="A103" s="35"/>
      <c r="B103" s="34" t="s">
        <v>107</v>
      </c>
      <c r="C103" s="36"/>
      <c r="D103" s="37"/>
      <c r="E103" s="38">
        <f t="shared" ref="E103:AF103" si="25">E101-E102</f>
        <v>8616.4716000000008</v>
      </c>
      <c r="F103" s="38">
        <f t="shared" si="25"/>
        <v>7551.0038999999997</v>
      </c>
      <c r="G103" s="38">
        <f t="shared" si="25"/>
        <v>7551.0038999999997</v>
      </c>
      <c r="H103" s="38">
        <f t="shared" si="25"/>
        <v>7551.0038999999997</v>
      </c>
      <c r="I103" s="38">
        <f t="shared" si="25"/>
        <v>7551.0038999999997</v>
      </c>
      <c r="J103" s="38">
        <f t="shared" si="25"/>
        <v>7551.0038999999997</v>
      </c>
      <c r="K103" s="38">
        <f t="shared" si="25"/>
        <v>7551.0038999999997</v>
      </c>
      <c r="L103" s="38">
        <f t="shared" si="25"/>
        <v>7551.0038999999997</v>
      </c>
      <c r="M103" s="38">
        <f t="shared" si="25"/>
        <v>7551.0038999999997</v>
      </c>
      <c r="N103" s="38">
        <f t="shared" si="25"/>
        <v>7551.0038999999997</v>
      </c>
      <c r="O103" s="38">
        <f t="shared" si="25"/>
        <v>7551.0038999999997</v>
      </c>
      <c r="P103" s="38">
        <f t="shared" si="25"/>
        <v>7551.0038999999997</v>
      </c>
      <c r="Q103" s="38">
        <f t="shared" si="25"/>
        <v>7551.0038999999997</v>
      </c>
      <c r="R103" s="38">
        <f t="shared" si="25"/>
        <v>7551.0038999999997</v>
      </c>
      <c r="S103" s="38">
        <f t="shared" si="25"/>
        <v>7551.0038999999997</v>
      </c>
      <c r="T103" s="38">
        <f t="shared" si="25"/>
        <v>7551.0038999999997</v>
      </c>
      <c r="U103" s="38">
        <f t="shared" si="25"/>
        <v>7551.0038999999997</v>
      </c>
      <c r="V103" s="38">
        <f t="shared" si="25"/>
        <v>7551.0038999999997</v>
      </c>
      <c r="W103" s="38">
        <f t="shared" si="25"/>
        <v>7551.0038999999997</v>
      </c>
      <c r="X103" s="38">
        <f t="shared" si="25"/>
        <v>7551.0038999999997</v>
      </c>
      <c r="Y103" s="38">
        <f t="shared" si="25"/>
        <v>7551.0038999999997</v>
      </c>
      <c r="Z103" s="38">
        <f t="shared" si="25"/>
        <v>7551.0038999999997</v>
      </c>
      <c r="AA103" s="38">
        <f t="shared" si="25"/>
        <v>7551.0038999999997</v>
      </c>
      <c r="AB103" s="38">
        <f t="shared" si="25"/>
        <v>7551.0038999999997</v>
      </c>
      <c r="AC103" s="38">
        <f t="shared" si="25"/>
        <v>7551.0038999999997</v>
      </c>
      <c r="AD103" s="38">
        <f t="shared" si="25"/>
        <v>7551.0038999999997</v>
      </c>
      <c r="AE103" s="38">
        <f t="shared" si="25"/>
        <v>7551.0038999999997</v>
      </c>
      <c r="AF103" s="83">
        <f t="shared" si="25"/>
        <v>7551.0038999999997</v>
      </c>
      <c r="AG103" s="78"/>
    </row>
    <row r="104" spans="1:33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0"/>
    </row>
    <row r="105" spans="1:33" s="3" customFormat="1" ht="15.95" customHeight="1" x14ac:dyDescent="0.2">
      <c r="A105" s="5"/>
      <c r="B105" s="6"/>
      <c r="C105" s="5">
        <f>SUM(E103:AF103)/28</f>
        <v>7589.0563178571456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0"/>
    </row>
    <row r="106" spans="1:33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0"/>
    </row>
    <row r="107" spans="1:33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81">
        <v>1</v>
      </c>
    </row>
    <row r="108" spans="1:33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81">
        <v>1</v>
      </c>
    </row>
    <row r="109" spans="1:33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81">
        <v>1</v>
      </c>
    </row>
    <row r="110" spans="1:33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81">
        <v>1</v>
      </c>
    </row>
    <row r="111" spans="1:33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81">
        <v>1</v>
      </c>
    </row>
    <row r="112" spans="1:33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81">
        <v>1</v>
      </c>
    </row>
    <row r="113" spans="1:32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81">
        <v>1</v>
      </c>
    </row>
    <row r="114" spans="1:32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81">
        <v>1</v>
      </c>
    </row>
    <row r="115" spans="1:32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81">
        <v>1</v>
      </c>
    </row>
    <row r="116" spans="1:32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81">
        <v>1</v>
      </c>
    </row>
    <row r="117" spans="1:32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81">
        <v>1</v>
      </c>
    </row>
    <row r="118" spans="1:32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81">
        <v>1</v>
      </c>
    </row>
    <row r="119" spans="1:32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81">
        <v>1</v>
      </c>
    </row>
    <row r="120" spans="1:32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81">
        <v>1</v>
      </c>
    </row>
    <row r="121" spans="1:32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81">
        <v>1</v>
      </c>
    </row>
    <row r="122" spans="1:32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9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81">
        <v>1</v>
      </c>
    </row>
    <row r="123" spans="1:32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81">
        <v>1</v>
      </c>
    </row>
    <row r="124" spans="1:32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81">
        <v>1</v>
      </c>
    </row>
    <row r="125" spans="1:32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81">
        <v>1</v>
      </c>
    </row>
    <row r="126" spans="1:32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81">
        <v>1</v>
      </c>
    </row>
    <row r="127" spans="1:32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81">
        <v>1</v>
      </c>
    </row>
    <row r="128" spans="1:32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81">
        <v>1</v>
      </c>
    </row>
    <row r="129" spans="1:33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81">
        <v>1</v>
      </c>
    </row>
    <row r="130" spans="1:33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81">
        <v>1</v>
      </c>
    </row>
    <row r="131" spans="1:33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81">
        <v>1</v>
      </c>
    </row>
    <row r="132" spans="1:33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81">
        <v>1</v>
      </c>
    </row>
    <row r="133" spans="1:33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76">
        <v>1</v>
      </c>
    </row>
    <row r="134" spans="1:33" s="3" customFormat="1" ht="15.95" customHeight="1" x14ac:dyDescent="0.2">
      <c r="A134" s="28"/>
      <c r="B134" s="41" t="s">
        <v>109</v>
      </c>
      <c r="C134" s="30"/>
      <c r="D134" s="31"/>
      <c r="E134" s="32">
        <f t="shared" ref="E134:AF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82">
        <f t="shared" si="27"/>
        <v>25589</v>
      </c>
    </row>
    <row r="135" spans="1:33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F135" si="28">E134*$C135</f>
        <v>818.84800000000007</v>
      </c>
      <c r="F135" s="32">
        <f t="shared" si="28"/>
        <v>818.84800000000007</v>
      </c>
      <c r="G135" s="32">
        <f t="shared" si="28"/>
        <v>818.84800000000007</v>
      </c>
      <c r="H135" s="32">
        <f t="shared" si="28"/>
        <v>818.84800000000007</v>
      </c>
      <c r="I135" s="32">
        <f t="shared" si="28"/>
        <v>818.84800000000007</v>
      </c>
      <c r="J135" s="32">
        <f t="shared" si="28"/>
        <v>818.84800000000007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818.84800000000007</v>
      </c>
      <c r="O135" s="32">
        <f t="shared" si="28"/>
        <v>818.84800000000007</v>
      </c>
      <c r="P135" s="32">
        <f t="shared" si="28"/>
        <v>818.84800000000007</v>
      </c>
      <c r="Q135" s="32">
        <f t="shared" si="28"/>
        <v>818.84800000000007</v>
      </c>
      <c r="R135" s="32">
        <f t="shared" si="28"/>
        <v>818.84800000000007</v>
      </c>
      <c r="S135" s="32">
        <f t="shared" si="28"/>
        <v>818.84800000000007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82">
        <f t="shared" si="28"/>
        <v>818.84800000000007</v>
      </c>
      <c r="AG135" s="78"/>
    </row>
    <row r="136" spans="1:33" s="39" customFormat="1" ht="15.95" customHeight="1" x14ac:dyDescent="0.2">
      <c r="A136" s="35"/>
      <c r="B136" s="34" t="s">
        <v>107</v>
      </c>
      <c r="C136" s="36"/>
      <c r="D136" s="37"/>
      <c r="E136" s="38">
        <f t="shared" ref="E136:AF136" si="29">E134-E135</f>
        <v>24770.151999999998</v>
      </c>
      <c r="F136" s="38">
        <f t="shared" si="29"/>
        <v>24770.151999999998</v>
      </c>
      <c r="G136" s="38">
        <f t="shared" si="29"/>
        <v>24770.151999999998</v>
      </c>
      <c r="H136" s="38">
        <f t="shared" si="29"/>
        <v>24770.151999999998</v>
      </c>
      <c r="I136" s="38">
        <f t="shared" si="29"/>
        <v>24770.151999999998</v>
      </c>
      <c r="J136" s="38">
        <f t="shared" si="29"/>
        <v>24770.151999999998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24770.151999999998</v>
      </c>
      <c r="O136" s="38">
        <f t="shared" si="29"/>
        <v>24770.151999999998</v>
      </c>
      <c r="P136" s="38">
        <f t="shared" si="29"/>
        <v>24770.151999999998</v>
      </c>
      <c r="Q136" s="38">
        <f t="shared" si="29"/>
        <v>24770.151999999998</v>
      </c>
      <c r="R136" s="38">
        <f t="shared" si="29"/>
        <v>24770.151999999998</v>
      </c>
      <c r="S136" s="38">
        <f t="shared" si="29"/>
        <v>24770.151999999998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83">
        <f t="shared" si="29"/>
        <v>24770.151999999998</v>
      </c>
      <c r="AG136" s="78"/>
    </row>
    <row r="137" spans="1:33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0"/>
    </row>
    <row r="138" spans="1:33" s="3" customFormat="1" ht="15.95" customHeight="1" x14ac:dyDescent="0.2">
      <c r="A138" s="5"/>
      <c r="B138" s="6"/>
      <c r="C138" s="5">
        <f>SUM(E136:AF136)/28</f>
        <v>24770.151999999998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0"/>
    </row>
    <row r="139" spans="1:33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0"/>
    </row>
    <row r="140" spans="1:33" s="3" customFormat="1" ht="15.95" customHeight="1" x14ac:dyDescent="0.2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81">
        <v>1</v>
      </c>
    </row>
    <row r="141" spans="1:33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81">
        <v>1</v>
      </c>
    </row>
    <row r="142" spans="1:33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81">
        <v>1</v>
      </c>
    </row>
    <row r="143" spans="1:33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81">
        <v>1</v>
      </c>
    </row>
    <row r="144" spans="1:33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81">
        <v>1</v>
      </c>
    </row>
    <row r="145" spans="1:33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81">
        <v>1</v>
      </c>
    </row>
    <row r="146" spans="1:33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76">
        <v>1</v>
      </c>
    </row>
    <row r="147" spans="1:33" s="3" customFormat="1" ht="15.95" customHeight="1" x14ac:dyDescent="0.2">
      <c r="A147" s="28"/>
      <c r="B147" s="41" t="s">
        <v>109</v>
      </c>
      <c r="C147" s="30"/>
      <c r="D147" s="31"/>
      <c r="E147" s="32">
        <f t="shared" ref="E147:AF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82">
        <f t="shared" si="31"/>
        <v>7217</v>
      </c>
    </row>
    <row r="148" spans="1:33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F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82">
        <f t="shared" si="32"/>
        <v>468.38330000000002</v>
      </c>
      <c r="AG148" s="78"/>
    </row>
    <row r="149" spans="1:33" s="39" customFormat="1" ht="15.95" customHeight="1" x14ac:dyDescent="0.2">
      <c r="A149" s="35"/>
      <c r="B149" s="34" t="s">
        <v>107</v>
      </c>
      <c r="C149" s="36"/>
      <c r="D149" s="37"/>
      <c r="E149" s="38">
        <f t="shared" ref="E149:AF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83">
        <f t="shared" si="33"/>
        <v>6748.6166999999996</v>
      </c>
      <c r="AG149" s="78"/>
    </row>
    <row r="150" spans="1:33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0"/>
    </row>
    <row r="151" spans="1:33" s="3" customFormat="1" ht="15.95" customHeight="1" x14ac:dyDescent="0.2">
      <c r="A151" s="5"/>
      <c r="B151" s="6"/>
      <c r="C151" s="5">
        <f>SUM(E149:AF149)/28</f>
        <v>6748.6167000000041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0"/>
    </row>
    <row r="152" spans="1:33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0"/>
    </row>
    <row r="153" spans="1:33" s="3" customFormat="1" ht="15.95" customHeight="1" x14ac:dyDescent="0.2">
      <c r="A153" s="28"/>
      <c r="B153" s="29" t="s">
        <v>108</v>
      </c>
      <c r="C153" s="30"/>
      <c r="D153" s="31"/>
      <c r="E153" s="38">
        <f t="shared" ref="E153:AF153" si="34">E14+E24+E35+E54+E74+E86+E103+E136+E149</f>
        <v>82385.862271999998</v>
      </c>
      <c r="F153" s="38">
        <f t="shared" si="34"/>
        <v>81309.508874000006</v>
      </c>
      <c r="G153" s="38">
        <f t="shared" si="34"/>
        <v>81309.508874000006</v>
      </c>
      <c r="H153" s="38">
        <f t="shared" si="34"/>
        <v>81309.508874000006</v>
      </c>
      <c r="I153" s="38">
        <f t="shared" si="34"/>
        <v>81298.623175999994</v>
      </c>
      <c r="J153" s="38">
        <f t="shared" si="34"/>
        <v>81298.623175999994</v>
      </c>
      <c r="K153" s="38">
        <f t="shared" si="34"/>
        <v>81298.623175999994</v>
      </c>
      <c r="L153" s="38">
        <f t="shared" si="34"/>
        <v>81287.737477999995</v>
      </c>
      <c r="M153" s="38">
        <f t="shared" si="34"/>
        <v>81287.737477999995</v>
      </c>
      <c r="N153" s="38">
        <f t="shared" si="34"/>
        <v>81287.737477999995</v>
      </c>
      <c r="O153" s="38">
        <f t="shared" si="34"/>
        <v>81276.851779999997</v>
      </c>
      <c r="P153" s="38">
        <f t="shared" si="34"/>
        <v>81276.851779999997</v>
      </c>
      <c r="Q153" s="38">
        <f t="shared" si="34"/>
        <v>81276.851779999997</v>
      </c>
      <c r="R153" s="38">
        <f t="shared" si="34"/>
        <v>81265.966081999999</v>
      </c>
      <c r="S153" s="38">
        <f t="shared" si="34"/>
        <v>81265.966081999999</v>
      </c>
      <c r="T153" s="38">
        <f t="shared" si="34"/>
        <v>81265.966081999999</v>
      </c>
      <c r="U153" s="38">
        <f t="shared" si="34"/>
        <v>80471.310127999997</v>
      </c>
      <c r="V153" s="38">
        <f t="shared" si="34"/>
        <v>80471.310127999997</v>
      </c>
      <c r="W153" s="38">
        <f t="shared" si="34"/>
        <v>80471.310127999997</v>
      </c>
      <c r="X153" s="38">
        <f t="shared" si="34"/>
        <v>80471.310127999997</v>
      </c>
      <c r="Y153" s="38">
        <f t="shared" si="34"/>
        <v>80471.310127999997</v>
      </c>
      <c r="Z153" s="38">
        <f t="shared" si="34"/>
        <v>80471.310127999997</v>
      </c>
      <c r="AA153" s="38">
        <f t="shared" si="34"/>
        <v>80471.310127999997</v>
      </c>
      <c r="AB153" s="38">
        <f t="shared" si="34"/>
        <v>80471.310127999997</v>
      </c>
      <c r="AC153" s="38">
        <f t="shared" si="34"/>
        <v>80471.310127999997</v>
      </c>
      <c r="AD153" s="38">
        <f t="shared" si="34"/>
        <v>80471.310127999997</v>
      </c>
      <c r="AE153" s="38">
        <f t="shared" si="34"/>
        <v>80471.310127999997</v>
      </c>
      <c r="AF153" s="83">
        <f t="shared" si="34"/>
        <v>80471.310127999997</v>
      </c>
    </row>
    <row r="154" spans="1:33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0"/>
    </row>
    <row r="155" spans="1:33" s="3" customFormat="1" ht="15.95" customHeight="1" x14ac:dyDescent="0.2">
      <c r="A155" s="5"/>
      <c r="B155" s="6"/>
      <c r="C155" s="5">
        <f>SUM(E153:AF153)/28</f>
        <v>80977.058784928609</v>
      </c>
      <c r="D155" s="7"/>
      <c r="E155" s="67">
        <f t="shared" ref="E155:AF155" si="35">(E12+E22+E33+E52+E72+E84+E101+E134+E147)/87012</f>
        <v>0.98994621431526686</v>
      </c>
      <c r="F155" s="67">
        <f t="shared" si="35"/>
        <v>0.97660391670114477</v>
      </c>
      <c r="G155" s="67">
        <f t="shared" si="35"/>
        <v>0.97660391670114477</v>
      </c>
      <c r="H155" s="67">
        <f t="shared" si="35"/>
        <v>0.97660391670114477</v>
      </c>
      <c r="I155" s="67">
        <f t="shared" si="35"/>
        <v>0.97646669424906918</v>
      </c>
      <c r="J155" s="67">
        <f t="shared" si="35"/>
        <v>0.97646669424906918</v>
      </c>
      <c r="K155" s="67">
        <f t="shared" si="35"/>
        <v>0.97646669424906918</v>
      </c>
      <c r="L155" s="67">
        <f t="shared" si="35"/>
        <v>0.97632947179699359</v>
      </c>
      <c r="M155" s="67">
        <f t="shared" si="35"/>
        <v>0.97632947179699359</v>
      </c>
      <c r="N155" s="67">
        <f t="shared" si="35"/>
        <v>0.97632947179699359</v>
      </c>
      <c r="O155" s="67">
        <f t="shared" si="35"/>
        <v>0.97619224934491799</v>
      </c>
      <c r="P155" s="67">
        <f t="shared" si="35"/>
        <v>0.97619224934491799</v>
      </c>
      <c r="Q155" s="67">
        <f t="shared" si="35"/>
        <v>0.97619224934491799</v>
      </c>
      <c r="R155" s="67">
        <f t="shared" si="35"/>
        <v>0.9760550268928424</v>
      </c>
      <c r="S155" s="67">
        <f t="shared" si="35"/>
        <v>0.9760550268928424</v>
      </c>
      <c r="T155" s="67">
        <f t="shared" si="35"/>
        <v>0.9760550268928424</v>
      </c>
      <c r="U155" s="67">
        <f t="shared" si="35"/>
        <v>0.96603778789132544</v>
      </c>
      <c r="V155" s="67">
        <f t="shared" si="35"/>
        <v>0.96603778789132544</v>
      </c>
      <c r="W155" s="67">
        <f t="shared" si="35"/>
        <v>0.96603778789132544</v>
      </c>
      <c r="X155" s="67">
        <f t="shared" si="35"/>
        <v>0.96603778789132544</v>
      </c>
      <c r="Y155" s="67">
        <f t="shared" si="35"/>
        <v>0.96603778789132544</v>
      </c>
      <c r="Z155" s="67">
        <f t="shared" si="35"/>
        <v>0.96603778789132544</v>
      </c>
      <c r="AA155" s="67">
        <f t="shared" si="35"/>
        <v>0.96603778789132544</v>
      </c>
      <c r="AB155" s="67">
        <f t="shared" si="35"/>
        <v>0.96603778789132544</v>
      </c>
      <c r="AC155" s="67">
        <f t="shared" si="35"/>
        <v>0.96603778789132544</v>
      </c>
      <c r="AD155" s="67">
        <f t="shared" si="35"/>
        <v>0.96603778789132544</v>
      </c>
      <c r="AE155" s="67">
        <f t="shared" si="35"/>
        <v>0.96603778789132544</v>
      </c>
      <c r="AF155" s="86">
        <f t="shared" si="35"/>
        <v>0.96603778789132544</v>
      </c>
      <c r="AG155" s="59"/>
    </row>
    <row r="156" spans="1:33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0"/>
    </row>
    <row r="157" spans="1:33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0"/>
    </row>
    <row r="158" spans="1:33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87"/>
    </row>
    <row r="159" spans="1:33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U113" activePane="bottomRight" state="frozen"/>
      <selection pane="topRight" activeCell="E1" sqref="E1"/>
      <selection pane="bottomLeft" activeCell="A3" sqref="A3"/>
      <selection pane="bottomRight" activeCell="W121" sqref="W121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36951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9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0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1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1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1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1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1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1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1">
        <v>1</v>
      </c>
    </row>
    <row r="11" spans="1:36" s="3" customFormat="1" ht="15.95" customHeight="1" thickBot="1" x14ac:dyDescent="0.25">
      <c r="A11" s="73">
        <f t="shared" si="1"/>
        <v>8</v>
      </c>
      <c r="B11" s="74" t="s">
        <v>10</v>
      </c>
      <c r="C11" s="73">
        <v>1194</v>
      </c>
      <c r="D11" s="75"/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0.2</v>
      </c>
      <c r="AB11" s="72">
        <v>0.3</v>
      </c>
      <c r="AC11" s="72">
        <v>0.5</v>
      </c>
      <c r="AD11" s="72">
        <v>0.7</v>
      </c>
      <c r="AE11" s="72">
        <v>0.9</v>
      </c>
      <c r="AF11" s="56">
        <v>1</v>
      </c>
      <c r="AG11" s="56">
        <v>1</v>
      </c>
      <c r="AH11" s="56">
        <v>1</v>
      </c>
      <c r="AI11" s="76">
        <v>1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6508</v>
      </c>
      <c r="F12" s="32">
        <f t="shared" si="2"/>
        <v>6508</v>
      </c>
      <c r="G12" s="32">
        <f t="shared" si="2"/>
        <v>6508</v>
      </c>
      <c r="H12" s="32">
        <f t="shared" si="2"/>
        <v>6508</v>
      </c>
      <c r="I12" s="32">
        <f t="shared" si="2"/>
        <v>6508</v>
      </c>
      <c r="J12" s="32">
        <f t="shared" si="2"/>
        <v>6508</v>
      </c>
      <c r="K12" s="32">
        <f t="shared" si="2"/>
        <v>6508</v>
      </c>
      <c r="L12" s="32">
        <f t="shared" si="2"/>
        <v>6508</v>
      </c>
      <c r="M12" s="32">
        <f t="shared" si="2"/>
        <v>6508</v>
      </c>
      <c r="N12" s="32">
        <f t="shared" si="2"/>
        <v>6508</v>
      </c>
      <c r="O12" s="32">
        <f t="shared" si="2"/>
        <v>6508</v>
      </c>
      <c r="P12" s="32">
        <f t="shared" si="2"/>
        <v>6508</v>
      </c>
      <c r="Q12" s="32">
        <f t="shared" si="2"/>
        <v>6508</v>
      </c>
      <c r="R12" s="32">
        <f t="shared" si="2"/>
        <v>6508</v>
      </c>
      <c r="S12" s="32">
        <f t="shared" si="2"/>
        <v>6508</v>
      </c>
      <c r="T12" s="32">
        <f t="shared" si="2"/>
        <v>6508</v>
      </c>
      <c r="U12" s="32">
        <f t="shared" si="2"/>
        <v>6508</v>
      </c>
      <c r="V12" s="32">
        <f t="shared" si="2"/>
        <v>6508</v>
      </c>
      <c r="W12" s="32">
        <f t="shared" si="2"/>
        <v>6508</v>
      </c>
      <c r="X12" s="32">
        <f t="shared" si="2"/>
        <v>6508</v>
      </c>
      <c r="Y12" s="32">
        <f t="shared" si="2"/>
        <v>6508</v>
      </c>
      <c r="Z12" s="32">
        <f t="shared" si="2"/>
        <v>6508</v>
      </c>
      <c r="AA12" s="32">
        <f t="shared" si="2"/>
        <v>6746.8</v>
      </c>
      <c r="AB12" s="32">
        <f t="shared" si="2"/>
        <v>6866.2</v>
      </c>
      <c r="AC12" s="32">
        <f t="shared" si="2"/>
        <v>7105</v>
      </c>
      <c r="AD12" s="32">
        <f t="shared" si="2"/>
        <v>7343.8</v>
      </c>
      <c r="AE12" s="32">
        <f t="shared" si="2"/>
        <v>7582.6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2">
        <f t="shared" si="2"/>
        <v>7702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574.65640000000008</v>
      </c>
      <c r="F13" s="32">
        <f t="shared" si="3"/>
        <v>574.65640000000008</v>
      </c>
      <c r="G13" s="32">
        <f t="shared" si="3"/>
        <v>574.65640000000008</v>
      </c>
      <c r="H13" s="32">
        <f t="shared" si="3"/>
        <v>574.65640000000008</v>
      </c>
      <c r="I13" s="32">
        <f t="shared" si="3"/>
        <v>574.65640000000008</v>
      </c>
      <c r="J13" s="32">
        <f t="shared" si="3"/>
        <v>574.65640000000008</v>
      </c>
      <c r="K13" s="32">
        <f t="shared" si="3"/>
        <v>574.65640000000008</v>
      </c>
      <c r="L13" s="32">
        <f t="shared" si="3"/>
        <v>574.65640000000008</v>
      </c>
      <c r="M13" s="32">
        <f t="shared" si="3"/>
        <v>574.65640000000008</v>
      </c>
      <c r="N13" s="32">
        <f t="shared" si="3"/>
        <v>574.65640000000008</v>
      </c>
      <c r="O13" s="32">
        <f t="shared" si="3"/>
        <v>574.65640000000008</v>
      </c>
      <c r="P13" s="32">
        <f t="shared" si="3"/>
        <v>574.65640000000008</v>
      </c>
      <c r="Q13" s="32">
        <f t="shared" si="3"/>
        <v>574.65640000000008</v>
      </c>
      <c r="R13" s="32">
        <f t="shared" si="3"/>
        <v>574.65640000000008</v>
      </c>
      <c r="S13" s="32">
        <f t="shared" si="3"/>
        <v>574.65640000000008</v>
      </c>
      <c r="T13" s="32">
        <f t="shared" si="3"/>
        <v>574.65640000000008</v>
      </c>
      <c r="U13" s="32">
        <f t="shared" si="3"/>
        <v>574.65640000000008</v>
      </c>
      <c r="V13" s="32">
        <f t="shared" si="3"/>
        <v>574.65640000000008</v>
      </c>
      <c r="W13" s="32">
        <f t="shared" si="3"/>
        <v>574.65640000000008</v>
      </c>
      <c r="X13" s="32">
        <f t="shared" si="3"/>
        <v>574.65640000000008</v>
      </c>
      <c r="Y13" s="32">
        <f t="shared" si="3"/>
        <v>574.65640000000008</v>
      </c>
      <c r="Z13" s="32">
        <f t="shared" si="3"/>
        <v>574.65640000000008</v>
      </c>
      <c r="AA13" s="32">
        <f t="shared" si="3"/>
        <v>595.74243999999999</v>
      </c>
      <c r="AB13" s="32">
        <f t="shared" si="3"/>
        <v>606.28546000000006</v>
      </c>
      <c r="AC13" s="32">
        <f t="shared" si="3"/>
        <v>627.37149999999997</v>
      </c>
      <c r="AD13" s="32">
        <f t="shared" si="3"/>
        <v>648.45753999999999</v>
      </c>
      <c r="AE13" s="32">
        <f t="shared" si="3"/>
        <v>669.54358000000002</v>
      </c>
      <c r="AF13" s="32">
        <f t="shared" si="3"/>
        <v>680.08659999999998</v>
      </c>
      <c r="AG13" s="32">
        <f t="shared" si="3"/>
        <v>680.08659999999998</v>
      </c>
      <c r="AH13" s="32">
        <f t="shared" si="3"/>
        <v>680.08659999999998</v>
      </c>
      <c r="AI13" s="82">
        <f t="shared" si="3"/>
        <v>680.08659999999998</v>
      </c>
      <c r="AJ13" s="78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5933.3436000000002</v>
      </c>
      <c r="F14" s="38">
        <f t="shared" si="4"/>
        <v>5933.3436000000002</v>
      </c>
      <c r="G14" s="38">
        <f t="shared" si="4"/>
        <v>5933.3436000000002</v>
      </c>
      <c r="H14" s="38">
        <f t="shared" si="4"/>
        <v>5933.3436000000002</v>
      </c>
      <c r="I14" s="38">
        <f t="shared" si="4"/>
        <v>5933.3436000000002</v>
      </c>
      <c r="J14" s="38">
        <f t="shared" si="4"/>
        <v>5933.3436000000002</v>
      </c>
      <c r="K14" s="38">
        <f t="shared" si="4"/>
        <v>5933.3436000000002</v>
      </c>
      <c r="L14" s="38">
        <f t="shared" si="4"/>
        <v>5933.3436000000002</v>
      </c>
      <c r="M14" s="38">
        <f t="shared" si="4"/>
        <v>5933.3436000000002</v>
      </c>
      <c r="N14" s="38">
        <f t="shared" si="4"/>
        <v>5933.3436000000002</v>
      </c>
      <c r="O14" s="38">
        <f t="shared" si="4"/>
        <v>5933.3436000000002</v>
      </c>
      <c r="P14" s="38">
        <f t="shared" si="4"/>
        <v>5933.3436000000002</v>
      </c>
      <c r="Q14" s="38">
        <f t="shared" si="4"/>
        <v>5933.3436000000002</v>
      </c>
      <c r="R14" s="38">
        <f t="shared" si="4"/>
        <v>5933.3436000000002</v>
      </c>
      <c r="S14" s="38">
        <f t="shared" si="4"/>
        <v>5933.3436000000002</v>
      </c>
      <c r="T14" s="38">
        <f t="shared" si="4"/>
        <v>5933.3436000000002</v>
      </c>
      <c r="U14" s="38">
        <f t="shared" si="4"/>
        <v>5933.3436000000002</v>
      </c>
      <c r="V14" s="38">
        <f t="shared" si="4"/>
        <v>5933.3436000000002</v>
      </c>
      <c r="W14" s="38">
        <f t="shared" si="4"/>
        <v>5933.3436000000002</v>
      </c>
      <c r="X14" s="38">
        <f t="shared" si="4"/>
        <v>5933.3436000000002</v>
      </c>
      <c r="Y14" s="38">
        <f t="shared" si="4"/>
        <v>5933.3436000000002</v>
      </c>
      <c r="Z14" s="38">
        <f t="shared" si="4"/>
        <v>5933.3436000000002</v>
      </c>
      <c r="AA14" s="38">
        <f t="shared" si="4"/>
        <v>6151.0575600000002</v>
      </c>
      <c r="AB14" s="38">
        <f t="shared" si="4"/>
        <v>6259.9145399999998</v>
      </c>
      <c r="AC14" s="38">
        <f t="shared" si="4"/>
        <v>6477.6284999999998</v>
      </c>
      <c r="AD14" s="38">
        <f t="shared" si="4"/>
        <v>6695.3424599999998</v>
      </c>
      <c r="AE14" s="38">
        <f t="shared" si="4"/>
        <v>6913.0564200000008</v>
      </c>
      <c r="AF14" s="38">
        <f t="shared" si="4"/>
        <v>7021.9134000000004</v>
      </c>
      <c r="AG14" s="38">
        <f t="shared" si="4"/>
        <v>7021.9134000000004</v>
      </c>
      <c r="AH14" s="38">
        <f t="shared" si="4"/>
        <v>7021.9134000000004</v>
      </c>
      <c r="AI14" s="83">
        <f t="shared" si="4"/>
        <v>7021.9134000000004</v>
      </c>
      <c r="AJ14" s="78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0"/>
    </row>
    <row r="16" spans="1:36" s="3" customFormat="1" ht="15.95" customHeight="1" x14ac:dyDescent="0.2">
      <c r="A16" s="5"/>
      <c r="B16" s="6"/>
      <c r="C16" s="5">
        <f>SUM(E14:AI14)/31</f>
        <v>6165.1036219354801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0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0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9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64">
        <v>0</v>
      </c>
      <c r="AC18" s="64">
        <v>0</v>
      </c>
      <c r="AD18" s="64">
        <v>0</v>
      </c>
      <c r="AE18" s="64">
        <v>0</v>
      </c>
      <c r="AF18" s="64">
        <v>0</v>
      </c>
      <c r="AG18" s="64">
        <v>0</v>
      </c>
      <c r="AH18" s="64">
        <v>0</v>
      </c>
      <c r="AI18" s="85">
        <v>0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1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1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1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88">
        <v>0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3550</v>
      </c>
      <c r="O22" s="32">
        <f t="shared" si="5"/>
        <v>3550</v>
      </c>
      <c r="P22" s="32">
        <f t="shared" si="5"/>
        <v>3550</v>
      </c>
      <c r="Q22" s="32">
        <f t="shared" si="5"/>
        <v>3550</v>
      </c>
      <c r="R22" s="32">
        <f t="shared" si="5"/>
        <v>3550</v>
      </c>
      <c r="S22" s="32">
        <f t="shared" si="5"/>
        <v>3550</v>
      </c>
      <c r="T22" s="32">
        <f t="shared" si="5"/>
        <v>3550</v>
      </c>
      <c r="U22" s="32">
        <f t="shared" si="5"/>
        <v>3550</v>
      </c>
      <c r="V22" s="32">
        <f t="shared" si="5"/>
        <v>3550</v>
      </c>
      <c r="W22" s="32">
        <f t="shared" si="5"/>
        <v>3550</v>
      </c>
      <c r="X22" s="32">
        <f t="shared" si="5"/>
        <v>3550</v>
      </c>
      <c r="Y22" s="32">
        <f t="shared" si="5"/>
        <v>3550</v>
      </c>
      <c r="Z22" s="32">
        <f t="shared" si="5"/>
        <v>3550</v>
      </c>
      <c r="AA22" s="32">
        <f t="shared" si="5"/>
        <v>3550</v>
      </c>
      <c r="AB22" s="32">
        <f t="shared" si="5"/>
        <v>2400</v>
      </c>
      <c r="AC22" s="32">
        <f t="shared" si="5"/>
        <v>2400</v>
      </c>
      <c r="AD22" s="32">
        <f t="shared" si="5"/>
        <v>2400</v>
      </c>
      <c r="AE22" s="32">
        <f t="shared" si="5"/>
        <v>2400</v>
      </c>
      <c r="AF22" s="32">
        <f t="shared" si="5"/>
        <v>2400</v>
      </c>
      <c r="AG22" s="32">
        <f t="shared" si="5"/>
        <v>2400</v>
      </c>
      <c r="AH22" s="32">
        <f t="shared" si="5"/>
        <v>2400</v>
      </c>
      <c r="AI22" s="82">
        <f t="shared" si="5"/>
        <v>2400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61.414999999999999</v>
      </c>
      <c r="O23" s="32">
        <f t="shared" si="6"/>
        <v>61.414999999999999</v>
      </c>
      <c r="P23" s="32">
        <f t="shared" si="6"/>
        <v>61.414999999999999</v>
      </c>
      <c r="Q23" s="32">
        <f t="shared" si="6"/>
        <v>61.414999999999999</v>
      </c>
      <c r="R23" s="32">
        <f t="shared" si="6"/>
        <v>61.414999999999999</v>
      </c>
      <c r="S23" s="32">
        <f t="shared" si="6"/>
        <v>61.414999999999999</v>
      </c>
      <c r="T23" s="32">
        <f t="shared" si="6"/>
        <v>61.414999999999999</v>
      </c>
      <c r="U23" s="32">
        <f t="shared" si="6"/>
        <v>61.414999999999999</v>
      </c>
      <c r="V23" s="32">
        <f t="shared" si="6"/>
        <v>61.414999999999999</v>
      </c>
      <c r="W23" s="32">
        <f t="shared" si="6"/>
        <v>61.414999999999999</v>
      </c>
      <c r="X23" s="32">
        <f t="shared" si="6"/>
        <v>61.414999999999999</v>
      </c>
      <c r="Y23" s="32">
        <f t="shared" si="6"/>
        <v>61.414999999999999</v>
      </c>
      <c r="Z23" s="32">
        <f t="shared" si="6"/>
        <v>61.414999999999999</v>
      </c>
      <c r="AA23" s="32">
        <f t="shared" si="6"/>
        <v>61.414999999999999</v>
      </c>
      <c r="AB23" s="32">
        <f t="shared" si="6"/>
        <v>41.519999999999996</v>
      </c>
      <c r="AC23" s="32">
        <f t="shared" si="6"/>
        <v>41.519999999999996</v>
      </c>
      <c r="AD23" s="32">
        <f t="shared" si="6"/>
        <v>41.519999999999996</v>
      </c>
      <c r="AE23" s="32">
        <f t="shared" si="6"/>
        <v>41.519999999999996</v>
      </c>
      <c r="AF23" s="32">
        <f t="shared" si="6"/>
        <v>41.519999999999996</v>
      </c>
      <c r="AG23" s="32">
        <f t="shared" si="6"/>
        <v>41.519999999999996</v>
      </c>
      <c r="AH23" s="32">
        <f t="shared" si="6"/>
        <v>41.519999999999996</v>
      </c>
      <c r="AI23" s="82">
        <f t="shared" si="6"/>
        <v>41.519999999999996</v>
      </c>
      <c r="AJ23" s="78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3488.585</v>
      </c>
      <c r="O24" s="38">
        <f t="shared" si="7"/>
        <v>3488.585</v>
      </c>
      <c r="P24" s="38">
        <f t="shared" si="7"/>
        <v>3488.585</v>
      </c>
      <c r="Q24" s="38">
        <f t="shared" si="7"/>
        <v>3488.585</v>
      </c>
      <c r="R24" s="38">
        <f t="shared" si="7"/>
        <v>3488.585</v>
      </c>
      <c r="S24" s="38">
        <f t="shared" si="7"/>
        <v>3488.585</v>
      </c>
      <c r="T24" s="38">
        <f t="shared" si="7"/>
        <v>3488.585</v>
      </c>
      <c r="U24" s="38">
        <f t="shared" si="7"/>
        <v>3488.585</v>
      </c>
      <c r="V24" s="38">
        <f t="shared" si="7"/>
        <v>3488.585</v>
      </c>
      <c r="W24" s="38">
        <f t="shared" si="7"/>
        <v>3488.585</v>
      </c>
      <c r="X24" s="38">
        <f t="shared" si="7"/>
        <v>3488.585</v>
      </c>
      <c r="Y24" s="38">
        <f t="shared" si="7"/>
        <v>3488.585</v>
      </c>
      <c r="Z24" s="38">
        <f t="shared" si="7"/>
        <v>3488.585</v>
      </c>
      <c r="AA24" s="38">
        <f t="shared" si="7"/>
        <v>3488.585</v>
      </c>
      <c r="AB24" s="38">
        <f t="shared" si="7"/>
        <v>2358.48</v>
      </c>
      <c r="AC24" s="38">
        <f t="shared" si="7"/>
        <v>2358.48</v>
      </c>
      <c r="AD24" s="38">
        <f t="shared" si="7"/>
        <v>2358.48</v>
      </c>
      <c r="AE24" s="38">
        <f t="shared" si="7"/>
        <v>2358.48</v>
      </c>
      <c r="AF24" s="38">
        <f t="shared" si="7"/>
        <v>2358.48</v>
      </c>
      <c r="AG24" s="38">
        <f t="shared" si="7"/>
        <v>2358.48</v>
      </c>
      <c r="AH24" s="38">
        <f t="shared" si="7"/>
        <v>2358.48</v>
      </c>
      <c r="AI24" s="83">
        <f t="shared" si="7"/>
        <v>2358.48</v>
      </c>
      <c r="AJ24" s="78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0"/>
    </row>
    <row r="26" spans="1:36" s="3" customFormat="1" ht="15.95" customHeight="1" x14ac:dyDescent="0.2">
      <c r="A26" s="5"/>
      <c r="B26" s="6"/>
      <c r="C26" s="5">
        <f>SUM(E24:AI24)/31</f>
        <v>3553.5700000000006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0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0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1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4">
        <v>0</v>
      </c>
      <c r="AD29" s="64">
        <v>0</v>
      </c>
      <c r="AE29" s="64">
        <v>0</v>
      </c>
      <c r="AF29" s="64">
        <v>0</v>
      </c>
      <c r="AG29" s="64">
        <v>0</v>
      </c>
      <c r="AH29" s="64">
        <v>0</v>
      </c>
      <c r="AI29" s="85">
        <v>0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1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1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6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3050</v>
      </c>
      <c r="O33" s="32">
        <f t="shared" si="8"/>
        <v>3050</v>
      </c>
      <c r="P33" s="32">
        <f t="shared" si="8"/>
        <v>3050</v>
      </c>
      <c r="Q33" s="32">
        <f t="shared" si="8"/>
        <v>3050</v>
      </c>
      <c r="R33" s="32">
        <f t="shared" si="8"/>
        <v>3050</v>
      </c>
      <c r="S33" s="32">
        <f t="shared" si="8"/>
        <v>3050</v>
      </c>
      <c r="T33" s="32">
        <f t="shared" si="8"/>
        <v>3050</v>
      </c>
      <c r="U33" s="32">
        <f t="shared" si="8"/>
        <v>3050</v>
      </c>
      <c r="V33" s="32">
        <f t="shared" si="8"/>
        <v>3050</v>
      </c>
      <c r="W33" s="32">
        <f t="shared" si="8"/>
        <v>3050</v>
      </c>
      <c r="X33" s="32">
        <f t="shared" si="8"/>
        <v>3050</v>
      </c>
      <c r="Y33" s="32">
        <f t="shared" si="8"/>
        <v>3050</v>
      </c>
      <c r="Z33" s="32">
        <f t="shared" si="8"/>
        <v>3050</v>
      </c>
      <c r="AA33" s="32">
        <f t="shared" si="8"/>
        <v>3050</v>
      </c>
      <c r="AB33" s="32">
        <f t="shared" si="8"/>
        <v>3050</v>
      </c>
      <c r="AC33" s="32">
        <f t="shared" si="8"/>
        <v>3050</v>
      </c>
      <c r="AD33" s="32">
        <f t="shared" si="8"/>
        <v>3050</v>
      </c>
      <c r="AE33" s="32">
        <f t="shared" si="8"/>
        <v>3050</v>
      </c>
      <c r="AF33" s="32">
        <f t="shared" si="8"/>
        <v>3050</v>
      </c>
      <c r="AG33" s="32">
        <f t="shared" si="8"/>
        <v>3050</v>
      </c>
      <c r="AH33" s="32">
        <f t="shared" si="8"/>
        <v>3050</v>
      </c>
      <c r="AI33" s="82">
        <f t="shared" si="8"/>
        <v>3050</v>
      </c>
    </row>
    <row r="34" spans="1:36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>
        <f t="shared" ref="E34:AI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55.510000000000005</v>
      </c>
      <c r="O34" s="32">
        <f t="shared" si="9"/>
        <v>55.510000000000005</v>
      </c>
      <c r="P34" s="32">
        <f t="shared" si="9"/>
        <v>55.510000000000005</v>
      </c>
      <c r="Q34" s="32">
        <f t="shared" si="9"/>
        <v>55.510000000000005</v>
      </c>
      <c r="R34" s="32">
        <f t="shared" si="9"/>
        <v>55.510000000000005</v>
      </c>
      <c r="S34" s="32">
        <f t="shared" si="9"/>
        <v>55.510000000000005</v>
      </c>
      <c r="T34" s="32">
        <f t="shared" si="9"/>
        <v>55.510000000000005</v>
      </c>
      <c r="U34" s="32">
        <f t="shared" si="9"/>
        <v>55.510000000000005</v>
      </c>
      <c r="V34" s="32">
        <f t="shared" si="9"/>
        <v>55.510000000000005</v>
      </c>
      <c r="W34" s="32">
        <f t="shared" si="9"/>
        <v>55.510000000000005</v>
      </c>
      <c r="X34" s="32">
        <f t="shared" si="9"/>
        <v>55.510000000000005</v>
      </c>
      <c r="Y34" s="32">
        <f t="shared" si="9"/>
        <v>55.510000000000005</v>
      </c>
      <c r="Z34" s="32">
        <f t="shared" si="9"/>
        <v>55.510000000000005</v>
      </c>
      <c r="AA34" s="32">
        <f t="shared" si="9"/>
        <v>55.510000000000005</v>
      </c>
      <c r="AB34" s="32">
        <f t="shared" si="9"/>
        <v>55.510000000000005</v>
      </c>
      <c r="AC34" s="32">
        <f t="shared" si="9"/>
        <v>55.510000000000005</v>
      </c>
      <c r="AD34" s="32">
        <f t="shared" si="9"/>
        <v>55.510000000000005</v>
      </c>
      <c r="AE34" s="32">
        <f t="shared" si="9"/>
        <v>55.510000000000005</v>
      </c>
      <c r="AF34" s="32">
        <f t="shared" si="9"/>
        <v>55.510000000000005</v>
      </c>
      <c r="AG34" s="32">
        <f t="shared" si="9"/>
        <v>55.510000000000005</v>
      </c>
      <c r="AH34" s="32">
        <f t="shared" si="9"/>
        <v>55.510000000000005</v>
      </c>
      <c r="AI34" s="82">
        <f t="shared" si="9"/>
        <v>55.510000000000005</v>
      </c>
      <c r="AJ34" s="78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2994.49</v>
      </c>
      <c r="O35" s="38">
        <f t="shared" si="10"/>
        <v>2994.49</v>
      </c>
      <c r="P35" s="38">
        <f t="shared" si="10"/>
        <v>2994.49</v>
      </c>
      <c r="Q35" s="38">
        <f t="shared" si="10"/>
        <v>2994.49</v>
      </c>
      <c r="R35" s="38">
        <f t="shared" si="10"/>
        <v>2994.49</v>
      </c>
      <c r="S35" s="38">
        <f t="shared" si="10"/>
        <v>2994.49</v>
      </c>
      <c r="T35" s="38">
        <f t="shared" si="10"/>
        <v>2994.49</v>
      </c>
      <c r="U35" s="38">
        <f t="shared" si="10"/>
        <v>2994.49</v>
      </c>
      <c r="V35" s="38">
        <f t="shared" si="10"/>
        <v>2994.49</v>
      </c>
      <c r="W35" s="38">
        <f t="shared" si="10"/>
        <v>2994.49</v>
      </c>
      <c r="X35" s="38">
        <f t="shared" si="10"/>
        <v>2994.49</v>
      </c>
      <c r="Y35" s="38">
        <f t="shared" si="10"/>
        <v>2994.49</v>
      </c>
      <c r="Z35" s="38">
        <f t="shared" si="10"/>
        <v>2994.49</v>
      </c>
      <c r="AA35" s="38">
        <f t="shared" si="10"/>
        <v>2994.49</v>
      </c>
      <c r="AB35" s="38">
        <f t="shared" si="10"/>
        <v>2994.49</v>
      </c>
      <c r="AC35" s="38">
        <f t="shared" si="10"/>
        <v>2994.49</v>
      </c>
      <c r="AD35" s="38">
        <f t="shared" si="10"/>
        <v>2994.49</v>
      </c>
      <c r="AE35" s="38">
        <f t="shared" si="10"/>
        <v>2994.49</v>
      </c>
      <c r="AF35" s="38">
        <f t="shared" si="10"/>
        <v>2994.49</v>
      </c>
      <c r="AG35" s="38">
        <f t="shared" si="10"/>
        <v>2994.49</v>
      </c>
      <c r="AH35" s="38">
        <f t="shared" si="10"/>
        <v>2994.49</v>
      </c>
      <c r="AI35" s="83">
        <f t="shared" si="10"/>
        <v>2994.49</v>
      </c>
      <c r="AJ35" s="78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0"/>
    </row>
    <row r="37" spans="1:36" s="3" customFormat="1" ht="15.95" customHeight="1" x14ac:dyDescent="0.2">
      <c r="A37" s="5"/>
      <c r="B37" s="6"/>
      <c r="C37" s="5">
        <f>SUM(E35:AI35)/31</f>
        <v>3233.6374774193559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0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0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4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85">
        <v>0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1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1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4">
        <v>0</v>
      </c>
      <c r="AB43" s="64">
        <v>0</v>
      </c>
      <c r="AC43" s="64">
        <v>0</v>
      </c>
      <c r="AD43" s="64">
        <v>0</v>
      </c>
      <c r="AE43" s="64">
        <v>0</v>
      </c>
      <c r="AF43" s="64">
        <v>0</v>
      </c>
      <c r="AG43" s="64">
        <v>0</v>
      </c>
      <c r="AH43" s="64">
        <v>0</v>
      </c>
      <c r="AI43" s="85">
        <v>0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1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1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1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9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</v>
      </c>
      <c r="AE47" s="64">
        <v>0</v>
      </c>
      <c r="AF47" s="64">
        <v>0</v>
      </c>
      <c r="AG47" s="64">
        <v>0</v>
      </c>
      <c r="AH47" s="64">
        <v>0</v>
      </c>
      <c r="AI47" s="85">
        <v>0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1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1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</v>
      </c>
      <c r="AD50" s="64">
        <v>0</v>
      </c>
      <c r="AE50" s="64">
        <v>0</v>
      </c>
      <c r="AF50" s="64">
        <v>0</v>
      </c>
      <c r="AG50" s="64">
        <v>0</v>
      </c>
      <c r="AH50" s="64">
        <v>0</v>
      </c>
      <c r="AI50" s="85">
        <v>0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6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10917</v>
      </c>
      <c r="O52" s="32">
        <f t="shared" si="12"/>
        <v>10917</v>
      </c>
      <c r="P52" s="32">
        <f t="shared" si="12"/>
        <v>10917</v>
      </c>
      <c r="Q52" s="32">
        <f t="shared" si="12"/>
        <v>10917</v>
      </c>
      <c r="R52" s="32">
        <f t="shared" si="12"/>
        <v>10917</v>
      </c>
      <c r="S52" s="32">
        <f t="shared" si="12"/>
        <v>10917</v>
      </c>
      <c r="T52" s="32">
        <f t="shared" si="12"/>
        <v>10917</v>
      </c>
      <c r="U52" s="32">
        <f t="shared" si="12"/>
        <v>8703</v>
      </c>
      <c r="V52" s="32">
        <f t="shared" si="12"/>
        <v>8703</v>
      </c>
      <c r="W52" s="32">
        <f t="shared" si="12"/>
        <v>8703</v>
      </c>
      <c r="X52" s="32">
        <f t="shared" si="12"/>
        <v>8703</v>
      </c>
      <c r="Y52" s="32">
        <f t="shared" si="12"/>
        <v>8703</v>
      </c>
      <c r="Z52" s="32">
        <f t="shared" si="12"/>
        <v>8703</v>
      </c>
      <c r="AA52" s="32">
        <f t="shared" si="12"/>
        <v>8703</v>
      </c>
      <c r="AB52" s="32">
        <f t="shared" si="12"/>
        <v>8703</v>
      </c>
      <c r="AC52" s="32">
        <f t="shared" si="12"/>
        <v>8703</v>
      </c>
      <c r="AD52" s="32">
        <f t="shared" si="12"/>
        <v>8703</v>
      </c>
      <c r="AE52" s="32">
        <f t="shared" si="12"/>
        <v>8703</v>
      </c>
      <c r="AF52" s="32">
        <f t="shared" si="12"/>
        <v>8703</v>
      </c>
      <c r="AG52" s="32">
        <f t="shared" si="12"/>
        <v>8703</v>
      </c>
      <c r="AH52" s="32">
        <f t="shared" si="12"/>
        <v>8703</v>
      </c>
      <c r="AI52" s="82">
        <f t="shared" si="12"/>
        <v>8703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377.72820000000002</v>
      </c>
      <c r="O53" s="32">
        <f t="shared" si="13"/>
        <v>377.72820000000002</v>
      </c>
      <c r="P53" s="32">
        <f t="shared" si="13"/>
        <v>377.72820000000002</v>
      </c>
      <c r="Q53" s="32">
        <f t="shared" si="13"/>
        <v>377.72820000000002</v>
      </c>
      <c r="R53" s="32">
        <f t="shared" si="13"/>
        <v>377.72820000000002</v>
      </c>
      <c r="S53" s="32">
        <f t="shared" si="13"/>
        <v>377.72820000000002</v>
      </c>
      <c r="T53" s="32">
        <f t="shared" si="13"/>
        <v>377.72820000000002</v>
      </c>
      <c r="U53" s="32">
        <f t="shared" si="13"/>
        <v>301.12380000000002</v>
      </c>
      <c r="V53" s="32">
        <f t="shared" si="13"/>
        <v>301.12380000000002</v>
      </c>
      <c r="W53" s="32">
        <f t="shared" si="13"/>
        <v>301.12380000000002</v>
      </c>
      <c r="X53" s="32">
        <f t="shared" si="13"/>
        <v>301.12380000000002</v>
      </c>
      <c r="Y53" s="32">
        <f t="shared" si="13"/>
        <v>301.12380000000002</v>
      </c>
      <c r="Z53" s="32">
        <f t="shared" si="13"/>
        <v>301.12380000000002</v>
      </c>
      <c r="AA53" s="32">
        <f t="shared" si="13"/>
        <v>301.12380000000002</v>
      </c>
      <c r="AB53" s="32">
        <f t="shared" si="13"/>
        <v>301.12380000000002</v>
      </c>
      <c r="AC53" s="32">
        <f t="shared" si="13"/>
        <v>301.12380000000002</v>
      </c>
      <c r="AD53" s="32">
        <f t="shared" si="13"/>
        <v>301.12380000000002</v>
      </c>
      <c r="AE53" s="32">
        <f t="shared" si="13"/>
        <v>301.12380000000002</v>
      </c>
      <c r="AF53" s="32">
        <f t="shared" si="13"/>
        <v>301.12380000000002</v>
      </c>
      <c r="AG53" s="32">
        <f t="shared" si="13"/>
        <v>301.12380000000002</v>
      </c>
      <c r="AH53" s="32">
        <f t="shared" si="13"/>
        <v>301.12380000000002</v>
      </c>
      <c r="AI53" s="82">
        <f t="shared" si="13"/>
        <v>301.12380000000002</v>
      </c>
      <c r="AJ53" s="78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10539.2718</v>
      </c>
      <c r="O54" s="38">
        <f t="shared" si="14"/>
        <v>10539.2718</v>
      </c>
      <c r="P54" s="38">
        <f t="shared" si="14"/>
        <v>10539.2718</v>
      </c>
      <c r="Q54" s="38">
        <f t="shared" si="14"/>
        <v>10539.2718</v>
      </c>
      <c r="R54" s="38">
        <f t="shared" si="14"/>
        <v>10539.2718</v>
      </c>
      <c r="S54" s="38">
        <f t="shared" si="14"/>
        <v>10539.2718</v>
      </c>
      <c r="T54" s="38">
        <f t="shared" si="14"/>
        <v>10539.2718</v>
      </c>
      <c r="U54" s="38">
        <f t="shared" si="14"/>
        <v>8401.8762000000006</v>
      </c>
      <c r="V54" s="38">
        <f t="shared" si="14"/>
        <v>8401.8762000000006</v>
      </c>
      <c r="W54" s="38">
        <f t="shared" si="14"/>
        <v>8401.8762000000006</v>
      </c>
      <c r="X54" s="38">
        <f t="shared" si="14"/>
        <v>8401.8762000000006</v>
      </c>
      <c r="Y54" s="38">
        <f t="shared" si="14"/>
        <v>8401.8762000000006</v>
      </c>
      <c r="Z54" s="38">
        <f t="shared" si="14"/>
        <v>8401.8762000000006</v>
      </c>
      <c r="AA54" s="38">
        <f t="shared" si="14"/>
        <v>8401.8762000000006</v>
      </c>
      <c r="AB54" s="38">
        <f t="shared" si="14"/>
        <v>8401.8762000000006</v>
      </c>
      <c r="AC54" s="38">
        <f t="shared" si="14"/>
        <v>8401.8762000000006</v>
      </c>
      <c r="AD54" s="38">
        <f t="shared" si="14"/>
        <v>8401.8762000000006</v>
      </c>
      <c r="AE54" s="38">
        <f t="shared" si="14"/>
        <v>8401.8762000000006</v>
      </c>
      <c r="AF54" s="38">
        <f t="shared" si="14"/>
        <v>8401.8762000000006</v>
      </c>
      <c r="AG54" s="38">
        <f t="shared" si="14"/>
        <v>8401.8762000000006</v>
      </c>
      <c r="AH54" s="38">
        <f t="shared" si="14"/>
        <v>8401.8762000000006</v>
      </c>
      <c r="AI54" s="83">
        <f t="shared" si="14"/>
        <v>8401.8762000000006</v>
      </c>
      <c r="AJ54" s="78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0"/>
    </row>
    <row r="56" spans="1:36" s="3" customFormat="1" ht="15.95" customHeight="1" x14ac:dyDescent="0.2">
      <c r="A56" s="5"/>
      <c r="B56" s="6"/>
      <c r="C56" s="5">
        <f>SUM(E54:AI54)/31</f>
        <v>10042.900490322578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0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0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1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1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1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1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1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1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1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9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1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1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1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1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1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6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2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2">
        <f t="shared" si="17"/>
        <v>387.74067200000002</v>
      </c>
      <c r="AJ73" s="78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3">
        <f t="shared" si="18"/>
        <v>11767.139328000001</v>
      </c>
      <c r="AJ74" s="78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0"/>
    </row>
    <row r="76" spans="1:36" s="3" customFormat="1" ht="15.95" customHeight="1" x14ac:dyDescent="0.2">
      <c r="A76" s="5"/>
      <c r="B76" s="6"/>
      <c r="C76" s="5">
        <f>SUM(E74:AI74)/31</f>
        <v>11767.139328000003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0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0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1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1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9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0</v>
      </c>
      <c r="AI80" s="85">
        <v>0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1">
        <v>1</v>
      </c>
    </row>
    <row r="82" spans="1:36" s="3" customFormat="1" ht="15.95" customHeight="1" x14ac:dyDescent="0.2">
      <c r="A82" s="60">
        <f>+A81+1</f>
        <v>5</v>
      </c>
      <c r="B82" s="62" t="s">
        <v>56</v>
      </c>
      <c r="C82" s="60">
        <v>540</v>
      </c>
      <c r="D82" s="63"/>
      <c r="E82" s="64">
        <v>0.2</v>
      </c>
      <c r="F82" s="64">
        <v>0.3</v>
      </c>
      <c r="G82" s="64">
        <v>0.5</v>
      </c>
      <c r="H82" s="64">
        <v>0.7</v>
      </c>
      <c r="I82" s="64">
        <v>0.9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81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6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3028</v>
      </c>
      <c r="F84" s="32">
        <f t="shared" si="19"/>
        <v>3082</v>
      </c>
      <c r="G84" s="32">
        <f t="shared" si="19"/>
        <v>3190</v>
      </c>
      <c r="H84" s="32">
        <f t="shared" si="19"/>
        <v>3298</v>
      </c>
      <c r="I84" s="32">
        <f t="shared" si="19"/>
        <v>3406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2982</v>
      </c>
      <c r="V84" s="32">
        <f t="shared" si="19"/>
        <v>2982</v>
      </c>
      <c r="W84" s="32">
        <f t="shared" si="19"/>
        <v>2982</v>
      </c>
      <c r="X84" s="32">
        <f t="shared" si="19"/>
        <v>2982</v>
      </c>
      <c r="Y84" s="32">
        <f t="shared" si="19"/>
        <v>2982</v>
      </c>
      <c r="Z84" s="32">
        <f t="shared" si="19"/>
        <v>2982</v>
      </c>
      <c r="AA84" s="32">
        <f t="shared" si="19"/>
        <v>2982</v>
      </c>
      <c r="AB84" s="32">
        <f t="shared" si="19"/>
        <v>2982</v>
      </c>
      <c r="AC84" s="32">
        <f t="shared" si="19"/>
        <v>2982</v>
      </c>
      <c r="AD84" s="32">
        <f t="shared" si="19"/>
        <v>2982</v>
      </c>
      <c r="AE84" s="32">
        <f t="shared" si="19"/>
        <v>2982</v>
      </c>
      <c r="AF84" s="32">
        <f t="shared" si="19"/>
        <v>2982</v>
      </c>
      <c r="AG84" s="32">
        <f t="shared" si="19"/>
        <v>2982</v>
      </c>
      <c r="AH84" s="32">
        <f t="shared" si="19"/>
        <v>2982</v>
      </c>
      <c r="AI84" s="82">
        <f t="shared" si="19"/>
        <v>2982</v>
      </c>
    </row>
    <row r="85" spans="1:36" s="39" customFormat="1" ht="15.95" customHeight="1" x14ac:dyDescent="0.2">
      <c r="A85" s="35"/>
      <c r="B85" s="33" t="s">
        <v>110</v>
      </c>
      <c r="C85" s="40">
        <v>0.05</v>
      </c>
      <c r="D85" s="37"/>
      <c r="E85" s="32">
        <f t="shared" ref="E85:AI85" si="20">E84*$C85</f>
        <v>151.4</v>
      </c>
      <c r="F85" s="32">
        <f t="shared" si="20"/>
        <v>154.10000000000002</v>
      </c>
      <c r="G85" s="32">
        <f t="shared" si="20"/>
        <v>159.5</v>
      </c>
      <c r="H85" s="32">
        <f t="shared" si="20"/>
        <v>164.9</v>
      </c>
      <c r="I85" s="32">
        <f t="shared" si="20"/>
        <v>170.3</v>
      </c>
      <c r="J85" s="32">
        <f t="shared" si="20"/>
        <v>173</v>
      </c>
      <c r="K85" s="32">
        <f t="shared" si="20"/>
        <v>173</v>
      </c>
      <c r="L85" s="32">
        <f t="shared" si="20"/>
        <v>173</v>
      </c>
      <c r="M85" s="32">
        <f t="shared" si="20"/>
        <v>173</v>
      </c>
      <c r="N85" s="32">
        <f t="shared" si="20"/>
        <v>173</v>
      </c>
      <c r="O85" s="32">
        <f t="shared" si="20"/>
        <v>173</v>
      </c>
      <c r="P85" s="32">
        <f t="shared" si="20"/>
        <v>173</v>
      </c>
      <c r="Q85" s="32">
        <f t="shared" si="20"/>
        <v>173</v>
      </c>
      <c r="R85" s="32">
        <f t="shared" si="20"/>
        <v>173</v>
      </c>
      <c r="S85" s="32">
        <f t="shared" si="20"/>
        <v>173</v>
      </c>
      <c r="T85" s="32">
        <f t="shared" si="20"/>
        <v>173</v>
      </c>
      <c r="U85" s="32">
        <f t="shared" si="20"/>
        <v>149.1</v>
      </c>
      <c r="V85" s="32">
        <f t="shared" si="20"/>
        <v>149.1</v>
      </c>
      <c r="W85" s="32">
        <f t="shared" si="20"/>
        <v>149.1</v>
      </c>
      <c r="X85" s="32">
        <f t="shared" si="20"/>
        <v>149.1</v>
      </c>
      <c r="Y85" s="32">
        <f t="shared" si="20"/>
        <v>149.1</v>
      </c>
      <c r="Z85" s="32">
        <f t="shared" si="20"/>
        <v>149.1</v>
      </c>
      <c r="AA85" s="32">
        <f t="shared" si="20"/>
        <v>149.1</v>
      </c>
      <c r="AB85" s="32">
        <f t="shared" si="20"/>
        <v>149.1</v>
      </c>
      <c r="AC85" s="32">
        <f t="shared" si="20"/>
        <v>149.1</v>
      </c>
      <c r="AD85" s="32">
        <f t="shared" si="20"/>
        <v>149.1</v>
      </c>
      <c r="AE85" s="32">
        <f t="shared" si="20"/>
        <v>149.1</v>
      </c>
      <c r="AF85" s="32">
        <f t="shared" si="20"/>
        <v>149.1</v>
      </c>
      <c r="AG85" s="32">
        <f t="shared" si="20"/>
        <v>149.1</v>
      </c>
      <c r="AH85" s="32">
        <f t="shared" si="20"/>
        <v>149.1</v>
      </c>
      <c r="AI85" s="82">
        <f t="shared" si="20"/>
        <v>149.1</v>
      </c>
      <c r="AJ85" s="78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2876.6</v>
      </c>
      <c r="F86" s="38">
        <f t="shared" si="21"/>
        <v>2927.9</v>
      </c>
      <c r="G86" s="38">
        <f t="shared" si="21"/>
        <v>3030.5</v>
      </c>
      <c r="H86" s="38">
        <f t="shared" si="21"/>
        <v>3133.1</v>
      </c>
      <c r="I86" s="38">
        <f t="shared" si="21"/>
        <v>3235.7</v>
      </c>
      <c r="J86" s="38">
        <f t="shared" si="21"/>
        <v>3287</v>
      </c>
      <c r="K86" s="38">
        <f t="shared" si="21"/>
        <v>3287</v>
      </c>
      <c r="L86" s="38">
        <f t="shared" si="21"/>
        <v>3287</v>
      </c>
      <c r="M86" s="38">
        <f t="shared" si="21"/>
        <v>3287</v>
      </c>
      <c r="N86" s="38">
        <f t="shared" si="21"/>
        <v>3287</v>
      </c>
      <c r="O86" s="38">
        <f t="shared" si="21"/>
        <v>3287</v>
      </c>
      <c r="P86" s="38">
        <f t="shared" si="21"/>
        <v>3287</v>
      </c>
      <c r="Q86" s="38">
        <f t="shared" si="21"/>
        <v>3287</v>
      </c>
      <c r="R86" s="38">
        <f t="shared" si="21"/>
        <v>3287</v>
      </c>
      <c r="S86" s="38">
        <f t="shared" si="21"/>
        <v>3287</v>
      </c>
      <c r="T86" s="38">
        <f t="shared" si="21"/>
        <v>3287</v>
      </c>
      <c r="U86" s="38">
        <f t="shared" si="21"/>
        <v>2832.9</v>
      </c>
      <c r="V86" s="38">
        <f t="shared" si="21"/>
        <v>2832.9</v>
      </c>
      <c r="W86" s="38">
        <f t="shared" si="21"/>
        <v>2832.9</v>
      </c>
      <c r="X86" s="38">
        <f t="shared" si="21"/>
        <v>2832.9</v>
      </c>
      <c r="Y86" s="38">
        <f t="shared" si="21"/>
        <v>2832.9</v>
      </c>
      <c r="Z86" s="38">
        <f t="shared" si="21"/>
        <v>2832.9</v>
      </c>
      <c r="AA86" s="38">
        <f t="shared" si="21"/>
        <v>2832.9</v>
      </c>
      <c r="AB86" s="38">
        <f t="shared" si="21"/>
        <v>2832.9</v>
      </c>
      <c r="AC86" s="38">
        <f t="shared" si="21"/>
        <v>2832.9</v>
      </c>
      <c r="AD86" s="38">
        <f t="shared" si="21"/>
        <v>2832.9</v>
      </c>
      <c r="AE86" s="38">
        <f t="shared" si="21"/>
        <v>2832.9</v>
      </c>
      <c r="AF86" s="38">
        <f t="shared" si="21"/>
        <v>2832.9</v>
      </c>
      <c r="AG86" s="38">
        <f t="shared" si="21"/>
        <v>2832.9</v>
      </c>
      <c r="AH86" s="38">
        <f t="shared" si="21"/>
        <v>2832.9</v>
      </c>
      <c r="AI86" s="83">
        <f t="shared" si="21"/>
        <v>2832.9</v>
      </c>
      <c r="AJ86" s="78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0"/>
    </row>
    <row r="88" spans="1:36" s="3" customFormat="1" ht="15.95" customHeight="1" x14ac:dyDescent="0.2">
      <c r="A88" s="5"/>
      <c r="B88" s="6"/>
      <c r="C88" s="5">
        <f>SUM(E86:AI86)/31</f>
        <v>3027.5580645161276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0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0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1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1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1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1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1">
        <v>1</v>
      </c>
    </row>
    <row r="95" spans="1:36" s="3" customFormat="1" ht="15.95" customHeight="1" x14ac:dyDescent="0.2">
      <c r="A95" s="60">
        <f t="shared" si="22"/>
        <v>6</v>
      </c>
      <c r="B95" s="62" t="s">
        <v>59</v>
      </c>
      <c r="C95" s="60">
        <v>1149</v>
      </c>
      <c r="D95" s="63"/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 s="64">
        <v>0</v>
      </c>
      <c r="O95" s="64">
        <v>0</v>
      </c>
      <c r="P95" s="64">
        <v>0</v>
      </c>
      <c r="Q95" s="64">
        <v>0</v>
      </c>
      <c r="R95" s="64">
        <v>0</v>
      </c>
      <c r="S95" s="64">
        <v>0</v>
      </c>
      <c r="T95" s="64">
        <v>0.2</v>
      </c>
      <c r="U95" s="64">
        <v>0.3</v>
      </c>
      <c r="V95" s="64">
        <v>0.5</v>
      </c>
      <c r="W95" s="64">
        <v>0.7</v>
      </c>
      <c r="X95" s="64">
        <v>0.9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1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64">
        <v>0</v>
      </c>
      <c r="W96" s="64">
        <v>0</v>
      </c>
      <c r="X96" s="64">
        <v>0</v>
      </c>
      <c r="Y96" s="64">
        <v>0</v>
      </c>
      <c r="Z96" s="64">
        <v>0</v>
      </c>
      <c r="AA96" s="64">
        <v>0</v>
      </c>
      <c r="AB96" s="64">
        <v>0</v>
      </c>
      <c r="AC96" s="64">
        <v>0</v>
      </c>
      <c r="AD96" s="64">
        <v>0</v>
      </c>
      <c r="AE96" s="64">
        <v>0</v>
      </c>
      <c r="AF96" s="64">
        <v>0</v>
      </c>
      <c r="AG96" s="64">
        <v>0</v>
      </c>
      <c r="AH96" s="64">
        <v>0</v>
      </c>
      <c r="AI96" s="85">
        <v>0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1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1">
        <v>1</v>
      </c>
    </row>
    <row r="99" spans="1:36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9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1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6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8143</v>
      </c>
      <c r="F101" s="32">
        <f t="shared" si="23"/>
        <v>8143</v>
      </c>
      <c r="G101" s="32">
        <f t="shared" si="23"/>
        <v>8143</v>
      </c>
      <c r="H101" s="32">
        <f t="shared" si="23"/>
        <v>8143</v>
      </c>
      <c r="I101" s="32">
        <f t="shared" si="23"/>
        <v>8143</v>
      </c>
      <c r="J101" s="32">
        <f t="shared" si="23"/>
        <v>8143</v>
      </c>
      <c r="K101" s="32">
        <f t="shared" si="23"/>
        <v>8143</v>
      </c>
      <c r="L101" s="32">
        <f t="shared" si="23"/>
        <v>8143</v>
      </c>
      <c r="M101" s="32">
        <f t="shared" si="23"/>
        <v>8143</v>
      </c>
      <c r="N101" s="32">
        <f t="shared" si="23"/>
        <v>8143</v>
      </c>
      <c r="O101" s="32">
        <f t="shared" si="23"/>
        <v>8143</v>
      </c>
      <c r="P101" s="32">
        <f t="shared" si="23"/>
        <v>8143</v>
      </c>
      <c r="Q101" s="32">
        <f t="shared" si="23"/>
        <v>8143</v>
      </c>
      <c r="R101" s="32">
        <f t="shared" si="23"/>
        <v>8143</v>
      </c>
      <c r="S101" s="32">
        <f t="shared" si="23"/>
        <v>8143</v>
      </c>
      <c r="T101" s="32">
        <f t="shared" si="23"/>
        <v>8372.7999999999993</v>
      </c>
      <c r="U101" s="32">
        <f t="shared" si="23"/>
        <v>8487.7000000000007</v>
      </c>
      <c r="V101" s="32">
        <f t="shared" si="23"/>
        <v>8107.5</v>
      </c>
      <c r="W101" s="32">
        <f t="shared" si="23"/>
        <v>8337.2999999999993</v>
      </c>
      <c r="X101" s="32">
        <f t="shared" si="23"/>
        <v>8567.1</v>
      </c>
      <c r="Y101" s="32">
        <f t="shared" si="23"/>
        <v>8682</v>
      </c>
      <c r="Z101" s="32">
        <f t="shared" si="23"/>
        <v>8682</v>
      </c>
      <c r="AA101" s="32">
        <f t="shared" si="23"/>
        <v>8682</v>
      </c>
      <c r="AB101" s="32">
        <f t="shared" si="23"/>
        <v>8682</v>
      </c>
      <c r="AC101" s="32">
        <f t="shared" si="23"/>
        <v>8682</v>
      </c>
      <c r="AD101" s="32">
        <f t="shared" si="23"/>
        <v>8682</v>
      </c>
      <c r="AE101" s="32">
        <f t="shared" si="23"/>
        <v>8682</v>
      </c>
      <c r="AF101" s="32">
        <f t="shared" si="23"/>
        <v>8682</v>
      </c>
      <c r="AG101" s="32">
        <f t="shared" si="23"/>
        <v>8682</v>
      </c>
      <c r="AH101" s="32">
        <f t="shared" si="23"/>
        <v>8682</v>
      </c>
      <c r="AI101" s="82">
        <f t="shared" si="23"/>
        <v>8682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591.99609999999996</v>
      </c>
      <c r="F102" s="32">
        <f t="shared" si="24"/>
        <v>591.99609999999996</v>
      </c>
      <c r="G102" s="32">
        <f t="shared" si="24"/>
        <v>591.99609999999996</v>
      </c>
      <c r="H102" s="32">
        <f t="shared" si="24"/>
        <v>591.99609999999996</v>
      </c>
      <c r="I102" s="32">
        <f t="shared" si="24"/>
        <v>591.99609999999996</v>
      </c>
      <c r="J102" s="32">
        <f t="shared" si="24"/>
        <v>591.99609999999996</v>
      </c>
      <c r="K102" s="32">
        <f t="shared" si="24"/>
        <v>591.99609999999996</v>
      </c>
      <c r="L102" s="32">
        <f t="shared" si="24"/>
        <v>591.99609999999996</v>
      </c>
      <c r="M102" s="32">
        <f t="shared" si="24"/>
        <v>591.99609999999996</v>
      </c>
      <c r="N102" s="32">
        <f t="shared" si="24"/>
        <v>591.99609999999996</v>
      </c>
      <c r="O102" s="32">
        <f t="shared" si="24"/>
        <v>591.99609999999996</v>
      </c>
      <c r="P102" s="32">
        <f t="shared" si="24"/>
        <v>591.99609999999996</v>
      </c>
      <c r="Q102" s="32">
        <f t="shared" si="24"/>
        <v>591.99609999999996</v>
      </c>
      <c r="R102" s="32">
        <f t="shared" si="24"/>
        <v>591.99609999999996</v>
      </c>
      <c r="S102" s="32">
        <f t="shared" si="24"/>
        <v>591.99609999999996</v>
      </c>
      <c r="T102" s="32">
        <f t="shared" si="24"/>
        <v>608.70255999999995</v>
      </c>
      <c r="U102" s="32">
        <f t="shared" si="24"/>
        <v>617.05579000000012</v>
      </c>
      <c r="V102" s="32">
        <f t="shared" si="24"/>
        <v>589.41525000000001</v>
      </c>
      <c r="W102" s="32">
        <f t="shared" si="24"/>
        <v>606.12171000000001</v>
      </c>
      <c r="X102" s="32">
        <f t="shared" si="24"/>
        <v>622.82817</v>
      </c>
      <c r="Y102" s="32">
        <f t="shared" si="24"/>
        <v>631.18140000000005</v>
      </c>
      <c r="Z102" s="32">
        <f t="shared" si="24"/>
        <v>631.18140000000005</v>
      </c>
      <c r="AA102" s="32">
        <f t="shared" si="24"/>
        <v>631.18140000000005</v>
      </c>
      <c r="AB102" s="32">
        <f t="shared" si="24"/>
        <v>631.18140000000005</v>
      </c>
      <c r="AC102" s="32">
        <f t="shared" si="24"/>
        <v>631.18140000000005</v>
      </c>
      <c r="AD102" s="32">
        <f t="shared" si="24"/>
        <v>631.18140000000005</v>
      </c>
      <c r="AE102" s="32">
        <f t="shared" si="24"/>
        <v>631.18140000000005</v>
      </c>
      <c r="AF102" s="32">
        <f t="shared" si="24"/>
        <v>631.18140000000005</v>
      </c>
      <c r="AG102" s="32">
        <f t="shared" si="24"/>
        <v>631.18140000000005</v>
      </c>
      <c r="AH102" s="32">
        <f t="shared" si="24"/>
        <v>631.18140000000005</v>
      </c>
      <c r="AI102" s="82">
        <f t="shared" si="24"/>
        <v>631.18140000000005</v>
      </c>
      <c r="AJ102" s="78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7551.0038999999997</v>
      </c>
      <c r="F103" s="38">
        <f t="shared" si="25"/>
        <v>7551.0038999999997</v>
      </c>
      <c r="G103" s="38">
        <f t="shared" si="25"/>
        <v>7551.0038999999997</v>
      </c>
      <c r="H103" s="38">
        <f t="shared" si="25"/>
        <v>7551.0038999999997</v>
      </c>
      <c r="I103" s="38">
        <f t="shared" si="25"/>
        <v>7551.0038999999997</v>
      </c>
      <c r="J103" s="38">
        <f t="shared" si="25"/>
        <v>7551.0038999999997</v>
      </c>
      <c r="K103" s="38">
        <f t="shared" si="25"/>
        <v>7551.0038999999997</v>
      </c>
      <c r="L103" s="38">
        <f t="shared" si="25"/>
        <v>7551.0038999999997</v>
      </c>
      <c r="M103" s="38">
        <f t="shared" si="25"/>
        <v>7551.0038999999997</v>
      </c>
      <c r="N103" s="38">
        <f t="shared" si="25"/>
        <v>7551.0038999999997</v>
      </c>
      <c r="O103" s="38">
        <f t="shared" si="25"/>
        <v>7551.0038999999997</v>
      </c>
      <c r="P103" s="38">
        <f t="shared" si="25"/>
        <v>7551.0038999999997</v>
      </c>
      <c r="Q103" s="38">
        <f t="shared" si="25"/>
        <v>7551.0038999999997</v>
      </c>
      <c r="R103" s="38">
        <f t="shared" si="25"/>
        <v>7551.0038999999997</v>
      </c>
      <c r="S103" s="38">
        <f t="shared" si="25"/>
        <v>7551.0038999999997</v>
      </c>
      <c r="T103" s="38">
        <f t="shared" si="25"/>
        <v>7764.0974399999996</v>
      </c>
      <c r="U103" s="38">
        <f t="shared" si="25"/>
        <v>7870.6442100000004</v>
      </c>
      <c r="V103" s="38">
        <f t="shared" si="25"/>
        <v>7518.08475</v>
      </c>
      <c r="W103" s="38">
        <f t="shared" si="25"/>
        <v>7731.1782899999989</v>
      </c>
      <c r="X103" s="38">
        <f t="shared" si="25"/>
        <v>7944.2718300000006</v>
      </c>
      <c r="Y103" s="38">
        <f t="shared" si="25"/>
        <v>8050.8185999999996</v>
      </c>
      <c r="Z103" s="38">
        <f t="shared" si="25"/>
        <v>8050.8185999999996</v>
      </c>
      <c r="AA103" s="38">
        <f t="shared" si="25"/>
        <v>8050.8185999999996</v>
      </c>
      <c r="AB103" s="38">
        <f t="shared" si="25"/>
        <v>8050.8185999999996</v>
      </c>
      <c r="AC103" s="38">
        <f t="shared" si="25"/>
        <v>8050.8185999999996</v>
      </c>
      <c r="AD103" s="38">
        <f t="shared" si="25"/>
        <v>8050.8185999999996</v>
      </c>
      <c r="AE103" s="38">
        <f t="shared" si="25"/>
        <v>8050.8185999999996</v>
      </c>
      <c r="AF103" s="38">
        <f t="shared" si="25"/>
        <v>8050.8185999999996</v>
      </c>
      <c r="AG103" s="38">
        <f t="shared" si="25"/>
        <v>8050.8185999999996</v>
      </c>
      <c r="AH103" s="38">
        <f t="shared" si="25"/>
        <v>8050.8185999999996</v>
      </c>
      <c r="AI103" s="83">
        <f t="shared" si="25"/>
        <v>8050.8185999999996</v>
      </c>
      <c r="AJ103" s="78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0"/>
    </row>
    <row r="105" spans="1:36" s="3" customFormat="1" ht="15.95" customHeight="1" x14ac:dyDescent="0.2">
      <c r="A105" s="5"/>
      <c r="B105" s="6"/>
      <c r="C105" s="5">
        <f>SUM(E103:AI103)/31</f>
        <v>7762.978697419353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0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0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64">
        <v>0</v>
      </c>
      <c r="V107" s="64">
        <v>0</v>
      </c>
      <c r="W107" s="64">
        <v>0</v>
      </c>
      <c r="X107" s="64">
        <v>0</v>
      </c>
      <c r="Y107" s="64">
        <v>0</v>
      </c>
      <c r="Z107" s="64">
        <v>0</v>
      </c>
      <c r="AA107" s="64">
        <v>0</v>
      </c>
      <c r="AB107" s="64">
        <v>0</v>
      </c>
      <c r="AC107" s="64">
        <v>0</v>
      </c>
      <c r="AD107" s="64">
        <v>0</v>
      </c>
      <c r="AE107" s="64">
        <v>0</v>
      </c>
      <c r="AF107" s="64">
        <v>0</v>
      </c>
      <c r="AG107" s="64">
        <v>0</v>
      </c>
      <c r="AH107" s="64">
        <v>0</v>
      </c>
      <c r="AI107" s="85">
        <v>0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1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1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1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1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1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1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9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64">
        <v>0</v>
      </c>
      <c r="V114" s="64">
        <v>0</v>
      </c>
      <c r="W114" s="64">
        <v>0</v>
      </c>
      <c r="X114" s="64">
        <v>0</v>
      </c>
      <c r="Y114" s="64">
        <v>0</v>
      </c>
      <c r="Z114" s="64">
        <v>0</v>
      </c>
      <c r="AA114" s="64">
        <v>0</v>
      </c>
      <c r="AB114" s="64">
        <v>0</v>
      </c>
      <c r="AC114" s="64">
        <v>0</v>
      </c>
      <c r="AD114" s="64">
        <v>0</v>
      </c>
      <c r="AE114" s="64">
        <v>0</v>
      </c>
      <c r="AF114" s="64">
        <v>0</v>
      </c>
      <c r="AG114" s="64">
        <v>0</v>
      </c>
      <c r="AH114" s="64">
        <v>0</v>
      </c>
      <c r="AI114" s="85">
        <v>0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1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1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1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  <c r="AG118" s="64">
        <v>0</v>
      </c>
      <c r="AH118" s="64">
        <v>0</v>
      </c>
      <c r="AI118" s="85">
        <v>0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1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1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  <c r="U121" s="64">
        <v>0</v>
      </c>
      <c r="V121" s="64">
        <v>0</v>
      </c>
      <c r="W121" s="64">
        <v>0</v>
      </c>
      <c r="X121" s="64">
        <v>0</v>
      </c>
      <c r="Y121" s="64">
        <v>0</v>
      </c>
      <c r="Z121" s="64">
        <v>0</v>
      </c>
      <c r="AA121" s="64">
        <v>0</v>
      </c>
      <c r="AB121" s="64">
        <v>0</v>
      </c>
      <c r="AC121" s="64">
        <v>0</v>
      </c>
      <c r="AD121" s="64">
        <v>0</v>
      </c>
      <c r="AE121" s="64">
        <v>0</v>
      </c>
      <c r="AF121" s="64">
        <v>0</v>
      </c>
      <c r="AG121" s="64">
        <v>0</v>
      </c>
      <c r="AH121" s="64">
        <v>0</v>
      </c>
      <c r="AI121" s="85">
        <v>0</v>
      </c>
    </row>
    <row r="122" spans="1:35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9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81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1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1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9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64">
        <v>0</v>
      </c>
      <c r="V125" s="64">
        <v>0</v>
      </c>
      <c r="W125" s="64">
        <v>0</v>
      </c>
      <c r="X125" s="64">
        <v>0</v>
      </c>
      <c r="Y125" s="64">
        <v>0</v>
      </c>
      <c r="Z125" s="64">
        <v>0</v>
      </c>
      <c r="AA125" s="64">
        <v>0</v>
      </c>
      <c r="AB125" s="64">
        <v>0</v>
      </c>
      <c r="AC125" s="64">
        <v>0</v>
      </c>
      <c r="AD125" s="64">
        <v>0</v>
      </c>
      <c r="AE125" s="64">
        <v>0</v>
      </c>
      <c r="AF125" s="64">
        <v>0</v>
      </c>
      <c r="AG125" s="64">
        <v>0</v>
      </c>
      <c r="AH125" s="64">
        <v>0</v>
      </c>
      <c r="AI125" s="85">
        <v>0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1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1">
        <v>1</v>
      </c>
    </row>
    <row r="128" spans="1:35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81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1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1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1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5">
        <v>0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6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24692</v>
      </c>
      <c r="O134" s="32">
        <f t="shared" si="27"/>
        <v>24692</v>
      </c>
      <c r="P134" s="32">
        <f t="shared" si="27"/>
        <v>24692</v>
      </c>
      <c r="Q134" s="32">
        <f t="shared" si="27"/>
        <v>24692</v>
      </c>
      <c r="R134" s="32">
        <f t="shared" si="27"/>
        <v>24692</v>
      </c>
      <c r="S134" s="32">
        <f t="shared" si="27"/>
        <v>24692</v>
      </c>
      <c r="T134" s="32">
        <f t="shared" si="27"/>
        <v>24692</v>
      </c>
      <c r="U134" s="32">
        <f t="shared" si="27"/>
        <v>20961</v>
      </c>
      <c r="V134" s="32">
        <f t="shared" si="27"/>
        <v>20961</v>
      </c>
      <c r="W134" s="32">
        <f t="shared" si="27"/>
        <v>20961</v>
      </c>
      <c r="X134" s="32">
        <f t="shared" si="27"/>
        <v>20961</v>
      </c>
      <c r="Y134" s="32">
        <f t="shared" si="27"/>
        <v>20961</v>
      </c>
      <c r="Z134" s="32">
        <f t="shared" si="27"/>
        <v>20961</v>
      </c>
      <c r="AA134" s="32">
        <f t="shared" si="27"/>
        <v>20961</v>
      </c>
      <c r="AB134" s="32">
        <f t="shared" si="27"/>
        <v>20961</v>
      </c>
      <c r="AC134" s="32">
        <f t="shared" si="27"/>
        <v>20961</v>
      </c>
      <c r="AD134" s="32">
        <f t="shared" si="27"/>
        <v>20961</v>
      </c>
      <c r="AE134" s="32">
        <f t="shared" si="27"/>
        <v>20961</v>
      </c>
      <c r="AF134" s="32">
        <f t="shared" si="27"/>
        <v>20961</v>
      </c>
      <c r="AG134" s="32">
        <f t="shared" si="27"/>
        <v>20961</v>
      </c>
      <c r="AH134" s="32">
        <f t="shared" si="27"/>
        <v>20961</v>
      </c>
      <c r="AI134" s="82">
        <f t="shared" si="27"/>
        <v>19799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818.84800000000007</v>
      </c>
      <c r="F135" s="32">
        <f t="shared" si="28"/>
        <v>818.84800000000007</v>
      </c>
      <c r="G135" s="32">
        <f t="shared" si="28"/>
        <v>818.84800000000007</v>
      </c>
      <c r="H135" s="32">
        <f t="shared" si="28"/>
        <v>818.84800000000007</v>
      </c>
      <c r="I135" s="32">
        <f t="shared" si="28"/>
        <v>818.84800000000007</v>
      </c>
      <c r="J135" s="32">
        <f t="shared" si="28"/>
        <v>818.84800000000007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790.14400000000001</v>
      </c>
      <c r="O135" s="32">
        <f t="shared" si="28"/>
        <v>790.14400000000001</v>
      </c>
      <c r="P135" s="32">
        <f t="shared" si="28"/>
        <v>790.14400000000001</v>
      </c>
      <c r="Q135" s="32">
        <f t="shared" si="28"/>
        <v>790.14400000000001</v>
      </c>
      <c r="R135" s="32">
        <f t="shared" si="28"/>
        <v>790.14400000000001</v>
      </c>
      <c r="S135" s="32">
        <f t="shared" si="28"/>
        <v>790.14400000000001</v>
      </c>
      <c r="T135" s="32">
        <f t="shared" si="28"/>
        <v>790.14400000000001</v>
      </c>
      <c r="U135" s="32">
        <f t="shared" si="28"/>
        <v>670.75200000000007</v>
      </c>
      <c r="V135" s="32">
        <f t="shared" si="28"/>
        <v>670.75200000000007</v>
      </c>
      <c r="W135" s="32">
        <f t="shared" si="28"/>
        <v>670.75200000000007</v>
      </c>
      <c r="X135" s="32">
        <f t="shared" si="28"/>
        <v>670.75200000000007</v>
      </c>
      <c r="Y135" s="32">
        <f t="shared" si="28"/>
        <v>670.75200000000007</v>
      </c>
      <c r="Z135" s="32">
        <f t="shared" si="28"/>
        <v>670.75200000000007</v>
      </c>
      <c r="AA135" s="32">
        <f t="shared" si="28"/>
        <v>670.75200000000007</v>
      </c>
      <c r="AB135" s="32">
        <f t="shared" si="28"/>
        <v>670.75200000000007</v>
      </c>
      <c r="AC135" s="32">
        <f t="shared" si="28"/>
        <v>670.75200000000007</v>
      </c>
      <c r="AD135" s="32">
        <f t="shared" si="28"/>
        <v>670.75200000000007</v>
      </c>
      <c r="AE135" s="32">
        <f t="shared" si="28"/>
        <v>670.75200000000007</v>
      </c>
      <c r="AF135" s="32">
        <f t="shared" si="28"/>
        <v>670.75200000000007</v>
      </c>
      <c r="AG135" s="32">
        <f t="shared" si="28"/>
        <v>670.75200000000007</v>
      </c>
      <c r="AH135" s="32">
        <f t="shared" si="28"/>
        <v>670.75200000000007</v>
      </c>
      <c r="AI135" s="82">
        <f t="shared" si="28"/>
        <v>633.56799999999998</v>
      </c>
      <c r="AJ135" s="78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24770.151999999998</v>
      </c>
      <c r="F136" s="38">
        <f t="shared" si="29"/>
        <v>24770.151999999998</v>
      </c>
      <c r="G136" s="38">
        <f t="shared" si="29"/>
        <v>24770.151999999998</v>
      </c>
      <c r="H136" s="38">
        <f t="shared" si="29"/>
        <v>24770.151999999998</v>
      </c>
      <c r="I136" s="38">
        <f t="shared" si="29"/>
        <v>24770.151999999998</v>
      </c>
      <c r="J136" s="38">
        <f t="shared" si="29"/>
        <v>24770.151999999998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23901.856</v>
      </c>
      <c r="O136" s="38">
        <f t="shared" si="29"/>
        <v>23901.856</v>
      </c>
      <c r="P136" s="38">
        <f t="shared" si="29"/>
        <v>23901.856</v>
      </c>
      <c r="Q136" s="38">
        <f t="shared" si="29"/>
        <v>23901.856</v>
      </c>
      <c r="R136" s="38">
        <f t="shared" si="29"/>
        <v>23901.856</v>
      </c>
      <c r="S136" s="38">
        <f t="shared" si="29"/>
        <v>23901.856</v>
      </c>
      <c r="T136" s="38">
        <f t="shared" si="29"/>
        <v>23901.856</v>
      </c>
      <c r="U136" s="38">
        <f t="shared" si="29"/>
        <v>20290.248</v>
      </c>
      <c r="V136" s="38">
        <f t="shared" si="29"/>
        <v>20290.248</v>
      </c>
      <c r="W136" s="38">
        <f t="shared" si="29"/>
        <v>20290.248</v>
      </c>
      <c r="X136" s="38">
        <f t="shared" si="29"/>
        <v>20290.248</v>
      </c>
      <c r="Y136" s="38">
        <f t="shared" si="29"/>
        <v>20290.248</v>
      </c>
      <c r="Z136" s="38">
        <f t="shared" si="29"/>
        <v>20290.248</v>
      </c>
      <c r="AA136" s="38">
        <f t="shared" si="29"/>
        <v>20290.248</v>
      </c>
      <c r="AB136" s="38">
        <f t="shared" si="29"/>
        <v>20290.248</v>
      </c>
      <c r="AC136" s="38">
        <f t="shared" si="29"/>
        <v>20290.248</v>
      </c>
      <c r="AD136" s="38">
        <f t="shared" si="29"/>
        <v>20290.248</v>
      </c>
      <c r="AE136" s="38">
        <f t="shared" si="29"/>
        <v>20290.248</v>
      </c>
      <c r="AF136" s="38">
        <f t="shared" si="29"/>
        <v>20290.248</v>
      </c>
      <c r="AG136" s="38">
        <f t="shared" si="29"/>
        <v>20290.248</v>
      </c>
      <c r="AH136" s="38">
        <f t="shared" si="29"/>
        <v>20290.248</v>
      </c>
      <c r="AI136" s="83">
        <f t="shared" si="29"/>
        <v>19165.432000000001</v>
      </c>
      <c r="AJ136" s="78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0"/>
    </row>
    <row r="138" spans="1:36" s="3" customFormat="1" ht="15.95" customHeight="1" x14ac:dyDescent="0.2">
      <c r="A138" s="5"/>
      <c r="B138" s="6"/>
      <c r="C138" s="5">
        <f>SUM(E136:AI136)/31</f>
        <v>22370.105290322594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0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0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9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64">
        <v>0</v>
      </c>
      <c r="U140" s="64">
        <v>0</v>
      </c>
      <c r="V140" s="64">
        <v>0</v>
      </c>
      <c r="W140" s="64">
        <v>0</v>
      </c>
      <c r="X140" s="64">
        <v>0</v>
      </c>
      <c r="Y140" s="64">
        <v>0</v>
      </c>
      <c r="Z140" s="64">
        <v>0</v>
      </c>
      <c r="AA140" s="64">
        <v>0</v>
      </c>
      <c r="AB140" s="64">
        <v>0</v>
      </c>
      <c r="AC140" s="64">
        <v>0</v>
      </c>
      <c r="AD140" s="64">
        <v>0</v>
      </c>
      <c r="AE140" s="64">
        <v>0</v>
      </c>
      <c r="AF140" s="64">
        <v>0</v>
      </c>
      <c r="AG140" s="64">
        <v>0</v>
      </c>
      <c r="AH140" s="64">
        <v>0</v>
      </c>
      <c r="AI140" s="85">
        <v>0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1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1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1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1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1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6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6381</v>
      </c>
      <c r="U147" s="32">
        <f t="shared" si="31"/>
        <v>6381</v>
      </c>
      <c r="V147" s="32">
        <f t="shared" si="31"/>
        <v>6381</v>
      </c>
      <c r="W147" s="32">
        <f t="shared" si="31"/>
        <v>6381</v>
      </c>
      <c r="X147" s="32">
        <f t="shared" si="31"/>
        <v>6381</v>
      </c>
      <c r="Y147" s="32">
        <f t="shared" si="31"/>
        <v>6381</v>
      </c>
      <c r="Z147" s="32">
        <f t="shared" si="31"/>
        <v>6381</v>
      </c>
      <c r="AA147" s="32">
        <f t="shared" si="31"/>
        <v>6381</v>
      </c>
      <c r="AB147" s="32">
        <f t="shared" si="31"/>
        <v>6381</v>
      </c>
      <c r="AC147" s="32">
        <f t="shared" si="31"/>
        <v>6381</v>
      </c>
      <c r="AD147" s="32">
        <f t="shared" si="31"/>
        <v>6381</v>
      </c>
      <c r="AE147" s="32">
        <f t="shared" si="31"/>
        <v>6381</v>
      </c>
      <c r="AF147" s="32">
        <f t="shared" si="31"/>
        <v>6381</v>
      </c>
      <c r="AG147" s="32">
        <f t="shared" si="31"/>
        <v>6381</v>
      </c>
      <c r="AH147" s="32">
        <f t="shared" si="31"/>
        <v>6381</v>
      </c>
      <c r="AI147" s="82">
        <f t="shared" si="31"/>
        <v>6381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414.12689999999998</v>
      </c>
      <c r="U148" s="32">
        <f t="shared" si="32"/>
        <v>414.12689999999998</v>
      </c>
      <c r="V148" s="32">
        <f t="shared" si="32"/>
        <v>414.12689999999998</v>
      </c>
      <c r="W148" s="32">
        <f t="shared" si="32"/>
        <v>414.12689999999998</v>
      </c>
      <c r="X148" s="32">
        <f t="shared" si="32"/>
        <v>414.12689999999998</v>
      </c>
      <c r="Y148" s="32">
        <f t="shared" si="32"/>
        <v>414.12689999999998</v>
      </c>
      <c r="Z148" s="32">
        <f t="shared" si="32"/>
        <v>414.12689999999998</v>
      </c>
      <c r="AA148" s="32">
        <f t="shared" si="32"/>
        <v>414.12689999999998</v>
      </c>
      <c r="AB148" s="32">
        <f t="shared" si="32"/>
        <v>414.12689999999998</v>
      </c>
      <c r="AC148" s="32">
        <f t="shared" si="32"/>
        <v>414.12689999999998</v>
      </c>
      <c r="AD148" s="32">
        <f t="shared" si="32"/>
        <v>414.12689999999998</v>
      </c>
      <c r="AE148" s="32">
        <f t="shared" si="32"/>
        <v>414.12689999999998</v>
      </c>
      <c r="AF148" s="32">
        <f t="shared" si="32"/>
        <v>414.12689999999998</v>
      </c>
      <c r="AG148" s="32">
        <f t="shared" si="32"/>
        <v>414.12689999999998</v>
      </c>
      <c r="AH148" s="32">
        <f t="shared" si="32"/>
        <v>414.12689999999998</v>
      </c>
      <c r="AI148" s="82">
        <f t="shared" si="32"/>
        <v>414.12689999999998</v>
      </c>
      <c r="AJ148" s="78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5966.8730999999998</v>
      </c>
      <c r="U149" s="38">
        <f t="shared" si="33"/>
        <v>5966.8730999999998</v>
      </c>
      <c r="V149" s="38">
        <f t="shared" si="33"/>
        <v>5966.8730999999998</v>
      </c>
      <c r="W149" s="38">
        <f t="shared" si="33"/>
        <v>5966.8730999999998</v>
      </c>
      <c r="X149" s="38">
        <f t="shared" si="33"/>
        <v>5966.8730999999998</v>
      </c>
      <c r="Y149" s="38">
        <f t="shared" si="33"/>
        <v>5966.8730999999998</v>
      </c>
      <c r="Z149" s="38">
        <f t="shared" si="33"/>
        <v>5966.8730999999998</v>
      </c>
      <c r="AA149" s="38">
        <f t="shared" si="33"/>
        <v>5966.8730999999998</v>
      </c>
      <c r="AB149" s="38">
        <f t="shared" si="33"/>
        <v>5966.8730999999998</v>
      </c>
      <c r="AC149" s="38">
        <f t="shared" si="33"/>
        <v>5966.8730999999998</v>
      </c>
      <c r="AD149" s="38">
        <f t="shared" si="33"/>
        <v>5966.8730999999998</v>
      </c>
      <c r="AE149" s="38">
        <f t="shared" si="33"/>
        <v>5966.8730999999998</v>
      </c>
      <c r="AF149" s="38">
        <f t="shared" si="33"/>
        <v>5966.8730999999998</v>
      </c>
      <c r="AG149" s="38">
        <f t="shared" si="33"/>
        <v>5966.8730999999998</v>
      </c>
      <c r="AH149" s="38">
        <f t="shared" si="33"/>
        <v>5966.8730999999998</v>
      </c>
      <c r="AI149" s="83">
        <f t="shared" si="33"/>
        <v>5966.8730999999998</v>
      </c>
      <c r="AJ149" s="78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0"/>
    </row>
    <row r="151" spans="1:36" s="3" customFormat="1" ht="15.95" customHeight="1" x14ac:dyDescent="0.2">
      <c r="A151" s="5"/>
      <c r="B151" s="6"/>
      <c r="C151" s="5">
        <f>SUM(E149:AI149)/31</f>
        <v>6345.1361322580624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0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0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80573.910128000003</v>
      </c>
      <c r="F153" s="38">
        <f t="shared" si="34"/>
        <v>80625.210128000006</v>
      </c>
      <c r="G153" s="38">
        <f t="shared" si="34"/>
        <v>80727.810127999997</v>
      </c>
      <c r="H153" s="38">
        <f t="shared" si="34"/>
        <v>80830.410128000003</v>
      </c>
      <c r="I153" s="38">
        <f t="shared" si="34"/>
        <v>80933.010127999994</v>
      </c>
      <c r="J153" s="38">
        <f t="shared" si="34"/>
        <v>80984.310127999997</v>
      </c>
      <c r="K153" s="38">
        <f t="shared" si="34"/>
        <v>80984.310127999997</v>
      </c>
      <c r="L153" s="38">
        <f t="shared" si="34"/>
        <v>80984.310127999997</v>
      </c>
      <c r="M153" s="38">
        <f t="shared" si="34"/>
        <v>80984.310127999997</v>
      </c>
      <c r="N153" s="38">
        <f t="shared" si="34"/>
        <v>76211.306327999991</v>
      </c>
      <c r="O153" s="38">
        <f t="shared" si="34"/>
        <v>76211.306327999991</v>
      </c>
      <c r="P153" s="38">
        <f t="shared" si="34"/>
        <v>76211.306327999991</v>
      </c>
      <c r="Q153" s="38">
        <f t="shared" si="34"/>
        <v>76211.306327999991</v>
      </c>
      <c r="R153" s="38">
        <f t="shared" si="34"/>
        <v>76211.306327999991</v>
      </c>
      <c r="S153" s="38">
        <f t="shared" si="34"/>
        <v>76211.306327999991</v>
      </c>
      <c r="T153" s="38">
        <f t="shared" si="34"/>
        <v>75642.656267999992</v>
      </c>
      <c r="U153" s="38">
        <f t="shared" si="34"/>
        <v>69546.099438000005</v>
      </c>
      <c r="V153" s="38">
        <f t="shared" si="34"/>
        <v>69193.539978000001</v>
      </c>
      <c r="W153" s="38">
        <f t="shared" si="34"/>
        <v>69406.633518000002</v>
      </c>
      <c r="X153" s="38">
        <f t="shared" si="34"/>
        <v>69619.727058000004</v>
      </c>
      <c r="Y153" s="38">
        <f t="shared" si="34"/>
        <v>69726.273828000005</v>
      </c>
      <c r="Z153" s="38">
        <f t="shared" si="34"/>
        <v>69726.273828000005</v>
      </c>
      <c r="AA153" s="38">
        <f t="shared" si="34"/>
        <v>69943.987787999999</v>
      </c>
      <c r="AB153" s="38">
        <f t="shared" si="34"/>
        <v>68922.739767999999</v>
      </c>
      <c r="AC153" s="38">
        <f t="shared" si="34"/>
        <v>69140.453727999993</v>
      </c>
      <c r="AD153" s="38">
        <f t="shared" si="34"/>
        <v>69358.167688000001</v>
      </c>
      <c r="AE153" s="38">
        <f t="shared" si="34"/>
        <v>69575.881647999995</v>
      </c>
      <c r="AF153" s="38">
        <f t="shared" si="34"/>
        <v>69684.738628000006</v>
      </c>
      <c r="AG153" s="38">
        <f t="shared" si="34"/>
        <v>69684.738628000006</v>
      </c>
      <c r="AH153" s="38">
        <f t="shared" si="34"/>
        <v>69684.738628000006</v>
      </c>
      <c r="AI153" s="83">
        <f t="shared" si="34"/>
        <v>68559.922628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0"/>
    </row>
    <row r="155" spans="1:36" s="3" customFormat="1" ht="15.95" customHeight="1" x14ac:dyDescent="0.2">
      <c r="A155" s="5"/>
      <c r="B155" s="6"/>
      <c r="C155" s="5">
        <f>SUM(E153:AI153)/31</f>
        <v>74268.129102193561</v>
      </c>
      <c r="D155" s="7"/>
      <c r="E155" s="67">
        <f t="shared" ref="E155:AI155" si="35">(E12+E22+E33+E52+E72+E84+E101+E134+E147)/87012</f>
        <v>0.96727899600055167</v>
      </c>
      <c r="F155" s="67">
        <f t="shared" si="35"/>
        <v>0.96789960005516484</v>
      </c>
      <c r="G155" s="67">
        <f t="shared" si="35"/>
        <v>0.96914080816439119</v>
      </c>
      <c r="H155" s="67">
        <f t="shared" si="35"/>
        <v>0.97038201627361753</v>
      </c>
      <c r="I155" s="67">
        <f t="shared" si="35"/>
        <v>0.97162322438284376</v>
      </c>
      <c r="J155" s="67">
        <f t="shared" si="35"/>
        <v>0.97224382843745694</v>
      </c>
      <c r="K155" s="67">
        <f t="shared" si="35"/>
        <v>0.97224382843745694</v>
      </c>
      <c r="L155" s="67">
        <f t="shared" si="35"/>
        <v>0.97224382843745694</v>
      </c>
      <c r="M155" s="67">
        <f t="shared" si="35"/>
        <v>0.97224382843745694</v>
      </c>
      <c r="N155" s="67">
        <f t="shared" si="35"/>
        <v>0.91587229347676191</v>
      </c>
      <c r="O155" s="67">
        <f t="shared" si="35"/>
        <v>0.91587229347676191</v>
      </c>
      <c r="P155" s="67">
        <f t="shared" si="35"/>
        <v>0.91587229347676191</v>
      </c>
      <c r="Q155" s="67">
        <f t="shared" si="35"/>
        <v>0.91587229347676191</v>
      </c>
      <c r="R155" s="67">
        <f t="shared" si="35"/>
        <v>0.91587229347676191</v>
      </c>
      <c r="S155" s="67">
        <f t="shared" si="35"/>
        <v>0.91587229347676191</v>
      </c>
      <c r="T155" s="67">
        <f t="shared" si="35"/>
        <v>0.90890543833034532</v>
      </c>
      <c r="U155" s="67">
        <f t="shared" si="35"/>
        <v>0.83640854135061837</v>
      </c>
      <c r="V155" s="67">
        <f t="shared" si="35"/>
        <v>0.83203902909943461</v>
      </c>
      <c r="W155" s="67">
        <f t="shared" si="35"/>
        <v>0.83468004413184393</v>
      </c>
      <c r="X155" s="67">
        <f t="shared" si="35"/>
        <v>0.83732105916425337</v>
      </c>
      <c r="Y155" s="67">
        <f t="shared" si="35"/>
        <v>0.83864156668045797</v>
      </c>
      <c r="Z155" s="67">
        <f t="shared" si="35"/>
        <v>0.83864156668045797</v>
      </c>
      <c r="AA155" s="67">
        <f t="shared" si="35"/>
        <v>0.84138601572196925</v>
      </c>
      <c r="AB155" s="67">
        <f t="shared" si="35"/>
        <v>0.82954167241300047</v>
      </c>
      <c r="AC155" s="67">
        <f t="shared" si="35"/>
        <v>0.83228612145451208</v>
      </c>
      <c r="AD155" s="67">
        <f t="shared" si="35"/>
        <v>0.83503057049602347</v>
      </c>
      <c r="AE155" s="67">
        <f t="shared" si="35"/>
        <v>0.83777501953753497</v>
      </c>
      <c r="AF155" s="67">
        <f t="shared" si="35"/>
        <v>0.83914724405829089</v>
      </c>
      <c r="AG155" s="67">
        <f t="shared" si="35"/>
        <v>0.83914724405829089</v>
      </c>
      <c r="AH155" s="67">
        <f t="shared" si="35"/>
        <v>0.83914724405829089</v>
      </c>
      <c r="AI155" s="86">
        <f t="shared" si="35"/>
        <v>0.82579276421643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0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0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7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tabSelected="1"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C132" sqref="AC132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4" width="6.375" customWidth="1"/>
  </cols>
  <sheetData>
    <row r="1" spans="1:35" s="4" customFormat="1" ht="31.5" customHeight="1" thickTop="1" thickBot="1" x14ac:dyDescent="0.25">
      <c r="A1" s="19"/>
      <c r="B1" s="13"/>
      <c r="C1" s="13"/>
      <c r="D1" s="18"/>
      <c r="E1" s="24">
        <v>36982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H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112">
        <f t="shared" si="0"/>
        <v>30</v>
      </c>
    </row>
    <row r="3" spans="1:35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0"/>
    </row>
    <row r="4" spans="1:35" s="3" customFormat="1" ht="15.95" customHeight="1" x14ac:dyDescent="0.2">
      <c r="A4" s="47">
        <v>1</v>
      </c>
      <c r="B4" s="48" t="s">
        <v>2</v>
      </c>
      <c r="C4" s="47">
        <v>810</v>
      </c>
      <c r="D4" s="69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81">
        <v>1</v>
      </c>
    </row>
    <row r="5" spans="1:35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9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81">
        <v>1</v>
      </c>
    </row>
    <row r="6" spans="1:35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9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81">
        <v>1</v>
      </c>
    </row>
    <row r="7" spans="1:35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81">
        <v>1</v>
      </c>
    </row>
    <row r="8" spans="1:35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9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81">
        <v>1</v>
      </c>
    </row>
    <row r="9" spans="1:35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81">
        <v>1</v>
      </c>
    </row>
    <row r="10" spans="1:35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9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85">
        <v>0</v>
      </c>
    </row>
    <row r="11" spans="1:35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1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6">
        <v>1</v>
      </c>
    </row>
    <row r="12" spans="1:35" s="3" customFormat="1" ht="15.95" customHeight="1" x14ac:dyDescent="0.2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6922</v>
      </c>
      <c r="S12" s="32">
        <f t="shared" si="2"/>
        <v>6922</v>
      </c>
      <c r="T12" s="32">
        <f t="shared" si="2"/>
        <v>6922</v>
      </c>
      <c r="U12" s="32">
        <f t="shared" si="2"/>
        <v>6922</v>
      </c>
      <c r="V12" s="32">
        <f t="shared" si="2"/>
        <v>6922</v>
      </c>
      <c r="W12" s="32">
        <f t="shared" si="2"/>
        <v>6922</v>
      </c>
      <c r="X12" s="32">
        <f t="shared" si="2"/>
        <v>6922</v>
      </c>
      <c r="Y12" s="32">
        <f t="shared" si="2"/>
        <v>6922</v>
      </c>
      <c r="Z12" s="32">
        <f t="shared" si="2"/>
        <v>6922</v>
      </c>
      <c r="AA12" s="32">
        <f t="shared" si="2"/>
        <v>6922</v>
      </c>
      <c r="AB12" s="32">
        <f t="shared" si="2"/>
        <v>6922</v>
      </c>
      <c r="AC12" s="32">
        <f t="shared" si="2"/>
        <v>6922</v>
      </c>
      <c r="AD12" s="32">
        <f t="shared" si="2"/>
        <v>6922</v>
      </c>
      <c r="AE12" s="32">
        <f t="shared" si="2"/>
        <v>6922</v>
      </c>
      <c r="AF12" s="32">
        <f t="shared" si="2"/>
        <v>6922</v>
      </c>
      <c r="AG12" s="32">
        <f t="shared" si="2"/>
        <v>6922</v>
      </c>
      <c r="AH12" s="82">
        <f t="shared" si="2"/>
        <v>6922</v>
      </c>
    </row>
    <row r="13" spans="1:35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H13" si="3">E12*$C13</f>
        <v>680.08659999999998</v>
      </c>
      <c r="F13" s="32">
        <f t="shared" si="3"/>
        <v>680.08659999999998</v>
      </c>
      <c r="G13" s="32">
        <f t="shared" si="3"/>
        <v>680.08659999999998</v>
      </c>
      <c r="H13" s="32">
        <f t="shared" si="3"/>
        <v>680.08659999999998</v>
      </c>
      <c r="I13" s="32">
        <f t="shared" si="3"/>
        <v>680.08659999999998</v>
      </c>
      <c r="J13" s="32">
        <f t="shared" si="3"/>
        <v>680.08659999999998</v>
      </c>
      <c r="K13" s="32">
        <f t="shared" si="3"/>
        <v>680.08659999999998</v>
      </c>
      <c r="L13" s="32">
        <f t="shared" si="3"/>
        <v>680.08659999999998</v>
      </c>
      <c r="M13" s="32">
        <f t="shared" si="3"/>
        <v>680.08659999999998</v>
      </c>
      <c r="N13" s="32">
        <f t="shared" si="3"/>
        <v>680.08659999999998</v>
      </c>
      <c r="O13" s="32">
        <f t="shared" si="3"/>
        <v>680.08659999999998</v>
      </c>
      <c r="P13" s="32">
        <f t="shared" si="3"/>
        <v>680.08659999999998</v>
      </c>
      <c r="Q13" s="32">
        <f t="shared" si="3"/>
        <v>680.08659999999998</v>
      </c>
      <c r="R13" s="32">
        <f t="shared" si="3"/>
        <v>611.21260000000007</v>
      </c>
      <c r="S13" s="32">
        <f t="shared" si="3"/>
        <v>611.21260000000007</v>
      </c>
      <c r="T13" s="32">
        <f t="shared" si="3"/>
        <v>611.21260000000007</v>
      </c>
      <c r="U13" s="32">
        <f t="shared" si="3"/>
        <v>611.21260000000007</v>
      </c>
      <c r="V13" s="32">
        <f t="shared" si="3"/>
        <v>611.21260000000007</v>
      </c>
      <c r="W13" s="32">
        <f t="shared" si="3"/>
        <v>611.21260000000007</v>
      </c>
      <c r="X13" s="32">
        <f t="shared" si="3"/>
        <v>611.21260000000007</v>
      </c>
      <c r="Y13" s="32">
        <f t="shared" si="3"/>
        <v>611.21260000000007</v>
      </c>
      <c r="Z13" s="32">
        <f t="shared" si="3"/>
        <v>611.21260000000007</v>
      </c>
      <c r="AA13" s="32">
        <f t="shared" si="3"/>
        <v>611.21260000000007</v>
      </c>
      <c r="AB13" s="32">
        <f t="shared" si="3"/>
        <v>611.21260000000007</v>
      </c>
      <c r="AC13" s="32">
        <f t="shared" si="3"/>
        <v>611.21260000000007</v>
      </c>
      <c r="AD13" s="32">
        <f t="shared" si="3"/>
        <v>611.21260000000007</v>
      </c>
      <c r="AE13" s="32">
        <f t="shared" si="3"/>
        <v>611.21260000000007</v>
      </c>
      <c r="AF13" s="32">
        <f t="shared" si="3"/>
        <v>611.21260000000007</v>
      </c>
      <c r="AG13" s="32">
        <f t="shared" si="3"/>
        <v>611.21260000000007</v>
      </c>
      <c r="AH13" s="82">
        <f t="shared" si="3"/>
        <v>611.21260000000007</v>
      </c>
      <c r="AI13" s="78"/>
    </row>
    <row r="14" spans="1:35" s="39" customFormat="1" ht="15.95" customHeight="1" x14ac:dyDescent="0.2">
      <c r="A14" s="35"/>
      <c r="B14" s="34" t="s">
        <v>107</v>
      </c>
      <c r="C14" s="36"/>
      <c r="D14" s="37"/>
      <c r="E14" s="38">
        <f t="shared" ref="E14:AH14" si="4">E12-E13</f>
        <v>7021.9134000000004</v>
      </c>
      <c r="F14" s="38">
        <f t="shared" si="4"/>
        <v>7021.9134000000004</v>
      </c>
      <c r="G14" s="38">
        <f t="shared" si="4"/>
        <v>7021.9134000000004</v>
      </c>
      <c r="H14" s="38">
        <f t="shared" si="4"/>
        <v>7021.9134000000004</v>
      </c>
      <c r="I14" s="38">
        <f t="shared" si="4"/>
        <v>7021.9134000000004</v>
      </c>
      <c r="J14" s="38">
        <f t="shared" si="4"/>
        <v>7021.9134000000004</v>
      </c>
      <c r="K14" s="38">
        <f t="shared" si="4"/>
        <v>7021.9134000000004</v>
      </c>
      <c r="L14" s="38">
        <f t="shared" si="4"/>
        <v>7021.9134000000004</v>
      </c>
      <c r="M14" s="38">
        <f t="shared" si="4"/>
        <v>7021.9134000000004</v>
      </c>
      <c r="N14" s="38">
        <f t="shared" si="4"/>
        <v>7021.9134000000004</v>
      </c>
      <c r="O14" s="38">
        <f t="shared" si="4"/>
        <v>7021.9134000000004</v>
      </c>
      <c r="P14" s="38">
        <f t="shared" si="4"/>
        <v>7021.9134000000004</v>
      </c>
      <c r="Q14" s="38">
        <f t="shared" si="4"/>
        <v>7021.9134000000004</v>
      </c>
      <c r="R14" s="38">
        <f t="shared" si="4"/>
        <v>6310.7874000000002</v>
      </c>
      <c r="S14" s="38">
        <f t="shared" si="4"/>
        <v>6310.7874000000002</v>
      </c>
      <c r="T14" s="38">
        <f t="shared" si="4"/>
        <v>6310.7874000000002</v>
      </c>
      <c r="U14" s="38">
        <f t="shared" si="4"/>
        <v>6310.7874000000002</v>
      </c>
      <c r="V14" s="38">
        <f t="shared" si="4"/>
        <v>6310.7874000000002</v>
      </c>
      <c r="W14" s="38">
        <f t="shared" si="4"/>
        <v>6310.7874000000002</v>
      </c>
      <c r="X14" s="38">
        <f t="shared" si="4"/>
        <v>6310.7874000000002</v>
      </c>
      <c r="Y14" s="38">
        <f t="shared" si="4"/>
        <v>6310.7874000000002</v>
      </c>
      <c r="Z14" s="38">
        <f t="shared" si="4"/>
        <v>6310.7874000000002</v>
      </c>
      <c r="AA14" s="38">
        <f t="shared" si="4"/>
        <v>6310.7874000000002</v>
      </c>
      <c r="AB14" s="38">
        <f t="shared" si="4"/>
        <v>6310.7874000000002</v>
      </c>
      <c r="AC14" s="38">
        <f t="shared" si="4"/>
        <v>6310.7874000000002</v>
      </c>
      <c r="AD14" s="38">
        <f t="shared" si="4"/>
        <v>6310.7874000000002</v>
      </c>
      <c r="AE14" s="38">
        <f t="shared" si="4"/>
        <v>6310.7874000000002</v>
      </c>
      <c r="AF14" s="38">
        <f t="shared" si="4"/>
        <v>6310.7874000000002</v>
      </c>
      <c r="AG14" s="38">
        <f t="shared" si="4"/>
        <v>6310.7874000000002</v>
      </c>
      <c r="AH14" s="83">
        <f t="shared" si="4"/>
        <v>6310.7874000000002</v>
      </c>
      <c r="AI14" s="78"/>
    </row>
    <row r="15" spans="1:35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0"/>
    </row>
    <row r="16" spans="1:35" s="3" customFormat="1" ht="15.95" customHeight="1" x14ac:dyDescent="0.2">
      <c r="A16" s="5"/>
      <c r="B16" s="6"/>
      <c r="C16" s="5">
        <f>SUM(E14:AH14)/30</f>
        <v>6618.942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0"/>
    </row>
    <row r="17" spans="1:35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0"/>
    </row>
    <row r="18" spans="1:35" s="3" customFormat="1" ht="15.95" customHeight="1" x14ac:dyDescent="0.2">
      <c r="A18" s="60">
        <v>1</v>
      </c>
      <c r="B18" s="62" t="s">
        <v>12</v>
      </c>
      <c r="C18" s="60">
        <v>1150</v>
      </c>
      <c r="D18" s="63"/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>
        <v>0</v>
      </c>
      <c r="AE18" s="64">
        <v>0</v>
      </c>
      <c r="AF18" s="64">
        <v>0.2</v>
      </c>
      <c r="AG18" s="64">
        <v>0.3</v>
      </c>
      <c r="AH18" s="90">
        <v>0.5</v>
      </c>
    </row>
    <row r="19" spans="1:35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9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81">
        <v>1</v>
      </c>
    </row>
    <row r="20" spans="1:35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9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81">
        <v>1</v>
      </c>
    </row>
    <row r="21" spans="1:35" s="3" customFormat="1" ht="15.95" customHeight="1" thickBot="1" x14ac:dyDescent="0.25">
      <c r="A21" s="73">
        <f>+A20+1</f>
        <v>4</v>
      </c>
      <c r="B21" s="74" t="s">
        <v>16</v>
      </c>
      <c r="C21" s="73">
        <v>1250</v>
      </c>
      <c r="D21" s="75"/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0.2</v>
      </c>
      <c r="N21" s="72">
        <v>0.3</v>
      </c>
      <c r="O21" s="72">
        <v>0.5</v>
      </c>
      <c r="P21" s="72">
        <v>0.7</v>
      </c>
      <c r="Q21" s="72">
        <v>0.9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6">
        <v>1</v>
      </c>
    </row>
    <row r="22" spans="1:35" s="3" customFormat="1" ht="15.95" customHeight="1" x14ac:dyDescent="0.2">
      <c r="A22" s="28"/>
      <c r="B22" s="41" t="s">
        <v>109</v>
      </c>
      <c r="C22" s="30"/>
      <c r="D22" s="31"/>
      <c r="E22" s="32">
        <f t="shared" ref="E22:AH22" si="5">(E18*$C18)+(E19*$C19)+(E20*$C20)+(E21*$C21)</f>
        <v>2400</v>
      </c>
      <c r="F22" s="32">
        <f t="shared" si="5"/>
        <v>2400</v>
      </c>
      <c r="G22" s="32">
        <f t="shared" si="5"/>
        <v>2400</v>
      </c>
      <c r="H22" s="32">
        <f t="shared" si="5"/>
        <v>2400</v>
      </c>
      <c r="I22" s="32">
        <f t="shared" si="5"/>
        <v>2400</v>
      </c>
      <c r="J22" s="32">
        <f t="shared" si="5"/>
        <v>2400</v>
      </c>
      <c r="K22" s="32">
        <f t="shared" si="5"/>
        <v>2400</v>
      </c>
      <c r="L22" s="32">
        <f t="shared" si="5"/>
        <v>2400</v>
      </c>
      <c r="M22" s="32">
        <f t="shared" si="5"/>
        <v>2650</v>
      </c>
      <c r="N22" s="32">
        <f t="shared" si="5"/>
        <v>2775</v>
      </c>
      <c r="O22" s="32">
        <f t="shared" si="5"/>
        <v>3025</v>
      </c>
      <c r="P22" s="32">
        <f t="shared" si="5"/>
        <v>3275</v>
      </c>
      <c r="Q22" s="32">
        <f t="shared" si="5"/>
        <v>3525</v>
      </c>
      <c r="R22" s="32">
        <f t="shared" si="5"/>
        <v>3650</v>
      </c>
      <c r="S22" s="32">
        <f t="shared" si="5"/>
        <v>3650</v>
      </c>
      <c r="T22" s="32">
        <f t="shared" si="5"/>
        <v>3650</v>
      </c>
      <c r="U22" s="32">
        <f t="shared" si="5"/>
        <v>3650</v>
      </c>
      <c r="V22" s="32">
        <f t="shared" si="5"/>
        <v>3650</v>
      </c>
      <c r="W22" s="32">
        <f t="shared" si="5"/>
        <v>3650</v>
      </c>
      <c r="X22" s="32">
        <f t="shared" si="5"/>
        <v>3650</v>
      </c>
      <c r="Y22" s="32">
        <f t="shared" si="5"/>
        <v>3650</v>
      </c>
      <c r="Z22" s="32">
        <f t="shared" si="5"/>
        <v>3650</v>
      </c>
      <c r="AA22" s="32">
        <f t="shared" si="5"/>
        <v>3650</v>
      </c>
      <c r="AB22" s="32">
        <f t="shared" si="5"/>
        <v>3650</v>
      </c>
      <c r="AC22" s="32">
        <f t="shared" si="5"/>
        <v>3650</v>
      </c>
      <c r="AD22" s="32">
        <f t="shared" si="5"/>
        <v>3650</v>
      </c>
      <c r="AE22" s="32">
        <f t="shared" si="5"/>
        <v>3650</v>
      </c>
      <c r="AF22" s="32">
        <f t="shared" si="5"/>
        <v>3880</v>
      </c>
      <c r="AG22" s="32">
        <f t="shared" si="5"/>
        <v>3995</v>
      </c>
      <c r="AH22" s="82">
        <f t="shared" si="5"/>
        <v>4225</v>
      </c>
    </row>
    <row r="23" spans="1:35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H23" si="6">E22*$C23</f>
        <v>41.519999999999996</v>
      </c>
      <c r="F23" s="32">
        <f t="shared" si="6"/>
        <v>41.519999999999996</v>
      </c>
      <c r="G23" s="32">
        <f t="shared" si="6"/>
        <v>41.519999999999996</v>
      </c>
      <c r="H23" s="32">
        <f t="shared" si="6"/>
        <v>41.519999999999996</v>
      </c>
      <c r="I23" s="32">
        <f t="shared" si="6"/>
        <v>41.519999999999996</v>
      </c>
      <c r="J23" s="32">
        <f t="shared" si="6"/>
        <v>41.519999999999996</v>
      </c>
      <c r="K23" s="32">
        <f t="shared" si="6"/>
        <v>41.519999999999996</v>
      </c>
      <c r="L23" s="32">
        <f t="shared" si="6"/>
        <v>41.519999999999996</v>
      </c>
      <c r="M23" s="32">
        <f t="shared" si="6"/>
        <v>45.844999999999999</v>
      </c>
      <c r="N23" s="32">
        <f t="shared" si="6"/>
        <v>48.0075</v>
      </c>
      <c r="O23" s="32">
        <f t="shared" si="6"/>
        <v>52.332499999999996</v>
      </c>
      <c r="P23" s="32">
        <f t="shared" si="6"/>
        <v>56.657499999999999</v>
      </c>
      <c r="Q23" s="32">
        <f t="shared" si="6"/>
        <v>60.982499999999995</v>
      </c>
      <c r="R23" s="32">
        <f t="shared" si="6"/>
        <v>63.144999999999996</v>
      </c>
      <c r="S23" s="32">
        <f t="shared" si="6"/>
        <v>63.144999999999996</v>
      </c>
      <c r="T23" s="32">
        <f t="shared" si="6"/>
        <v>63.144999999999996</v>
      </c>
      <c r="U23" s="32">
        <f t="shared" si="6"/>
        <v>63.144999999999996</v>
      </c>
      <c r="V23" s="32">
        <f t="shared" si="6"/>
        <v>63.144999999999996</v>
      </c>
      <c r="W23" s="32">
        <f t="shared" si="6"/>
        <v>63.144999999999996</v>
      </c>
      <c r="X23" s="32">
        <f t="shared" si="6"/>
        <v>63.144999999999996</v>
      </c>
      <c r="Y23" s="32">
        <f t="shared" si="6"/>
        <v>63.144999999999996</v>
      </c>
      <c r="Z23" s="32">
        <f t="shared" si="6"/>
        <v>63.144999999999996</v>
      </c>
      <c r="AA23" s="32">
        <f t="shared" si="6"/>
        <v>63.144999999999996</v>
      </c>
      <c r="AB23" s="32">
        <f t="shared" si="6"/>
        <v>63.144999999999996</v>
      </c>
      <c r="AC23" s="32">
        <f t="shared" si="6"/>
        <v>63.144999999999996</v>
      </c>
      <c r="AD23" s="32">
        <f t="shared" si="6"/>
        <v>63.144999999999996</v>
      </c>
      <c r="AE23" s="32">
        <f t="shared" si="6"/>
        <v>63.144999999999996</v>
      </c>
      <c r="AF23" s="32">
        <f t="shared" si="6"/>
        <v>67.123999999999995</v>
      </c>
      <c r="AG23" s="32">
        <f t="shared" si="6"/>
        <v>69.113500000000002</v>
      </c>
      <c r="AH23" s="82">
        <f t="shared" si="6"/>
        <v>73.092500000000001</v>
      </c>
      <c r="AI23" s="78"/>
    </row>
    <row r="24" spans="1:35" s="39" customFormat="1" ht="15.95" customHeight="1" x14ac:dyDescent="0.2">
      <c r="A24" s="35"/>
      <c r="B24" s="34" t="s">
        <v>107</v>
      </c>
      <c r="C24" s="36"/>
      <c r="D24" s="37"/>
      <c r="E24" s="38">
        <f t="shared" ref="E24:AH24" si="7">E22-E23</f>
        <v>2358.48</v>
      </c>
      <c r="F24" s="38">
        <f t="shared" si="7"/>
        <v>2358.48</v>
      </c>
      <c r="G24" s="38">
        <f t="shared" si="7"/>
        <v>2358.48</v>
      </c>
      <c r="H24" s="38">
        <f t="shared" si="7"/>
        <v>2358.48</v>
      </c>
      <c r="I24" s="38">
        <f t="shared" si="7"/>
        <v>2358.48</v>
      </c>
      <c r="J24" s="38">
        <f t="shared" si="7"/>
        <v>2358.48</v>
      </c>
      <c r="K24" s="38">
        <f t="shared" si="7"/>
        <v>2358.48</v>
      </c>
      <c r="L24" s="38">
        <f t="shared" si="7"/>
        <v>2358.48</v>
      </c>
      <c r="M24" s="38">
        <f t="shared" si="7"/>
        <v>2604.1550000000002</v>
      </c>
      <c r="N24" s="38">
        <f t="shared" si="7"/>
        <v>2726.9924999999998</v>
      </c>
      <c r="O24" s="38">
        <f t="shared" si="7"/>
        <v>2972.6675</v>
      </c>
      <c r="P24" s="38">
        <f t="shared" si="7"/>
        <v>3218.3425000000002</v>
      </c>
      <c r="Q24" s="38">
        <f t="shared" si="7"/>
        <v>3464.0174999999999</v>
      </c>
      <c r="R24" s="38">
        <f t="shared" si="7"/>
        <v>3586.855</v>
      </c>
      <c r="S24" s="38">
        <f t="shared" si="7"/>
        <v>3586.855</v>
      </c>
      <c r="T24" s="38">
        <f t="shared" si="7"/>
        <v>3586.855</v>
      </c>
      <c r="U24" s="38">
        <f t="shared" si="7"/>
        <v>3586.855</v>
      </c>
      <c r="V24" s="38">
        <f t="shared" si="7"/>
        <v>3586.855</v>
      </c>
      <c r="W24" s="38">
        <f t="shared" si="7"/>
        <v>3586.855</v>
      </c>
      <c r="X24" s="38">
        <f t="shared" si="7"/>
        <v>3586.855</v>
      </c>
      <c r="Y24" s="38">
        <f t="shared" si="7"/>
        <v>3586.855</v>
      </c>
      <c r="Z24" s="38">
        <f t="shared" si="7"/>
        <v>3586.855</v>
      </c>
      <c r="AA24" s="38">
        <f t="shared" si="7"/>
        <v>3586.855</v>
      </c>
      <c r="AB24" s="38">
        <f t="shared" si="7"/>
        <v>3586.855</v>
      </c>
      <c r="AC24" s="38">
        <f t="shared" si="7"/>
        <v>3586.855</v>
      </c>
      <c r="AD24" s="38">
        <f t="shared" si="7"/>
        <v>3586.855</v>
      </c>
      <c r="AE24" s="38">
        <f t="shared" si="7"/>
        <v>3586.855</v>
      </c>
      <c r="AF24" s="38">
        <f t="shared" si="7"/>
        <v>3812.8760000000002</v>
      </c>
      <c r="AG24" s="38">
        <f t="shared" si="7"/>
        <v>3925.8865000000001</v>
      </c>
      <c r="AH24" s="83">
        <f t="shared" si="7"/>
        <v>4151.9075000000003</v>
      </c>
      <c r="AI24" s="78"/>
    </row>
    <row r="25" spans="1:35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0"/>
    </row>
    <row r="26" spans="1:35" s="3" customFormat="1" ht="15.95" customHeight="1" x14ac:dyDescent="0.2">
      <c r="A26" s="5"/>
      <c r="B26" s="6"/>
      <c r="C26" s="5">
        <f>SUM(E24:AH24)/30</f>
        <v>3198.6884999999997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0"/>
    </row>
    <row r="27" spans="1:35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0"/>
    </row>
    <row r="28" spans="1:35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81">
        <v>1</v>
      </c>
    </row>
    <row r="29" spans="1:35" s="3" customFormat="1" ht="15.95" customHeight="1" x14ac:dyDescent="0.2">
      <c r="A29" s="60">
        <f>+A28+1</f>
        <v>2</v>
      </c>
      <c r="B29" s="62" t="s">
        <v>19</v>
      </c>
      <c r="C29" s="60">
        <v>839</v>
      </c>
      <c r="D29" s="63"/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0.2</v>
      </c>
      <c r="X29" s="64">
        <v>0.3</v>
      </c>
      <c r="Y29" s="64">
        <v>0.5</v>
      </c>
      <c r="Z29" s="64">
        <v>0.7</v>
      </c>
      <c r="AA29" s="64">
        <v>0.9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81">
        <v>1</v>
      </c>
    </row>
    <row r="30" spans="1:35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9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81">
        <v>1</v>
      </c>
    </row>
    <row r="31" spans="1:35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9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81">
        <v>1</v>
      </c>
    </row>
    <row r="32" spans="1:35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1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6">
        <v>1</v>
      </c>
    </row>
    <row r="33" spans="1:35" s="3" customFormat="1" ht="15.95" customHeight="1" x14ac:dyDescent="0.2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3050</v>
      </c>
      <c r="F33" s="32">
        <f t="shared" si="8"/>
        <v>3050</v>
      </c>
      <c r="G33" s="32">
        <f t="shared" si="8"/>
        <v>3050</v>
      </c>
      <c r="H33" s="32">
        <f t="shared" si="8"/>
        <v>3050</v>
      </c>
      <c r="I33" s="32">
        <f t="shared" si="8"/>
        <v>3050</v>
      </c>
      <c r="J33" s="32">
        <f t="shared" si="8"/>
        <v>3050</v>
      </c>
      <c r="K33" s="32">
        <f t="shared" si="8"/>
        <v>3050</v>
      </c>
      <c r="L33" s="32">
        <f t="shared" si="8"/>
        <v>3050</v>
      </c>
      <c r="M33" s="32">
        <f t="shared" si="8"/>
        <v>3050</v>
      </c>
      <c r="N33" s="32">
        <f t="shared" si="8"/>
        <v>3050</v>
      </c>
      <c r="O33" s="32">
        <f t="shared" si="8"/>
        <v>3050</v>
      </c>
      <c r="P33" s="32">
        <f t="shared" si="8"/>
        <v>3050</v>
      </c>
      <c r="Q33" s="32">
        <f t="shared" si="8"/>
        <v>3050</v>
      </c>
      <c r="R33" s="32">
        <f t="shared" si="8"/>
        <v>3050</v>
      </c>
      <c r="S33" s="32">
        <f t="shared" si="8"/>
        <v>3050</v>
      </c>
      <c r="T33" s="32">
        <f t="shared" si="8"/>
        <v>3050</v>
      </c>
      <c r="U33" s="32">
        <f t="shared" si="8"/>
        <v>3050</v>
      </c>
      <c r="V33" s="32">
        <f t="shared" si="8"/>
        <v>3050</v>
      </c>
      <c r="W33" s="32">
        <f t="shared" si="8"/>
        <v>3217.8</v>
      </c>
      <c r="X33" s="32">
        <f t="shared" si="8"/>
        <v>3301.7</v>
      </c>
      <c r="Y33" s="32">
        <f t="shared" si="8"/>
        <v>3469.5</v>
      </c>
      <c r="Z33" s="32">
        <f t="shared" si="8"/>
        <v>3637.3</v>
      </c>
      <c r="AA33" s="32">
        <f t="shared" si="8"/>
        <v>3805.1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2">
        <f t="shared" si="8"/>
        <v>3889</v>
      </c>
    </row>
    <row r="34" spans="1:35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>
        <f t="shared" ref="E34:AH34" si="9">E33*$C34</f>
        <v>55.510000000000005</v>
      </c>
      <c r="F34" s="32">
        <f t="shared" si="9"/>
        <v>55.510000000000005</v>
      </c>
      <c r="G34" s="32">
        <f t="shared" si="9"/>
        <v>55.510000000000005</v>
      </c>
      <c r="H34" s="32">
        <f t="shared" si="9"/>
        <v>55.510000000000005</v>
      </c>
      <c r="I34" s="32">
        <f t="shared" si="9"/>
        <v>55.510000000000005</v>
      </c>
      <c r="J34" s="32">
        <f t="shared" si="9"/>
        <v>55.510000000000005</v>
      </c>
      <c r="K34" s="32">
        <f t="shared" si="9"/>
        <v>55.510000000000005</v>
      </c>
      <c r="L34" s="32">
        <f t="shared" si="9"/>
        <v>55.510000000000005</v>
      </c>
      <c r="M34" s="32">
        <f t="shared" si="9"/>
        <v>55.510000000000005</v>
      </c>
      <c r="N34" s="32">
        <f t="shared" si="9"/>
        <v>55.510000000000005</v>
      </c>
      <c r="O34" s="32">
        <f t="shared" si="9"/>
        <v>55.510000000000005</v>
      </c>
      <c r="P34" s="32">
        <f t="shared" si="9"/>
        <v>55.510000000000005</v>
      </c>
      <c r="Q34" s="32">
        <f t="shared" si="9"/>
        <v>55.510000000000005</v>
      </c>
      <c r="R34" s="32">
        <f t="shared" si="9"/>
        <v>55.510000000000005</v>
      </c>
      <c r="S34" s="32">
        <f t="shared" si="9"/>
        <v>55.510000000000005</v>
      </c>
      <c r="T34" s="32">
        <f t="shared" si="9"/>
        <v>55.510000000000005</v>
      </c>
      <c r="U34" s="32">
        <f t="shared" si="9"/>
        <v>55.510000000000005</v>
      </c>
      <c r="V34" s="32">
        <f t="shared" si="9"/>
        <v>55.510000000000005</v>
      </c>
      <c r="W34" s="32">
        <f t="shared" si="9"/>
        <v>58.563960000000009</v>
      </c>
      <c r="X34" s="32">
        <f t="shared" si="9"/>
        <v>60.090939999999996</v>
      </c>
      <c r="Y34" s="32">
        <f t="shared" si="9"/>
        <v>63.1449</v>
      </c>
      <c r="Z34" s="32">
        <f t="shared" si="9"/>
        <v>66.19886000000001</v>
      </c>
      <c r="AA34" s="32">
        <f t="shared" si="9"/>
        <v>69.25282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82">
        <f t="shared" si="9"/>
        <v>70.779800000000009</v>
      </c>
      <c r="AI34" s="78"/>
    </row>
    <row r="35" spans="1:35" s="39" customFormat="1" ht="15.95" customHeight="1" x14ac:dyDescent="0.2">
      <c r="A35" s="35"/>
      <c r="B35" s="34" t="s">
        <v>107</v>
      </c>
      <c r="C35" s="36"/>
      <c r="D35" s="37"/>
      <c r="E35" s="38">
        <f t="shared" ref="E35:AH35" si="10">E33-E34</f>
        <v>2994.49</v>
      </c>
      <c r="F35" s="38">
        <f t="shared" si="10"/>
        <v>2994.49</v>
      </c>
      <c r="G35" s="38">
        <f t="shared" si="10"/>
        <v>2994.49</v>
      </c>
      <c r="H35" s="38">
        <f t="shared" si="10"/>
        <v>2994.49</v>
      </c>
      <c r="I35" s="38">
        <f t="shared" si="10"/>
        <v>2994.49</v>
      </c>
      <c r="J35" s="38">
        <f t="shared" si="10"/>
        <v>2994.49</v>
      </c>
      <c r="K35" s="38">
        <f t="shared" si="10"/>
        <v>2994.49</v>
      </c>
      <c r="L35" s="38">
        <f t="shared" si="10"/>
        <v>2994.49</v>
      </c>
      <c r="M35" s="38">
        <f t="shared" si="10"/>
        <v>2994.49</v>
      </c>
      <c r="N35" s="38">
        <f t="shared" si="10"/>
        <v>2994.49</v>
      </c>
      <c r="O35" s="38">
        <f t="shared" si="10"/>
        <v>2994.49</v>
      </c>
      <c r="P35" s="38">
        <f t="shared" si="10"/>
        <v>2994.49</v>
      </c>
      <c r="Q35" s="38">
        <f t="shared" si="10"/>
        <v>2994.49</v>
      </c>
      <c r="R35" s="38">
        <f t="shared" si="10"/>
        <v>2994.49</v>
      </c>
      <c r="S35" s="38">
        <f t="shared" si="10"/>
        <v>2994.49</v>
      </c>
      <c r="T35" s="38">
        <f t="shared" si="10"/>
        <v>2994.49</v>
      </c>
      <c r="U35" s="38">
        <f t="shared" si="10"/>
        <v>2994.49</v>
      </c>
      <c r="V35" s="38">
        <f t="shared" si="10"/>
        <v>2994.49</v>
      </c>
      <c r="W35" s="38">
        <f t="shared" si="10"/>
        <v>3159.2360400000002</v>
      </c>
      <c r="X35" s="38">
        <f t="shared" si="10"/>
        <v>3241.6090599999998</v>
      </c>
      <c r="Y35" s="38">
        <f t="shared" si="10"/>
        <v>3406.3551000000002</v>
      </c>
      <c r="Z35" s="38">
        <f t="shared" si="10"/>
        <v>3571.1011400000002</v>
      </c>
      <c r="AA35" s="38">
        <f t="shared" si="10"/>
        <v>3735.8471799999998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83">
        <f t="shared" si="10"/>
        <v>3818.2202000000002</v>
      </c>
      <c r="AI35" s="78"/>
    </row>
    <row r="36" spans="1:35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0"/>
    </row>
    <row r="37" spans="1:35" s="3" customFormat="1" ht="15.95" customHeight="1" x14ac:dyDescent="0.2">
      <c r="A37" s="5"/>
      <c r="B37" s="6"/>
      <c r="C37" s="5">
        <f>SUM(E35:AH35)/30</f>
        <v>3258.0836639999984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0"/>
    </row>
    <row r="38" spans="1:35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0"/>
    </row>
    <row r="39" spans="1:35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81">
        <v>1</v>
      </c>
    </row>
    <row r="40" spans="1:35" s="3" customFormat="1" ht="15.95" customHeight="1" x14ac:dyDescent="0.2">
      <c r="A40" s="60">
        <f t="shared" ref="A40:A51" si="11">+A39+1</f>
        <v>2</v>
      </c>
      <c r="B40" s="62" t="s">
        <v>25</v>
      </c>
      <c r="C40" s="60">
        <v>825</v>
      </c>
      <c r="D40" s="63"/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0.2</v>
      </c>
      <c r="AH40" s="85">
        <v>0.3</v>
      </c>
    </row>
    <row r="41" spans="1:35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9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81">
        <v>1</v>
      </c>
    </row>
    <row r="42" spans="1:35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9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81">
        <v>1</v>
      </c>
    </row>
    <row r="43" spans="1:35" s="3" customFormat="1" ht="15.95" customHeight="1" x14ac:dyDescent="0.2">
      <c r="A43" s="60">
        <f t="shared" si="11"/>
        <v>5</v>
      </c>
      <c r="B43" s="62" t="s">
        <v>28</v>
      </c>
      <c r="C43" s="60">
        <v>1108</v>
      </c>
      <c r="D43" s="63"/>
      <c r="E43" s="64">
        <v>0</v>
      </c>
      <c r="F43" s="64">
        <v>0</v>
      </c>
      <c r="G43" s="64">
        <v>0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4">
        <v>0</v>
      </c>
      <c r="T43" s="64">
        <v>0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64">
        <v>0</v>
      </c>
      <c r="AB43" s="64">
        <v>0</v>
      </c>
      <c r="AC43" s="64">
        <v>0</v>
      </c>
      <c r="AD43" s="64">
        <v>0.2</v>
      </c>
      <c r="AE43" s="64">
        <v>0.3</v>
      </c>
      <c r="AF43" s="64">
        <v>0.5</v>
      </c>
      <c r="AG43" s="64">
        <v>0.7</v>
      </c>
      <c r="AH43" s="85">
        <v>0.9</v>
      </c>
    </row>
    <row r="44" spans="1:35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9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81">
        <v>1</v>
      </c>
    </row>
    <row r="45" spans="1:35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9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81">
        <v>1</v>
      </c>
    </row>
    <row r="46" spans="1:35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9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81">
        <v>1</v>
      </c>
    </row>
    <row r="47" spans="1:35" s="3" customFormat="1" ht="15.95" customHeight="1" x14ac:dyDescent="0.2">
      <c r="A47" s="60">
        <f t="shared" si="11"/>
        <v>9</v>
      </c>
      <c r="B47" s="62" t="s">
        <v>32</v>
      </c>
      <c r="C47" s="60">
        <v>1106</v>
      </c>
      <c r="D47" s="63"/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0.2</v>
      </c>
      <c r="AE47" s="64">
        <v>0.3</v>
      </c>
      <c r="AF47" s="64">
        <v>0.5</v>
      </c>
      <c r="AG47" s="64">
        <v>0.7</v>
      </c>
      <c r="AH47" s="85">
        <v>0.9</v>
      </c>
    </row>
    <row r="48" spans="1:35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9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81">
        <v>1</v>
      </c>
    </row>
    <row r="49" spans="1:35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81">
        <v>1</v>
      </c>
    </row>
    <row r="50" spans="1:35" s="3" customFormat="1" ht="15.95" customHeight="1" x14ac:dyDescent="0.2">
      <c r="A50" s="60">
        <f t="shared" si="11"/>
        <v>12</v>
      </c>
      <c r="B50" s="62" t="s">
        <v>35</v>
      </c>
      <c r="C50" s="60">
        <v>1094</v>
      </c>
      <c r="D50" s="63"/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0.2</v>
      </c>
      <c r="AD50" s="64">
        <v>0.3</v>
      </c>
      <c r="AE50" s="64">
        <v>0.5</v>
      </c>
      <c r="AF50" s="64">
        <v>0.7</v>
      </c>
      <c r="AG50" s="64">
        <v>0.9</v>
      </c>
      <c r="AH50" s="81">
        <v>1</v>
      </c>
    </row>
    <row r="51" spans="1:35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6">
        <v>1</v>
      </c>
    </row>
    <row r="52" spans="1:35" s="3" customFormat="1" ht="15.95" customHeight="1" x14ac:dyDescent="0.2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8703</v>
      </c>
      <c r="F52" s="32">
        <f t="shared" si="12"/>
        <v>8703</v>
      </c>
      <c r="G52" s="32">
        <f t="shared" si="12"/>
        <v>8703</v>
      </c>
      <c r="H52" s="32">
        <f t="shared" si="12"/>
        <v>8703</v>
      </c>
      <c r="I52" s="32">
        <f t="shared" si="12"/>
        <v>8703</v>
      </c>
      <c r="J52" s="32">
        <f t="shared" si="12"/>
        <v>8703</v>
      </c>
      <c r="K52" s="32">
        <f t="shared" si="12"/>
        <v>8703</v>
      </c>
      <c r="L52" s="32">
        <f t="shared" si="12"/>
        <v>8703</v>
      </c>
      <c r="M52" s="32">
        <f t="shared" si="12"/>
        <v>8703</v>
      </c>
      <c r="N52" s="32">
        <f t="shared" si="12"/>
        <v>8703</v>
      </c>
      <c r="O52" s="32">
        <f t="shared" si="12"/>
        <v>8703</v>
      </c>
      <c r="P52" s="32">
        <f t="shared" si="12"/>
        <v>8703</v>
      </c>
      <c r="Q52" s="32">
        <f t="shared" si="12"/>
        <v>8703</v>
      </c>
      <c r="R52" s="32">
        <f t="shared" si="12"/>
        <v>8703</v>
      </c>
      <c r="S52" s="32">
        <f t="shared" si="12"/>
        <v>8703</v>
      </c>
      <c r="T52" s="32">
        <f t="shared" si="12"/>
        <v>8703</v>
      </c>
      <c r="U52" s="32">
        <f t="shared" si="12"/>
        <v>8703</v>
      </c>
      <c r="V52" s="32">
        <f t="shared" si="12"/>
        <v>8703</v>
      </c>
      <c r="W52" s="32">
        <f t="shared" si="12"/>
        <v>8703</v>
      </c>
      <c r="X52" s="32">
        <f t="shared" si="12"/>
        <v>8703</v>
      </c>
      <c r="Y52" s="32">
        <f t="shared" si="12"/>
        <v>8703</v>
      </c>
      <c r="Z52" s="32">
        <f t="shared" si="12"/>
        <v>8703</v>
      </c>
      <c r="AA52" s="32">
        <f t="shared" si="12"/>
        <v>8703</v>
      </c>
      <c r="AB52" s="32">
        <f t="shared" si="12"/>
        <v>8703</v>
      </c>
      <c r="AC52" s="32">
        <f t="shared" si="12"/>
        <v>8921.7999999999993</v>
      </c>
      <c r="AD52" s="32">
        <f t="shared" si="12"/>
        <v>9474</v>
      </c>
      <c r="AE52" s="32">
        <f t="shared" si="12"/>
        <v>9914.2000000000007</v>
      </c>
      <c r="AF52" s="32">
        <f t="shared" si="12"/>
        <v>10575.8</v>
      </c>
      <c r="AG52" s="32">
        <f t="shared" si="12"/>
        <v>11402.4</v>
      </c>
      <c r="AH52" s="82">
        <f t="shared" si="12"/>
        <v>12037.099999999999</v>
      </c>
    </row>
    <row r="53" spans="1:35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H53" si="13">E52*$C53</f>
        <v>301.12380000000002</v>
      </c>
      <c r="F53" s="32">
        <f t="shared" si="13"/>
        <v>301.12380000000002</v>
      </c>
      <c r="G53" s="32">
        <f t="shared" si="13"/>
        <v>301.12380000000002</v>
      </c>
      <c r="H53" s="32">
        <f t="shared" si="13"/>
        <v>301.12380000000002</v>
      </c>
      <c r="I53" s="32">
        <f t="shared" si="13"/>
        <v>301.12380000000002</v>
      </c>
      <c r="J53" s="32">
        <f t="shared" si="13"/>
        <v>301.12380000000002</v>
      </c>
      <c r="K53" s="32">
        <f t="shared" si="13"/>
        <v>301.12380000000002</v>
      </c>
      <c r="L53" s="32">
        <f t="shared" si="13"/>
        <v>301.12380000000002</v>
      </c>
      <c r="M53" s="32">
        <f t="shared" si="13"/>
        <v>301.12380000000002</v>
      </c>
      <c r="N53" s="32">
        <f t="shared" si="13"/>
        <v>301.12380000000002</v>
      </c>
      <c r="O53" s="32">
        <f t="shared" si="13"/>
        <v>301.12380000000002</v>
      </c>
      <c r="P53" s="32">
        <f t="shared" si="13"/>
        <v>301.12380000000002</v>
      </c>
      <c r="Q53" s="32">
        <f t="shared" si="13"/>
        <v>301.12380000000002</v>
      </c>
      <c r="R53" s="32">
        <f t="shared" si="13"/>
        <v>301.12380000000002</v>
      </c>
      <c r="S53" s="32">
        <f t="shared" si="13"/>
        <v>301.12380000000002</v>
      </c>
      <c r="T53" s="32">
        <f t="shared" si="13"/>
        <v>301.12380000000002</v>
      </c>
      <c r="U53" s="32">
        <f t="shared" si="13"/>
        <v>301.12380000000002</v>
      </c>
      <c r="V53" s="32">
        <f t="shared" si="13"/>
        <v>301.12380000000002</v>
      </c>
      <c r="W53" s="32">
        <f t="shared" si="13"/>
        <v>301.12380000000002</v>
      </c>
      <c r="X53" s="32">
        <f t="shared" si="13"/>
        <v>301.12380000000002</v>
      </c>
      <c r="Y53" s="32">
        <f t="shared" si="13"/>
        <v>301.12380000000002</v>
      </c>
      <c r="Z53" s="32">
        <f t="shared" si="13"/>
        <v>301.12380000000002</v>
      </c>
      <c r="AA53" s="32">
        <f t="shared" si="13"/>
        <v>301.12380000000002</v>
      </c>
      <c r="AB53" s="32">
        <f t="shared" si="13"/>
        <v>301.12380000000002</v>
      </c>
      <c r="AC53" s="32">
        <f t="shared" si="13"/>
        <v>308.69427999999999</v>
      </c>
      <c r="AD53" s="32">
        <f t="shared" si="13"/>
        <v>327.80039999999997</v>
      </c>
      <c r="AE53" s="32">
        <f t="shared" si="13"/>
        <v>343.03131999999999</v>
      </c>
      <c r="AF53" s="32">
        <f t="shared" si="13"/>
        <v>365.92267999999996</v>
      </c>
      <c r="AG53" s="32">
        <f t="shared" si="13"/>
        <v>394.52303999999998</v>
      </c>
      <c r="AH53" s="82">
        <f t="shared" si="13"/>
        <v>416.48365999999993</v>
      </c>
      <c r="AI53" s="78"/>
    </row>
    <row r="54" spans="1:35" s="39" customFormat="1" ht="15.95" customHeight="1" x14ac:dyDescent="0.2">
      <c r="A54" s="35"/>
      <c r="B54" s="34" t="s">
        <v>107</v>
      </c>
      <c r="C54" s="36"/>
      <c r="D54" s="37"/>
      <c r="E54" s="38">
        <f t="shared" ref="E54:AH54" si="14">E52-E53</f>
        <v>8401.8762000000006</v>
      </c>
      <c r="F54" s="38">
        <f t="shared" si="14"/>
        <v>8401.8762000000006</v>
      </c>
      <c r="G54" s="38">
        <f t="shared" si="14"/>
        <v>8401.8762000000006</v>
      </c>
      <c r="H54" s="38">
        <f t="shared" si="14"/>
        <v>8401.8762000000006</v>
      </c>
      <c r="I54" s="38">
        <f t="shared" si="14"/>
        <v>8401.8762000000006</v>
      </c>
      <c r="J54" s="38">
        <f t="shared" si="14"/>
        <v>8401.8762000000006</v>
      </c>
      <c r="K54" s="38">
        <f t="shared" si="14"/>
        <v>8401.8762000000006</v>
      </c>
      <c r="L54" s="38">
        <f t="shared" si="14"/>
        <v>8401.8762000000006</v>
      </c>
      <c r="M54" s="38">
        <f t="shared" si="14"/>
        <v>8401.8762000000006</v>
      </c>
      <c r="N54" s="38">
        <f t="shared" si="14"/>
        <v>8401.8762000000006</v>
      </c>
      <c r="O54" s="38">
        <f t="shared" si="14"/>
        <v>8401.8762000000006</v>
      </c>
      <c r="P54" s="38">
        <f t="shared" si="14"/>
        <v>8401.8762000000006</v>
      </c>
      <c r="Q54" s="38">
        <f t="shared" si="14"/>
        <v>8401.8762000000006</v>
      </c>
      <c r="R54" s="38">
        <f t="shared" si="14"/>
        <v>8401.8762000000006</v>
      </c>
      <c r="S54" s="38">
        <f t="shared" si="14"/>
        <v>8401.8762000000006</v>
      </c>
      <c r="T54" s="38">
        <f t="shared" si="14"/>
        <v>8401.8762000000006</v>
      </c>
      <c r="U54" s="38">
        <f t="shared" si="14"/>
        <v>8401.8762000000006</v>
      </c>
      <c r="V54" s="38">
        <f t="shared" si="14"/>
        <v>8401.8762000000006</v>
      </c>
      <c r="W54" s="38">
        <f t="shared" si="14"/>
        <v>8401.8762000000006</v>
      </c>
      <c r="X54" s="38">
        <f t="shared" si="14"/>
        <v>8401.8762000000006</v>
      </c>
      <c r="Y54" s="38">
        <f t="shared" si="14"/>
        <v>8401.8762000000006</v>
      </c>
      <c r="Z54" s="38">
        <f t="shared" si="14"/>
        <v>8401.8762000000006</v>
      </c>
      <c r="AA54" s="38">
        <f t="shared" si="14"/>
        <v>8401.8762000000006</v>
      </c>
      <c r="AB54" s="38">
        <f t="shared" si="14"/>
        <v>8401.8762000000006</v>
      </c>
      <c r="AC54" s="38">
        <f t="shared" si="14"/>
        <v>8613.1057199999996</v>
      </c>
      <c r="AD54" s="38">
        <f t="shared" si="14"/>
        <v>9146.1995999999999</v>
      </c>
      <c r="AE54" s="38">
        <f t="shared" si="14"/>
        <v>9571.1686800000007</v>
      </c>
      <c r="AF54" s="38">
        <f t="shared" si="14"/>
        <v>10209.87732</v>
      </c>
      <c r="AG54" s="38">
        <f t="shared" si="14"/>
        <v>11007.87696</v>
      </c>
      <c r="AH54" s="83">
        <f t="shared" si="14"/>
        <v>11620.616339999999</v>
      </c>
      <c r="AI54" s="78"/>
    </row>
    <row r="55" spans="1:35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0"/>
    </row>
    <row r="56" spans="1:35" s="3" customFormat="1" ht="15.95" customHeight="1" x14ac:dyDescent="0.2">
      <c r="A56" s="5"/>
      <c r="B56" s="6"/>
      <c r="C56" s="5">
        <f>SUM(E54:AH54)/30</f>
        <v>8727.1291139999994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0"/>
    </row>
    <row r="57" spans="1:35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0"/>
    </row>
    <row r="58" spans="1:35" s="3" customFormat="1" ht="15.95" customHeight="1" x14ac:dyDescent="0.2">
      <c r="A58" s="47">
        <v>1</v>
      </c>
      <c r="B58" s="48" t="s">
        <v>36</v>
      </c>
      <c r="C58" s="47">
        <v>1120</v>
      </c>
      <c r="D58" s="69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81">
        <v>1</v>
      </c>
    </row>
    <row r="59" spans="1:35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69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81">
        <v>1</v>
      </c>
    </row>
    <row r="60" spans="1:35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9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81">
        <v>1</v>
      </c>
    </row>
    <row r="61" spans="1:35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9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64">
        <v>0</v>
      </c>
      <c r="S61" s="64">
        <v>0</v>
      </c>
      <c r="T61" s="64">
        <v>0</v>
      </c>
      <c r="U61" s="64">
        <v>0</v>
      </c>
      <c r="V61" s="64">
        <v>0</v>
      </c>
      <c r="W61" s="64">
        <v>0</v>
      </c>
      <c r="X61" s="64">
        <v>0</v>
      </c>
      <c r="Y61" s="64">
        <v>0</v>
      </c>
      <c r="Z61" s="64">
        <v>0</v>
      </c>
      <c r="AA61" s="64">
        <v>0</v>
      </c>
      <c r="AB61" s="64">
        <v>0</v>
      </c>
      <c r="AC61" s="64">
        <v>0</v>
      </c>
      <c r="AD61" s="64">
        <v>0</v>
      </c>
      <c r="AE61" s="64">
        <v>0</v>
      </c>
      <c r="AF61" s="64">
        <v>0</v>
      </c>
      <c r="AG61" s="64">
        <v>0</v>
      </c>
      <c r="AH61" s="85">
        <v>0</v>
      </c>
    </row>
    <row r="62" spans="1:35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9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81">
        <v>1</v>
      </c>
    </row>
    <row r="63" spans="1:35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9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81">
        <v>1</v>
      </c>
    </row>
    <row r="64" spans="1:35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9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81">
        <v>1</v>
      </c>
    </row>
    <row r="65" spans="1:35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0">
        <v>0.96</v>
      </c>
    </row>
    <row r="66" spans="1:35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9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64">
        <v>0</v>
      </c>
      <c r="S66" s="64">
        <v>0</v>
      </c>
      <c r="T66" s="64">
        <v>0</v>
      </c>
      <c r="U66" s="64">
        <v>0</v>
      </c>
      <c r="V66" s="64">
        <v>0</v>
      </c>
      <c r="W66" s="64">
        <v>0</v>
      </c>
      <c r="X66" s="64">
        <v>0</v>
      </c>
      <c r="Y66" s="64">
        <v>0</v>
      </c>
      <c r="Z66" s="64">
        <v>0</v>
      </c>
      <c r="AA66" s="64">
        <v>0</v>
      </c>
      <c r="AB66" s="64">
        <v>0</v>
      </c>
      <c r="AC66" s="64">
        <v>0</v>
      </c>
      <c r="AD66" s="64">
        <v>0</v>
      </c>
      <c r="AE66" s="64">
        <v>0</v>
      </c>
      <c r="AF66" s="64">
        <v>0</v>
      </c>
      <c r="AG66" s="64">
        <v>0</v>
      </c>
      <c r="AH66" s="80">
        <v>0</v>
      </c>
    </row>
    <row r="67" spans="1:35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9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81">
        <v>1</v>
      </c>
    </row>
    <row r="68" spans="1:35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9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4">
        <v>0</v>
      </c>
      <c r="T68" s="64">
        <v>0</v>
      </c>
      <c r="U68" s="64">
        <v>0</v>
      </c>
      <c r="V68" s="64">
        <v>0</v>
      </c>
      <c r="W68" s="64">
        <v>0</v>
      </c>
      <c r="X68" s="64">
        <v>0</v>
      </c>
      <c r="Y68" s="64">
        <v>0</v>
      </c>
      <c r="Z68" s="64">
        <v>0</v>
      </c>
      <c r="AA68" s="64">
        <v>0</v>
      </c>
      <c r="AB68" s="64">
        <v>0</v>
      </c>
      <c r="AC68" s="64">
        <v>0</v>
      </c>
      <c r="AD68" s="64">
        <v>0</v>
      </c>
      <c r="AE68" s="64">
        <v>0</v>
      </c>
      <c r="AF68" s="64">
        <v>0</v>
      </c>
      <c r="AG68" s="64">
        <v>0</v>
      </c>
      <c r="AH68" s="90">
        <v>0</v>
      </c>
    </row>
    <row r="69" spans="1:35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81">
        <v>1</v>
      </c>
    </row>
    <row r="70" spans="1:35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9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81">
        <v>1</v>
      </c>
    </row>
    <row r="71" spans="1:35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1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6">
        <v>1</v>
      </c>
    </row>
    <row r="72" spans="1:35" s="3" customFormat="1" ht="15.95" customHeight="1" x14ac:dyDescent="0.2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11669.880000000001</v>
      </c>
      <c r="L72" s="32">
        <f t="shared" si="16"/>
        <v>11669.880000000001</v>
      </c>
      <c r="M72" s="32">
        <f t="shared" si="16"/>
        <v>11669.880000000001</v>
      </c>
      <c r="N72" s="32">
        <f t="shared" si="16"/>
        <v>11669.880000000001</v>
      </c>
      <c r="O72" s="32">
        <f t="shared" si="16"/>
        <v>11669.880000000001</v>
      </c>
      <c r="P72" s="32">
        <f t="shared" si="16"/>
        <v>11669.880000000001</v>
      </c>
      <c r="Q72" s="32">
        <f t="shared" si="16"/>
        <v>11669.880000000001</v>
      </c>
      <c r="R72" s="32">
        <f t="shared" si="16"/>
        <v>9486.880000000001</v>
      </c>
      <c r="S72" s="32">
        <f t="shared" si="16"/>
        <v>9486.880000000001</v>
      </c>
      <c r="T72" s="32">
        <f t="shared" si="16"/>
        <v>9486.880000000001</v>
      </c>
      <c r="U72" s="32">
        <f t="shared" si="16"/>
        <v>9486.880000000001</v>
      </c>
      <c r="V72" s="32">
        <f t="shared" si="16"/>
        <v>9486.880000000001</v>
      </c>
      <c r="W72" s="32">
        <f t="shared" si="16"/>
        <v>9486.880000000001</v>
      </c>
      <c r="X72" s="32">
        <f t="shared" si="16"/>
        <v>9486.880000000001</v>
      </c>
      <c r="Y72" s="32">
        <f t="shared" si="16"/>
        <v>9486.880000000001</v>
      </c>
      <c r="Z72" s="32">
        <f t="shared" si="16"/>
        <v>9486.880000000001</v>
      </c>
      <c r="AA72" s="32">
        <f t="shared" si="16"/>
        <v>9486.880000000001</v>
      </c>
      <c r="AB72" s="32">
        <f t="shared" si="16"/>
        <v>9486.880000000001</v>
      </c>
      <c r="AC72" s="32">
        <f t="shared" si="16"/>
        <v>9486.880000000001</v>
      </c>
      <c r="AD72" s="32">
        <f t="shared" si="16"/>
        <v>9486.880000000001</v>
      </c>
      <c r="AE72" s="32">
        <f t="shared" si="16"/>
        <v>9486.880000000001</v>
      </c>
      <c r="AF72" s="32">
        <f t="shared" si="16"/>
        <v>9486.880000000001</v>
      </c>
      <c r="AG72" s="32">
        <f t="shared" si="16"/>
        <v>9486.880000000001</v>
      </c>
      <c r="AH72" s="82">
        <f t="shared" si="16"/>
        <v>9486.880000000001</v>
      </c>
    </row>
    <row r="73" spans="1:35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H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372.26917200000003</v>
      </c>
      <c r="L73" s="32">
        <f t="shared" si="17"/>
        <v>372.26917200000003</v>
      </c>
      <c r="M73" s="32">
        <f t="shared" si="17"/>
        <v>372.26917200000003</v>
      </c>
      <c r="N73" s="32">
        <f t="shared" si="17"/>
        <v>372.26917200000003</v>
      </c>
      <c r="O73" s="32">
        <f t="shared" si="17"/>
        <v>372.26917200000003</v>
      </c>
      <c r="P73" s="32">
        <f t="shared" si="17"/>
        <v>372.26917200000003</v>
      </c>
      <c r="Q73" s="32">
        <f t="shared" si="17"/>
        <v>372.26917200000003</v>
      </c>
      <c r="R73" s="32">
        <f t="shared" si="17"/>
        <v>302.63147200000003</v>
      </c>
      <c r="S73" s="32">
        <f t="shared" si="17"/>
        <v>302.63147200000003</v>
      </c>
      <c r="T73" s="32">
        <f t="shared" si="17"/>
        <v>302.63147200000003</v>
      </c>
      <c r="U73" s="32">
        <f t="shared" si="17"/>
        <v>302.63147200000003</v>
      </c>
      <c r="V73" s="32">
        <f t="shared" si="17"/>
        <v>302.63147200000003</v>
      </c>
      <c r="W73" s="32">
        <f t="shared" si="17"/>
        <v>302.63147200000003</v>
      </c>
      <c r="X73" s="32">
        <f t="shared" si="17"/>
        <v>302.63147200000003</v>
      </c>
      <c r="Y73" s="32">
        <f t="shared" si="17"/>
        <v>302.63147200000003</v>
      </c>
      <c r="Z73" s="32">
        <f t="shared" si="17"/>
        <v>302.63147200000003</v>
      </c>
      <c r="AA73" s="32">
        <f t="shared" si="17"/>
        <v>302.63147200000003</v>
      </c>
      <c r="AB73" s="32">
        <f t="shared" si="17"/>
        <v>302.63147200000003</v>
      </c>
      <c r="AC73" s="32">
        <f t="shared" si="17"/>
        <v>302.63147200000003</v>
      </c>
      <c r="AD73" s="32">
        <f t="shared" si="17"/>
        <v>302.63147200000003</v>
      </c>
      <c r="AE73" s="32">
        <f t="shared" si="17"/>
        <v>302.63147200000003</v>
      </c>
      <c r="AF73" s="32">
        <f t="shared" si="17"/>
        <v>302.63147200000003</v>
      </c>
      <c r="AG73" s="32">
        <f t="shared" si="17"/>
        <v>302.63147200000003</v>
      </c>
      <c r="AH73" s="82">
        <f t="shared" si="17"/>
        <v>302.63147200000003</v>
      </c>
      <c r="AI73" s="78"/>
    </row>
    <row r="74" spans="1:35" s="39" customFormat="1" ht="15.95" customHeight="1" x14ac:dyDescent="0.2">
      <c r="A74" s="35"/>
      <c r="B74" s="34" t="s">
        <v>107</v>
      </c>
      <c r="C74" s="36"/>
      <c r="D74" s="37"/>
      <c r="E74" s="38">
        <f t="shared" ref="E74:AH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11297.610828000001</v>
      </c>
      <c r="L74" s="38">
        <f t="shared" si="18"/>
        <v>11297.610828000001</v>
      </c>
      <c r="M74" s="38">
        <f t="shared" si="18"/>
        <v>11297.610828000001</v>
      </c>
      <c r="N74" s="38">
        <f t="shared" si="18"/>
        <v>11297.610828000001</v>
      </c>
      <c r="O74" s="38">
        <f t="shared" si="18"/>
        <v>11297.610828000001</v>
      </c>
      <c r="P74" s="38">
        <f t="shared" si="18"/>
        <v>11297.610828000001</v>
      </c>
      <c r="Q74" s="38">
        <f t="shared" si="18"/>
        <v>11297.610828000001</v>
      </c>
      <c r="R74" s="38">
        <f t="shared" si="18"/>
        <v>9184.2485280000001</v>
      </c>
      <c r="S74" s="38">
        <f t="shared" si="18"/>
        <v>9184.2485280000001</v>
      </c>
      <c r="T74" s="38">
        <f t="shared" si="18"/>
        <v>9184.2485280000001</v>
      </c>
      <c r="U74" s="38">
        <f t="shared" si="18"/>
        <v>9184.2485280000001</v>
      </c>
      <c r="V74" s="38">
        <f t="shared" si="18"/>
        <v>9184.2485280000001</v>
      </c>
      <c r="W74" s="38">
        <f t="shared" si="18"/>
        <v>9184.2485280000001</v>
      </c>
      <c r="X74" s="38">
        <f t="shared" si="18"/>
        <v>9184.2485280000001</v>
      </c>
      <c r="Y74" s="38">
        <f t="shared" si="18"/>
        <v>9184.2485280000001</v>
      </c>
      <c r="Z74" s="38">
        <f t="shared" si="18"/>
        <v>9184.2485280000001</v>
      </c>
      <c r="AA74" s="38">
        <f t="shared" si="18"/>
        <v>9184.2485280000001</v>
      </c>
      <c r="AB74" s="38">
        <f t="shared" si="18"/>
        <v>9184.2485280000001</v>
      </c>
      <c r="AC74" s="38">
        <f t="shared" si="18"/>
        <v>9184.2485280000001</v>
      </c>
      <c r="AD74" s="38">
        <f t="shared" si="18"/>
        <v>9184.2485280000001</v>
      </c>
      <c r="AE74" s="38">
        <f t="shared" si="18"/>
        <v>9184.2485280000001</v>
      </c>
      <c r="AF74" s="38">
        <f t="shared" si="18"/>
        <v>9184.2485280000001</v>
      </c>
      <c r="AG74" s="38">
        <f t="shared" si="18"/>
        <v>9184.2485280000001</v>
      </c>
      <c r="AH74" s="83">
        <f t="shared" si="18"/>
        <v>9184.2485280000001</v>
      </c>
      <c r="AI74" s="78"/>
    </row>
    <row r="75" spans="1:35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0"/>
    </row>
    <row r="76" spans="1:35" s="3" customFormat="1" ht="15.95" customHeight="1" x14ac:dyDescent="0.2">
      <c r="A76" s="5"/>
      <c r="B76" s="6"/>
      <c r="C76" s="5">
        <f>SUM(E74:AH74)/30</f>
        <v>10193.944558000005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0"/>
    </row>
    <row r="77" spans="1:35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0"/>
    </row>
    <row r="78" spans="1:35" s="3" customFormat="1" ht="15.95" customHeight="1" x14ac:dyDescent="0.2">
      <c r="A78" s="47">
        <v>1</v>
      </c>
      <c r="B78" s="48" t="s">
        <v>51</v>
      </c>
      <c r="C78" s="47">
        <v>764</v>
      </c>
      <c r="D78" s="69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81">
        <v>1</v>
      </c>
    </row>
    <row r="79" spans="1:35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9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0</v>
      </c>
      <c r="AG79" s="64">
        <v>0</v>
      </c>
      <c r="AH79" s="85">
        <v>0</v>
      </c>
    </row>
    <row r="80" spans="1:35" s="3" customFormat="1" ht="15.95" customHeight="1" x14ac:dyDescent="0.2">
      <c r="A80" s="60">
        <f>+A79+1</f>
        <v>3</v>
      </c>
      <c r="B80" s="62" t="s">
        <v>54</v>
      </c>
      <c r="C80" s="60">
        <v>478</v>
      </c>
      <c r="D80" s="63"/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0.2</v>
      </c>
      <c r="W80" s="64">
        <v>0.3</v>
      </c>
      <c r="X80" s="64">
        <v>0.5</v>
      </c>
      <c r="Y80" s="64">
        <v>0.7</v>
      </c>
      <c r="Z80" s="64">
        <v>0.9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81">
        <v>1</v>
      </c>
    </row>
    <row r="81" spans="1:35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9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81">
        <v>1</v>
      </c>
    </row>
    <row r="82" spans="1:35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9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81">
        <v>1</v>
      </c>
    </row>
    <row r="83" spans="1:35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1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6">
        <v>1</v>
      </c>
    </row>
    <row r="84" spans="1:35" s="3" customFormat="1" ht="15.95" customHeight="1" x14ac:dyDescent="0.2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2982</v>
      </c>
      <c r="F84" s="32">
        <f t="shared" si="19"/>
        <v>2982</v>
      </c>
      <c r="G84" s="32">
        <f t="shared" si="19"/>
        <v>2982</v>
      </c>
      <c r="H84" s="32">
        <f t="shared" si="19"/>
        <v>2982</v>
      </c>
      <c r="I84" s="32">
        <f t="shared" si="19"/>
        <v>2982</v>
      </c>
      <c r="J84" s="32">
        <f t="shared" si="19"/>
        <v>2982</v>
      </c>
      <c r="K84" s="32">
        <f t="shared" si="19"/>
        <v>2444</v>
      </c>
      <c r="L84" s="32">
        <f t="shared" si="19"/>
        <v>2444</v>
      </c>
      <c r="M84" s="32">
        <f t="shared" si="19"/>
        <v>2444</v>
      </c>
      <c r="N84" s="32">
        <f t="shared" si="19"/>
        <v>2444</v>
      </c>
      <c r="O84" s="32">
        <f t="shared" si="19"/>
        <v>2444</v>
      </c>
      <c r="P84" s="32">
        <f t="shared" si="19"/>
        <v>2444</v>
      </c>
      <c r="Q84" s="32">
        <f t="shared" si="19"/>
        <v>2444</v>
      </c>
      <c r="R84" s="32">
        <f t="shared" si="19"/>
        <v>2444</v>
      </c>
      <c r="S84" s="32">
        <f t="shared" si="19"/>
        <v>2444</v>
      </c>
      <c r="T84" s="32">
        <f t="shared" si="19"/>
        <v>2444</v>
      </c>
      <c r="U84" s="32">
        <f t="shared" si="19"/>
        <v>2444</v>
      </c>
      <c r="V84" s="32">
        <f t="shared" si="19"/>
        <v>2539.6</v>
      </c>
      <c r="W84" s="32">
        <f t="shared" si="19"/>
        <v>2587.4</v>
      </c>
      <c r="X84" s="32">
        <f t="shared" si="19"/>
        <v>2683</v>
      </c>
      <c r="Y84" s="32">
        <f t="shared" si="19"/>
        <v>2778.6</v>
      </c>
      <c r="Z84" s="32">
        <f t="shared" si="19"/>
        <v>2874.2</v>
      </c>
      <c r="AA84" s="32">
        <f t="shared" si="19"/>
        <v>2922</v>
      </c>
      <c r="AB84" s="32">
        <f t="shared" si="19"/>
        <v>2922</v>
      </c>
      <c r="AC84" s="32">
        <f t="shared" si="19"/>
        <v>2922</v>
      </c>
      <c r="AD84" s="32">
        <f t="shared" si="19"/>
        <v>2922</v>
      </c>
      <c r="AE84" s="32">
        <f t="shared" si="19"/>
        <v>2922</v>
      </c>
      <c r="AF84" s="32">
        <f t="shared" si="19"/>
        <v>2922</v>
      </c>
      <c r="AG84" s="32">
        <f t="shared" si="19"/>
        <v>2922</v>
      </c>
      <c r="AH84" s="82">
        <f t="shared" si="19"/>
        <v>2922</v>
      </c>
    </row>
    <row r="85" spans="1:35" s="39" customFormat="1" ht="15.95" customHeight="1" x14ac:dyDescent="0.2">
      <c r="A85" s="35"/>
      <c r="B85" s="33" t="s">
        <v>110</v>
      </c>
      <c r="C85" s="40">
        <v>0.05</v>
      </c>
      <c r="D85" s="37"/>
      <c r="E85" s="32">
        <f t="shared" ref="E85:AH85" si="20">E84*$C85</f>
        <v>149.1</v>
      </c>
      <c r="F85" s="32">
        <f t="shared" si="20"/>
        <v>149.1</v>
      </c>
      <c r="G85" s="32">
        <f t="shared" si="20"/>
        <v>149.1</v>
      </c>
      <c r="H85" s="32">
        <f t="shared" si="20"/>
        <v>149.1</v>
      </c>
      <c r="I85" s="32">
        <f t="shared" si="20"/>
        <v>149.1</v>
      </c>
      <c r="J85" s="32">
        <f t="shared" si="20"/>
        <v>149.1</v>
      </c>
      <c r="K85" s="32">
        <f t="shared" si="20"/>
        <v>122.2</v>
      </c>
      <c r="L85" s="32">
        <f t="shared" si="20"/>
        <v>122.2</v>
      </c>
      <c r="M85" s="32">
        <f t="shared" si="20"/>
        <v>122.2</v>
      </c>
      <c r="N85" s="32">
        <f t="shared" si="20"/>
        <v>122.2</v>
      </c>
      <c r="O85" s="32">
        <f t="shared" si="20"/>
        <v>122.2</v>
      </c>
      <c r="P85" s="32">
        <f t="shared" si="20"/>
        <v>122.2</v>
      </c>
      <c r="Q85" s="32">
        <f t="shared" si="20"/>
        <v>122.2</v>
      </c>
      <c r="R85" s="32">
        <f t="shared" si="20"/>
        <v>122.2</v>
      </c>
      <c r="S85" s="32">
        <f t="shared" si="20"/>
        <v>122.2</v>
      </c>
      <c r="T85" s="32">
        <f t="shared" si="20"/>
        <v>122.2</v>
      </c>
      <c r="U85" s="32">
        <f t="shared" si="20"/>
        <v>122.2</v>
      </c>
      <c r="V85" s="32">
        <f t="shared" si="20"/>
        <v>126.98</v>
      </c>
      <c r="W85" s="32">
        <f t="shared" si="20"/>
        <v>129.37</v>
      </c>
      <c r="X85" s="32">
        <f t="shared" si="20"/>
        <v>134.15</v>
      </c>
      <c r="Y85" s="32">
        <f t="shared" si="20"/>
        <v>138.93</v>
      </c>
      <c r="Z85" s="32">
        <f t="shared" si="20"/>
        <v>143.71</v>
      </c>
      <c r="AA85" s="32">
        <f t="shared" si="20"/>
        <v>146.1</v>
      </c>
      <c r="AB85" s="32">
        <f t="shared" si="20"/>
        <v>146.1</v>
      </c>
      <c r="AC85" s="32">
        <f t="shared" si="20"/>
        <v>146.1</v>
      </c>
      <c r="AD85" s="32">
        <f t="shared" si="20"/>
        <v>146.1</v>
      </c>
      <c r="AE85" s="32">
        <f t="shared" si="20"/>
        <v>146.1</v>
      </c>
      <c r="AF85" s="32">
        <f t="shared" si="20"/>
        <v>146.1</v>
      </c>
      <c r="AG85" s="32">
        <f t="shared" si="20"/>
        <v>146.1</v>
      </c>
      <c r="AH85" s="82">
        <f t="shared" si="20"/>
        <v>146.1</v>
      </c>
      <c r="AI85" s="78"/>
    </row>
    <row r="86" spans="1:35" s="39" customFormat="1" ht="15.95" customHeight="1" x14ac:dyDescent="0.2">
      <c r="A86" s="35"/>
      <c r="B86" s="34" t="s">
        <v>107</v>
      </c>
      <c r="C86" s="36"/>
      <c r="D86" s="37"/>
      <c r="E86" s="38">
        <f t="shared" ref="E86:AH86" si="21">E84-E85</f>
        <v>2832.9</v>
      </c>
      <c r="F86" s="38">
        <f t="shared" si="21"/>
        <v>2832.9</v>
      </c>
      <c r="G86" s="38">
        <f t="shared" si="21"/>
        <v>2832.9</v>
      </c>
      <c r="H86" s="38">
        <f t="shared" si="21"/>
        <v>2832.9</v>
      </c>
      <c r="I86" s="38">
        <f t="shared" si="21"/>
        <v>2832.9</v>
      </c>
      <c r="J86" s="38">
        <f t="shared" si="21"/>
        <v>2832.9</v>
      </c>
      <c r="K86" s="38">
        <f t="shared" si="21"/>
        <v>2321.8000000000002</v>
      </c>
      <c r="L86" s="38">
        <f t="shared" si="21"/>
        <v>2321.8000000000002</v>
      </c>
      <c r="M86" s="38">
        <f t="shared" si="21"/>
        <v>2321.8000000000002</v>
      </c>
      <c r="N86" s="38">
        <f t="shared" si="21"/>
        <v>2321.8000000000002</v>
      </c>
      <c r="O86" s="38">
        <f t="shared" si="21"/>
        <v>2321.8000000000002</v>
      </c>
      <c r="P86" s="38">
        <f t="shared" si="21"/>
        <v>2321.8000000000002</v>
      </c>
      <c r="Q86" s="38">
        <f t="shared" si="21"/>
        <v>2321.8000000000002</v>
      </c>
      <c r="R86" s="38">
        <f t="shared" si="21"/>
        <v>2321.8000000000002</v>
      </c>
      <c r="S86" s="38">
        <f t="shared" si="21"/>
        <v>2321.8000000000002</v>
      </c>
      <c r="T86" s="38">
        <f t="shared" si="21"/>
        <v>2321.8000000000002</v>
      </c>
      <c r="U86" s="38">
        <f t="shared" si="21"/>
        <v>2321.8000000000002</v>
      </c>
      <c r="V86" s="38">
        <f t="shared" si="21"/>
        <v>2412.62</v>
      </c>
      <c r="W86" s="38">
        <f t="shared" si="21"/>
        <v>2458.0300000000002</v>
      </c>
      <c r="X86" s="38">
        <f t="shared" si="21"/>
        <v>2548.85</v>
      </c>
      <c r="Y86" s="38">
        <f t="shared" si="21"/>
        <v>2639.67</v>
      </c>
      <c r="Z86" s="38">
        <f t="shared" si="21"/>
        <v>2730.49</v>
      </c>
      <c r="AA86" s="38">
        <f t="shared" si="21"/>
        <v>2775.9</v>
      </c>
      <c r="AB86" s="38">
        <f t="shared" si="21"/>
        <v>2775.9</v>
      </c>
      <c r="AC86" s="38">
        <f t="shared" si="21"/>
        <v>2775.9</v>
      </c>
      <c r="AD86" s="38">
        <f t="shared" si="21"/>
        <v>2775.9</v>
      </c>
      <c r="AE86" s="38">
        <f t="shared" si="21"/>
        <v>2775.9</v>
      </c>
      <c r="AF86" s="38">
        <f t="shared" si="21"/>
        <v>2775.9</v>
      </c>
      <c r="AG86" s="38">
        <f t="shared" si="21"/>
        <v>2775.9</v>
      </c>
      <c r="AH86" s="83">
        <f t="shared" si="21"/>
        <v>2775.9</v>
      </c>
      <c r="AI86" s="78"/>
    </row>
    <row r="87" spans="1:35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0"/>
    </row>
    <row r="88" spans="1:35" s="3" customFormat="1" ht="15.95" customHeight="1" x14ac:dyDescent="0.2">
      <c r="A88" s="5"/>
      <c r="B88" s="6"/>
      <c r="C88" s="5">
        <f>SUM(E86:AH86)/30</f>
        <v>2584.4686666666662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0"/>
    </row>
    <row r="89" spans="1:35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0"/>
    </row>
    <row r="90" spans="1:35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81">
        <v>1</v>
      </c>
    </row>
    <row r="91" spans="1:35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9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81">
        <v>1</v>
      </c>
    </row>
    <row r="92" spans="1:35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81">
        <v>1</v>
      </c>
    </row>
    <row r="93" spans="1:35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64">
        <v>0</v>
      </c>
      <c r="T93" s="64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</v>
      </c>
      <c r="AF93" s="64">
        <v>0</v>
      </c>
      <c r="AG93" s="64">
        <v>0</v>
      </c>
      <c r="AH93" s="90">
        <v>0</v>
      </c>
    </row>
    <row r="94" spans="1:35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9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81">
        <v>1</v>
      </c>
    </row>
    <row r="95" spans="1:35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6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81">
        <v>1</v>
      </c>
    </row>
    <row r="96" spans="1:35" s="3" customFormat="1" ht="15.95" customHeight="1" x14ac:dyDescent="0.2">
      <c r="A96" s="60">
        <f t="shared" si="22"/>
        <v>7</v>
      </c>
      <c r="B96" s="62" t="s">
        <v>67</v>
      </c>
      <c r="C96" s="60">
        <v>610</v>
      </c>
      <c r="D96" s="63"/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  <c r="S96" s="64">
        <v>0</v>
      </c>
      <c r="T96" s="64">
        <v>0</v>
      </c>
      <c r="U96" s="64">
        <v>0</v>
      </c>
      <c r="V96" s="64">
        <v>0</v>
      </c>
      <c r="W96" s="64">
        <v>0</v>
      </c>
      <c r="X96" s="64">
        <v>0</v>
      </c>
      <c r="Y96" s="64">
        <v>0</v>
      </c>
      <c r="Z96" s="64">
        <v>0.2</v>
      </c>
      <c r="AA96" s="64">
        <v>0.3</v>
      </c>
      <c r="AB96" s="64">
        <v>0.5</v>
      </c>
      <c r="AC96" s="64">
        <v>0.7</v>
      </c>
      <c r="AD96" s="64">
        <v>0.9</v>
      </c>
      <c r="AE96" s="50">
        <v>1</v>
      </c>
      <c r="AF96" s="50">
        <v>1</v>
      </c>
      <c r="AG96" s="50">
        <v>1</v>
      </c>
      <c r="AH96" s="81">
        <v>1</v>
      </c>
    </row>
    <row r="97" spans="1:35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81">
        <v>1</v>
      </c>
    </row>
    <row r="98" spans="1:35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64">
        <v>0</v>
      </c>
      <c r="S98" s="64">
        <v>0</v>
      </c>
      <c r="T98" s="64">
        <v>0</v>
      </c>
      <c r="U98" s="64">
        <v>0</v>
      </c>
      <c r="V98" s="64">
        <v>0</v>
      </c>
      <c r="W98" s="64">
        <v>0</v>
      </c>
      <c r="X98" s="64">
        <v>0</v>
      </c>
      <c r="Y98" s="64">
        <v>0</v>
      </c>
      <c r="Z98" s="64">
        <v>0</v>
      </c>
      <c r="AA98" s="64">
        <v>0</v>
      </c>
      <c r="AB98" s="64">
        <v>0</v>
      </c>
      <c r="AC98" s="64">
        <v>0</v>
      </c>
      <c r="AD98" s="64">
        <v>0</v>
      </c>
      <c r="AE98" s="64">
        <v>0</v>
      </c>
      <c r="AF98" s="64">
        <v>0</v>
      </c>
      <c r="AG98" s="64">
        <v>0</v>
      </c>
      <c r="AH98" s="90">
        <v>0</v>
      </c>
    </row>
    <row r="99" spans="1:35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9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81">
        <v>1</v>
      </c>
    </row>
    <row r="100" spans="1:35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1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72">
        <v>0</v>
      </c>
      <c r="AG100" s="72">
        <v>0</v>
      </c>
      <c r="AH100" s="88">
        <v>0</v>
      </c>
    </row>
    <row r="101" spans="1:35" s="3" customFormat="1" ht="15.95" customHeight="1" x14ac:dyDescent="0.2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8682</v>
      </c>
      <c r="F101" s="32">
        <f t="shared" si="23"/>
        <v>8682</v>
      </c>
      <c r="G101" s="32">
        <f t="shared" si="23"/>
        <v>8682</v>
      </c>
      <c r="H101" s="32">
        <f t="shared" si="23"/>
        <v>8682</v>
      </c>
      <c r="I101" s="32">
        <f t="shared" si="23"/>
        <v>8682</v>
      </c>
      <c r="J101" s="32">
        <f t="shared" si="23"/>
        <v>8682</v>
      </c>
      <c r="K101" s="32">
        <f t="shared" si="23"/>
        <v>7717</v>
      </c>
      <c r="L101" s="32">
        <f t="shared" si="23"/>
        <v>7717</v>
      </c>
      <c r="M101" s="32">
        <f t="shared" si="23"/>
        <v>7717</v>
      </c>
      <c r="N101" s="32">
        <f t="shared" si="23"/>
        <v>7717</v>
      </c>
      <c r="O101" s="32">
        <f t="shared" si="23"/>
        <v>7717</v>
      </c>
      <c r="P101" s="32">
        <f t="shared" si="23"/>
        <v>7717</v>
      </c>
      <c r="Q101" s="32">
        <f t="shared" si="23"/>
        <v>7717</v>
      </c>
      <c r="R101" s="32">
        <f t="shared" si="23"/>
        <v>7047</v>
      </c>
      <c r="S101" s="32">
        <f t="shared" si="23"/>
        <v>7047</v>
      </c>
      <c r="T101" s="32">
        <f t="shared" si="23"/>
        <v>7047</v>
      </c>
      <c r="U101" s="32">
        <f t="shared" si="23"/>
        <v>7047</v>
      </c>
      <c r="V101" s="32">
        <f t="shared" si="23"/>
        <v>7047</v>
      </c>
      <c r="W101" s="32">
        <f t="shared" si="23"/>
        <v>7047</v>
      </c>
      <c r="X101" s="32">
        <f t="shared" si="23"/>
        <v>7047</v>
      </c>
      <c r="Y101" s="32">
        <f t="shared" si="23"/>
        <v>7047</v>
      </c>
      <c r="Z101" s="32">
        <f t="shared" si="23"/>
        <v>7169</v>
      </c>
      <c r="AA101" s="32">
        <f t="shared" si="23"/>
        <v>7230</v>
      </c>
      <c r="AB101" s="32">
        <f t="shared" si="23"/>
        <v>7352</v>
      </c>
      <c r="AC101" s="32">
        <f t="shared" si="23"/>
        <v>7474</v>
      </c>
      <c r="AD101" s="32">
        <f t="shared" si="23"/>
        <v>7596</v>
      </c>
      <c r="AE101" s="32">
        <f t="shared" si="23"/>
        <v>7657</v>
      </c>
      <c r="AF101" s="32">
        <f t="shared" si="23"/>
        <v>7153</v>
      </c>
      <c r="AG101" s="32">
        <f t="shared" si="23"/>
        <v>7153</v>
      </c>
      <c r="AH101" s="82">
        <f t="shared" si="23"/>
        <v>7153</v>
      </c>
    </row>
    <row r="102" spans="1:35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H102" si="24">E101*$C102</f>
        <v>631.18140000000005</v>
      </c>
      <c r="F102" s="32">
        <f t="shared" si="24"/>
        <v>631.18140000000005</v>
      </c>
      <c r="G102" s="32">
        <f t="shared" si="24"/>
        <v>631.18140000000005</v>
      </c>
      <c r="H102" s="32">
        <f t="shared" si="24"/>
        <v>631.18140000000005</v>
      </c>
      <c r="I102" s="32">
        <f t="shared" si="24"/>
        <v>631.18140000000005</v>
      </c>
      <c r="J102" s="32">
        <f t="shared" si="24"/>
        <v>631.18140000000005</v>
      </c>
      <c r="K102" s="32">
        <f t="shared" si="24"/>
        <v>561.02589999999998</v>
      </c>
      <c r="L102" s="32">
        <f t="shared" si="24"/>
        <v>561.02589999999998</v>
      </c>
      <c r="M102" s="32">
        <f t="shared" si="24"/>
        <v>561.02589999999998</v>
      </c>
      <c r="N102" s="32">
        <f t="shared" si="24"/>
        <v>561.02589999999998</v>
      </c>
      <c r="O102" s="32">
        <f t="shared" si="24"/>
        <v>561.02589999999998</v>
      </c>
      <c r="P102" s="32">
        <f t="shared" si="24"/>
        <v>561.02589999999998</v>
      </c>
      <c r="Q102" s="32">
        <f t="shared" si="24"/>
        <v>561.02589999999998</v>
      </c>
      <c r="R102" s="32">
        <f t="shared" si="24"/>
        <v>512.31690000000003</v>
      </c>
      <c r="S102" s="32">
        <f t="shared" si="24"/>
        <v>512.31690000000003</v>
      </c>
      <c r="T102" s="32">
        <f t="shared" si="24"/>
        <v>512.31690000000003</v>
      </c>
      <c r="U102" s="32">
        <f t="shared" si="24"/>
        <v>512.31690000000003</v>
      </c>
      <c r="V102" s="32">
        <f t="shared" si="24"/>
        <v>512.31690000000003</v>
      </c>
      <c r="W102" s="32">
        <f t="shared" si="24"/>
        <v>512.31690000000003</v>
      </c>
      <c r="X102" s="32">
        <f t="shared" si="24"/>
        <v>512.31690000000003</v>
      </c>
      <c r="Y102" s="32">
        <f t="shared" si="24"/>
        <v>512.31690000000003</v>
      </c>
      <c r="Z102" s="32">
        <f t="shared" si="24"/>
        <v>521.18629999999996</v>
      </c>
      <c r="AA102" s="32">
        <f t="shared" si="24"/>
        <v>525.62099999999998</v>
      </c>
      <c r="AB102" s="32">
        <f t="shared" si="24"/>
        <v>534.49040000000002</v>
      </c>
      <c r="AC102" s="32">
        <f t="shared" si="24"/>
        <v>543.35979999999995</v>
      </c>
      <c r="AD102" s="32">
        <f t="shared" si="24"/>
        <v>552.22919999999999</v>
      </c>
      <c r="AE102" s="32">
        <f t="shared" si="24"/>
        <v>556.66390000000001</v>
      </c>
      <c r="AF102" s="32">
        <f t="shared" si="24"/>
        <v>520.0231</v>
      </c>
      <c r="AG102" s="32">
        <f t="shared" si="24"/>
        <v>520.0231</v>
      </c>
      <c r="AH102" s="82">
        <f t="shared" si="24"/>
        <v>520.0231</v>
      </c>
      <c r="AI102" s="78"/>
    </row>
    <row r="103" spans="1:35" s="39" customFormat="1" ht="15.95" customHeight="1" x14ac:dyDescent="0.2">
      <c r="A103" s="35"/>
      <c r="B103" s="34" t="s">
        <v>107</v>
      </c>
      <c r="C103" s="36"/>
      <c r="D103" s="37"/>
      <c r="E103" s="38">
        <f t="shared" ref="E103:AH103" si="25">E101-E102</f>
        <v>8050.8185999999996</v>
      </c>
      <c r="F103" s="38">
        <f t="shared" si="25"/>
        <v>8050.8185999999996</v>
      </c>
      <c r="G103" s="38">
        <f t="shared" si="25"/>
        <v>8050.8185999999996</v>
      </c>
      <c r="H103" s="38">
        <f t="shared" si="25"/>
        <v>8050.8185999999996</v>
      </c>
      <c r="I103" s="38">
        <f t="shared" si="25"/>
        <v>8050.8185999999996</v>
      </c>
      <c r="J103" s="38">
        <f t="shared" si="25"/>
        <v>8050.8185999999996</v>
      </c>
      <c r="K103" s="38">
        <f t="shared" si="25"/>
        <v>7155.9741000000004</v>
      </c>
      <c r="L103" s="38">
        <f t="shared" si="25"/>
        <v>7155.9741000000004</v>
      </c>
      <c r="M103" s="38">
        <f t="shared" si="25"/>
        <v>7155.9741000000004</v>
      </c>
      <c r="N103" s="38">
        <f t="shared" si="25"/>
        <v>7155.9741000000004</v>
      </c>
      <c r="O103" s="38">
        <f t="shared" si="25"/>
        <v>7155.9741000000004</v>
      </c>
      <c r="P103" s="38">
        <f t="shared" si="25"/>
        <v>7155.9741000000004</v>
      </c>
      <c r="Q103" s="38">
        <f t="shared" si="25"/>
        <v>7155.9741000000004</v>
      </c>
      <c r="R103" s="38">
        <f t="shared" si="25"/>
        <v>6534.6831000000002</v>
      </c>
      <c r="S103" s="38">
        <f t="shared" si="25"/>
        <v>6534.6831000000002</v>
      </c>
      <c r="T103" s="38">
        <f t="shared" si="25"/>
        <v>6534.6831000000002</v>
      </c>
      <c r="U103" s="38">
        <f t="shared" si="25"/>
        <v>6534.6831000000002</v>
      </c>
      <c r="V103" s="38">
        <f t="shared" si="25"/>
        <v>6534.6831000000002</v>
      </c>
      <c r="W103" s="38">
        <f t="shared" si="25"/>
        <v>6534.6831000000002</v>
      </c>
      <c r="X103" s="38">
        <f t="shared" si="25"/>
        <v>6534.6831000000002</v>
      </c>
      <c r="Y103" s="38">
        <f t="shared" si="25"/>
        <v>6534.6831000000002</v>
      </c>
      <c r="Z103" s="38">
        <f t="shared" si="25"/>
        <v>6647.8136999999997</v>
      </c>
      <c r="AA103" s="38">
        <f t="shared" si="25"/>
        <v>6704.3789999999999</v>
      </c>
      <c r="AB103" s="38">
        <f t="shared" si="25"/>
        <v>6817.5096000000003</v>
      </c>
      <c r="AC103" s="38">
        <f t="shared" si="25"/>
        <v>6930.6401999999998</v>
      </c>
      <c r="AD103" s="38">
        <f t="shared" si="25"/>
        <v>7043.7708000000002</v>
      </c>
      <c r="AE103" s="38">
        <f t="shared" si="25"/>
        <v>7100.3361000000004</v>
      </c>
      <c r="AF103" s="38">
        <f t="shared" si="25"/>
        <v>6632.9768999999997</v>
      </c>
      <c r="AG103" s="38">
        <f t="shared" si="25"/>
        <v>6632.9768999999997</v>
      </c>
      <c r="AH103" s="83">
        <f t="shared" si="25"/>
        <v>6632.9768999999997</v>
      </c>
      <c r="AI103" s="78"/>
    </row>
    <row r="104" spans="1:35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0"/>
    </row>
    <row r="105" spans="1:35" s="3" customFormat="1" ht="15.95" customHeight="1" x14ac:dyDescent="0.2">
      <c r="A105" s="5"/>
      <c r="B105" s="6"/>
      <c r="C105" s="5">
        <f>SUM(E103:AH103)/30</f>
        <v>7060.5858399999988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0"/>
    </row>
    <row r="106" spans="1:35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0"/>
    </row>
    <row r="107" spans="1:35" s="3" customFormat="1" ht="15.95" customHeight="1" x14ac:dyDescent="0.2">
      <c r="A107" s="60">
        <v>1</v>
      </c>
      <c r="B107" s="62" t="s">
        <v>69</v>
      </c>
      <c r="C107" s="60">
        <v>1065</v>
      </c>
      <c r="D107" s="63"/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64">
        <v>0</v>
      </c>
      <c r="X107" s="64">
        <v>0</v>
      </c>
      <c r="Y107" s="64">
        <v>0.2</v>
      </c>
      <c r="Z107" s="64">
        <v>0.3</v>
      </c>
      <c r="AA107" s="64">
        <v>0.5</v>
      </c>
      <c r="AB107" s="64">
        <v>0.7</v>
      </c>
      <c r="AC107" s="64">
        <v>0.9</v>
      </c>
      <c r="AD107" s="50">
        <v>1</v>
      </c>
      <c r="AE107" s="50">
        <v>1</v>
      </c>
      <c r="AF107" s="50">
        <v>1</v>
      </c>
      <c r="AG107" s="50">
        <v>1</v>
      </c>
      <c r="AH107" s="81">
        <v>1</v>
      </c>
    </row>
    <row r="108" spans="1:35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9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81">
        <v>1</v>
      </c>
    </row>
    <row r="109" spans="1:35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9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81">
        <v>1</v>
      </c>
    </row>
    <row r="110" spans="1:35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9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64">
        <v>0</v>
      </c>
      <c r="S110" s="64">
        <v>0</v>
      </c>
      <c r="T110" s="64">
        <v>0</v>
      </c>
      <c r="U110" s="64">
        <v>0</v>
      </c>
      <c r="V110" s="64">
        <v>0</v>
      </c>
      <c r="W110" s="64">
        <v>0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>
        <v>0</v>
      </c>
      <c r="AE110" s="64">
        <v>0</v>
      </c>
      <c r="AF110" s="64">
        <v>0</v>
      </c>
      <c r="AG110" s="64">
        <v>0</v>
      </c>
      <c r="AH110" s="85">
        <v>0</v>
      </c>
    </row>
    <row r="111" spans="1:35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81">
        <v>1</v>
      </c>
    </row>
    <row r="112" spans="1:35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81">
        <v>1</v>
      </c>
    </row>
    <row r="113" spans="1:34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81">
        <v>1</v>
      </c>
    </row>
    <row r="114" spans="1:34" s="3" customFormat="1" ht="15.95" customHeight="1" x14ac:dyDescent="0.2">
      <c r="A114" s="60">
        <f t="shared" si="26"/>
        <v>8</v>
      </c>
      <c r="B114" s="62" t="s">
        <v>77</v>
      </c>
      <c r="C114" s="60">
        <v>854</v>
      </c>
      <c r="D114" s="63"/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0</v>
      </c>
      <c r="Q114" s="64">
        <v>0</v>
      </c>
      <c r="R114" s="64">
        <v>0</v>
      </c>
      <c r="S114" s="64">
        <v>0</v>
      </c>
      <c r="T114" s="64">
        <v>0</v>
      </c>
      <c r="U114" s="64">
        <v>0</v>
      </c>
      <c r="V114" s="64">
        <v>0</v>
      </c>
      <c r="W114" s="64">
        <v>0</v>
      </c>
      <c r="X114" s="64">
        <v>0</v>
      </c>
      <c r="Y114" s="64">
        <v>0</v>
      </c>
      <c r="Z114" s="64">
        <v>0</v>
      </c>
      <c r="AA114" s="64">
        <v>0</v>
      </c>
      <c r="AB114" s="64">
        <v>0</v>
      </c>
      <c r="AC114" s="64">
        <v>0</v>
      </c>
      <c r="AD114" s="64">
        <v>0</v>
      </c>
      <c r="AE114" s="64">
        <v>0</v>
      </c>
      <c r="AF114" s="64">
        <v>0</v>
      </c>
      <c r="AG114" s="64">
        <v>0</v>
      </c>
      <c r="AH114" s="90">
        <v>0</v>
      </c>
    </row>
    <row r="115" spans="1:34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9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81">
        <v>1</v>
      </c>
    </row>
    <row r="116" spans="1:34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9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81">
        <v>1</v>
      </c>
    </row>
    <row r="117" spans="1:34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81">
        <v>1</v>
      </c>
    </row>
    <row r="118" spans="1:34" s="3" customFormat="1" ht="15.95" customHeight="1" x14ac:dyDescent="0.2">
      <c r="A118" s="60">
        <f t="shared" si="26"/>
        <v>12</v>
      </c>
      <c r="B118" s="62" t="s">
        <v>81</v>
      </c>
      <c r="C118" s="60">
        <v>1129</v>
      </c>
      <c r="D118" s="63"/>
      <c r="E118" s="64">
        <v>0</v>
      </c>
      <c r="F118" s="64">
        <v>0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  <c r="S118" s="64">
        <v>0</v>
      </c>
      <c r="T118" s="64">
        <v>0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0.2</v>
      </c>
      <c r="AE118" s="64">
        <v>0.3</v>
      </c>
      <c r="AF118" s="64">
        <v>0.5</v>
      </c>
      <c r="AG118" s="64">
        <v>0.7</v>
      </c>
      <c r="AH118" s="85">
        <v>0.9</v>
      </c>
    </row>
    <row r="119" spans="1:34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81">
        <v>1</v>
      </c>
    </row>
    <row r="120" spans="1:34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9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81">
        <v>1</v>
      </c>
    </row>
    <row r="121" spans="1:34" s="3" customFormat="1" ht="15.95" customHeight="1" x14ac:dyDescent="0.2">
      <c r="A121" s="60">
        <f t="shared" si="26"/>
        <v>15</v>
      </c>
      <c r="B121" s="62" t="s">
        <v>84</v>
      </c>
      <c r="C121" s="60">
        <v>897</v>
      </c>
      <c r="D121" s="63"/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0.2</v>
      </c>
      <c r="S121" s="64">
        <v>0.3</v>
      </c>
      <c r="T121" s="64">
        <v>0.5</v>
      </c>
      <c r="U121" s="64">
        <v>0.7</v>
      </c>
      <c r="V121" s="64">
        <v>0.9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81">
        <v>1</v>
      </c>
    </row>
    <row r="122" spans="1:34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9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81">
        <v>1</v>
      </c>
    </row>
    <row r="123" spans="1:34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85">
        <v>0</v>
      </c>
    </row>
    <row r="124" spans="1:34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81">
        <v>1</v>
      </c>
    </row>
    <row r="125" spans="1:34" s="3" customFormat="1" ht="15.95" customHeight="1" x14ac:dyDescent="0.2">
      <c r="A125" s="60">
        <f t="shared" si="26"/>
        <v>19</v>
      </c>
      <c r="B125" s="62" t="s">
        <v>88</v>
      </c>
      <c r="C125" s="60">
        <v>683</v>
      </c>
      <c r="D125" s="63"/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  <c r="N125" s="64">
        <v>0</v>
      </c>
      <c r="O125" s="64">
        <v>0</v>
      </c>
      <c r="P125" s="64">
        <v>0</v>
      </c>
      <c r="Q125" s="64">
        <v>0</v>
      </c>
      <c r="R125" s="64">
        <v>0</v>
      </c>
      <c r="S125" s="64">
        <v>0</v>
      </c>
      <c r="T125" s="64">
        <v>0</v>
      </c>
      <c r="U125" s="64">
        <v>0</v>
      </c>
      <c r="V125" s="64">
        <v>0</v>
      </c>
      <c r="W125" s="64">
        <v>0</v>
      </c>
      <c r="X125" s="64">
        <v>0</v>
      </c>
      <c r="Y125" s="64">
        <v>0.2</v>
      </c>
      <c r="Z125" s="64">
        <v>0.3</v>
      </c>
      <c r="AA125" s="64">
        <v>0.5</v>
      </c>
      <c r="AB125" s="64">
        <v>0.7</v>
      </c>
      <c r="AC125" s="64">
        <v>0.9</v>
      </c>
      <c r="AD125" s="50">
        <v>1</v>
      </c>
      <c r="AE125" s="50">
        <v>1</v>
      </c>
      <c r="AF125" s="50">
        <v>1</v>
      </c>
      <c r="AG125" s="50">
        <v>1</v>
      </c>
      <c r="AH125" s="81">
        <v>1</v>
      </c>
    </row>
    <row r="126" spans="1:34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81">
        <v>1</v>
      </c>
    </row>
    <row r="127" spans="1:34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81">
        <v>1</v>
      </c>
    </row>
    <row r="128" spans="1:34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81">
        <v>1</v>
      </c>
    </row>
    <row r="129" spans="1:35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9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81">
        <v>1</v>
      </c>
    </row>
    <row r="130" spans="1:35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9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81">
        <v>1</v>
      </c>
    </row>
    <row r="131" spans="1:35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9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81">
        <v>1</v>
      </c>
    </row>
    <row r="132" spans="1:35" s="3" customFormat="1" ht="15.95" customHeight="1" x14ac:dyDescent="0.2">
      <c r="A132" s="60">
        <f t="shared" si="26"/>
        <v>26</v>
      </c>
      <c r="B132" s="62" t="s">
        <v>95</v>
      </c>
      <c r="C132" s="60">
        <v>1162</v>
      </c>
      <c r="D132" s="63"/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  <c r="U132" s="64">
        <v>0</v>
      </c>
      <c r="V132" s="64">
        <v>0</v>
      </c>
      <c r="W132" s="64">
        <v>0</v>
      </c>
      <c r="X132" s="64">
        <v>0</v>
      </c>
      <c r="Y132" s="64">
        <v>0</v>
      </c>
      <c r="Z132" s="64">
        <v>0</v>
      </c>
      <c r="AA132" s="64">
        <v>0</v>
      </c>
      <c r="AB132" s="64">
        <v>0</v>
      </c>
      <c r="AC132" s="64">
        <v>0</v>
      </c>
      <c r="AD132" s="64">
        <v>0</v>
      </c>
      <c r="AE132" s="64">
        <v>0</v>
      </c>
      <c r="AF132" s="64">
        <v>0</v>
      </c>
      <c r="AG132" s="64">
        <v>0</v>
      </c>
      <c r="AH132" s="90">
        <v>0</v>
      </c>
    </row>
    <row r="133" spans="1:35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1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6">
        <v>1</v>
      </c>
    </row>
    <row r="134" spans="1:35" s="3" customFormat="1" ht="15.95" customHeight="1" x14ac:dyDescent="0.2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19799</v>
      </c>
      <c r="F134" s="32">
        <f t="shared" si="27"/>
        <v>19799</v>
      </c>
      <c r="G134" s="32">
        <f t="shared" si="27"/>
        <v>19799</v>
      </c>
      <c r="H134" s="32">
        <f t="shared" si="27"/>
        <v>19799</v>
      </c>
      <c r="I134" s="32">
        <f t="shared" si="27"/>
        <v>19799</v>
      </c>
      <c r="J134" s="32">
        <f t="shared" si="27"/>
        <v>19799</v>
      </c>
      <c r="K134" s="32">
        <f t="shared" si="27"/>
        <v>19799</v>
      </c>
      <c r="L134" s="32">
        <f t="shared" si="27"/>
        <v>19799</v>
      </c>
      <c r="M134" s="32">
        <f t="shared" si="27"/>
        <v>19799</v>
      </c>
      <c r="N134" s="32">
        <f t="shared" si="27"/>
        <v>19799</v>
      </c>
      <c r="O134" s="32">
        <f t="shared" si="27"/>
        <v>19799</v>
      </c>
      <c r="P134" s="32">
        <f t="shared" si="27"/>
        <v>19799</v>
      </c>
      <c r="Q134" s="32">
        <f t="shared" si="27"/>
        <v>19799</v>
      </c>
      <c r="R134" s="32">
        <f t="shared" si="27"/>
        <v>19224.400000000001</v>
      </c>
      <c r="S134" s="32">
        <f t="shared" si="27"/>
        <v>19314.099999999999</v>
      </c>
      <c r="T134" s="32">
        <f t="shared" si="27"/>
        <v>19493.5</v>
      </c>
      <c r="U134" s="32">
        <f t="shared" si="27"/>
        <v>19672.900000000001</v>
      </c>
      <c r="V134" s="32">
        <f t="shared" si="27"/>
        <v>19852.3</v>
      </c>
      <c r="W134" s="32">
        <f t="shared" si="27"/>
        <v>19942</v>
      </c>
      <c r="X134" s="32">
        <f t="shared" si="27"/>
        <v>19942</v>
      </c>
      <c r="Y134" s="32">
        <f t="shared" si="27"/>
        <v>19445.599999999999</v>
      </c>
      <c r="Z134" s="32">
        <f t="shared" si="27"/>
        <v>19620.400000000001</v>
      </c>
      <c r="AA134" s="32">
        <f t="shared" si="27"/>
        <v>19970</v>
      </c>
      <c r="AB134" s="32">
        <f t="shared" si="27"/>
        <v>20319.599999999999</v>
      </c>
      <c r="AC134" s="32">
        <f t="shared" si="27"/>
        <v>20669.2</v>
      </c>
      <c r="AD134" s="32">
        <f t="shared" si="27"/>
        <v>21069.8</v>
      </c>
      <c r="AE134" s="32">
        <f t="shared" si="27"/>
        <v>21182.7</v>
      </c>
      <c r="AF134" s="32">
        <f t="shared" si="27"/>
        <v>21408.5</v>
      </c>
      <c r="AG134" s="32">
        <f t="shared" si="27"/>
        <v>21634.3</v>
      </c>
      <c r="AH134" s="82">
        <f t="shared" si="27"/>
        <v>21860.1</v>
      </c>
    </row>
    <row r="135" spans="1:35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H135" si="28">E134*$C135</f>
        <v>633.56799999999998</v>
      </c>
      <c r="F135" s="32">
        <f t="shared" si="28"/>
        <v>633.56799999999998</v>
      </c>
      <c r="G135" s="32">
        <f t="shared" si="28"/>
        <v>633.56799999999998</v>
      </c>
      <c r="H135" s="32">
        <f t="shared" si="28"/>
        <v>633.56799999999998</v>
      </c>
      <c r="I135" s="32">
        <f t="shared" si="28"/>
        <v>633.56799999999998</v>
      </c>
      <c r="J135" s="32">
        <f t="shared" si="28"/>
        <v>633.56799999999998</v>
      </c>
      <c r="K135" s="32">
        <f t="shared" si="28"/>
        <v>633.56799999999998</v>
      </c>
      <c r="L135" s="32">
        <f t="shared" si="28"/>
        <v>633.56799999999998</v>
      </c>
      <c r="M135" s="32">
        <f t="shared" si="28"/>
        <v>633.56799999999998</v>
      </c>
      <c r="N135" s="32">
        <f t="shared" si="28"/>
        <v>633.56799999999998</v>
      </c>
      <c r="O135" s="32">
        <f t="shared" si="28"/>
        <v>633.56799999999998</v>
      </c>
      <c r="P135" s="32">
        <f t="shared" si="28"/>
        <v>633.56799999999998</v>
      </c>
      <c r="Q135" s="32">
        <f t="shared" si="28"/>
        <v>633.56799999999998</v>
      </c>
      <c r="R135" s="32">
        <f t="shared" si="28"/>
        <v>615.18080000000009</v>
      </c>
      <c r="S135" s="32">
        <f t="shared" si="28"/>
        <v>618.05119999999999</v>
      </c>
      <c r="T135" s="32">
        <f t="shared" si="28"/>
        <v>623.79200000000003</v>
      </c>
      <c r="U135" s="32">
        <f t="shared" si="28"/>
        <v>629.53280000000007</v>
      </c>
      <c r="V135" s="32">
        <f t="shared" si="28"/>
        <v>635.27359999999999</v>
      </c>
      <c r="W135" s="32">
        <f t="shared" si="28"/>
        <v>638.14400000000001</v>
      </c>
      <c r="X135" s="32">
        <f t="shared" si="28"/>
        <v>638.14400000000001</v>
      </c>
      <c r="Y135" s="32">
        <f t="shared" si="28"/>
        <v>622.25919999999996</v>
      </c>
      <c r="Z135" s="32">
        <f t="shared" si="28"/>
        <v>627.85280000000012</v>
      </c>
      <c r="AA135" s="32">
        <f t="shared" si="28"/>
        <v>639.04</v>
      </c>
      <c r="AB135" s="32">
        <f t="shared" si="28"/>
        <v>650.22719999999993</v>
      </c>
      <c r="AC135" s="32">
        <f t="shared" si="28"/>
        <v>661.4144</v>
      </c>
      <c r="AD135" s="32">
        <f t="shared" si="28"/>
        <v>674.23360000000002</v>
      </c>
      <c r="AE135" s="32">
        <f t="shared" si="28"/>
        <v>677.84640000000002</v>
      </c>
      <c r="AF135" s="32">
        <f t="shared" si="28"/>
        <v>685.072</v>
      </c>
      <c r="AG135" s="32">
        <f t="shared" si="28"/>
        <v>692.29759999999999</v>
      </c>
      <c r="AH135" s="82">
        <f t="shared" si="28"/>
        <v>699.52319999999997</v>
      </c>
      <c r="AI135" s="78"/>
    </row>
    <row r="136" spans="1:35" s="39" customFormat="1" ht="15.95" customHeight="1" x14ac:dyDescent="0.2">
      <c r="A136" s="35"/>
      <c r="B136" s="34" t="s">
        <v>107</v>
      </c>
      <c r="C136" s="36"/>
      <c r="D136" s="37"/>
      <c r="E136" s="38">
        <f t="shared" ref="E136:AH136" si="29">E134-E135</f>
        <v>19165.432000000001</v>
      </c>
      <c r="F136" s="38">
        <f t="shared" si="29"/>
        <v>19165.432000000001</v>
      </c>
      <c r="G136" s="38">
        <f t="shared" si="29"/>
        <v>19165.432000000001</v>
      </c>
      <c r="H136" s="38">
        <f t="shared" si="29"/>
        <v>19165.432000000001</v>
      </c>
      <c r="I136" s="38">
        <f t="shared" si="29"/>
        <v>19165.432000000001</v>
      </c>
      <c r="J136" s="38">
        <f t="shared" si="29"/>
        <v>19165.432000000001</v>
      </c>
      <c r="K136" s="38">
        <f t="shared" si="29"/>
        <v>19165.432000000001</v>
      </c>
      <c r="L136" s="38">
        <f t="shared" si="29"/>
        <v>19165.432000000001</v>
      </c>
      <c r="M136" s="38">
        <f t="shared" si="29"/>
        <v>19165.432000000001</v>
      </c>
      <c r="N136" s="38">
        <f t="shared" si="29"/>
        <v>19165.432000000001</v>
      </c>
      <c r="O136" s="38">
        <f t="shared" si="29"/>
        <v>19165.432000000001</v>
      </c>
      <c r="P136" s="38">
        <f t="shared" si="29"/>
        <v>19165.432000000001</v>
      </c>
      <c r="Q136" s="38">
        <f t="shared" si="29"/>
        <v>19165.432000000001</v>
      </c>
      <c r="R136" s="38">
        <f t="shared" si="29"/>
        <v>18609.2192</v>
      </c>
      <c r="S136" s="38">
        <f t="shared" si="29"/>
        <v>18696.048799999997</v>
      </c>
      <c r="T136" s="38">
        <f t="shared" si="29"/>
        <v>18869.707999999999</v>
      </c>
      <c r="U136" s="38">
        <f t="shared" si="29"/>
        <v>19043.367200000001</v>
      </c>
      <c r="V136" s="38">
        <f t="shared" si="29"/>
        <v>19217.026399999999</v>
      </c>
      <c r="W136" s="38">
        <f t="shared" si="29"/>
        <v>19303.856</v>
      </c>
      <c r="X136" s="38">
        <f t="shared" si="29"/>
        <v>19303.856</v>
      </c>
      <c r="Y136" s="38">
        <f t="shared" si="29"/>
        <v>18823.340799999998</v>
      </c>
      <c r="Z136" s="38">
        <f t="shared" si="29"/>
        <v>18992.547200000001</v>
      </c>
      <c r="AA136" s="38">
        <f t="shared" si="29"/>
        <v>19330.96</v>
      </c>
      <c r="AB136" s="38">
        <f t="shared" si="29"/>
        <v>19669.372799999997</v>
      </c>
      <c r="AC136" s="38">
        <f t="shared" si="29"/>
        <v>20007.785599999999</v>
      </c>
      <c r="AD136" s="38">
        <f t="shared" si="29"/>
        <v>20395.5664</v>
      </c>
      <c r="AE136" s="38">
        <f t="shared" si="29"/>
        <v>20504.853600000002</v>
      </c>
      <c r="AF136" s="38">
        <f t="shared" si="29"/>
        <v>20723.428</v>
      </c>
      <c r="AG136" s="38">
        <f t="shared" si="29"/>
        <v>20942.002399999998</v>
      </c>
      <c r="AH136" s="83">
        <f t="shared" si="29"/>
        <v>21160.576799999999</v>
      </c>
      <c r="AI136" s="78"/>
    </row>
    <row r="137" spans="1:35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0"/>
    </row>
    <row r="138" spans="1:35" s="3" customFormat="1" ht="15.95" customHeight="1" x14ac:dyDescent="0.2">
      <c r="A138" s="5"/>
      <c r="B138" s="6"/>
      <c r="C138" s="5">
        <f>SUM(E136:AH136)/30</f>
        <v>19424.804373333336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0"/>
    </row>
    <row r="139" spans="1:35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0"/>
    </row>
    <row r="140" spans="1:35" s="3" customFormat="1" ht="15.95" customHeight="1" x14ac:dyDescent="0.2">
      <c r="A140" s="60">
        <v>1</v>
      </c>
      <c r="B140" s="62" t="s">
        <v>97</v>
      </c>
      <c r="C140" s="60">
        <v>836</v>
      </c>
      <c r="D140" s="63"/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  <c r="U140" s="64">
        <v>0</v>
      </c>
      <c r="V140" s="64">
        <v>0</v>
      </c>
      <c r="W140" s="64">
        <v>0</v>
      </c>
      <c r="X140" s="64">
        <v>0</v>
      </c>
      <c r="Y140" s="64">
        <v>0.2</v>
      </c>
      <c r="Z140" s="64">
        <v>0.3</v>
      </c>
      <c r="AA140" s="64">
        <v>0.5</v>
      </c>
      <c r="AB140" s="64">
        <v>0.7</v>
      </c>
      <c r="AC140" s="64">
        <v>0.9</v>
      </c>
      <c r="AD140" s="50">
        <v>1</v>
      </c>
      <c r="AE140" s="50">
        <v>1</v>
      </c>
      <c r="AF140" s="50">
        <v>1</v>
      </c>
      <c r="AG140" s="50">
        <v>1</v>
      </c>
      <c r="AH140" s="81">
        <v>1</v>
      </c>
    </row>
    <row r="141" spans="1:35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81">
        <v>1</v>
      </c>
    </row>
    <row r="142" spans="1:35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9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  <c r="U142" s="64">
        <v>0</v>
      </c>
      <c r="V142" s="64">
        <v>0</v>
      </c>
      <c r="W142" s="64">
        <v>0</v>
      </c>
      <c r="X142" s="64">
        <v>0</v>
      </c>
      <c r="Y142" s="64">
        <v>0</v>
      </c>
      <c r="Z142" s="64">
        <v>0</v>
      </c>
      <c r="AA142" s="64">
        <v>0</v>
      </c>
      <c r="AB142" s="64">
        <v>0</v>
      </c>
      <c r="AC142" s="64">
        <v>0</v>
      </c>
      <c r="AD142" s="64">
        <v>0</v>
      </c>
      <c r="AE142" s="64">
        <v>0</v>
      </c>
      <c r="AF142" s="64">
        <v>0</v>
      </c>
      <c r="AG142" s="64">
        <v>0</v>
      </c>
      <c r="AH142" s="90">
        <v>0</v>
      </c>
    </row>
    <row r="143" spans="1:35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9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  <c r="U143" s="64">
        <v>0</v>
      </c>
      <c r="V143" s="64">
        <v>0</v>
      </c>
      <c r="W143" s="64">
        <v>0</v>
      </c>
      <c r="X143" s="64">
        <v>0</v>
      </c>
      <c r="Y143" s="64">
        <v>0</v>
      </c>
      <c r="Z143" s="64">
        <v>0</v>
      </c>
      <c r="AA143" s="64">
        <v>0</v>
      </c>
      <c r="AB143" s="64">
        <v>0</v>
      </c>
      <c r="AC143" s="64">
        <v>0</v>
      </c>
      <c r="AD143" s="64">
        <v>0</v>
      </c>
      <c r="AE143" s="64">
        <v>0</v>
      </c>
      <c r="AF143" s="64">
        <v>0</v>
      </c>
      <c r="AG143" s="64">
        <v>0</v>
      </c>
      <c r="AH143" s="90">
        <v>0</v>
      </c>
    </row>
    <row r="144" spans="1:35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81">
        <v>1</v>
      </c>
    </row>
    <row r="145" spans="1:35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81">
        <v>1</v>
      </c>
    </row>
    <row r="146" spans="1:35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1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6">
        <v>1</v>
      </c>
    </row>
    <row r="147" spans="1:35" s="3" customFormat="1" ht="15.95" customHeight="1" x14ac:dyDescent="0.2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6381</v>
      </c>
      <c r="F147" s="32">
        <f t="shared" si="31"/>
        <v>6381</v>
      </c>
      <c r="G147" s="32">
        <f t="shared" si="31"/>
        <v>6381</v>
      </c>
      <c r="H147" s="32">
        <f t="shared" si="31"/>
        <v>6381</v>
      </c>
      <c r="I147" s="32">
        <f t="shared" si="31"/>
        <v>6381</v>
      </c>
      <c r="J147" s="32">
        <f t="shared" si="31"/>
        <v>6381</v>
      </c>
      <c r="K147" s="32">
        <f t="shared" si="31"/>
        <v>4004</v>
      </c>
      <c r="L147" s="32">
        <f t="shared" si="31"/>
        <v>4004</v>
      </c>
      <c r="M147" s="32">
        <f t="shared" si="31"/>
        <v>4004</v>
      </c>
      <c r="N147" s="32">
        <f t="shared" si="31"/>
        <v>4004</v>
      </c>
      <c r="O147" s="32">
        <f t="shared" si="31"/>
        <v>4004</v>
      </c>
      <c r="P147" s="32">
        <f t="shared" si="31"/>
        <v>4004</v>
      </c>
      <c r="Q147" s="32">
        <f t="shared" si="31"/>
        <v>4004</v>
      </c>
      <c r="R147" s="32">
        <f t="shared" si="31"/>
        <v>4004</v>
      </c>
      <c r="S147" s="32">
        <f t="shared" si="31"/>
        <v>4004</v>
      </c>
      <c r="T147" s="32">
        <f t="shared" si="31"/>
        <v>4004</v>
      </c>
      <c r="U147" s="32">
        <f t="shared" si="31"/>
        <v>4004</v>
      </c>
      <c r="V147" s="32">
        <f t="shared" si="31"/>
        <v>4004</v>
      </c>
      <c r="W147" s="32">
        <f t="shared" si="31"/>
        <v>4004</v>
      </c>
      <c r="X147" s="32">
        <f t="shared" si="31"/>
        <v>4004</v>
      </c>
      <c r="Y147" s="32">
        <f t="shared" si="31"/>
        <v>4171.2</v>
      </c>
      <c r="Z147" s="32">
        <f t="shared" si="31"/>
        <v>4254.8</v>
      </c>
      <c r="AA147" s="32">
        <f t="shared" si="31"/>
        <v>4422</v>
      </c>
      <c r="AB147" s="32">
        <f t="shared" si="31"/>
        <v>4589.2</v>
      </c>
      <c r="AC147" s="32">
        <f t="shared" si="31"/>
        <v>4756.3999999999996</v>
      </c>
      <c r="AD147" s="32">
        <f t="shared" si="31"/>
        <v>4840</v>
      </c>
      <c r="AE147" s="32">
        <f t="shared" si="31"/>
        <v>4840</v>
      </c>
      <c r="AF147" s="32">
        <f t="shared" si="31"/>
        <v>4840</v>
      </c>
      <c r="AG147" s="32">
        <f t="shared" si="31"/>
        <v>4840</v>
      </c>
      <c r="AH147" s="82">
        <f t="shared" si="31"/>
        <v>4840</v>
      </c>
    </row>
    <row r="148" spans="1:35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H148" si="32">E147*$C148</f>
        <v>414.12689999999998</v>
      </c>
      <c r="F148" s="32">
        <f t="shared" si="32"/>
        <v>414.12689999999998</v>
      </c>
      <c r="G148" s="32">
        <f t="shared" si="32"/>
        <v>414.12689999999998</v>
      </c>
      <c r="H148" s="32">
        <f t="shared" si="32"/>
        <v>414.12689999999998</v>
      </c>
      <c r="I148" s="32">
        <f t="shared" si="32"/>
        <v>414.12689999999998</v>
      </c>
      <c r="J148" s="32">
        <f t="shared" si="32"/>
        <v>414.12689999999998</v>
      </c>
      <c r="K148" s="32">
        <f t="shared" si="32"/>
        <v>259.8596</v>
      </c>
      <c r="L148" s="32">
        <f t="shared" si="32"/>
        <v>259.8596</v>
      </c>
      <c r="M148" s="32">
        <f t="shared" si="32"/>
        <v>259.8596</v>
      </c>
      <c r="N148" s="32">
        <f t="shared" si="32"/>
        <v>259.8596</v>
      </c>
      <c r="O148" s="32">
        <f t="shared" si="32"/>
        <v>259.8596</v>
      </c>
      <c r="P148" s="32">
        <f t="shared" si="32"/>
        <v>259.8596</v>
      </c>
      <c r="Q148" s="32">
        <f t="shared" si="32"/>
        <v>259.8596</v>
      </c>
      <c r="R148" s="32">
        <f t="shared" si="32"/>
        <v>259.8596</v>
      </c>
      <c r="S148" s="32">
        <f t="shared" si="32"/>
        <v>259.8596</v>
      </c>
      <c r="T148" s="32">
        <f t="shared" si="32"/>
        <v>259.8596</v>
      </c>
      <c r="U148" s="32">
        <f t="shared" si="32"/>
        <v>259.8596</v>
      </c>
      <c r="V148" s="32">
        <f t="shared" si="32"/>
        <v>259.8596</v>
      </c>
      <c r="W148" s="32">
        <f t="shared" si="32"/>
        <v>259.8596</v>
      </c>
      <c r="X148" s="32">
        <f t="shared" si="32"/>
        <v>259.8596</v>
      </c>
      <c r="Y148" s="32">
        <f t="shared" si="32"/>
        <v>270.71087999999997</v>
      </c>
      <c r="Z148" s="32">
        <f t="shared" si="32"/>
        <v>276.13652000000002</v>
      </c>
      <c r="AA148" s="32">
        <f t="shared" si="32"/>
        <v>286.98779999999999</v>
      </c>
      <c r="AB148" s="32">
        <f t="shared" si="32"/>
        <v>297.83907999999997</v>
      </c>
      <c r="AC148" s="32">
        <f t="shared" si="32"/>
        <v>308.69036</v>
      </c>
      <c r="AD148" s="32">
        <f t="shared" si="32"/>
        <v>314.11599999999999</v>
      </c>
      <c r="AE148" s="32">
        <f t="shared" si="32"/>
        <v>314.11599999999999</v>
      </c>
      <c r="AF148" s="32">
        <f t="shared" si="32"/>
        <v>314.11599999999999</v>
      </c>
      <c r="AG148" s="32">
        <f t="shared" si="32"/>
        <v>314.11599999999999</v>
      </c>
      <c r="AH148" s="82">
        <f t="shared" si="32"/>
        <v>314.11599999999999</v>
      </c>
      <c r="AI148" s="78"/>
    </row>
    <row r="149" spans="1:35" s="39" customFormat="1" ht="15.95" customHeight="1" x14ac:dyDescent="0.2">
      <c r="A149" s="35"/>
      <c r="B149" s="34" t="s">
        <v>107</v>
      </c>
      <c r="C149" s="36"/>
      <c r="D149" s="37"/>
      <c r="E149" s="38">
        <f t="shared" ref="E149:AH149" si="33">E147-E148</f>
        <v>5966.8730999999998</v>
      </c>
      <c r="F149" s="38">
        <f t="shared" si="33"/>
        <v>5966.8730999999998</v>
      </c>
      <c r="G149" s="38">
        <f t="shared" si="33"/>
        <v>5966.8730999999998</v>
      </c>
      <c r="H149" s="38">
        <f t="shared" si="33"/>
        <v>5966.8730999999998</v>
      </c>
      <c r="I149" s="38">
        <f t="shared" si="33"/>
        <v>5966.8730999999998</v>
      </c>
      <c r="J149" s="38">
        <f t="shared" si="33"/>
        <v>5966.8730999999998</v>
      </c>
      <c r="K149" s="38">
        <f t="shared" si="33"/>
        <v>3744.1404000000002</v>
      </c>
      <c r="L149" s="38">
        <f t="shared" si="33"/>
        <v>3744.1404000000002</v>
      </c>
      <c r="M149" s="38">
        <f t="shared" si="33"/>
        <v>3744.1404000000002</v>
      </c>
      <c r="N149" s="38">
        <f t="shared" si="33"/>
        <v>3744.1404000000002</v>
      </c>
      <c r="O149" s="38">
        <f t="shared" si="33"/>
        <v>3744.1404000000002</v>
      </c>
      <c r="P149" s="38">
        <f t="shared" si="33"/>
        <v>3744.1404000000002</v>
      </c>
      <c r="Q149" s="38">
        <f t="shared" si="33"/>
        <v>3744.1404000000002</v>
      </c>
      <c r="R149" s="38">
        <f t="shared" si="33"/>
        <v>3744.1404000000002</v>
      </c>
      <c r="S149" s="38">
        <f t="shared" si="33"/>
        <v>3744.1404000000002</v>
      </c>
      <c r="T149" s="38">
        <f t="shared" si="33"/>
        <v>3744.1404000000002</v>
      </c>
      <c r="U149" s="38">
        <f t="shared" si="33"/>
        <v>3744.1404000000002</v>
      </c>
      <c r="V149" s="38">
        <f t="shared" si="33"/>
        <v>3744.1404000000002</v>
      </c>
      <c r="W149" s="38">
        <f t="shared" si="33"/>
        <v>3744.1404000000002</v>
      </c>
      <c r="X149" s="38">
        <f t="shared" si="33"/>
        <v>3744.1404000000002</v>
      </c>
      <c r="Y149" s="38">
        <f t="shared" si="33"/>
        <v>3900.4891199999997</v>
      </c>
      <c r="Z149" s="38">
        <f t="shared" si="33"/>
        <v>3978.6634800000002</v>
      </c>
      <c r="AA149" s="38">
        <f t="shared" si="33"/>
        <v>4135.0122000000001</v>
      </c>
      <c r="AB149" s="38">
        <f t="shared" si="33"/>
        <v>4291.3609200000001</v>
      </c>
      <c r="AC149" s="38">
        <f t="shared" si="33"/>
        <v>4447.70964</v>
      </c>
      <c r="AD149" s="38">
        <f t="shared" si="33"/>
        <v>4525.884</v>
      </c>
      <c r="AE149" s="38">
        <f t="shared" si="33"/>
        <v>4525.884</v>
      </c>
      <c r="AF149" s="38">
        <f t="shared" si="33"/>
        <v>4525.884</v>
      </c>
      <c r="AG149" s="38">
        <f t="shared" si="33"/>
        <v>4525.884</v>
      </c>
      <c r="AH149" s="83">
        <f t="shared" si="33"/>
        <v>4525.884</v>
      </c>
      <c r="AI149" s="78"/>
    </row>
    <row r="150" spans="1:35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0"/>
    </row>
    <row r="151" spans="1:35" s="3" customFormat="1" ht="15.95" customHeight="1" x14ac:dyDescent="0.2">
      <c r="A151" s="5"/>
      <c r="B151" s="6"/>
      <c r="C151" s="5">
        <f>SUM(E149:AH149)/30</f>
        <v>4386.7286520000025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0"/>
    </row>
    <row r="152" spans="1:35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0"/>
    </row>
    <row r="153" spans="1:35" s="3" customFormat="1" ht="15.95" customHeight="1" x14ac:dyDescent="0.2">
      <c r="A153" s="28"/>
      <c r="B153" s="29" t="s">
        <v>108</v>
      </c>
      <c r="C153" s="30"/>
      <c r="D153" s="31"/>
      <c r="E153" s="38">
        <f t="shared" ref="E153:AH153" si="34">E14+E24+E35+E54+E74+E86+E103+E136+E149</f>
        <v>68559.922628</v>
      </c>
      <c r="F153" s="38">
        <f t="shared" si="34"/>
        <v>68559.922628</v>
      </c>
      <c r="G153" s="38">
        <f t="shared" si="34"/>
        <v>68559.922628</v>
      </c>
      <c r="H153" s="38">
        <f t="shared" si="34"/>
        <v>68559.922628</v>
      </c>
      <c r="I153" s="38">
        <f t="shared" si="34"/>
        <v>68559.922628</v>
      </c>
      <c r="J153" s="38">
        <f t="shared" si="34"/>
        <v>68559.922628</v>
      </c>
      <c r="K153" s="38">
        <f t="shared" si="34"/>
        <v>64461.716928000009</v>
      </c>
      <c r="L153" s="38">
        <f t="shared" si="34"/>
        <v>64461.716928000009</v>
      </c>
      <c r="M153" s="38">
        <f t="shared" si="34"/>
        <v>64707.391927999997</v>
      </c>
      <c r="N153" s="38">
        <f t="shared" si="34"/>
        <v>64830.229428000006</v>
      </c>
      <c r="O153" s="38">
        <f t="shared" si="34"/>
        <v>65075.904428000009</v>
      </c>
      <c r="P153" s="38">
        <f t="shared" si="34"/>
        <v>65321.579427999997</v>
      </c>
      <c r="Q153" s="38">
        <f t="shared" si="34"/>
        <v>65567.254428</v>
      </c>
      <c r="R153" s="38">
        <f t="shared" si="34"/>
        <v>61688.099828000006</v>
      </c>
      <c r="S153" s="38">
        <f t="shared" si="34"/>
        <v>61774.929428000003</v>
      </c>
      <c r="T153" s="38">
        <f t="shared" si="34"/>
        <v>61948.588627999998</v>
      </c>
      <c r="U153" s="38">
        <f t="shared" si="34"/>
        <v>62122.247828000007</v>
      </c>
      <c r="V153" s="38">
        <f t="shared" si="34"/>
        <v>62386.727028000008</v>
      </c>
      <c r="W153" s="38">
        <f t="shared" si="34"/>
        <v>62683.712668000007</v>
      </c>
      <c r="X153" s="38">
        <f t="shared" si="34"/>
        <v>62856.905687999999</v>
      </c>
      <c r="Y153" s="38">
        <f t="shared" si="34"/>
        <v>62788.305248000004</v>
      </c>
      <c r="Z153" s="38">
        <f t="shared" si="34"/>
        <v>63404.382648000006</v>
      </c>
      <c r="AA153" s="38">
        <f t="shared" si="34"/>
        <v>64165.865507999995</v>
      </c>
      <c r="AB153" s="38">
        <f t="shared" si="34"/>
        <v>64856.130647999991</v>
      </c>
      <c r="AC153" s="38">
        <f t="shared" si="34"/>
        <v>65675.252288000003</v>
      </c>
      <c r="AD153" s="38">
        <f t="shared" si="34"/>
        <v>66787.431928000005</v>
      </c>
      <c r="AE153" s="38">
        <f t="shared" si="34"/>
        <v>67378.253508000009</v>
      </c>
      <c r="AF153" s="38">
        <f t="shared" si="34"/>
        <v>67994.198348000005</v>
      </c>
      <c r="AG153" s="38">
        <f t="shared" si="34"/>
        <v>69123.782888000002</v>
      </c>
      <c r="AH153" s="83">
        <f t="shared" si="34"/>
        <v>70181.117668000006</v>
      </c>
    </row>
    <row r="154" spans="1:35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0"/>
    </row>
    <row r="155" spans="1:35" s="3" customFormat="1" ht="15.95" customHeight="1" x14ac:dyDescent="0.2">
      <c r="A155" s="5"/>
      <c r="B155" s="6"/>
      <c r="C155" s="5">
        <f>SUM(E153:AH153)/30</f>
        <v>65453.375367999979</v>
      </c>
      <c r="D155" s="7"/>
      <c r="E155" s="67">
        <f t="shared" ref="E155:AH155" si="35">(E12+E22+E33+E52+E72+E84+E101+E134+E147)/87012</f>
        <v>0.82579276421643</v>
      </c>
      <c r="F155" s="67">
        <f t="shared" si="35"/>
        <v>0.82579276421643</v>
      </c>
      <c r="G155" s="67">
        <f t="shared" si="35"/>
        <v>0.82579276421643</v>
      </c>
      <c r="H155" s="67">
        <f t="shared" si="35"/>
        <v>0.82579276421643</v>
      </c>
      <c r="I155" s="67">
        <f t="shared" si="35"/>
        <v>0.82579276421643</v>
      </c>
      <c r="J155" s="67">
        <f t="shared" si="35"/>
        <v>0.82579276421643</v>
      </c>
      <c r="K155" s="67">
        <f t="shared" si="35"/>
        <v>0.77562726980186647</v>
      </c>
      <c r="L155" s="67">
        <f t="shared" si="35"/>
        <v>0.77562726980186647</v>
      </c>
      <c r="M155" s="67">
        <f t="shared" si="35"/>
        <v>0.77850043672137181</v>
      </c>
      <c r="N155" s="67">
        <f t="shared" si="35"/>
        <v>0.77993702018112454</v>
      </c>
      <c r="O155" s="67">
        <f t="shared" si="35"/>
        <v>0.78281018710062988</v>
      </c>
      <c r="P155" s="67">
        <f t="shared" si="35"/>
        <v>0.78568335402013523</v>
      </c>
      <c r="Q155" s="67">
        <f t="shared" si="35"/>
        <v>0.78855652093964057</v>
      </c>
      <c r="R155" s="67">
        <f t="shared" si="35"/>
        <v>0.74163655587735033</v>
      </c>
      <c r="S155" s="67">
        <f t="shared" si="35"/>
        <v>0.74266744816806884</v>
      </c>
      <c r="T155" s="67">
        <f t="shared" si="35"/>
        <v>0.74472923274950587</v>
      </c>
      <c r="U155" s="67">
        <f t="shared" si="35"/>
        <v>0.74679101733094289</v>
      </c>
      <c r="V155" s="67">
        <f t="shared" si="35"/>
        <v>0.74995150094239871</v>
      </c>
      <c r="W155" s="67">
        <f t="shared" si="35"/>
        <v>0.75346021238449867</v>
      </c>
      <c r="X155" s="67">
        <f t="shared" si="35"/>
        <v>0.75552314623270356</v>
      </c>
      <c r="Y155" s="67">
        <f t="shared" si="35"/>
        <v>0.75476692869948969</v>
      </c>
      <c r="Z155" s="67">
        <f t="shared" si="35"/>
        <v>0.76216590815059992</v>
      </c>
      <c r="AA155" s="67">
        <f t="shared" si="35"/>
        <v>0.77128419068634202</v>
      </c>
      <c r="AB155" s="67">
        <f t="shared" si="35"/>
        <v>0.77958994161724826</v>
      </c>
      <c r="AC155" s="67">
        <f t="shared" si="35"/>
        <v>0.7894460534179194</v>
      </c>
      <c r="AD155" s="67">
        <f t="shared" si="35"/>
        <v>0.80275915965613942</v>
      </c>
      <c r="AE155" s="67">
        <f t="shared" si="35"/>
        <v>0.80981680687721236</v>
      </c>
      <c r="AF155" s="67">
        <f t="shared" si="35"/>
        <v>0.81686640923091058</v>
      </c>
      <c r="AG155" s="67">
        <f t="shared" si="35"/>
        <v>0.83028294947823289</v>
      </c>
      <c r="AH155" s="86">
        <f t="shared" si="35"/>
        <v>0.84281570358111513</v>
      </c>
      <c r="AI155" s="59"/>
    </row>
    <row r="156" spans="1:35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0"/>
    </row>
    <row r="157" spans="1:35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0"/>
    </row>
    <row r="158" spans="1:35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7"/>
    </row>
    <row r="159" spans="1:35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Dec00</vt:lpstr>
      <vt:lpstr>Jan01</vt:lpstr>
      <vt:lpstr>Feb01</vt:lpstr>
      <vt:lpstr>Mar01</vt:lpstr>
      <vt:lpstr>Apr01</vt:lpstr>
      <vt:lpstr>Apr01!Print_Area</vt:lpstr>
      <vt:lpstr>Dec00!Print_Area</vt:lpstr>
      <vt:lpstr>Feb01!Print_Area</vt:lpstr>
      <vt:lpstr>Jan01!Print_Area</vt:lpstr>
      <vt:lpstr>Mar01!Print_Area</vt:lpstr>
      <vt:lpstr>Apr01!Print_Titles</vt:lpstr>
      <vt:lpstr>Dec00!Print_Titles</vt:lpstr>
      <vt:lpstr>Feb01!Print_Titles</vt:lpstr>
      <vt:lpstr>Jan01!Print_Titles</vt:lpstr>
      <vt:lpstr>Mar01!Print_Titles</vt:lpstr>
    </vt:vector>
  </TitlesOfParts>
  <Company>HGP,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Felienne</cp:lastModifiedBy>
  <cp:lastPrinted>2000-11-07T17:18:08Z</cp:lastPrinted>
  <dcterms:created xsi:type="dcterms:W3CDTF">1997-08-26T13:58:11Z</dcterms:created>
  <dcterms:modified xsi:type="dcterms:W3CDTF">2014-09-03T16:16:52Z</dcterms:modified>
</cp:coreProperties>
</file>