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5480" windowHeight="1164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152511" calcMode="manual" iterate="1" iterateCount="3"/>
</workbook>
</file>

<file path=xl/calcChain.xml><?xml version="1.0" encoding="utf-8"?>
<calcChain xmlns="http://schemas.openxmlformats.org/spreadsheetml/2006/main">
  <c r="G57" i="4" l="1"/>
  <c r="A4" i="3"/>
  <c r="E4" i="3"/>
  <c r="B5" i="3"/>
  <c r="A5" i="3" s="1"/>
  <c r="E5" i="3"/>
  <c r="J5" i="3"/>
  <c r="K5" i="3"/>
  <c r="L5" i="3"/>
  <c r="B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A9" i="5"/>
  <c r="E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A12" i="5"/>
  <c r="E12" i="5"/>
  <c r="A13" i="5"/>
  <c r="E13" i="5"/>
  <c r="A14" i="5"/>
  <c r="E14" i="5"/>
  <c r="A15" i="5"/>
  <c r="E15" i="5"/>
  <c r="A16" i="5"/>
  <c r="E16" i="5"/>
  <c r="A17" i="5"/>
  <c r="E17" i="5"/>
  <c r="E18" i="5"/>
  <c r="B24" i="5"/>
  <c r="B25" i="5"/>
  <c r="B26" i="5"/>
  <c r="B27" i="5"/>
  <c r="B28" i="5"/>
  <c r="B29" i="5"/>
  <c r="B30" i="5"/>
  <c r="D31" i="5"/>
  <c r="A9" i="7"/>
  <c r="E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A12" i="7"/>
  <c r="E12" i="7"/>
  <c r="A13" i="7"/>
  <c r="E13" i="7"/>
  <c r="A14" i="7"/>
  <c r="E14" i="7"/>
  <c r="A15" i="7"/>
  <c r="E15" i="7"/>
  <c r="A16" i="7"/>
  <c r="E16" i="7"/>
  <c r="A17" i="7"/>
  <c r="E17" i="7"/>
  <c r="E18" i="7"/>
  <c r="E19" i="7"/>
  <c r="E22" i="7" s="1"/>
  <c r="B24" i="7"/>
  <c r="B25" i="7"/>
  <c r="B26" i="7"/>
  <c r="B27" i="7"/>
  <c r="E27" i="7"/>
  <c r="E36" i="7" s="1"/>
  <c r="E46" i="7" s="1"/>
  <c r="B28" i="7"/>
  <c r="B29" i="7"/>
  <c r="E29" i="7"/>
  <c r="B30" i="7"/>
  <c r="D31" i="7"/>
  <c r="E38" i="7"/>
  <c r="E84" i="7"/>
  <c r="A9" i="8"/>
  <c r="E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A12" i="8"/>
  <c r="E12" i="8"/>
  <c r="A13" i="8"/>
  <c r="E13" i="8"/>
  <c r="F13" i="8"/>
  <c r="A14" i="8"/>
  <c r="E14" i="8"/>
  <c r="A15" i="8"/>
  <c r="E15" i="8"/>
  <c r="A16" i="8"/>
  <c r="E16" i="8"/>
  <c r="A17" i="8"/>
  <c r="E17" i="8"/>
  <c r="F17" i="8"/>
  <c r="E18" i="8"/>
  <c r="B24" i="8"/>
  <c r="B25" i="8"/>
  <c r="B26" i="8"/>
  <c r="B27" i="8"/>
  <c r="B28" i="8"/>
  <c r="B29" i="8"/>
  <c r="B30" i="8"/>
  <c r="D31" i="8"/>
  <c r="A9" i="9"/>
  <c r="E9" i="9"/>
  <c r="E19" i="9" s="1"/>
  <c r="E22" i="9" s="1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A12" i="9"/>
  <c r="E12" i="9"/>
  <c r="E23" i="9" s="1"/>
  <c r="A13" i="9"/>
  <c r="E13" i="9"/>
  <c r="A14" i="9"/>
  <c r="E14" i="9"/>
  <c r="F14" i="9"/>
  <c r="A15" i="9"/>
  <c r="E15" i="9"/>
  <c r="A16" i="9"/>
  <c r="E16" i="9"/>
  <c r="A17" i="9"/>
  <c r="E17" i="9"/>
  <c r="F17" i="9"/>
  <c r="E18" i="9"/>
  <c r="F18" i="9"/>
  <c r="B24" i="9"/>
  <c r="B25" i="9"/>
  <c r="B26" i="9"/>
  <c r="B27" i="9"/>
  <c r="E27" i="9"/>
  <c r="E36" i="9" s="1"/>
  <c r="B28" i="9"/>
  <c r="B29" i="9"/>
  <c r="B30" i="9"/>
  <c r="D31" i="9"/>
  <c r="A9" i="10"/>
  <c r="E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A12" i="10"/>
  <c r="E12" i="10"/>
  <c r="A13" i="10"/>
  <c r="E13" i="10"/>
  <c r="A14" i="10"/>
  <c r="E14" i="10"/>
  <c r="F14" i="10"/>
  <c r="A15" i="10"/>
  <c r="E15" i="10"/>
  <c r="E23" i="10" s="1"/>
  <c r="A16" i="10"/>
  <c r="E16" i="10"/>
  <c r="A17" i="10"/>
  <c r="E17" i="10"/>
  <c r="E18" i="10"/>
  <c r="E19" i="10"/>
  <c r="E22" i="10" s="1"/>
  <c r="B24" i="10"/>
  <c r="B25" i="10"/>
  <c r="B26" i="10"/>
  <c r="B27" i="10"/>
  <c r="B28" i="10"/>
  <c r="B29" i="10"/>
  <c r="B30" i="10"/>
  <c r="D31" i="10"/>
  <c r="E54" i="10"/>
  <c r="C4" i="1"/>
  <c r="G7" i="1"/>
  <c r="D13" i="1"/>
  <c r="D27" i="1"/>
  <c r="D28" i="1"/>
  <c r="D29" i="1"/>
  <c r="D31" i="1"/>
  <c r="D34" i="1"/>
  <c r="E39" i="1"/>
  <c r="E2" i="10" s="1"/>
  <c r="F39" i="1"/>
  <c r="E40" i="1"/>
  <c r="A42" i="1"/>
  <c r="A5" i="4" s="1"/>
  <c r="E42" i="1"/>
  <c r="A43" i="1"/>
  <c r="A6" i="4" s="1"/>
  <c r="F43" i="1"/>
  <c r="A44" i="1"/>
  <c r="A7" i="4" s="1"/>
  <c r="A45" i="1"/>
  <c r="A8" i="4" s="1"/>
  <c r="F45" i="1"/>
  <c r="A46" i="1"/>
  <c r="A9" i="4" s="1"/>
  <c r="F46" i="1"/>
  <c r="F12" i="10" s="1"/>
  <c r="G46" i="1"/>
  <c r="A47" i="1"/>
  <c r="A10" i="4" s="1"/>
  <c r="F47" i="1"/>
  <c r="A48" i="1"/>
  <c r="A11" i="4" s="1"/>
  <c r="F48" i="1"/>
  <c r="G48" i="1"/>
  <c r="H48" i="1"/>
  <c r="H14" i="5" s="1"/>
  <c r="A49" i="1"/>
  <c r="A12" i="4" s="1"/>
  <c r="D49" i="1"/>
  <c r="F49" i="1"/>
  <c r="A50" i="1"/>
  <c r="A13" i="4" s="1"/>
  <c r="F50" i="1"/>
  <c r="A51" i="1"/>
  <c r="A14" i="4" s="1"/>
  <c r="F51" i="1"/>
  <c r="G51" i="1"/>
  <c r="F52" i="1"/>
  <c r="G52" i="1"/>
  <c r="D53" i="1"/>
  <c r="F53" i="1"/>
  <c r="E54" i="1"/>
  <c r="E100" i="1" s="1"/>
  <c r="A56" i="1"/>
  <c r="A19" i="4" s="1"/>
  <c r="C56" i="1"/>
  <c r="E56" i="1"/>
  <c r="A57" i="1"/>
  <c r="A20" i="4" s="1"/>
  <c r="A58" i="1"/>
  <c r="A21" i="4" s="1"/>
  <c r="A59" i="1"/>
  <c r="A22" i="4" s="1"/>
  <c r="A60" i="1"/>
  <c r="A23" i="4" s="1"/>
  <c r="A61" i="1"/>
  <c r="A24" i="4" s="1"/>
  <c r="A62" i="1"/>
  <c r="A25" i="4" s="1"/>
  <c r="A63" i="1"/>
  <c r="A26" i="4" s="1"/>
  <c r="A64" i="1"/>
  <c r="A27" i="4" s="1"/>
  <c r="E65" i="1"/>
  <c r="F65" i="1"/>
  <c r="G65" i="1"/>
  <c r="H65" i="1"/>
  <c r="I65" i="1"/>
  <c r="J65" i="1"/>
  <c r="K65" i="1"/>
  <c r="L65" i="1"/>
  <c r="M65" i="1"/>
  <c r="N65" i="1"/>
  <c r="E71" i="1"/>
  <c r="A72" i="1"/>
  <c r="A73" i="1"/>
  <c r="A74" i="1"/>
  <c r="A75" i="1"/>
  <c r="A76" i="1"/>
  <c r="A77" i="1"/>
  <c r="A78" i="1"/>
  <c r="A79" i="1"/>
  <c r="A80" i="1"/>
  <c r="A81" i="1"/>
  <c r="A82" i="1"/>
  <c r="A86" i="1"/>
  <c r="A87" i="1"/>
  <c r="A88" i="1"/>
  <c r="A89" i="1"/>
  <c r="A90" i="1"/>
  <c r="A91" i="1"/>
  <c r="A92" i="1"/>
  <c r="A93" i="1"/>
  <c r="A94" i="1"/>
  <c r="D98" i="1"/>
  <c r="D103" i="1"/>
  <c r="E108" i="1"/>
  <c r="E111" i="1"/>
  <c r="E50" i="4" s="1"/>
  <c r="F111" i="1"/>
  <c r="F50" i="4" s="1"/>
  <c r="G111" i="1"/>
  <c r="G50" i="4" s="1"/>
  <c r="H111" i="1"/>
  <c r="H50" i="4" s="1"/>
  <c r="I111" i="1"/>
  <c r="I50" i="4" s="1"/>
  <c r="J111" i="1"/>
  <c r="J50" i="4" s="1"/>
  <c r="K111" i="1"/>
  <c r="K50" i="4" s="1"/>
  <c r="L111" i="1"/>
  <c r="L50" i="4" s="1"/>
  <c r="M111" i="1"/>
  <c r="M50" i="4" s="1"/>
  <c r="N111" i="1"/>
  <c r="N50" i="4" s="1"/>
  <c r="E117" i="1"/>
  <c r="D119" i="1"/>
  <c r="E119" i="1"/>
  <c r="E54" i="9" l="1"/>
  <c r="E26" i="10"/>
  <c r="E35" i="10" s="1"/>
  <c r="E25" i="10"/>
  <c r="E34" i="10" s="1"/>
  <c r="E30" i="10"/>
  <c r="E39" i="10" s="1"/>
  <c r="E29" i="10"/>
  <c r="E38" i="10" s="1"/>
  <c r="E28" i="10"/>
  <c r="E37" i="10" s="1"/>
  <c r="E27" i="10"/>
  <c r="E36" i="10" s="1"/>
  <c r="E24" i="10"/>
  <c r="E33" i="10" s="1"/>
  <c r="E30" i="4"/>
  <c r="F15" i="5"/>
  <c r="F15" i="7"/>
  <c r="G49" i="1"/>
  <c r="F15" i="8"/>
  <c r="F15" i="9"/>
  <c r="F15" i="10"/>
  <c r="G17" i="5"/>
  <c r="G17" i="7"/>
  <c r="G17" i="8"/>
  <c r="G17" i="10"/>
  <c r="H51" i="1"/>
  <c r="F13" i="5"/>
  <c r="F13" i="7"/>
  <c r="F13" i="9"/>
  <c r="G47" i="1"/>
  <c r="F2" i="4"/>
  <c r="F3" i="4" s="1"/>
  <c r="F2" i="5"/>
  <c r="F2" i="7"/>
  <c r="F2" i="10"/>
  <c r="F71" i="1"/>
  <c r="F2" i="9"/>
  <c r="F108" i="1"/>
  <c r="F119" i="1" s="1"/>
  <c r="G39" i="1"/>
  <c r="F40" i="1"/>
  <c r="G18" i="8"/>
  <c r="G18" i="7"/>
  <c r="G18" i="5"/>
  <c r="G18" i="10"/>
  <c r="G18" i="9"/>
  <c r="H52" i="1"/>
  <c r="F11" i="5"/>
  <c r="F11" i="9"/>
  <c r="F11" i="8"/>
  <c r="F11" i="10"/>
  <c r="G45" i="1"/>
  <c r="F11" i="7"/>
  <c r="E86" i="7"/>
  <c r="E48" i="7"/>
  <c r="F2" i="8"/>
  <c r="G14" i="5"/>
  <c r="G14" i="7"/>
  <c r="G14" i="8"/>
  <c r="G14" i="10"/>
  <c r="E46" i="9"/>
  <c r="E84" i="9"/>
  <c r="G12" i="5"/>
  <c r="G12" i="7"/>
  <c r="G12" i="8"/>
  <c r="G12" i="10"/>
  <c r="G12" i="9"/>
  <c r="H46" i="1"/>
  <c r="F13" i="10"/>
  <c r="G17" i="9"/>
  <c r="E25" i="9"/>
  <c r="E34" i="9" s="1"/>
  <c r="E28" i="9"/>
  <c r="E37" i="9" s="1"/>
  <c r="E24" i="9"/>
  <c r="E33" i="9" s="1"/>
  <c r="E26" i="9"/>
  <c r="E35" i="9" s="1"/>
  <c r="E30" i="9"/>
  <c r="E39" i="9" s="1"/>
  <c r="E29" i="9"/>
  <c r="E38" i="9" s="1"/>
  <c r="G53" i="1"/>
  <c r="E43" i="4"/>
  <c r="E44" i="4"/>
  <c r="H14" i="7"/>
  <c r="H14" i="9"/>
  <c r="H14" i="8"/>
  <c r="I48" i="1"/>
  <c r="H14" i="10"/>
  <c r="C121" i="1"/>
  <c r="F42" i="1"/>
  <c r="G14" i="9"/>
  <c r="E23" i="8"/>
  <c r="F16" i="5"/>
  <c r="F16" i="8"/>
  <c r="F16" i="9"/>
  <c r="F16" i="7"/>
  <c r="F16" i="10"/>
  <c r="F9" i="5"/>
  <c r="F9" i="7"/>
  <c r="F9" i="10"/>
  <c r="F9" i="8"/>
  <c r="F9" i="9"/>
  <c r="E23" i="7"/>
  <c r="F56" i="1"/>
  <c r="F14" i="7"/>
  <c r="F14" i="5"/>
  <c r="F14" i="8"/>
  <c r="E2" i="4"/>
  <c r="E3" i="4" s="1"/>
  <c r="E2" i="5"/>
  <c r="E2" i="7"/>
  <c r="E2" i="9"/>
  <c r="E2" i="8"/>
  <c r="G56" i="4"/>
  <c r="E26" i="7"/>
  <c r="E35" i="7" s="1"/>
  <c r="E24" i="7"/>
  <c r="E33" i="7" s="1"/>
  <c r="E30" i="7"/>
  <c r="E39" i="7" s="1"/>
  <c r="E28" i="7"/>
  <c r="E37" i="7" s="1"/>
  <c r="E25" i="7"/>
  <c r="E34" i="7" s="1"/>
  <c r="F18" i="5"/>
  <c r="F18" i="7"/>
  <c r="F18" i="8"/>
  <c r="F17" i="5"/>
  <c r="F17" i="7"/>
  <c r="F17" i="10"/>
  <c r="G50" i="1"/>
  <c r="G43" i="1"/>
  <c r="F18" i="10"/>
  <c r="F12" i="5"/>
  <c r="F12" i="8"/>
  <c r="F12" i="7"/>
  <c r="F12" i="9"/>
  <c r="E19" i="5"/>
  <c r="E22" i="5" s="1"/>
  <c r="E23" i="5"/>
  <c r="E19" i="8"/>
  <c r="E22" i="8" s="1"/>
  <c r="M5" i="3"/>
  <c r="A6" i="3"/>
  <c r="B7" i="3"/>
  <c r="E48" i="10" l="1"/>
  <c r="E86" i="10"/>
  <c r="E27" i="8"/>
  <c r="E36" i="8" s="1"/>
  <c r="E25" i="8"/>
  <c r="E34" i="8" s="1"/>
  <c r="E26" i="8"/>
  <c r="E35" i="8" s="1"/>
  <c r="E30" i="8"/>
  <c r="E39" i="8" s="1"/>
  <c r="E24" i="8"/>
  <c r="E33" i="8" s="1"/>
  <c r="E28" i="8"/>
  <c r="E37" i="8" s="1"/>
  <c r="E29" i="8"/>
  <c r="E38" i="8" s="1"/>
  <c r="E81" i="7"/>
  <c r="E40" i="7"/>
  <c r="E41" i="7" s="1"/>
  <c r="E43" i="7"/>
  <c r="F117" i="1"/>
  <c r="I14" i="5"/>
  <c r="I14" i="7"/>
  <c r="I14" i="8"/>
  <c r="J48" i="1"/>
  <c r="I14" i="9"/>
  <c r="I14" i="10"/>
  <c r="E40" i="9"/>
  <c r="E41" i="9" s="1"/>
  <c r="E81" i="9"/>
  <c r="E88" i="9" s="1"/>
  <c r="E94" i="9" s="1"/>
  <c r="E43" i="9"/>
  <c r="E42" i="4"/>
  <c r="G13" i="5"/>
  <c r="G13" i="8"/>
  <c r="G13" i="9"/>
  <c r="G13" i="7"/>
  <c r="G13" i="10"/>
  <c r="H47" i="1"/>
  <c r="E85" i="10"/>
  <c r="E47" i="10"/>
  <c r="E54" i="7"/>
  <c r="E85" i="9"/>
  <c r="E47" i="9"/>
  <c r="E29" i="5"/>
  <c r="E38" i="5" s="1"/>
  <c r="E27" i="5"/>
  <c r="E36" i="5" s="1"/>
  <c r="E25" i="5"/>
  <c r="E34" i="5" s="1"/>
  <c r="E26" i="5"/>
  <c r="E35" i="5" s="1"/>
  <c r="E30" i="5"/>
  <c r="E39" i="5" s="1"/>
  <c r="E24" i="5"/>
  <c r="E33" i="5" s="1"/>
  <c r="E28" i="5"/>
  <c r="E37" i="5" s="1"/>
  <c r="F23" i="9"/>
  <c r="F19" i="9"/>
  <c r="F22" i="9" s="1"/>
  <c r="H53" i="1"/>
  <c r="E44" i="9"/>
  <c r="E82" i="9"/>
  <c r="H18" i="5"/>
  <c r="H18" i="7"/>
  <c r="H18" i="9"/>
  <c r="H18" i="8"/>
  <c r="H18" i="10"/>
  <c r="I52" i="1"/>
  <c r="F44" i="4"/>
  <c r="F43" i="4"/>
  <c r="E87" i="10"/>
  <c r="E49" i="10"/>
  <c r="A7" i="3"/>
  <c r="B8" i="3"/>
  <c r="G9" i="5"/>
  <c r="G9" i="7"/>
  <c r="G9" i="9"/>
  <c r="G9" i="8"/>
  <c r="G42" i="1"/>
  <c r="G9" i="10"/>
  <c r="H43" i="1"/>
  <c r="F23" i="8"/>
  <c r="F19" i="8"/>
  <c r="F22" i="8" s="1"/>
  <c r="G2" i="4"/>
  <c r="G3" i="4" s="1"/>
  <c r="G2" i="7"/>
  <c r="G2" i="5"/>
  <c r="G2" i="8"/>
  <c r="G2" i="10"/>
  <c r="G2" i="9"/>
  <c r="G71" i="1"/>
  <c r="G40" i="1"/>
  <c r="G108" i="1"/>
  <c r="G119" i="1" s="1"/>
  <c r="H39" i="1"/>
  <c r="F30" i="4"/>
  <c r="E44" i="10"/>
  <c r="E82" i="10"/>
  <c r="E54" i="5"/>
  <c r="E45" i="7"/>
  <c r="E83" i="7"/>
  <c r="G16" i="5"/>
  <c r="G16" i="8"/>
  <c r="G16" i="7"/>
  <c r="G16" i="9"/>
  <c r="G16" i="10"/>
  <c r="H50" i="1"/>
  <c r="F23" i="10"/>
  <c r="F19" i="10"/>
  <c r="F22" i="10" s="1"/>
  <c r="G11" i="5"/>
  <c r="G11" i="7"/>
  <c r="G11" i="8"/>
  <c r="G11" i="10"/>
  <c r="H45" i="1"/>
  <c r="G11" i="9"/>
  <c r="E83" i="10"/>
  <c r="E45" i="10"/>
  <c r="E48" i="9"/>
  <c r="E86" i="9"/>
  <c r="H12" i="8"/>
  <c r="H12" i="7"/>
  <c r="H12" i="5"/>
  <c r="H12" i="10"/>
  <c r="H12" i="9"/>
  <c r="I46" i="1"/>
  <c r="H56" i="1"/>
  <c r="H17" i="5"/>
  <c r="H17" i="7"/>
  <c r="H17" i="8"/>
  <c r="H17" i="9"/>
  <c r="I51" i="1"/>
  <c r="H17" i="10"/>
  <c r="G56" i="1"/>
  <c r="N5" i="3"/>
  <c r="E47" i="7"/>
  <c r="E85" i="7"/>
  <c r="F23" i="5"/>
  <c r="F19" i="5"/>
  <c r="F22" i="5" s="1"/>
  <c r="E54" i="8"/>
  <c r="E49" i="9"/>
  <c r="E87" i="9"/>
  <c r="G15" i="5"/>
  <c r="G15" i="8"/>
  <c r="G15" i="10"/>
  <c r="G15" i="7"/>
  <c r="H49" i="1"/>
  <c r="G15" i="9"/>
  <c r="E40" i="10"/>
  <c r="E41" i="10" s="1"/>
  <c r="E43" i="10"/>
  <c r="E81" i="10"/>
  <c r="E82" i="7"/>
  <c r="E44" i="7"/>
  <c r="F23" i="7"/>
  <c r="F19" i="7"/>
  <c r="F22" i="7" s="1"/>
  <c r="E49" i="7"/>
  <c r="E87" i="7"/>
  <c r="F54" i="1"/>
  <c r="F100" i="1" s="1"/>
  <c r="F42" i="4" s="1"/>
  <c r="E45" i="9"/>
  <c r="E83" i="9"/>
  <c r="E46" i="10"/>
  <c r="E84" i="10"/>
  <c r="E50" i="9" l="1"/>
  <c r="H15" i="5"/>
  <c r="H15" i="7"/>
  <c r="H15" i="10"/>
  <c r="I49" i="1"/>
  <c r="H15" i="8"/>
  <c r="H15" i="9"/>
  <c r="F54" i="10"/>
  <c r="O5" i="3"/>
  <c r="G44" i="4"/>
  <c r="G43" i="4"/>
  <c r="G30" i="4"/>
  <c r="G19" i="7"/>
  <c r="G22" i="7" s="1"/>
  <c r="G23" i="7"/>
  <c r="E43" i="5"/>
  <c r="E40" i="5"/>
  <c r="E41" i="5" s="1"/>
  <c r="E81" i="5"/>
  <c r="E50" i="7"/>
  <c r="E45" i="8"/>
  <c r="E83" i="8"/>
  <c r="G23" i="10"/>
  <c r="G19" i="10"/>
  <c r="G22" i="10" s="1"/>
  <c r="E46" i="5"/>
  <c r="E84" i="5"/>
  <c r="E48" i="8"/>
  <c r="E86" i="8"/>
  <c r="E88" i="10"/>
  <c r="E94" i="10" s="1"/>
  <c r="G117" i="1"/>
  <c r="F24" i="8"/>
  <c r="F33" i="8" s="1"/>
  <c r="F25" i="8"/>
  <c r="F34" i="8" s="1"/>
  <c r="F30" i="8"/>
  <c r="F39" i="8" s="1"/>
  <c r="F28" i="8"/>
  <c r="F37" i="8" s="1"/>
  <c r="F26" i="8"/>
  <c r="F35" i="8" s="1"/>
  <c r="F29" i="8"/>
  <c r="F38" i="8" s="1"/>
  <c r="F27" i="8"/>
  <c r="F36" i="8" s="1"/>
  <c r="G23" i="5"/>
  <c r="G19" i="5"/>
  <c r="G22" i="5" s="1"/>
  <c r="E87" i="5"/>
  <c r="E49" i="5"/>
  <c r="J14" i="5"/>
  <c r="J14" i="8"/>
  <c r="J14" i="7"/>
  <c r="J14" i="9"/>
  <c r="J14" i="10"/>
  <c r="K48" i="1"/>
  <c r="E44" i="8"/>
  <c r="E82" i="8"/>
  <c r="E50" i="10"/>
  <c r="F26" i="5"/>
  <c r="F35" i="5" s="1"/>
  <c r="F24" i="5"/>
  <c r="F33" i="5" s="1"/>
  <c r="F30" i="5"/>
  <c r="F39" i="5" s="1"/>
  <c r="F25" i="5"/>
  <c r="F34" i="5" s="1"/>
  <c r="F29" i="5"/>
  <c r="F38" i="5" s="1"/>
  <c r="F27" i="5"/>
  <c r="F36" i="5" s="1"/>
  <c r="F28" i="5"/>
  <c r="F37" i="5" s="1"/>
  <c r="I12" i="5"/>
  <c r="I12" i="7"/>
  <c r="I12" i="8"/>
  <c r="I12" i="9"/>
  <c r="I12" i="10"/>
  <c r="J46" i="1"/>
  <c r="F54" i="8"/>
  <c r="I18" i="5"/>
  <c r="I18" i="7"/>
  <c r="I18" i="8"/>
  <c r="I18" i="9"/>
  <c r="J52" i="1"/>
  <c r="I18" i="10"/>
  <c r="E83" i="5"/>
  <c r="E45" i="5"/>
  <c r="E88" i="7"/>
  <c r="E94" i="7" s="1"/>
  <c r="E84" i="8"/>
  <c r="E46" i="8"/>
  <c r="E48" i="5"/>
  <c r="E86" i="5"/>
  <c r="H2" i="4"/>
  <c r="H3" i="4" s="1"/>
  <c r="H2" i="5"/>
  <c r="H2" i="7"/>
  <c r="H2" i="10"/>
  <c r="H2" i="9"/>
  <c r="H40" i="1"/>
  <c r="H71" i="1"/>
  <c r="H108" i="1"/>
  <c r="H119" i="1" s="1"/>
  <c r="H2" i="8"/>
  <c r="I39" i="1"/>
  <c r="H117" i="1"/>
  <c r="F54" i="5"/>
  <c r="I17" i="8"/>
  <c r="I17" i="5"/>
  <c r="I17" i="7"/>
  <c r="I17" i="9"/>
  <c r="I17" i="10"/>
  <c r="J51" i="1"/>
  <c r="H9" i="5"/>
  <c r="H9" i="8"/>
  <c r="H9" i="7"/>
  <c r="H9" i="9"/>
  <c r="H42" i="1"/>
  <c r="I43" i="1"/>
  <c r="H9" i="10"/>
  <c r="B9" i="3"/>
  <c r="A8" i="3"/>
  <c r="I53" i="1"/>
  <c r="E44" i="5"/>
  <c r="E82" i="5"/>
  <c r="F29" i="7"/>
  <c r="F38" i="7" s="1"/>
  <c r="F27" i="7"/>
  <c r="F36" i="7" s="1"/>
  <c r="F28" i="7"/>
  <c r="F37" i="7" s="1"/>
  <c r="F26" i="7"/>
  <c r="F35" i="7" s="1"/>
  <c r="F30" i="7"/>
  <c r="F39" i="7" s="1"/>
  <c r="F24" i="7"/>
  <c r="F33" i="7" s="1"/>
  <c r="F25" i="7"/>
  <c r="F34" i="7" s="1"/>
  <c r="F54" i="7"/>
  <c r="G54" i="1"/>
  <c r="G100" i="1" s="1"/>
  <c r="G42" i="4" s="1"/>
  <c r="E47" i="8"/>
  <c r="E85" i="8"/>
  <c r="H13" i="5"/>
  <c r="H13" i="8"/>
  <c r="H13" i="9"/>
  <c r="H13" i="10"/>
  <c r="H13" i="7"/>
  <c r="I47" i="1"/>
  <c r="F29" i="10"/>
  <c r="F38" i="10" s="1"/>
  <c r="F25" i="10"/>
  <c r="F34" i="10" s="1"/>
  <c r="F26" i="10"/>
  <c r="F35" i="10" s="1"/>
  <c r="F30" i="10"/>
  <c r="F39" i="10" s="1"/>
  <c r="F24" i="10"/>
  <c r="F33" i="10" s="1"/>
  <c r="F28" i="10"/>
  <c r="F37" i="10" s="1"/>
  <c r="F27" i="10"/>
  <c r="F36" i="10" s="1"/>
  <c r="F30" i="9"/>
  <c r="F39" i="9" s="1"/>
  <c r="F25" i="9"/>
  <c r="F34" i="9" s="1"/>
  <c r="F24" i="9"/>
  <c r="F33" i="9" s="1"/>
  <c r="F29" i="9"/>
  <c r="F38" i="9" s="1"/>
  <c r="F26" i="9"/>
  <c r="F35" i="9" s="1"/>
  <c r="F27" i="9"/>
  <c r="F36" i="9" s="1"/>
  <c r="F28" i="9"/>
  <c r="F37" i="9" s="1"/>
  <c r="G19" i="8"/>
  <c r="G22" i="8" s="1"/>
  <c r="G23" i="8"/>
  <c r="F54" i="9"/>
  <c r="E43" i="8"/>
  <c r="E81" i="8"/>
  <c r="E40" i="8"/>
  <c r="E41" i="8" s="1"/>
  <c r="H11" i="7"/>
  <c r="H11" i="5"/>
  <c r="H11" i="8"/>
  <c r="H11" i="10"/>
  <c r="H11" i="9"/>
  <c r="I45" i="1"/>
  <c r="H16" i="5"/>
  <c r="H16" i="7"/>
  <c r="H16" i="8"/>
  <c r="H16" i="9"/>
  <c r="I50" i="1"/>
  <c r="I56" i="1" s="1"/>
  <c r="H16" i="10"/>
  <c r="G19" i="9"/>
  <c r="G22" i="9" s="1"/>
  <c r="G23" i="9"/>
  <c r="E47" i="5"/>
  <c r="E85" i="5"/>
  <c r="E49" i="8"/>
  <c r="E87" i="8"/>
  <c r="F40" i="9" l="1"/>
  <c r="F41" i="9" s="1"/>
  <c r="F81" i="9"/>
  <c r="F43" i="9"/>
  <c r="F50" i="9" s="1"/>
  <c r="E50" i="8"/>
  <c r="F48" i="9"/>
  <c r="F86" i="9"/>
  <c r="F83" i="10"/>
  <c r="F45" i="10"/>
  <c r="I9" i="8"/>
  <c r="I9" i="5"/>
  <c r="I9" i="7"/>
  <c r="I9" i="10"/>
  <c r="I9" i="9"/>
  <c r="I42" i="1"/>
  <c r="J43" i="1"/>
  <c r="F46" i="5"/>
  <c r="F84" i="5"/>
  <c r="F47" i="8"/>
  <c r="F85" i="8"/>
  <c r="I15" i="8"/>
  <c r="I15" i="5"/>
  <c r="I15" i="7"/>
  <c r="I15" i="9"/>
  <c r="I15" i="10"/>
  <c r="J49" i="1"/>
  <c r="F82" i="10"/>
  <c r="F44" i="10"/>
  <c r="F82" i="7"/>
  <c r="F44" i="7"/>
  <c r="F87" i="8"/>
  <c r="F49" i="8"/>
  <c r="E58" i="7"/>
  <c r="F82" i="9"/>
  <c r="F44" i="9"/>
  <c r="F86" i="10"/>
  <c r="F48" i="10"/>
  <c r="F43" i="7"/>
  <c r="F81" i="7"/>
  <c r="F40" i="7"/>
  <c r="F41" i="7" s="1"/>
  <c r="H19" i="9"/>
  <c r="H22" i="9" s="1"/>
  <c r="H23" i="9"/>
  <c r="F44" i="5"/>
  <c r="F82" i="5"/>
  <c r="K14" i="5"/>
  <c r="K14" i="7"/>
  <c r="K14" i="8"/>
  <c r="K14" i="9"/>
  <c r="K14" i="10"/>
  <c r="L48" i="1"/>
  <c r="F44" i="8"/>
  <c r="F82" i="8"/>
  <c r="P5" i="3"/>
  <c r="G54" i="8"/>
  <c r="F49" i="9"/>
  <c r="F87" i="9"/>
  <c r="I13" i="5"/>
  <c r="I13" i="7"/>
  <c r="I13" i="8"/>
  <c r="I13" i="10"/>
  <c r="J47" i="1"/>
  <c r="I13" i="9"/>
  <c r="F49" i="7"/>
  <c r="F87" i="7"/>
  <c r="J53" i="1"/>
  <c r="H23" i="7"/>
  <c r="H19" i="7"/>
  <c r="H22" i="7" s="1"/>
  <c r="F87" i="5"/>
  <c r="F49" i="5"/>
  <c r="G29" i="5"/>
  <c r="G38" i="5" s="1"/>
  <c r="G27" i="5"/>
  <c r="G36" i="5" s="1"/>
  <c r="G28" i="5"/>
  <c r="G37" i="5" s="1"/>
  <c r="G26" i="5"/>
  <c r="G35" i="5" s="1"/>
  <c r="G24" i="5"/>
  <c r="G33" i="5" s="1"/>
  <c r="G30" i="5"/>
  <c r="G39" i="5" s="1"/>
  <c r="G25" i="5"/>
  <c r="G34" i="5" s="1"/>
  <c r="F43" i="8"/>
  <c r="F81" i="8"/>
  <c r="F40" i="8"/>
  <c r="F41" i="8" s="1"/>
  <c r="E88" i="5"/>
  <c r="G54" i="5"/>
  <c r="F85" i="7"/>
  <c r="F47" i="7"/>
  <c r="H43" i="4"/>
  <c r="H44" i="4"/>
  <c r="H30" i="4"/>
  <c r="J18" i="5"/>
  <c r="J18" i="9"/>
  <c r="J18" i="7"/>
  <c r="J18" i="10"/>
  <c r="K52" i="1"/>
  <c r="J18" i="8"/>
  <c r="F83" i="5"/>
  <c r="F45" i="5"/>
  <c r="F84" i="8"/>
  <c r="F46" i="8"/>
  <c r="G28" i="10"/>
  <c r="G37" i="10" s="1"/>
  <c r="G24" i="10"/>
  <c r="G33" i="10" s="1"/>
  <c r="G29" i="10"/>
  <c r="G38" i="10" s="1"/>
  <c r="G25" i="10"/>
  <c r="G34" i="10" s="1"/>
  <c r="G26" i="10"/>
  <c r="G35" i="10" s="1"/>
  <c r="G27" i="10"/>
  <c r="G36" i="10" s="1"/>
  <c r="G30" i="10"/>
  <c r="G39" i="10" s="1"/>
  <c r="E50" i="5"/>
  <c r="E58" i="9"/>
  <c r="F46" i="10"/>
  <c r="F84" i="10"/>
  <c r="F83" i="7"/>
  <c r="F45" i="7"/>
  <c r="F43" i="5"/>
  <c r="F40" i="5"/>
  <c r="F41" i="5" s="1"/>
  <c r="F81" i="5"/>
  <c r="G27" i="9"/>
  <c r="G36" i="9" s="1"/>
  <c r="G30" i="9"/>
  <c r="G39" i="9" s="1"/>
  <c r="G29" i="9"/>
  <c r="G38" i="9" s="1"/>
  <c r="G26" i="9"/>
  <c r="G35" i="9" s="1"/>
  <c r="G28" i="9"/>
  <c r="G37" i="9" s="1"/>
  <c r="G24" i="9"/>
  <c r="G33" i="9" s="1"/>
  <c r="G25" i="9"/>
  <c r="G34" i="9" s="1"/>
  <c r="F85" i="9"/>
  <c r="F47" i="9"/>
  <c r="F40" i="10"/>
  <c r="F41" i="10" s="1"/>
  <c r="F43" i="10"/>
  <c r="F50" i="10" s="1"/>
  <c r="F81" i="10"/>
  <c r="F46" i="7"/>
  <c r="F84" i="7"/>
  <c r="H19" i="5"/>
  <c r="H22" i="5" s="1"/>
  <c r="H23" i="5"/>
  <c r="F48" i="8"/>
  <c r="F86" i="8"/>
  <c r="G54" i="10"/>
  <c r="G54" i="7"/>
  <c r="H54" i="1"/>
  <c r="H100" i="1" s="1"/>
  <c r="H42" i="4" s="1"/>
  <c r="I2" i="5"/>
  <c r="I2" i="4"/>
  <c r="I3" i="4" s="1"/>
  <c r="I2" i="7"/>
  <c r="I2" i="8"/>
  <c r="J39" i="1"/>
  <c r="I2" i="10"/>
  <c r="I2" i="9"/>
  <c r="I108" i="1"/>
  <c r="I119" i="1" s="1"/>
  <c r="I40" i="1"/>
  <c r="I71" i="1"/>
  <c r="F48" i="5"/>
  <c r="F86" i="5"/>
  <c r="G54" i="9"/>
  <c r="G29" i="8"/>
  <c r="G38" i="8" s="1"/>
  <c r="G30" i="8"/>
  <c r="G39" i="8" s="1"/>
  <c r="G26" i="8"/>
  <c r="G35" i="8" s="1"/>
  <c r="G25" i="8"/>
  <c r="G34" i="8" s="1"/>
  <c r="G28" i="8"/>
  <c r="G37" i="8" s="1"/>
  <c r="G27" i="8"/>
  <c r="G36" i="8" s="1"/>
  <c r="G24" i="8"/>
  <c r="G33" i="8" s="1"/>
  <c r="H19" i="8"/>
  <c r="H22" i="8" s="1"/>
  <c r="H23" i="8"/>
  <c r="I11" i="5"/>
  <c r="I11" i="7"/>
  <c r="I11" i="9"/>
  <c r="I11" i="10"/>
  <c r="J45" i="1"/>
  <c r="I11" i="8"/>
  <c r="F85" i="10"/>
  <c r="F47" i="10"/>
  <c r="F46" i="9"/>
  <c r="F84" i="9"/>
  <c r="B10" i="3"/>
  <c r="A9" i="3"/>
  <c r="I16" i="7"/>
  <c r="I16" i="10"/>
  <c r="I16" i="5"/>
  <c r="I16" i="8"/>
  <c r="I16" i="9"/>
  <c r="J50" i="1"/>
  <c r="E88" i="8"/>
  <c r="E94" i="8" s="1"/>
  <c r="F45" i="9"/>
  <c r="F83" i="9"/>
  <c r="F87" i="10"/>
  <c r="F49" i="10"/>
  <c r="F86" i="7"/>
  <c r="F48" i="7"/>
  <c r="H19" i="10"/>
  <c r="H22" i="10" s="1"/>
  <c r="H23" i="10"/>
  <c r="J17" i="5"/>
  <c r="J17" i="7"/>
  <c r="J17" i="8"/>
  <c r="K51" i="1"/>
  <c r="J17" i="9"/>
  <c r="J17" i="10"/>
  <c r="J12" i="5"/>
  <c r="J12" i="7"/>
  <c r="J12" i="9"/>
  <c r="J12" i="8"/>
  <c r="J56" i="1"/>
  <c r="J12" i="10"/>
  <c r="K46" i="1"/>
  <c r="F47" i="5"/>
  <c r="F85" i="5"/>
  <c r="E58" i="10"/>
  <c r="F83" i="8"/>
  <c r="F45" i="8"/>
  <c r="G28" i="7"/>
  <c r="G37" i="7" s="1"/>
  <c r="G26" i="7"/>
  <c r="G35" i="7" s="1"/>
  <c r="G24" i="7"/>
  <c r="G33" i="7" s="1"/>
  <c r="G25" i="7"/>
  <c r="G34" i="7" s="1"/>
  <c r="G27" i="7"/>
  <c r="G36" i="7" s="1"/>
  <c r="G30" i="7"/>
  <c r="G39" i="7" s="1"/>
  <c r="G29" i="7"/>
  <c r="G38" i="7" s="1"/>
  <c r="K17" i="5" l="1"/>
  <c r="K17" i="7"/>
  <c r="K17" i="9"/>
  <c r="K17" i="8"/>
  <c r="L51" i="1"/>
  <c r="K17" i="10"/>
  <c r="F58" i="9"/>
  <c r="G40" i="7"/>
  <c r="G41" i="7" s="1"/>
  <c r="G81" i="7"/>
  <c r="G43" i="7"/>
  <c r="G48" i="7"/>
  <c r="G86" i="7"/>
  <c r="J16" i="5"/>
  <c r="J16" i="7"/>
  <c r="J16" i="9"/>
  <c r="J16" i="10"/>
  <c r="K50" i="1"/>
  <c r="J16" i="8"/>
  <c r="G44" i="8"/>
  <c r="G82" i="8"/>
  <c r="F88" i="10"/>
  <c r="F94" i="10" s="1"/>
  <c r="G45" i="9"/>
  <c r="G83" i="9"/>
  <c r="G45" i="10"/>
  <c r="G83" i="10"/>
  <c r="G46" i="5"/>
  <c r="G84" i="5"/>
  <c r="I19" i="7"/>
  <c r="I22" i="7" s="1"/>
  <c r="I23" i="7"/>
  <c r="E58" i="8"/>
  <c r="G49" i="7"/>
  <c r="G87" i="7"/>
  <c r="F58" i="10"/>
  <c r="G82" i="10"/>
  <c r="G44" i="10"/>
  <c r="F88" i="8"/>
  <c r="F94" i="8" s="1"/>
  <c r="G87" i="8"/>
  <c r="G49" i="8"/>
  <c r="G49" i="9"/>
  <c r="G87" i="9"/>
  <c r="G86" i="10"/>
  <c r="G48" i="10"/>
  <c r="K18" i="7"/>
  <c r="K18" i="8"/>
  <c r="K18" i="5"/>
  <c r="K18" i="10"/>
  <c r="K18" i="9"/>
  <c r="L52" i="1"/>
  <c r="F50" i="8"/>
  <c r="L14" i="5"/>
  <c r="L14" i="8"/>
  <c r="L14" i="9"/>
  <c r="L14" i="7"/>
  <c r="L14" i="10"/>
  <c r="M48" i="1"/>
  <c r="I23" i="8"/>
  <c r="I19" i="8"/>
  <c r="I22" i="8" s="1"/>
  <c r="F88" i="9"/>
  <c r="F94" i="9" s="1"/>
  <c r="G82" i="7"/>
  <c r="G44" i="7"/>
  <c r="H54" i="8"/>
  <c r="G48" i="8"/>
  <c r="G86" i="8"/>
  <c r="G84" i="9"/>
  <c r="G46" i="9"/>
  <c r="E60" i="9"/>
  <c r="G40" i="10"/>
  <c r="G41" i="10" s="1"/>
  <c r="G43" i="10"/>
  <c r="G81" i="10"/>
  <c r="G82" i="5"/>
  <c r="G44" i="5"/>
  <c r="J13" i="5"/>
  <c r="J13" i="7"/>
  <c r="J13" i="10"/>
  <c r="J13" i="8"/>
  <c r="K47" i="1"/>
  <c r="J13" i="9"/>
  <c r="H54" i="9"/>
  <c r="I43" i="4"/>
  <c r="I44" i="4"/>
  <c r="I30" i="4"/>
  <c r="I19" i="5"/>
  <c r="I22" i="5" s="1"/>
  <c r="I23" i="5"/>
  <c r="F88" i="5"/>
  <c r="H24" i="9"/>
  <c r="H33" i="9" s="1"/>
  <c r="H27" i="9"/>
  <c r="H36" i="9" s="1"/>
  <c r="H28" i="9"/>
  <c r="H37" i="9" s="1"/>
  <c r="H30" i="9"/>
  <c r="H39" i="9" s="1"/>
  <c r="H29" i="9"/>
  <c r="H38" i="9" s="1"/>
  <c r="H26" i="9"/>
  <c r="H35" i="9" s="1"/>
  <c r="H25" i="9"/>
  <c r="H34" i="9" s="1"/>
  <c r="J9" i="5"/>
  <c r="J9" i="7"/>
  <c r="J9" i="8"/>
  <c r="K43" i="1"/>
  <c r="J9" i="10"/>
  <c r="J9" i="9"/>
  <c r="J42" i="1"/>
  <c r="G43" i="8"/>
  <c r="G40" i="8"/>
  <c r="G41" i="8" s="1"/>
  <c r="G81" i="8"/>
  <c r="J2" i="4"/>
  <c r="J3" i="4" s="1"/>
  <c r="J2" i="5"/>
  <c r="J2" i="8"/>
  <c r="J2" i="7"/>
  <c r="J2" i="10"/>
  <c r="J2" i="9"/>
  <c r="J71" i="1"/>
  <c r="J108" i="1"/>
  <c r="J119" i="1" s="1"/>
  <c r="K39" i="1"/>
  <c r="J40" i="1"/>
  <c r="H28" i="5"/>
  <c r="H37" i="5" s="1"/>
  <c r="H26" i="5"/>
  <c r="H35" i="5" s="1"/>
  <c r="H24" i="5"/>
  <c r="H33" i="5" s="1"/>
  <c r="H25" i="5"/>
  <c r="H34" i="5" s="1"/>
  <c r="H27" i="5"/>
  <c r="H36" i="5" s="1"/>
  <c r="H30" i="5"/>
  <c r="H39" i="5" s="1"/>
  <c r="H29" i="5"/>
  <c r="H38" i="5" s="1"/>
  <c r="G44" i="9"/>
  <c r="G82" i="9"/>
  <c r="E58" i="5"/>
  <c r="G43" i="5"/>
  <c r="G40" i="5"/>
  <c r="G41" i="5" s="1"/>
  <c r="G81" i="5"/>
  <c r="H54" i="7"/>
  <c r="E60" i="7"/>
  <c r="J15" i="5"/>
  <c r="J15" i="7"/>
  <c r="J15" i="8"/>
  <c r="J15" i="9"/>
  <c r="K49" i="1"/>
  <c r="J15" i="10"/>
  <c r="I54" i="1"/>
  <c r="I100" i="1" s="1"/>
  <c r="I42" i="4" s="1"/>
  <c r="I117" i="1"/>
  <c r="A10" i="3"/>
  <c r="B11" i="3"/>
  <c r="G84" i="7"/>
  <c r="G46" i="7"/>
  <c r="H26" i="8"/>
  <c r="H35" i="8" s="1"/>
  <c r="H24" i="8"/>
  <c r="H33" i="8" s="1"/>
  <c r="H27" i="8"/>
  <c r="H36" i="8" s="1"/>
  <c r="H30" i="8"/>
  <c r="H39" i="8" s="1"/>
  <c r="H28" i="8"/>
  <c r="H37" i="8" s="1"/>
  <c r="H29" i="8"/>
  <c r="H38" i="8" s="1"/>
  <c r="H25" i="8"/>
  <c r="H34" i="8" s="1"/>
  <c r="H54" i="5"/>
  <c r="H25" i="7"/>
  <c r="H34" i="7" s="1"/>
  <c r="H29" i="7"/>
  <c r="H38" i="7" s="1"/>
  <c r="H30" i="7"/>
  <c r="H39" i="7" s="1"/>
  <c r="H27" i="7"/>
  <c r="H36" i="7" s="1"/>
  <c r="H24" i="7"/>
  <c r="H33" i="7" s="1"/>
  <c r="H28" i="7"/>
  <c r="H37" i="7" s="1"/>
  <c r="H26" i="7"/>
  <c r="H35" i="7" s="1"/>
  <c r="G85" i="7"/>
  <c r="G47" i="7"/>
  <c r="K12" i="5"/>
  <c r="K12" i="9"/>
  <c r="K12" i="7"/>
  <c r="K12" i="8"/>
  <c r="L46" i="1"/>
  <c r="K12" i="10"/>
  <c r="H54" i="10"/>
  <c r="G46" i="8"/>
  <c r="G84" i="8"/>
  <c r="G40" i="9"/>
  <c r="G41" i="9" s="1"/>
  <c r="G43" i="9"/>
  <c r="G81" i="9"/>
  <c r="F50" i="5"/>
  <c r="G49" i="10"/>
  <c r="G87" i="10"/>
  <c r="G45" i="5"/>
  <c r="G83" i="5"/>
  <c r="K53" i="1"/>
  <c r="F88" i="7"/>
  <c r="F94" i="7" s="1"/>
  <c r="I23" i="9"/>
  <c r="I19" i="9"/>
  <c r="I22" i="9" s="1"/>
  <c r="G83" i="8"/>
  <c r="G45" i="8"/>
  <c r="G48" i="9"/>
  <c r="G86" i="9"/>
  <c r="G86" i="5"/>
  <c r="G48" i="5"/>
  <c r="E60" i="10"/>
  <c r="G85" i="10"/>
  <c r="G47" i="10"/>
  <c r="G49" i="5"/>
  <c r="G87" i="5"/>
  <c r="G45" i="7"/>
  <c r="G83" i="7"/>
  <c r="H25" i="10"/>
  <c r="H34" i="10" s="1"/>
  <c r="H24" i="10"/>
  <c r="H33" i="10" s="1"/>
  <c r="H29" i="10"/>
  <c r="H38" i="10" s="1"/>
  <c r="H30" i="10"/>
  <c r="H39" i="10" s="1"/>
  <c r="H26" i="10"/>
  <c r="H35" i="10" s="1"/>
  <c r="H28" i="10"/>
  <c r="H37" i="10" s="1"/>
  <c r="H27" i="10"/>
  <c r="H36" i="10" s="1"/>
  <c r="J11" i="5"/>
  <c r="J11" i="7"/>
  <c r="J11" i="8"/>
  <c r="J11" i="9"/>
  <c r="J11" i="10"/>
  <c r="K45" i="1"/>
  <c r="G47" i="8"/>
  <c r="G85" i="8"/>
  <c r="G47" i="9"/>
  <c r="G85" i="9"/>
  <c r="G46" i="10"/>
  <c r="G84" i="10"/>
  <c r="E34" i="4"/>
  <c r="E94" i="5"/>
  <c r="G47" i="5"/>
  <c r="G85" i="5"/>
  <c r="Q5" i="3"/>
  <c r="F50" i="7"/>
  <c r="I23" i="10"/>
  <c r="I19" i="10"/>
  <c r="I22" i="10" s="1"/>
  <c r="I54" i="9" l="1"/>
  <c r="H47" i="5"/>
  <c r="H85" i="5"/>
  <c r="J19" i="10"/>
  <c r="J22" i="10" s="1"/>
  <c r="J23" i="10"/>
  <c r="I25" i="5"/>
  <c r="I34" i="5" s="1"/>
  <c r="I29" i="5"/>
  <c r="I38" i="5" s="1"/>
  <c r="I30" i="5"/>
  <c r="I39" i="5" s="1"/>
  <c r="I24" i="5"/>
  <c r="I33" i="5" s="1"/>
  <c r="I28" i="5"/>
  <c r="I37" i="5" s="1"/>
  <c r="I27" i="5"/>
  <c r="I36" i="5" s="1"/>
  <c r="I26" i="5"/>
  <c r="I35" i="5" s="1"/>
  <c r="H49" i="10"/>
  <c r="H87" i="10"/>
  <c r="H84" i="7"/>
  <c r="H46" i="7"/>
  <c r="H47" i="8"/>
  <c r="H85" i="8"/>
  <c r="K16" i="5"/>
  <c r="K16" i="7"/>
  <c r="K16" i="8"/>
  <c r="K16" i="9"/>
  <c r="L50" i="1"/>
  <c r="K16" i="10"/>
  <c r="H48" i="10"/>
  <c r="H86" i="10"/>
  <c r="F58" i="5"/>
  <c r="H49" i="7"/>
  <c r="H87" i="7"/>
  <c r="H87" i="8"/>
  <c r="H49" i="8"/>
  <c r="H86" i="5"/>
  <c r="H48" i="5"/>
  <c r="K2" i="4"/>
  <c r="K3" i="4" s="1"/>
  <c r="K2" i="5"/>
  <c r="K2" i="7"/>
  <c r="K2" i="8"/>
  <c r="K2" i="10"/>
  <c r="L39" i="1"/>
  <c r="K40" i="1"/>
  <c r="K2" i="9"/>
  <c r="K71" i="1"/>
  <c r="K108" i="1"/>
  <c r="K119" i="1" s="1"/>
  <c r="J23" i="8"/>
  <c r="J19" i="8"/>
  <c r="J22" i="8" s="1"/>
  <c r="H85" i="9"/>
  <c r="H47" i="9"/>
  <c r="H40" i="7"/>
  <c r="H41" i="7" s="1"/>
  <c r="H81" i="7"/>
  <c r="H43" i="7"/>
  <c r="K15" i="5"/>
  <c r="K15" i="7"/>
  <c r="K15" i="9"/>
  <c r="K15" i="8"/>
  <c r="K15" i="10"/>
  <c r="L49" i="1"/>
  <c r="H48" i="9"/>
  <c r="H86" i="9"/>
  <c r="R5" i="3"/>
  <c r="B12" i="3"/>
  <c r="A11" i="3"/>
  <c r="J43" i="4"/>
  <c r="J44" i="4"/>
  <c r="J30" i="4"/>
  <c r="K9" i="9"/>
  <c r="K9" i="5"/>
  <c r="K9" i="7"/>
  <c r="K9" i="8"/>
  <c r="K9" i="10"/>
  <c r="L43" i="1"/>
  <c r="K42" i="1"/>
  <c r="H49" i="9"/>
  <c r="H87" i="9"/>
  <c r="L17" i="5"/>
  <c r="L17" i="9"/>
  <c r="L17" i="10"/>
  <c r="L17" i="8"/>
  <c r="L17" i="7"/>
  <c r="M51" i="1"/>
  <c r="H40" i="10"/>
  <c r="H41" i="10" s="1"/>
  <c r="H81" i="10"/>
  <c r="H43" i="10"/>
  <c r="L53" i="1"/>
  <c r="G88" i="9"/>
  <c r="G94" i="9" s="1"/>
  <c r="H86" i="7"/>
  <c r="H48" i="7"/>
  <c r="H84" i="8"/>
  <c r="H46" i="8"/>
  <c r="G88" i="5"/>
  <c r="H49" i="5"/>
  <c r="H87" i="5"/>
  <c r="G88" i="8"/>
  <c r="G94" i="8" s="1"/>
  <c r="J19" i="7"/>
  <c r="J22" i="7" s="1"/>
  <c r="J23" i="7"/>
  <c r="H84" i="9"/>
  <c r="H46" i="9"/>
  <c r="E60" i="8"/>
  <c r="G50" i="7"/>
  <c r="H45" i="10"/>
  <c r="H83" i="10"/>
  <c r="H86" i="8"/>
  <c r="H48" i="8"/>
  <c r="G50" i="9"/>
  <c r="H44" i="7"/>
  <c r="H82" i="7"/>
  <c r="G88" i="7"/>
  <c r="G94" i="7" s="1"/>
  <c r="I30" i="10"/>
  <c r="I39" i="10" s="1"/>
  <c r="I28" i="10"/>
  <c r="I37" i="10" s="1"/>
  <c r="I24" i="10"/>
  <c r="I33" i="10" s="1"/>
  <c r="I29" i="10"/>
  <c r="I38" i="10" s="1"/>
  <c r="I27" i="10"/>
  <c r="I36" i="10" s="1"/>
  <c r="I25" i="10"/>
  <c r="I34" i="10" s="1"/>
  <c r="I26" i="10"/>
  <c r="I35" i="10" s="1"/>
  <c r="K56" i="1"/>
  <c r="H45" i="8"/>
  <c r="H83" i="8"/>
  <c r="G50" i="5"/>
  <c r="H82" i="5"/>
  <c r="H44" i="5"/>
  <c r="G50" i="8"/>
  <c r="I54" i="8"/>
  <c r="F58" i="8"/>
  <c r="I54" i="7"/>
  <c r="H84" i="5"/>
  <c r="H46" i="5"/>
  <c r="J23" i="5"/>
  <c r="J19" i="5"/>
  <c r="J22" i="5" s="1"/>
  <c r="I29" i="8"/>
  <c r="I38" i="8" s="1"/>
  <c r="I24" i="8"/>
  <c r="I33" i="8" s="1"/>
  <c r="I25" i="8"/>
  <c r="I34" i="8" s="1"/>
  <c r="I26" i="8"/>
  <c r="I35" i="8" s="1"/>
  <c r="I27" i="8"/>
  <c r="I36" i="8" s="1"/>
  <c r="I30" i="8"/>
  <c r="I39" i="8" s="1"/>
  <c r="I28" i="8"/>
  <c r="I37" i="8" s="1"/>
  <c r="I54" i="10"/>
  <c r="E45" i="4"/>
  <c r="E46" i="4" s="1"/>
  <c r="K11" i="8"/>
  <c r="K11" i="7"/>
  <c r="K11" i="9"/>
  <c r="K11" i="10"/>
  <c r="K11" i="5"/>
  <c r="L45" i="1"/>
  <c r="H46" i="10"/>
  <c r="H84" i="10"/>
  <c r="L12" i="5"/>
  <c r="L12" i="7"/>
  <c r="L12" i="8"/>
  <c r="L12" i="9"/>
  <c r="M46" i="1"/>
  <c r="L56" i="1"/>
  <c r="L12" i="10"/>
  <c r="H45" i="7"/>
  <c r="H83" i="7"/>
  <c r="E60" i="5"/>
  <c r="H40" i="5"/>
  <c r="H41" i="5" s="1"/>
  <c r="H81" i="5"/>
  <c r="H43" i="5"/>
  <c r="J54" i="1"/>
  <c r="J100" i="1" s="1"/>
  <c r="J42" i="4" s="1"/>
  <c r="H44" i="9"/>
  <c r="H82" i="9"/>
  <c r="F34" i="4"/>
  <c r="F94" i="5"/>
  <c r="K13" i="7"/>
  <c r="K13" i="5"/>
  <c r="K13" i="9"/>
  <c r="L47" i="1"/>
  <c r="K13" i="10"/>
  <c r="K13" i="8"/>
  <c r="G88" i="10"/>
  <c r="G94" i="10" s="1"/>
  <c r="M14" i="5"/>
  <c r="M14" i="8"/>
  <c r="M14" i="9"/>
  <c r="M14" i="7"/>
  <c r="M14" i="10"/>
  <c r="N48" i="1"/>
  <c r="L18" i="5"/>
  <c r="L18" i="7"/>
  <c r="L18" i="8"/>
  <c r="L18" i="10"/>
  <c r="L18" i="9"/>
  <c r="M52" i="1"/>
  <c r="I30" i="7"/>
  <c r="I39" i="7" s="1"/>
  <c r="I28" i="7"/>
  <c r="I37" i="7" s="1"/>
  <c r="I26" i="7"/>
  <c r="I35" i="7" s="1"/>
  <c r="I27" i="7"/>
  <c r="I36" i="7" s="1"/>
  <c r="I29" i="7"/>
  <c r="I38" i="7" s="1"/>
  <c r="I24" i="7"/>
  <c r="I33" i="7" s="1"/>
  <c r="I25" i="7"/>
  <c r="I34" i="7" s="1"/>
  <c r="F60" i="9"/>
  <c r="H82" i="10"/>
  <c r="H44" i="10"/>
  <c r="H40" i="8"/>
  <c r="H41" i="8" s="1"/>
  <c r="H81" i="8"/>
  <c r="H88" i="8" s="1"/>
  <c r="H94" i="8" s="1"/>
  <c r="H43" i="8"/>
  <c r="H81" i="9"/>
  <c r="H43" i="9"/>
  <c r="H40" i="9"/>
  <c r="H41" i="9" s="1"/>
  <c r="F58" i="7"/>
  <c r="H85" i="10"/>
  <c r="H47" i="10"/>
  <c r="I29" i="9"/>
  <c r="I38" i="9" s="1"/>
  <c r="I24" i="9"/>
  <c r="I33" i="9" s="1"/>
  <c r="I26" i="9"/>
  <c r="I35" i="9" s="1"/>
  <c r="I28" i="9"/>
  <c r="I37" i="9" s="1"/>
  <c r="I30" i="9"/>
  <c r="I39" i="9" s="1"/>
  <c r="I27" i="9"/>
  <c r="I36" i="9" s="1"/>
  <c r="I25" i="9"/>
  <c r="I34" i="9" s="1"/>
  <c r="H85" i="7"/>
  <c r="H47" i="7"/>
  <c r="H82" i="8"/>
  <c r="H44" i="8"/>
  <c r="H45" i="5"/>
  <c r="H83" i="5"/>
  <c r="J19" i="9"/>
  <c r="J22" i="9" s="1"/>
  <c r="J23" i="9"/>
  <c r="H45" i="9"/>
  <c r="H83" i="9"/>
  <c r="I54" i="5"/>
  <c r="G50" i="10"/>
  <c r="F60" i="10"/>
  <c r="J117" i="1"/>
  <c r="H50" i="5" l="1"/>
  <c r="G58" i="7"/>
  <c r="L15" i="7"/>
  <c r="L15" i="8"/>
  <c r="L15" i="10"/>
  <c r="L15" i="5"/>
  <c r="L15" i="9"/>
  <c r="M49" i="1"/>
  <c r="I48" i="5"/>
  <c r="I86" i="5"/>
  <c r="I83" i="9"/>
  <c r="I45" i="9"/>
  <c r="H50" i="9"/>
  <c r="I83" i="7"/>
  <c r="I45" i="7"/>
  <c r="H88" i="5"/>
  <c r="I82" i="8"/>
  <c r="I44" i="8"/>
  <c r="F60" i="8"/>
  <c r="G58" i="5"/>
  <c r="I44" i="10"/>
  <c r="I82" i="10"/>
  <c r="L9" i="5"/>
  <c r="L9" i="7"/>
  <c r="L9" i="9"/>
  <c r="L9" i="8"/>
  <c r="L9" i="10"/>
  <c r="L42" i="1"/>
  <c r="M43" i="1"/>
  <c r="A12" i="3"/>
  <c r="B13" i="3"/>
  <c r="K43" i="4"/>
  <c r="K44" i="4"/>
  <c r="K30" i="4"/>
  <c r="F60" i="5"/>
  <c r="I44" i="5"/>
  <c r="I82" i="5"/>
  <c r="G58" i="10"/>
  <c r="I84" i="7"/>
  <c r="I46" i="7"/>
  <c r="I83" i="10"/>
  <c r="I45" i="10"/>
  <c r="J27" i="7"/>
  <c r="J36" i="7" s="1"/>
  <c r="J25" i="7"/>
  <c r="J34" i="7" s="1"/>
  <c r="J24" i="7"/>
  <c r="J33" i="7" s="1"/>
  <c r="J30" i="7"/>
  <c r="J39" i="7" s="1"/>
  <c r="J26" i="7"/>
  <c r="J35" i="7" s="1"/>
  <c r="J29" i="7"/>
  <c r="J38" i="7" s="1"/>
  <c r="J28" i="7"/>
  <c r="J37" i="7" s="1"/>
  <c r="K54" i="1"/>
  <c r="K100" i="1" s="1"/>
  <c r="K42" i="4" s="1"/>
  <c r="H88" i="7"/>
  <c r="H94" i="7" s="1"/>
  <c r="I43" i="9"/>
  <c r="I40" i="9"/>
  <c r="I41" i="9" s="1"/>
  <c r="I81" i="9"/>
  <c r="H88" i="9"/>
  <c r="H94" i="9" s="1"/>
  <c r="I85" i="7"/>
  <c r="I47" i="7"/>
  <c r="M12" i="7"/>
  <c r="M12" i="5"/>
  <c r="M12" i="10"/>
  <c r="M12" i="8"/>
  <c r="N46" i="1"/>
  <c r="M12" i="9"/>
  <c r="M56" i="1"/>
  <c r="L11" i="5"/>
  <c r="L11" i="7"/>
  <c r="L11" i="8"/>
  <c r="L11" i="9"/>
  <c r="L11" i="10"/>
  <c r="M45" i="1"/>
  <c r="I40" i="8"/>
  <c r="I41" i="8" s="1"/>
  <c r="I43" i="8"/>
  <c r="I81" i="8"/>
  <c r="I46" i="10"/>
  <c r="I84" i="10"/>
  <c r="M53" i="1"/>
  <c r="K19" i="10"/>
  <c r="K22" i="10" s="1"/>
  <c r="K23" i="10"/>
  <c r="L2" i="4"/>
  <c r="L3" i="4" s="1"/>
  <c r="L2" i="8"/>
  <c r="L2" i="5"/>
  <c r="L2" i="9"/>
  <c r="L2" i="7"/>
  <c r="L2" i="10"/>
  <c r="L71" i="1"/>
  <c r="M39" i="1"/>
  <c r="L108" i="1"/>
  <c r="L119" i="1" s="1"/>
  <c r="L40" i="1"/>
  <c r="J54" i="10"/>
  <c r="I48" i="9"/>
  <c r="I86" i="9"/>
  <c r="H50" i="8"/>
  <c r="I87" i="7"/>
  <c r="I49" i="7"/>
  <c r="N14" i="5"/>
  <c r="N14" i="7"/>
  <c r="N14" i="8"/>
  <c r="N14" i="9"/>
  <c r="N14" i="10"/>
  <c r="F45" i="4"/>
  <c r="F46" i="4" s="1"/>
  <c r="I86" i="8"/>
  <c r="I48" i="8"/>
  <c r="I48" i="10"/>
  <c r="I86" i="10"/>
  <c r="G58" i="9"/>
  <c r="K19" i="8"/>
  <c r="K22" i="8" s="1"/>
  <c r="K23" i="8"/>
  <c r="I45" i="5"/>
  <c r="I83" i="5"/>
  <c r="J27" i="10"/>
  <c r="J36" i="10" s="1"/>
  <c r="J28" i="10"/>
  <c r="J37" i="10" s="1"/>
  <c r="J24" i="10"/>
  <c r="J33" i="10" s="1"/>
  <c r="J29" i="10"/>
  <c r="J38" i="10" s="1"/>
  <c r="J25" i="10"/>
  <c r="J34" i="10" s="1"/>
  <c r="J26" i="10"/>
  <c r="J35" i="10" s="1"/>
  <c r="J30" i="10"/>
  <c r="J39" i="10" s="1"/>
  <c r="I47" i="9"/>
  <c r="I85" i="9"/>
  <c r="M18" i="8"/>
  <c r="M18" i="5"/>
  <c r="M18" i="10"/>
  <c r="M18" i="7"/>
  <c r="N52" i="1"/>
  <c r="M18" i="9"/>
  <c r="I81" i="10"/>
  <c r="I43" i="10"/>
  <c r="I40" i="10"/>
  <c r="I41" i="10" s="1"/>
  <c r="G34" i="4"/>
  <c r="G94" i="5"/>
  <c r="I46" i="5"/>
  <c r="I84" i="5"/>
  <c r="I85" i="8"/>
  <c r="I47" i="8"/>
  <c r="J30" i="5"/>
  <c r="J39" i="5" s="1"/>
  <c r="J28" i="5"/>
  <c r="J37" i="5" s="1"/>
  <c r="J26" i="5"/>
  <c r="J35" i="5" s="1"/>
  <c r="J27" i="5"/>
  <c r="J36" i="5" s="1"/>
  <c r="J24" i="5"/>
  <c r="J33" i="5" s="1"/>
  <c r="J29" i="5"/>
  <c r="J38" i="5" s="1"/>
  <c r="J25" i="5"/>
  <c r="J34" i="5" s="1"/>
  <c r="I47" i="10"/>
  <c r="I85" i="10"/>
  <c r="H88" i="10"/>
  <c r="H94" i="10" s="1"/>
  <c r="K19" i="5"/>
  <c r="K22" i="5" s="1"/>
  <c r="K23" i="5"/>
  <c r="S5" i="3"/>
  <c r="J54" i="8"/>
  <c r="I85" i="5"/>
  <c r="I47" i="5"/>
  <c r="I49" i="8"/>
  <c r="I87" i="8"/>
  <c r="J54" i="5"/>
  <c r="G58" i="8"/>
  <c r="K117" i="1"/>
  <c r="I49" i="10"/>
  <c r="I87" i="10"/>
  <c r="K23" i="9"/>
  <c r="K19" i="9"/>
  <c r="K22" i="9" s="1"/>
  <c r="L16" i="5"/>
  <c r="L16" i="8"/>
  <c r="M50" i="1"/>
  <c r="L16" i="7"/>
  <c r="L16" i="9"/>
  <c r="L16" i="10"/>
  <c r="I40" i="5"/>
  <c r="I41" i="5" s="1"/>
  <c r="I81" i="5"/>
  <c r="I43" i="5"/>
  <c r="I50" i="5" s="1"/>
  <c r="I45" i="8"/>
  <c r="I83" i="8"/>
  <c r="H50" i="10"/>
  <c r="K23" i="7"/>
  <c r="K19" i="7"/>
  <c r="K22" i="7" s="1"/>
  <c r="J28" i="8"/>
  <c r="J37" i="8" s="1"/>
  <c r="J26" i="8"/>
  <c r="J35" i="8" s="1"/>
  <c r="J29" i="8"/>
  <c r="J38" i="8" s="1"/>
  <c r="J30" i="8"/>
  <c r="J39" i="8" s="1"/>
  <c r="J27" i="8"/>
  <c r="J36" i="8" s="1"/>
  <c r="J25" i="8"/>
  <c r="J34" i="8" s="1"/>
  <c r="J24" i="8"/>
  <c r="J33" i="8" s="1"/>
  <c r="J54" i="9"/>
  <c r="I82" i="9"/>
  <c r="I44" i="9"/>
  <c r="I44" i="7"/>
  <c r="I82" i="7"/>
  <c r="L13" i="5"/>
  <c r="L13" i="7"/>
  <c r="L13" i="8"/>
  <c r="L13" i="9"/>
  <c r="L13" i="10"/>
  <c r="M47" i="1"/>
  <c r="J26" i="9"/>
  <c r="J35" i="9" s="1"/>
  <c r="J29" i="9"/>
  <c r="J38" i="9" s="1"/>
  <c r="J25" i="9"/>
  <c r="J34" i="9" s="1"/>
  <c r="J27" i="9"/>
  <c r="J36" i="9" s="1"/>
  <c r="J28" i="9"/>
  <c r="J37" i="9" s="1"/>
  <c r="J30" i="9"/>
  <c r="J39" i="9" s="1"/>
  <c r="J24" i="9"/>
  <c r="J33" i="9" s="1"/>
  <c r="I46" i="9"/>
  <c r="I84" i="9"/>
  <c r="F60" i="7"/>
  <c r="I40" i="7"/>
  <c r="I41" i="7" s="1"/>
  <c r="I43" i="7"/>
  <c r="I81" i="7"/>
  <c r="I87" i="9"/>
  <c r="I49" i="9"/>
  <c r="I48" i="7"/>
  <c r="I86" i="7"/>
  <c r="I46" i="8"/>
  <c r="I84" i="8"/>
  <c r="J54" i="7"/>
  <c r="M17" i="5"/>
  <c r="M17" i="7"/>
  <c r="M17" i="8"/>
  <c r="M17" i="10"/>
  <c r="M17" i="9"/>
  <c r="N51" i="1"/>
  <c r="H50" i="7"/>
  <c r="I49" i="5"/>
  <c r="I87" i="5"/>
  <c r="J46" i="9" l="1"/>
  <c r="J84" i="9"/>
  <c r="J46" i="5"/>
  <c r="J84" i="5"/>
  <c r="J46" i="10"/>
  <c r="J84" i="10"/>
  <c r="I88" i="8"/>
  <c r="I94" i="8" s="1"/>
  <c r="G60" i="10"/>
  <c r="K24" i="7"/>
  <c r="K33" i="7" s="1"/>
  <c r="K30" i="7"/>
  <c r="K39" i="7" s="1"/>
  <c r="K28" i="7"/>
  <c r="K37" i="7" s="1"/>
  <c r="K29" i="7"/>
  <c r="K38" i="7" s="1"/>
  <c r="K25" i="7"/>
  <c r="K34" i="7" s="1"/>
  <c r="K26" i="7"/>
  <c r="K35" i="7" s="1"/>
  <c r="K27" i="7"/>
  <c r="K36" i="7" s="1"/>
  <c r="G45" i="4"/>
  <c r="G46" i="4" s="1"/>
  <c r="J43" i="7"/>
  <c r="J40" i="7"/>
  <c r="J41" i="7" s="1"/>
  <c r="J81" i="7"/>
  <c r="J88" i="7" s="1"/>
  <c r="J94" i="7" s="1"/>
  <c r="J48" i="9"/>
  <c r="J86" i="9"/>
  <c r="J44" i="8"/>
  <c r="J82" i="8"/>
  <c r="K54" i="7"/>
  <c r="I88" i="5"/>
  <c r="G60" i="8"/>
  <c r="J85" i="5"/>
  <c r="J47" i="5"/>
  <c r="J49" i="10"/>
  <c r="J87" i="10"/>
  <c r="H58" i="8"/>
  <c r="M2" i="4"/>
  <c r="M3" i="4" s="1"/>
  <c r="M2" i="5"/>
  <c r="M2" i="7"/>
  <c r="M2" i="8"/>
  <c r="M2" i="9"/>
  <c r="M2" i="10"/>
  <c r="N39" i="1"/>
  <c r="M40" i="1"/>
  <c r="M108" i="1"/>
  <c r="M119" i="1" s="1"/>
  <c r="M71" i="1"/>
  <c r="K54" i="10"/>
  <c r="M117" i="1"/>
  <c r="J44" i="7"/>
  <c r="J82" i="7"/>
  <c r="L19" i="10"/>
  <c r="L22" i="10" s="1"/>
  <c r="L23" i="10"/>
  <c r="L117" i="1"/>
  <c r="J83" i="9"/>
  <c r="J45" i="9"/>
  <c r="J84" i="8"/>
  <c r="J46" i="8"/>
  <c r="H58" i="10"/>
  <c r="J49" i="5"/>
  <c r="J87" i="5"/>
  <c r="I50" i="10"/>
  <c r="J45" i="10"/>
  <c r="J83" i="10"/>
  <c r="K24" i="10"/>
  <c r="K33" i="10" s="1"/>
  <c r="K27" i="10"/>
  <c r="K36" i="10" s="1"/>
  <c r="K28" i="10"/>
  <c r="K37" i="10" s="1"/>
  <c r="K25" i="10"/>
  <c r="K34" i="10" s="1"/>
  <c r="K26" i="10"/>
  <c r="K35" i="10" s="1"/>
  <c r="K30" i="10"/>
  <c r="K39" i="10" s="1"/>
  <c r="K29" i="10"/>
  <c r="K38" i="10" s="1"/>
  <c r="M11" i="5"/>
  <c r="M11" i="9"/>
  <c r="M11" i="8"/>
  <c r="N45" i="1"/>
  <c r="M11" i="7"/>
  <c r="M11" i="10"/>
  <c r="J84" i="7"/>
  <c r="J46" i="7"/>
  <c r="L19" i="8"/>
  <c r="L22" i="8" s="1"/>
  <c r="L23" i="8"/>
  <c r="M9" i="5"/>
  <c r="M9" i="7"/>
  <c r="M9" i="8"/>
  <c r="M9" i="9"/>
  <c r="M42" i="1"/>
  <c r="M9" i="10"/>
  <c r="N43" i="1"/>
  <c r="J81" i="8"/>
  <c r="J43" i="8"/>
  <c r="J40" i="8"/>
  <c r="J41" i="8" s="1"/>
  <c r="K27" i="5"/>
  <c r="K36" i="5" s="1"/>
  <c r="K25" i="5"/>
  <c r="K34" i="5" s="1"/>
  <c r="K24" i="5"/>
  <c r="K33" i="5" s="1"/>
  <c r="K28" i="5"/>
  <c r="K37" i="5" s="1"/>
  <c r="K26" i="5"/>
  <c r="K35" i="5" s="1"/>
  <c r="K29" i="5"/>
  <c r="K38" i="5" s="1"/>
  <c r="K30" i="5"/>
  <c r="K39" i="5" s="1"/>
  <c r="H58" i="7"/>
  <c r="J49" i="8"/>
  <c r="J87" i="8"/>
  <c r="K54" i="8"/>
  <c r="K54" i="9"/>
  <c r="T5" i="3"/>
  <c r="J44" i="5"/>
  <c r="J82" i="5"/>
  <c r="J48" i="10"/>
  <c r="J86" i="10"/>
  <c r="K25" i="8"/>
  <c r="K34" i="8" s="1"/>
  <c r="K28" i="8"/>
  <c r="K37" i="8" s="1"/>
  <c r="K26" i="8"/>
  <c r="K35" i="8" s="1"/>
  <c r="K27" i="8"/>
  <c r="K36" i="8" s="1"/>
  <c r="K30" i="8"/>
  <c r="K39" i="8" s="1"/>
  <c r="K24" i="8"/>
  <c r="K33" i="8" s="1"/>
  <c r="K29" i="8"/>
  <c r="K38" i="8" s="1"/>
  <c r="J85" i="7"/>
  <c r="J47" i="7"/>
  <c r="L19" i="7"/>
  <c r="L22" i="7" s="1"/>
  <c r="L23" i="7"/>
  <c r="M15" i="5"/>
  <c r="M15" i="7"/>
  <c r="M15" i="8"/>
  <c r="M15" i="9"/>
  <c r="M15" i="10"/>
  <c r="N49" i="1"/>
  <c r="J82" i="9"/>
  <c r="J44" i="9"/>
  <c r="I58" i="5"/>
  <c r="J83" i="5"/>
  <c r="J45" i="5"/>
  <c r="I50" i="8"/>
  <c r="L54" i="1"/>
  <c r="L100" i="1" s="1"/>
  <c r="L42" i="4" s="1"/>
  <c r="J44" i="10"/>
  <c r="J82" i="10"/>
  <c r="N53" i="1"/>
  <c r="N12" i="5"/>
  <c r="N12" i="8"/>
  <c r="N12" i="9"/>
  <c r="N12" i="10"/>
  <c r="N12" i="7"/>
  <c r="N56" i="1"/>
  <c r="L23" i="9"/>
  <c r="L19" i="9"/>
  <c r="L22" i="9" s="1"/>
  <c r="G60" i="5"/>
  <c r="H34" i="4"/>
  <c r="H94" i="5"/>
  <c r="G60" i="7"/>
  <c r="J43" i="9"/>
  <c r="J40" i="9"/>
  <c r="J41" i="9" s="1"/>
  <c r="J81" i="9"/>
  <c r="J48" i="8"/>
  <c r="J86" i="8"/>
  <c r="N17" i="7"/>
  <c r="N17" i="8"/>
  <c r="N17" i="10"/>
  <c r="N17" i="5"/>
  <c r="N17" i="9"/>
  <c r="I88" i="7"/>
  <c r="I94" i="7" s="1"/>
  <c r="J87" i="9"/>
  <c r="J49" i="9"/>
  <c r="J83" i="8"/>
  <c r="J45" i="8"/>
  <c r="J48" i="5"/>
  <c r="J86" i="5"/>
  <c r="N18" i="5"/>
  <c r="N18" i="7"/>
  <c r="N18" i="10"/>
  <c r="N18" i="9"/>
  <c r="N18" i="8"/>
  <c r="J81" i="10"/>
  <c r="J43" i="10"/>
  <c r="J50" i="10" s="1"/>
  <c r="J40" i="10"/>
  <c r="J41" i="10" s="1"/>
  <c r="J48" i="7"/>
  <c r="J86" i="7"/>
  <c r="B14" i="3"/>
  <c r="A13" i="3"/>
  <c r="L19" i="5"/>
  <c r="L22" i="5" s="1"/>
  <c r="L23" i="5"/>
  <c r="H58" i="5"/>
  <c r="K54" i="5"/>
  <c r="L44" i="4"/>
  <c r="L43" i="4"/>
  <c r="L30" i="4"/>
  <c r="J49" i="7"/>
  <c r="J87" i="7"/>
  <c r="I50" i="9"/>
  <c r="M13" i="8"/>
  <c r="M13" i="5"/>
  <c r="M13" i="7"/>
  <c r="M13" i="9"/>
  <c r="M13" i="10"/>
  <c r="N47" i="1"/>
  <c r="K26" i="9"/>
  <c r="K35" i="9" s="1"/>
  <c r="K24" i="9"/>
  <c r="K33" i="9" s="1"/>
  <c r="K25" i="9"/>
  <c r="K34" i="9" s="1"/>
  <c r="K27" i="9"/>
  <c r="K36" i="9" s="1"/>
  <c r="K29" i="9"/>
  <c r="K38" i="9" s="1"/>
  <c r="K30" i="9"/>
  <c r="K39" i="9" s="1"/>
  <c r="K28" i="9"/>
  <c r="K37" i="9" s="1"/>
  <c r="I88" i="10"/>
  <c r="I94" i="10" s="1"/>
  <c r="I50" i="7"/>
  <c r="J47" i="9"/>
  <c r="J85" i="9"/>
  <c r="J85" i="8"/>
  <c r="J47" i="8"/>
  <c r="M16" i="5"/>
  <c r="M16" i="7"/>
  <c r="M16" i="8"/>
  <c r="M16" i="9"/>
  <c r="M16" i="10"/>
  <c r="N50" i="1"/>
  <c r="J43" i="5"/>
  <c r="J40" i="5"/>
  <c r="J41" i="5" s="1"/>
  <c r="J81" i="5"/>
  <c r="J47" i="10"/>
  <c r="J85" i="10"/>
  <c r="G60" i="9"/>
  <c r="I88" i="9"/>
  <c r="I94" i="9" s="1"/>
  <c r="J83" i="7"/>
  <c r="J45" i="7"/>
  <c r="H58" i="9"/>
  <c r="K40" i="9" l="1"/>
  <c r="K41" i="9" s="1"/>
  <c r="K81" i="9"/>
  <c r="K43" i="9"/>
  <c r="K50" i="9" s="1"/>
  <c r="M23" i="9"/>
  <c r="M19" i="9"/>
  <c r="M22" i="9" s="1"/>
  <c r="K84" i="5"/>
  <c r="K46" i="5"/>
  <c r="M19" i="8"/>
  <c r="M22" i="8" s="1"/>
  <c r="M23" i="8"/>
  <c r="K46" i="10"/>
  <c r="K84" i="10"/>
  <c r="J88" i="10"/>
  <c r="J94" i="10" s="1"/>
  <c r="K44" i="8"/>
  <c r="K82" i="8"/>
  <c r="M23" i="7"/>
  <c r="M19" i="7"/>
  <c r="M22" i="7" s="1"/>
  <c r="K81" i="10"/>
  <c r="K40" i="10"/>
  <c r="K41" i="10" s="1"/>
  <c r="K43" i="10"/>
  <c r="I58" i="10"/>
  <c r="J50" i="7"/>
  <c r="K47" i="7"/>
  <c r="K85" i="7"/>
  <c r="J88" i="5"/>
  <c r="K85" i="9"/>
  <c r="K47" i="9"/>
  <c r="B15" i="3"/>
  <c r="A14" i="3"/>
  <c r="J50" i="9"/>
  <c r="L54" i="9"/>
  <c r="K49" i="5"/>
  <c r="K87" i="5"/>
  <c r="J50" i="8"/>
  <c r="M19" i="5"/>
  <c r="M22" i="5" s="1"/>
  <c r="M23" i="5"/>
  <c r="K87" i="7"/>
  <c r="K49" i="7"/>
  <c r="K44" i="5"/>
  <c r="K82" i="5"/>
  <c r="K47" i="10"/>
  <c r="K85" i="10"/>
  <c r="I34" i="4"/>
  <c r="I94" i="5"/>
  <c r="H60" i="9"/>
  <c r="L29" i="7"/>
  <c r="L38" i="7" s="1"/>
  <c r="L27" i="7"/>
  <c r="L36" i="7" s="1"/>
  <c r="L25" i="7"/>
  <c r="L34" i="7" s="1"/>
  <c r="L26" i="7"/>
  <c r="L35" i="7" s="1"/>
  <c r="L28" i="7"/>
  <c r="L37" i="7" s="1"/>
  <c r="L30" i="7"/>
  <c r="L39" i="7" s="1"/>
  <c r="L24" i="7"/>
  <c r="L33" i="7" s="1"/>
  <c r="L30" i="8"/>
  <c r="L39" i="8" s="1"/>
  <c r="L25" i="8"/>
  <c r="L34" i="8" s="1"/>
  <c r="L27" i="8"/>
  <c r="L36" i="8" s="1"/>
  <c r="L28" i="8"/>
  <c r="L37" i="8" s="1"/>
  <c r="L24" i="8"/>
  <c r="L33" i="8" s="1"/>
  <c r="L29" i="8"/>
  <c r="L38" i="8" s="1"/>
  <c r="L26" i="8"/>
  <c r="L35" i="8" s="1"/>
  <c r="K45" i="5"/>
  <c r="K83" i="5"/>
  <c r="N9" i="7"/>
  <c r="N9" i="8"/>
  <c r="N9" i="5"/>
  <c r="N9" i="10"/>
  <c r="N9" i="9"/>
  <c r="N42" i="1"/>
  <c r="K49" i="10"/>
  <c r="K87" i="10"/>
  <c r="H60" i="10"/>
  <c r="L29" i="10"/>
  <c r="L38" i="10" s="1"/>
  <c r="L26" i="10"/>
  <c r="L35" i="10" s="1"/>
  <c r="L27" i="10"/>
  <c r="L36" i="10" s="1"/>
  <c r="L24" i="10"/>
  <c r="L33" i="10" s="1"/>
  <c r="L28" i="10"/>
  <c r="L37" i="10" s="1"/>
  <c r="L25" i="10"/>
  <c r="L34" i="10" s="1"/>
  <c r="L30" i="10"/>
  <c r="L39" i="10" s="1"/>
  <c r="L54" i="7"/>
  <c r="K45" i="8"/>
  <c r="K83" i="8"/>
  <c r="N2" i="4"/>
  <c r="N2" i="5"/>
  <c r="N2" i="8"/>
  <c r="N71" i="1"/>
  <c r="N2" i="7"/>
  <c r="N108" i="1"/>
  <c r="N119" i="1" s="1"/>
  <c r="N2" i="9"/>
  <c r="N2" i="10"/>
  <c r="N40" i="1"/>
  <c r="K44" i="7"/>
  <c r="K82" i="7"/>
  <c r="I58" i="7"/>
  <c r="I58" i="9"/>
  <c r="L24" i="5"/>
  <c r="L33" i="5" s="1"/>
  <c r="L30" i="5"/>
  <c r="L39" i="5" s="1"/>
  <c r="L28" i="5"/>
  <c r="L37" i="5" s="1"/>
  <c r="L29" i="5"/>
  <c r="L38" i="5" s="1"/>
  <c r="L27" i="5"/>
  <c r="L36" i="5" s="1"/>
  <c r="L25" i="5"/>
  <c r="L34" i="5" s="1"/>
  <c r="L26" i="5"/>
  <c r="L35" i="5" s="1"/>
  <c r="K47" i="8"/>
  <c r="K85" i="8"/>
  <c r="K48" i="7"/>
  <c r="K86" i="7"/>
  <c r="N13" i="5"/>
  <c r="N13" i="7"/>
  <c r="N13" i="8"/>
  <c r="N13" i="9"/>
  <c r="N13" i="10"/>
  <c r="L28" i="9"/>
  <c r="L37" i="9" s="1"/>
  <c r="L24" i="9"/>
  <c r="L33" i="9" s="1"/>
  <c r="L26" i="9"/>
  <c r="L35" i="9" s="1"/>
  <c r="L25" i="9"/>
  <c r="L34" i="9" s="1"/>
  <c r="L27" i="9"/>
  <c r="L36" i="9" s="1"/>
  <c r="L30" i="9"/>
  <c r="L39" i="9" s="1"/>
  <c r="L29" i="9"/>
  <c r="L38" i="9" s="1"/>
  <c r="K48" i="8"/>
  <c r="K86" i="8"/>
  <c r="K48" i="5"/>
  <c r="K86" i="5"/>
  <c r="K48" i="10"/>
  <c r="K86" i="10"/>
  <c r="L54" i="10"/>
  <c r="K43" i="7"/>
  <c r="K50" i="7" s="1"/>
  <c r="K81" i="7"/>
  <c r="K40" i="7"/>
  <c r="K41" i="7" s="1"/>
  <c r="J50" i="5"/>
  <c r="I60" i="5"/>
  <c r="H60" i="5"/>
  <c r="K49" i="8"/>
  <c r="K87" i="8"/>
  <c r="K47" i="5"/>
  <c r="K85" i="5"/>
  <c r="M19" i="10"/>
  <c r="M22" i="10" s="1"/>
  <c r="M23" i="10"/>
  <c r="K45" i="10"/>
  <c r="K83" i="10"/>
  <c r="K84" i="7"/>
  <c r="K46" i="7"/>
  <c r="L54" i="5"/>
  <c r="L54" i="8"/>
  <c r="K83" i="9"/>
  <c r="K45" i="9"/>
  <c r="J58" i="10"/>
  <c r="J88" i="9"/>
  <c r="J94" i="9" s="1"/>
  <c r="N15" i="5"/>
  <c r="N15" i="7"/>
  <c r="N15" i="8"/>
  <c r="N15" i="10"/>
  <c r="N15" i="9"/>
  <c r="H60" i="7"/>
  <c r="I58" i="8"/>
  <c r="K49" i="9"/>
  <c r="K87" i="9"/>
  <c r="J88" i="8"/>
  <c r="J94" i="8" s="1"/>
  <c r="K86" i="9"/>
  <c r="K48" i="9"/>
  <c r="K40" i="8"/>
  <c r="K41" i="8" s="1"/>
  <c r="K81" i="8"/>
  <c r="K43" i="8"/>
  <c r="N16" i="7"/>
  <c r="N16" i="8"/>
  <c r="N16" i="9"/>
  <c r="N16" i="10"/>
  <c r="N16" i="5"/>
  <c r="K46" i="9"/>
  <c r="K84" i="9"/>
  <c r="K82" i="9"/>
  <c r="K44" i="9"/>
  <c r="H45" i="4"/>
  <c r="H46" i="4" s="1"/>
  <c r="K46" i="8"/>
  <c r="K84" i="8"/>
  <c r="U5" i="3"/>
  <c r="K40" i="5"/>
  <c r="K41" i="5" s="1"/>
  <c r="K43" i="5"/>
  <c r="K81" i="5"/>
  <c r="K88" i="5" s="1"/>
  <c r="M54" i="1"/>
  <c r="M100" i="1" s="1"/>
  <c r="M42" i="4" s="1"/>
  <c r="N11" i="7"/>
  <c r="N11" i="8"/>
  <c r="N11" i="9"/>
  <c r="N11" i="5"/>
  <c r="N11" i="10"/>
  <c r="K44" i="10"/>
  <c r="K82" i="10"/>
  <c r="M44" i="4"/>
  <c r="M43" i="4"/>
  <c r="M30" i="4"/>
  <c r="H60" i="8"/>
  <c r="K83" i="7"/>
  <c r="K45" i="7"/>
  <c r="K94" i="5" l="1"/>
  <c r="M54" i="10"/>
  <c r="J60" i="10"/>
  <c r="L82" i="5"/>
  <c r="L44" i="5"/>
  <c r="L47" i="10"/>
  <c r="L85" i="10"/>
  <c r="L86" i="7"/>
  <c r="L48" i="7"/>
  <c r="J58" i="8"/>
  <c r="L46" i="5"/>
  <c r="L84" i="5"/>
  <c r="L43" i="10"/>
  <c r="L40" i="10"/>
  <c r="L41" i="10" s="1"/>
  <c r="L81" i="10"/>
  <c r="K50" i="8"/>
  <c r="L45" i="9"/>
  <c r="L83" i="9"/>
  <c r="L48" i="5"/>
  <c r="L86" i="5"/>
  <c r="L46" i="10"/>
  <c r="L84" i="10"/>
  <c r="N23" i="9"/>
  <c r="N19" i="9"/>
  <c r="N22" i="9" s="1"/>
  <c r="L43" i="7"/>
  <c r="L40" i="7"/>
  <c r="L41" i="7" s="1"/>
  <c r="L81" i="7"/>
  <c r="M25" i="9"/>
  <c r="M34" i="9" s="1"/>
  <c r="M28" i="9"/>
  <c r="M37" i="9" s="1"/>
  <c r="M24" i="9"/>
  <c r="M33" i="9" s="1"/>
  <c r="M26" i="9"/>
  <c r="M35" i="9" s="1"/>
  <c r="M29" i="9"/>
  <c r="M38" i="9" s="1"/>
  <c r="M27" i="9"/>
  <c r="M36" i="9" s="1"/>
  <c r="M30" i="9"/>
  <c r="M39" i="9" s="1"/>
  <c r="V5" i="3"/>
  <c r="N117" i="1"/>
  <c r="L46" i="9"/>
  <c r="L84" i="9"/>
  <c r="I60" i="7"/>
  <c r="L82" i="8"/>
  <c r="L44" i="8"/>
  <c r="J58" i="5"/>
  <c r="L82" i="9"/>
  <c r="L44" i="9"/>
  <c r="N54" i="1"/>
  <c r="N100" i="1" s="1"/>
  <c r="N42" i="4" s="1"/>
  <c r="L49" i="8"/>
  <c r="L87" i="8"/>
  <c r="A15" i="3"/>
  <c r="B16" i="3"/>
  <c r="I60" i="10"/>
  <c r="K88" i="8"/>
  <c r="K94" i="8" s="1"/>
  <c r="K88" i="7"/>
  <c r="K94" i="7" s="1"/>
  <c r="L43" i="9"/>
  <c r="L40" i="9"/>
  <c r="L41" i="9" s="1"/>
  <c r="L81" i="9"/>
  <c r="L47" i="5"/>
  <c r="L85" i="5"/>
  <c r="L83" i="10"/>
  <c r="L45" i="10"/>
  <c r="N23" i="10"/>
  <c r="N19" i="10"/>
  <c r="N22" i="10" s="1"/>
  <c r="L45" i="8"/>
  <c r="L83" i="8"/>
  <c r="L87" i="7"/>
  <c r="L49" i="7"/>
  <c r="K50" i="10"/>
  <c r="M54" i="9"/>
  <c r="I60" i="8"/>
  <c r="L85" i="9"/>
  <c r="L47" i="9"/>
  <c r="N44" i="4"/>
  <c r="N43" i="4"/>
  <c r="N30" i="4"/>
  <c r="O2" i="4"/>
  <c r="O3" i="4" s="1"/>
  <c r="N3" i="4"/>
  <c r="L48" i="10"/>
  <c r="L86" i="10"/>
  <c r="N19" i="5"/>
  <c r="N22" i="5" s="1"/>
  <c r="N23" i="5"/>
  <c r="L86" i="8"/>
  <c r="L48" i="8"/>
  <c r="L47" i="7"/>
  <c r="L85" i="7"/>
  <c r="J34" i="4"/>
  <c r="J94" i="5"/>
  <c r="K50" i="5"/>
  <c r="M26" i="10"/>
  <c r="M35" i="10" s="1"/>
  <c r="M30" i="10"/>
  <c r="M39" i="10" s="1"/>
  <c r="M27" i="10"/>
  <c r="M36" i="10" s="1"/>
  <c r="M25" i="10"/>
  <c r="M34" i="10" s="1"/>
  <c r="M29" i="10"/>
  <c r="M38" i="10" s="1"/>
  <c r="M28" i="10"/>
  <c r="M37" i="10" s="1"/>
  <c r="M24" i="10"/>
  <c r="M33" i="10" s="1"/>
  <c r="L43" i="5"/>
  <c r="L50" i="5" s="1"/>
  <c r="L81" i="5"/>
  <c r="L40" i="5"/>
  <c r="L41" i="5" s="1"/>
  <c r="N23" i="8"/>
  <c r="N19" i="8"/>
  <c r="N22" i="8" s="1"/>
  <c r="L40" i="8"/>
  <c r="L41" i="8" s="1"/>
  <c r="L81" i="8"/>
  <c r="L43" i="8"/>
  <c r="L83" i="7"/>
  <c r="L45" i="7"/>
  <c r="K88" i="10"/>
  <c r="K94" i="10" s="1"/>
  <c r="M54" i="8"/>
  <c r="K88" i="9"/>
  <c r="K94" i="9" s="1"/>
  <c r="L86" i="9"/>
  <c r="L48" i="9"/>
  <c r="I60" i="9"/>
  <c r="L87" i="10"/>
  <c r="L49" i="10"/>
  <c r="N23" i="7"/>
  <c r="N19" i="7"/>
  <c r="N22" i="7" s="1"/>
  <c r="L47" i="8"/>
  <c r="L85" i="8"/>
  <c r="L82" i="7"/>
  <c r="L44" i="7"/>
  <c r="M54" i="5"/>
  <c r="M26" i="7"/>
  <c r="M35" i="7" s="1"/>
  <c r="M24" i="7"/>
  <c r="M33" i="7" s="1"/>
  <c r="M30" i="7"/>
  <c r="M39" i="7" s="1"/>
  <c r="M28" i="7"/>
  <c r="M37" i="7" s="1"/>
  <c r="M27" i="7"/>
  <c r="M36" i="7" s="1"/>
  <c r="M29" i="7"/>
  <c r="M38" i="7" s="1"/>
  <c r="M25" i="7"/>
  <c r="M34" i="7" s="1"/>
  <c r="M27" i="8"/>
  <c r="M36" i="8" s="1"/>
  <c r="M24" i="8"/>
  <c r="M33" i="8" s="1"/>
  <c r="M29" i="8"/>
  <c r="M38" i="8" s="1"/>
  <c r="M28" i="8"/>
  <c r="M37" i="8" s="1"/>
  <c r="M26" i="8"/>
  <c r="M35" i="8" s="1"/>
  <c r="M25" i="8"/>
  <c r="M34" i="8" s="1"/>
  <c r="M30" i="8"/>
  <c r="M39" i="8" s="1"/>
  <c r="K58" i="7"/>
  <c r="L87" i="5"/>
  <c r="L49" i="5"/>
  <c r="I45" i="4"/>
  <c r="I46" i="4" s="1"/>
  <c r="K58" i="9"/>
  <c r="L87" i="9"/>
  <c r="L49" i="9"/>
  <c r="L45" i="5"/>
  <c r="L83" i="5"/>
  <c r="L44" i="10"/>
  <c r="L82" i="10"/>
  <c r="L46" i="8"/>
  <c r="L84" i="8"/>
  <c r="L46" i="7"/>
  <c r="L84" i="7"/>
  <c r="M29" i="5"/>
  <c r="M38" i="5" s="1"/>
  <c r="M27" i="5"/>
  <c r="M36" i="5" s="1"/>
  <c r="M25" i="5"/>
  <c r="M34" i="5" s="1"/>
  <c r="M26" i="5"/>
  <c r="M35" i="5" s="1"/>
  <c r="M24" i="5"/>
  <c r="M33" i="5" s="1"/>
  <c r="M28" i="5"/>
  <c r="M37" i="5" s="1"/>
  <c r="M30" i="5"/>
  <c r="M39" i="5" s="1"/>
  <c r="J58" i="9"/>
  <c r="J58" i="7"/>
  <c r="M54" i="7"/>
  <c r="M45" i="8" l="1"/>
  <c r="M83" i="8"/>
  <c r="N24" i="8"/>
  <c r="N33" i="8" s="1"/>
  <c r="N26" i="8"/>
  <c r="N35" i="8" s="1"/>
  <c r="N27" i="8"/>
  <c r="N36" i="8" s="1"/>
  <c r="N29" i="8"/>
  <c r="N38" i="8" s="1"/>
  <c r="N28" i="8"/>
  <c r="N37" i="8" s="1"/>
  <c r="N25" i="8"/>
  <c r="N34" i="8" s="1"/>
  <c r="N30" i="8"/>
  <c r="N39" i="8" s="1"/>
  <c r="L50" i="9"/>
  <c r="M45" i="9"/>
  <c r="M83" i="9"/>
  <c r="N30" i="9"/>
  <c r="N39" i="9" s="1"/>
  <c r="N25" i="9"/>
  <c r="N34" i="9" s="1"/>
  <c r="N27" i="9"/>
  <c r="N36" i="9" s="1"/>
  <c r="N28" i="9"/>
  <c r="N37" i="9" s="1"/>
  <c r="N29" i="9"/>
  <c r="N38" i="9" s="1"/>
  <c r="N26" i="9"/>
  <c r="N35" i="9" s="1"/>
  <c r="N24" i="9"/>
  <c r="N33" i="9" s="1"/>
  <c r="J60" i="8"/>
  <c r="M43" i="5"/>
  <c r="M40" i="5"/>
  <c r="M41" i="5" s="1"/>
  <c r="M81" i="5"/>
  <c r="M85" i="8"/>
  <c r="M47" i="8"/>
  <c r="M87" i="7"/>
  <c r="M49" i="7"/>
  <c r="N54" i="8"/>
  <c r="M84" i="10"/>
  <c r="M46" i="10"/>
  <c r="N54" i="10"/>
  <c r="M40" i="9"/>
  <c r="M41" i="9" s="1"/>
  <c r="M81" i="9"/>
  <c r="M43" i="9"/>
  <c r="N54" i="9"/>
  <c r="K58" i="8"/>
  <c r="M83" i="5"/>
  <c r="M45" i="5"/>
  <c r="M48" i="8"/>
  <c r="M86" i="8"/>
  <c r="M40" i="7"/>
  <c r="M41" i="7" s="1"/>
  <c r="M43" i="7"/>
  <c r="M81" i="7"/>
  <c r="N29" i="7"/>
  <c r="N38" i="7" s="1"/>
  <c r="N27" i="7"/>
  <c r="N36" i="7" s="1"/>
  <c r="N28" i="7"/>
  <c r="N37" i="7" s="1"/>
  <c r="N24" i="7"/>
  <c r="N33" i="7" s="1"/>
  <c r="N26" i="7"/>
  <c r="N35" i="7" s="1"/>
  <c r="N30" i="7"/>
  <c r="N39" i="7" s="1"/>
  <c r="N25" i="7"/>
  <c r="N34" i="7" s="1"/>
  <c r="M49" i="10"/>
  <c r="M87" i="10"/>
  <c r="K58" i="10"/>
  <c r="M85" i="9"/>
  <c r="M47" i="9"/>
  <c r="M81" i="8"/>
  <c r="M88" i="8" s="1"/>
  <c r="M94" i="8" s="1"/>
  <c r="M43" i="8"/>
  <c r="M40" i="8"/>
  <c r="M41" i="8" s="1"/>
  <c r="M45" i="7"/>
  <c r="M83" i="7"/>
  <c r="N54" i="7"/>
  <c r="L88" i="5"/>
  <c r="M83" i="10"/>
  <c r="M45" i="10"/>
  <c r="J60" i="5"/>
  <c r="M44" i="9"/>
  <c r="M82" i="9"/>
  <c r="L88" i="10"/>
  <c r="L94" i="10" s="1"/>
  <c r="J45" i="4"/>
  <c r="J46" i="4" s="1"/>
  <c r="J60" i="7"/>
  <c r="M46" i="8"/>
  <c r="M84" i="8"/>
  <c r="L58" i="5"/>
  <c r="W5" i="3"/>
  <c r="J60" i="9"/>
  <c r="M48" i="5"/>
  <c r="M86" i="5"/>
  <c r="M82" i="7"/>
  <c r="M44" i="7"/>
  <c r="L50" i="8"/>
  <c r="M43" i="10"/>
  <c r="M40" i="10"/>
  <c r="M41" i="10" s="1"/>
  <c r="M81" i="10"/>
  <c r="M49" i="9"/>
  <c r="M87" i="9"/>
  <c r="L88" i="7"/>
  <c r="L94" i="7" s="1"/>
  <c r="L50" i="10"/>
  <c r="K34" i="4"/>
  <c r="M47" i="5"/>
  <c r="M85" i="5"/>
  <c r="M47" i="7"/>
  <c r="M85" i="7"/>
  <c r="M44" i="10"/>
  <c r="M82" i="10"/>
  <c r="N25" i="10"/>
  <c r="N34" i="10" s="1"/>
  <c r="N26" i="10"/>
  <c r="N35" i="10" s="1"/>
  <c r="N30" i="10"/>
  <c r="N39" i="10" s="1"/>
  <c r="N24" i="10"/>
  <c r="N33" i="10" s="1"/>
  <c r="N27" i="10"/>
  <c r="N36" i="10" s="1"/>
  <c r="N28" i="10"/>
  <c r="N37" i="10" s="1"/>
  <c r="N29" i="10"/>
  <c r="N38" i="10" s="1"/>
  <c r="M44" i="5"/>
  <c r="M82" i="5"/>
  <c r="M46" i="5"/>
  <c r="M84" i="5"/>
  <c r="K60" i="7"/>
  <c r="K60" i="9"/>
  <c r="M49" i="8"/>
  <c r="M87" i="8"/>
  <c r="M86" i="7"/>
  <c r="M48" i="7"/>
  <c r="L88" i="8"/>
  <c r="L94" i="8" s="1"/>
  <c r="M47" i="10"/>
  <c r="M85" i="10"/>
  <c r="K58" i="5"/>
  <c r="N54" i="5"/>
  <c r="L88" i="9"/>
  <c r="L94" i="9" s="1"/>
  <c r="B17" i="3"/>
  <c r="A16" i="3"/>
  <c r="M84" i="9"/>
  <c r="M46" i="9"/>
  <c r="M87" i="5"/>
  <c r="M49" i="5"/>
  <c r="M44" i="8"/>
  <c r="M82" i="8"/>
  <c r="M46" i="7"/>
  <c r="M84" i="7"/>
  <c r="M48" i="10"/>
  <c r="M86" i="10"/>
  <c r="N26" i="5"/>
  <c r="N35" i="5" s="1"/>
  <c r="N24" i="5"/>
  <c r="N33" i="5" s="1"/>
  <c r="N30" i="5"/>
  <c r="N39" i="5" s="1"/>
  <c r="N25" i="5"/>
  <c r="N34" i="5" s="1"/>
  <c r="N29" i="5"/>
  <c r="N38" i="5" s="1"/>
  <c r="N28" i="5"/>
  <c r="N37" i="5" s="1"/>
  <c r="N27" i="5"/>
  <c r="N36" i="5" s="1"/>
  <c r="M86" i="9"/>
  <c r="M48" i="9"/>
  <c r="L50" i="7"/>
  <c r="M50" i="5" l="1"/>
  <c r="N85" i="5"/>
  <c r="N47" i="5"/>
  <c r="M50" i="8"/>
  <c r="L58" i="7"/>
  <c r="N86" i="7"/>
  <c r="N48" i="7"/>
  <c r="N49" i="9"/>
  <c r="N87" i="9"/>
  <c r="M88" i="7"/>
  <c r="M94" i="7" s="1"/>
  <c r="N49" i="7"/>
  <c r="N87" i="7"/>
  <c r="N45" i="9"/>
  <c r="N83" i="9"/>
  <c r="L58" i="9"/>
  <c r="N46" i="5"/>
  <c r="N84" i="5"/>
  <c r="L58" i="10"/>
  <c r="N85" i="7"/>
  <c r="N47" i="7"/>
  <c r="N85" i="8"/>
  <c r="N47" i="8"/>
  <c r="N86" i="10"/>
  <c r="N48" i="10"/>
  <c r="N44" i="9"/>
  <c r="N82" i="9"/>
  <c r="N85" i="10"/>
  <c r="N47" i="10"/>
  <c r="K60" i="8"/>
  <c r="N84" i="8"/>
  <c r="N46" i="8"/>
  <c r="N44" i="5"/>
  <c r="N82" i="5"/>
  <c r="L60" i="5"/>
  <c r="L34" i="4"/>
  <c r="L94" i="5"/>
  <c r="N83" i="8"/>
  <c r="N45" i="8"/>
  <c r="N49" i="5"/>
  <c r="N87" i="5"/>
  <c r="N40" i="10"/>
  <c r="N41" i="10" s="1"/>
  <c r="N43" i="10"/>
  <c r="N81" i="10"/>
  <c r="M50" i="7"/>
  <c r="N43" i="8"/>
  <c r="N81" i="8"/>
  <c r="N40" i="8"/>
  <c r="N41" i="8" s="1"/>
  <c r="N40" i="5"/>
  <c r="N41" i="5" s="1"/>
  <c r="N43" i="5"/>
  <c r="N81" i="5"/>
  <c r="N83" i="5"/>
  <c r="N45" i="5"/>
  <c r="N83" i="10"/>
  <c r="N45" i="10"/>
  <c r="M50" i="10"/>
  <c r="N83" i="7"/>
  <c r="N45" i="7"/>
  <c r="M50" i="9"/>
  <c r="M88" i="5"/>
  <c r="N48" i="9"/>
  <c r="N86" i="9"/>
  <c r="N87" i="8"/>
  <c r="N49" i="8"/>
  <c r="K60" i="10"/>
  <c r="N46" i="9"/>
  <c r="N84" i="9"/>
  <c r="N46" i="7"/>
  <c r="N84" i="7"/>
  <c r="N86" i="8"/>
  <c r="N48" i="8"/>
  <c r="N48" i="5"/>
  <c r="N86" i="5"/>
  <c r="A17" i="3"/>
  <c r="B18" i="3"/>
  <c r="N46" i="10"/>
  <c r="N84" i="10"/>
  <c r="M88" i="10"/>
  <c r="M94" i="10" s="1"/>
  <c r="N82" i="7"/>
  <c r="N44" i="7"/>
  <c r="N40" i="9"/>
  <c r="N41" i="9" s="1"/>
  <c r="N81" i="9"/>
  <c r="N43" i="9"/>
  <c r="N87" i="10"/>
  <c r="N49" i="10"/>
  <c r="K60" i="5"/>
  <c r="N82" i="10"/>
  <c r="N44" i="10"/>
  <c r="K45" i="4"/>
  <c r="K46" i="4" s="1"/>
  <c r="L58" i="8"/>
  <c r="N81" i="7"/>
  <c r="N40" i="7"/>
  <c r="N41" i="7" s="1"/>
  <c r="N43" i="7"/>
  <c r="M88" i="9"/>
  <c r="M94" i="9" s="1"/>
  <c r="N85" i="9"/>
  <c r="N47" i="9"/>
  <c r="N44" i="8"/>
  <c r="N82" i="8"/>
  <c r="M34" i="4" l="1"/>
  <c r="M94" i="5"/>
  <c r="N88" i="8"/>
  <c r="N94" i="8" s="1"/>
  <c r="L60" i="7"/>
  <c r="L45" i="4"/>
  <c r="L46" i="4" s="1"/>
  <c r="N50" i="8"/>
  <c r="N50" i="7"/>
  <c r="N50" i="9"/>
  <c r="N88" i="9"/>
  <c r="N94" i="9" s="1"/>
  <c r="N50" i="5"/>
  <c r="N50" i="10"/>
  <c r="L60" i="9"/>
  <c r="L60" i="10"/>
  <c r="M58" i="9"/>
  <c r="M58" i="7"/>
  <c r="M58" i="8"/>
  <c r="N88" i="5"/>
  <c r="N88" i="10"/>
  <c r="N94" i="10" s="1"/>
  <c r="N88" i="7"/>
  <c r="N94" i="7" s="1"/>
  <c r="A18" i="3"/>
  <c r="B19" i="3"/>
  <c r="L60" i="8"/>
  <c r="M58" i="10"/>
  <c r="M58" i="5"/>
  <c r="N58" i="5" l="1"/>
  <c r="M60" i="10"/>
  <c r="N58" i="8"/>
  <c r="M60" i="5"/>
  <c r="M60" i="7"/>
  <c r="M45" i="4"/>
  <c r="M46" i="4" s="1"/>
  <c r="M60" i="9"/>
  <c r="N58" i="9"/>
  <c r="M60" i="8"/>
  <c r="B20" i="3"/>
  <c r="A19" i="3"/>
  <c r="N58" i="10"/>
  <c r="N34" i="4"/>
  <c r="N94" i="5"/>
  <c r="N58" i="7"/>
  <c r="N60" i="7" l="1"/>
  <c r="N60" i="5"/>
  <c r="N60" i="8"/>
  <c r="N60" i="9"/>
  <c r="N45" i="4"/>
  <c r="N46" i="4" s="1"/>
  <c r="N60" i="10"/>
  <c r="A20" i="3"/>
  <c r="B21" i="3"/>
  <c r="A21" i="3" l="1"/>
  <c r="B22" i="3"/>
  <c r="B23" i="3" l="1"/>
  <c r="A22" i="3"/>
  <c r="A23" i="3" l="1"/>
  <c r="B24" i="3"/>
  <c r="B25" i="3" l="1"/>
  <c r="A24" i="3"/>
  <c r="A25" i="3" l="1"/>
  <c r="B26" i="3"/>
  <c r="A26" i="3" l="1"/>
  <c r="B27" i="3"/>
  <c r="B28" i="3" l="1"/>
  <c r="A27" i="3"/>
  <c r="A28" i="3" l="1"/>
  <c r="B29" i="3"/>
  <c r="A29" i="3" l="1"/>
  <c r="B30" i="3"/>
  <c r="B31" i="3" l="1"/>
  <c r="A30" i="3"/>
  <c r="A31" i="3" l="1"/>
  <c r="B32" i="3"/>
  <c r="B33" i="3" l="1"/>
  <c r="A32" i="3"/>
  <c r="A33" i="3" l="1"/>
  <c r="B34" i="3"/>
  <c r="A34" i="3" l="1"/>
  <c r="B35" i="3"/>
  <c r="B36" i="3" l="1"/>
  <c r="A35" i="3"/>
  <c r="A36" i="3" l="1"/>
  <c r="B37" i="3"/>
  <c r="B38" i="3" l="1"/>
  <c r="A37" i="3"/>
  <c r="B39" i="3" l="1"/>
  <c r="A38" i="3"/>
  <c r="A39" i="3" l="1"/>
  <c r="B40" i="3"/>
  <c r="B41" i="3" l="1"/>
  <c r="A40" i="3"/>
  <c r="B42" i="3" l="1"/>
  <c r="A41" i="3"/>
  <c r="A42" i="3" l="1"/>
  <c r="B43" i="3"/>
  <c r="B44" i="3" l="1"/>
  <c r="A43" i="3"/>
  <c r="A44" i="3" l="1"/>
  <c r="B45" i="3"/>
  <c r="B46" i="3" l="1"/>
  <c r="A45" i="3"/>
  <c r="B47" i="3" l="1"/>
  <c r="A46" i="3"/>
  <c r="A47" i="3" l="1"/>
  <c r="B48" i="3"/>
  <c r="B49" i="3" l="1"/>
  <c r="A48" i="3"/>
  <c r="A49" i="3" l="1"/>
  <c r="B50" i="3"/>
  <c r="A50" i="3" l="1"/>
  <c r="B51" i="3"/>
  <c r="B52" i="3" l="1"/>
  <c r="A51" i="3"/>
  <c r="A52" i="3" l="1"/>
  <c r="B53" i="3"/>
  <c r="A53" i="3" l="1"/>
  <c r="B54" i="3"/>
  <c r="B55" i="3" l="1"/>
  <c r="A54" i="3"/>
  <c r="A55" i="3" l="1"/>
  <c r="B56" i="3"/>
  <c r="B57" i="3" l="1"/>
  <c r="A56" i="3"/>
  <c r="A57" i="3" l="1"/>
  <c r="B58" i="3"/>
  <c r="A58" i="3" l="1"/>
  <c r="B59" i="3"/>
  <c r="B60" i="3" l="1"/>
  <c r="A59" i="3"/>
  <c r="A60" i="3" l="1"/>
  <c r="B61" i="3"/>
  <c r="A61" i="3" l="1"/>
  <c r="B62" i="3"/>
  <c r="B63" i="3" l="1"/>
  <c r="A62" i="3"/>
  <c r="A63" i="3" l="1"/>
  <c r="B64" i="3"/>
  <c r="B65" i="3" l="1"/>
  <c r="A64" i="3"/>
  <c r="B66" i="3" l="1"/>
  <c r="A65" i="3"/>
  <c r="B67" i="3" l="1"/>
  <c r="A66" i="3"/>
  <c r="B68" i="3" l="1"/>
  <c r="A67" i="3"/>
  <c r="A68" i="3" l="1"/>
  <c r="B69" i="3"/>
  <c r="B70" i="3" l="1"/>
  <c r="A69" i="3"/>
  <c r="B71" i="3" l="1"/>
  <c r="A70" i="3"/>
  <c r="A71" i="3" l="1"/>
  <c r="B72" i="3"/>
  <c r="B73" i="3" l="1"/>
  <c r="A72" i="3"/>
  <c r="B74" i="3" l="1"/>
  <c r="A73" i="3"/>
  <c r="A74" i="3" l="1"/>
  <c r="B75" i="3"/>
  <c r="B76" i="3" l="1"/>
  <c r="A75" i="3"/>
  <c r="A76" i="3" l="1"/>
  <c r="B77" i="3"/>
  <c r="A77" i="3" l="1"/>
  <c r="B78" i="3"/>
  <c r="B79" i="3" l="1"/>
  <c r="A78" i="3"/>
  <c r="A79" i="3" l="1"/>
  <c r="B80" i="3"/>
  <c r="B81" i="3" l="1"/>
  <c r="A80" i="3"/>
  <c r="B82" i="3" l="1"/>
  <c r="A81" i="3"/>
  <c r="B83" i="3" l="1"/>
  <c r="A82" i="3"/>
  <c r="B84" i="3" l="1"/>
  <c r="A83" i="3"/>
  <c r="A84" i="3" l="1"/>
  <c r="B85" i="3"/>
  <c r="B86" i="3" l="1"/>
  <c r="A85" i="3"/>
  <c r="B87" i="3" l="1"/>
  <c r="A86" i="3"/>
  <c r="A87" i="3" l="1"/>
  <c r="B88" i="3"/>
  <c r="B89" i="3" l="1"/>
  <c r="A88" i="3"/>
  <c r="B90" i="3" l="1"/>
  <c r="A89" i="3"/>
  <c r="A90" i="3" l="1"/>
  <c r="B91" i="3"/>
  <c r="B92" i="3" l="1"/>
  <c r="A91" i="3"/>
  <c r="A92" i="3" l="1"/>
  <c r="B93" i="3"/>
  <c r="A93" i="3" l="1"/>
  <c r="B94" i="3"/>
  <c r="B95" i="3" l="1"/>
  <c r="A94" i="3"/>
  <c r="A95" i="3" l="1"/>
  <c r="B96" i="3"/>
  <c r="B97" i="3" l="1"/>
  <c r="A96" i="3"/>
  <c r="B98" i="3" l="1"/>
  <c r="A97" i="3"/>
  <c r="B99" i="3" l="1"/>
  <c r="A98" i="3"/>
  <c r="B100" i="3" l="1"/>
  <c r="A99" i="3"/>
  <c r="A100" i="3" l="1"/>
  <c r="B101" i="3"/>
  <c r="B102" i="3" l="1"/>
  <c r="A101" i="3"/>
  <c r="B103" i="3" l="1"/>
  <c r="A102" i="3"/>
  <c r="A103" i="3" l="1"/>
  <c r="B104" i="3"/>
  <c r="B105" i="3" l="1"/>
  <c r="A104" i="3"/>
  <c r="B106" i="3" l="1"/>
  <c r="A105" i="3"/>
  <c r="B107" i="3" l="1"/>
  <c r="A106" i="3"/>
  <c r="B108" i="3" l="1"/>
  <c r="A107" i="3"/>
  <c r="A108" i="3" l="1"/>
  <c r="B109" i="3"/>
  <c r="A109" i="3" l="1"/>
  <c r="B110" i="3"/>
  <c r="B111" i="3" l="1"/>
  <c r="A110" i="3"/>
  <c r="A111" i="3" l="1"/>
  <c r="B112" i="3"/>
  <c r="B113" i="3" l="1"/>
  <c r="A112" i="3"/>
  <c r="B114" i="3" l="1"/>
  <c r="A113" i="3"/>
  <c r="B115" i="3" l="1"/>
  <c r="A114" i="3"/>
  <c r="A115" i="3" l="1"/>
  <c r="B116" i="3"/>
  <c r="A116" i="3" l="1"/>
  <c r="B117" i="3"/>
  <c r="A117" i="3" l="1"/>
  <c r="B118" i="3"/>
  <c r="A118" i="3" l="1"/>
  <c r="B119" i="3"/>
  <c r="B120" i="3" l="1"/>
  <c r="A119" i="3"/>
  <c r="B121" i="3" l="1"/>
  <c r="A120" i="3"/>
  <c r="B122" i="3" l="1"/>
  <c r="A121" i="3"/>
  <c r="A122" i="3" l="1"/>
  <c r="B123" i="3"/>
  <c r="A123" i="3" l="1"/>
  <c r="B124" i="3"/>
  <c r="A124" i="3" l="1"/>
  <c r="B125" i="3"/>
  <c r="A125" i="3" l="1"/>
  <c r="B126" i="3"/>
  <c r="A126" i="3" l="1"/>
  <c r="B127" i="3"/>
  <c r="B128" i="3" l="1"/>
  <c r="A127" i="3"/>
  <c r="B129" i="3" l="1"/>
  <c r="A128" i="3"/>
  <c r="B130" i="3" l="1"/>
  <c r="A129" i="3"/>
  <c r="A130" i="3" l="1"/>
  <c r="B131" i="3"/>
  <c r="A131" i="3" l="1"/>
  <c r="B132" i="3"/>
  <c r="A132" i="3" l="1"/>
  <c r="B133" i="3"/>
  <c r="A133" i="3" l="1"/>
  <c r="B134" i="3"/>
  <c r="B135" i="3" l="1"/>
  <c r="A134" i="3"/>
  <c r="B136" i="3" l="1"/>
  <c r="A135" i="3"/>
  <c r="B137" i="3" l="1"/>
  <c r="A136" i="3"/>
  <c r="B138" i="3" l="1"/>
  <c r="A137" i="3"/>
  <c r="A138" i="3" l="1"/>
  <c r="B139" i="3"/>
  <c r="A139" i="3" l="1"/>
  <c r="B140" i="3"/>
  <c r="A140" i="3" l="1"/>
  <c r="B141" i="3"/>
  <c r="A141" i="3" l="1"/>
  <c r="B142" i="3"/>
  <c r="B143" i="3" l="1"/>
  <c r="A142" i="3"/>
  <c r="B144" i="3" l="1"/>
  <c r="A143" i="3"/>
  <c r="B145" i="3" l="1"/>
  <c r="A144" i="3"/>
  <c r="B146" i="3" l="1"/>
  <c r="A145" i="3"/>
  <c r="B147" i="3" l="1"/>
  <c r="A146" i="3"/>
  <c r="A147" i="3" l="1"/>
  <c r="B148" i="3"/>
  <c r="A148" i="3" l="1"/>
  <c r="B149" i="3"/>
  <c r="A149" i="3" l="1"/>
  <c r="B150" i="3"/>
  <c r="B151" i="3" l="1"/>
  <c r="A150" i="3"/>
  <c r="B152" i="3" l="1"/>
  <c r="A151" i="3"/>
  <c r="B153" i="3" l="1"/>
  <c r="A152" i="3"/>
  <c r="B154" i="3" l="1"/>
  <c r="A153" i="3"/>
  <c r="A154" i="3" l="1"/>
  <c r="B155" i="3"/>
  <c r="A155" i="3" l="1"/>
  <c r="B156" i="3"/>
  <c r="A156" i="3" l="1"/>
  <c r="B157" i="3"/>
  <c r="A157" i="3" l="1"/>
  <c r="B158" i="3"/>
  <c r="A158" i="3" l="1"/>
  <c r="B159" i="3"/>
  <c r="B160" i="3" l="1"/>
  <c r="A159" i="3"/>
  <c r="B161" i="3" l="1"/>
  <c r="A160" i="3"/>
  <c r="B162" i="3" l="1"/>
  <c r="A161" i="3"/>
  <c r="B163" i="3" l="1"/>
  <c r="A162" i="3"/>
  <c r="A163" i="3" l="1"/>
  <c r="B164" i="3"/>
  <c r="A164" i="3" l="1"/>
  <c r="B165" i="3"/>
  <c r="A165" i="3" l="1"/>
  <c r="B166" i="3"/>
  <c r="B167" i="3" l="1"/>
  <c r="A166" i="3"/>
  <c r="B168" i="3" l="1"/>
  <c r="A167" i="3"/>
  <c r="A168" i="3" l="1"/>
  <c r="B169" i="3"/>
  <c r="B170" i="3" l="1"/>
  <c r="A169" i="3"/>
  <c r="B171" i="3" l="1"/>
  <c r="A170" i="3"/>
  <c r="A171" i="3" l="1"/>
  <c r="B172" i="3"/>
  <c r="B173" i="3" l="1"/>
  <c r="A172" i="3"/>
  <c r="A173" i="3" l="1"/>
  <c r="B174" i="3"/>
  <c r="A174" i="3" l="1"/>
  <c r="B175" i="3"/>
  <c r="B176" i="3" l="1"/>
  <c r="A175" i="3"/>
  <c r="B177" i="3" l="1"/>
  <c r="A176" i="3"/>
  <c r="A177" i="3" l="1"/>
  <c r="B178" i="3"/>
  <c r="B179" i="3" l="1"/>
  <c r="A178" i="3"/>
  <c r="A179" i="3" l="1"/>
  <c r="B180" i="3"/>
  <c r="A180" i="3" l="1"/>
  <c r="B181" i="3"/>
  <c r="B182" i="3" l="1"/>
  <c r="A181" i="3"/>
  <c r="A182" i="3" l="1"/>
  <c r="B183" i="3"/>
  <c r="B184" i="3" l="1"/>
  <c r="A183" i="3"/>
  <c r="B185" i="3" l="1"/>
  <c r="A184" i="3"/>
  <c r="A185" i="3" l="1"/>
  <c r="B186" i="3"/>
  <c r="A186" i="3" l="1"/>
  <c r="B187" i="3"/>
  <c r="A187" i="3" l="1"/>
  <c r="B188" i="3"/>
  <c r="A188" i="3" l="1"/>
  <c r="B189" i="3"/>
  <c r="B190" i="3" l="1"/>
  <c r="A189" i="3"/>
  <c r="B191" i="3" l="1"/>
  <c r="A190" i="3"/>
  <c r="B192" i="3" l="1"/>
  <c r="A191" i="3"/>
  <c r="B193" i="3" l="1"/>
  <c r="A192" i="3"/>
  <c r="B194" i="3" l="1"/>
  <c r="A193" i="3"/>
  <c r="A194" i="3" l="1"/>
  <c r="B195" i="3"/>
  <c r="A195" i="3" l="1"/>
  <c r="B196" i="3"/>
  <c r="B197" i="3" l="1"/>
  <c r="A196" i="3"/>
  <c r="B198" i="3" l="1"/>
  <c r="A197" i="3"/>
  <c r="B199" i="3" l="1"/>
  <c r="A198" i="3"/>
  <c r="B200" i="3" l="1"/>
  <c r="A199" i="3"/>
  <c r="A200" i="3" l="1"/>
  <c r="B201" i="3"/>
  <c r="B202" i="3" l="1"/>
  <c r="A201" i="3"/>
  <c r="B203" i="3" l="1"/>
  <c r="A202" i="3"/>
  <c r="A203" i="3" l="1"/>
  <c r="B204" i="3"/>
  <c r="B205" i="3" l="1"/>
  <c r="A204" i="3"/>
  <c r="A205" i="3" l="1"/>
  <c r="B206" i="3"/>
  <c r="A206" i="3" l="1"/>
  <c r="B207" i="3"/>
  <c r="B208" i="3" l="1"/>
  <c r="A207" i="3"/>
  <c r="B209" i="3" l="1"/>
  <c r="A208" i="3"/>
  <c r="A209" i="3" l="1"/>
  <c r="B210" i="3"/>
  <c r="B211" i="3" l="1"/>
  <c r="A210" i="3"/>
  <c r="A211" i="3" l="1"/>
  <c r="B212" i="3"/>
  <c r="A212" i="3" l="1"/>
  <c r="B213" i="3"/>
  <c r="A213" i="3" l="1"/>
  <c r="B214" i="3"/>
  <c r="B215" i="3" l="1"/>
  <c r="A214" i="3"/>
  <c r="B216" i="3" l="1"/>
  <c r="A215" i="3"/>
  <c r="B217" i="3" l="1"/>
  <c r="A216" i="3"/>
  <c r="B218" i="3" l="1"/>
  <c r="A217" i="3"/>
  <c r="B219" i="3" l="1"/>
  <c r="A218" i="3"/>
  <c r="B220" i="3" l="1"/>
  <c r="A219" i="3"/>
  <c r="A220" i="3" l="1"/>
  <c r="B221" i="3"/>
  <c r="B222" i="3" l="1"/>
  <c r="A221" i="3"/>
  <c r="A222" i="3" l="1"/>
  <c r="B223" i="3"/>
  <c r="A223" i="3" l="1"/>
  <c r="B224" i="3"/>
  <c r="B225" i="3" l="1"/>
  <c r="A224" i="3"/>
  <c r="A225" i="3" l="1"/>
  <c r="B226" i="3"/>
  <c r="B227" i="3" l="1"/>
  <c r="A226" i="3"/>
  <c r="B228" i="3" l="1"/>
  <c r="A227" i="3"/>
  <c r="B229" i="3" l="1"/>
  <c r="A228" i="3"/>
  <c r="B230" i="3" l="1"/>
  <c r="A229" i="3"/>
  <c r="A230" i="3" l="1"/>
  <c r="B231" i="3"/>
  <c r="A231" i="3" l="1"/>
  <c r="B232" i="3"/>
  <c r="A232" i="3" l="1"/>
  <c r="B233" i="3"/>
  <c r="B234" i="3" l="1"/>
  <c r="A233" i="3"/>
  <c r="B235" i="3" l="1"/>
  <c r="A234" i="3"/>
  <c r="B236" i="3" l="1"/>
  <c r="A235" i="3"/>
  <c r="B237" i="3" l="1"/>
  <c r="A236" i="3"/>
  <c r="B238" i="3" l="1"/>
  <c r="A237" i="3"/>
  <c r="A238" i="3" l="1"/>
  <c r="B239" i="3"/>
  <c r="A239" i="3" l="1"/>
  <c r="B240" i="3"/>
  <c r="B241" i="3" l="1"/>
  <c r="A240" i="3"/>
  <c r="A241" i="3" l="1"/>
  <c r="B242" i="3"/>
  <c r="B243" i="3" l="1"/>
  <c r="A242" i="3"/>
  <c r="B244" i="3" l="1"/>
  <c r="A243" i="3"/>
  <c r="B245" i="3" l="1"/>
  <c r="A244" i="3"/>
  <c r="B246" i="3" l="1"/>
  <c r="A245" i="3"/>
  <c r="A246" i="3" l="1"/>
  <c r="B247" i="3"/>
  <c r="A247" i="3" l="1"/>
  <c r="B248" i="3"/>
  <c r="A248" i="3" l="1"/>
  <c r="B249" i="3"/>
  <c r="B250" i="3" l="1"/>
  <c r="A249" i="3"/>
  <c r="B251" i="3" l="1"/>
  <c r="A250" i="3"/>
  <c r="B252" i="3" l="1"/>
  <c r="A251" i="3"/>
  <c r="B253" i="3" l="1"/>
  <c r="A252" i="3"/>
  <c r="B254" i="3" l="1"/>
  <c r="A253" i="3"/>
  <c r="A254" i="3" l="1"/>
  <c r="B255" i="3"/>
  <c r="A255" i="3" l="1"/>
  <c r="B256" i="3"/>
  <c r="B257" i="3" l="1"/>
  <c r="A256" i="3"/>
  <c r="A257" i="3" l="1"/>
  <c r="B258" i="3"/>
  <c r="B259" i="3" l="1"/>
  <c r="A258" i="3"/>
  <c r="B260" i="3" l="1"/>
  <c r="A259" i="3"/>
  <c r="B261" i="3" l="1"/>
  <c r="A260" i="3"/>
  <c r="B262" i="3" l="1"/>
  <c r="A261" i="3"/>
  <c r="A262" i="3" l="1"/>
  <c r="B263" i="3"/>
  <c r="A263" i="3" l="1"/>
  <c r="B264" i="3"/>
  <c r="A264" i="3" l="1"/>
  <c r="B265" i="3"/>
  <c r="B266" i="3" l="1"/>
  <c r="A265" i="3"/>
  <c r="B267" i="3" l="1"/>
  <c r="A266" i="3"/>
  <c r="B268" i="3" l="1"/>
  <c r="A267" i="3"/>
  <c r="B269" i="3" l="1"/>
  <c r="A268" i="3"/>
  <c r="B270" i="3" l="1"/>
  <c r="A269" i="3"/>
  <c r="A270" i="3" l="1"/>
  <c r="B271" i="3"/>
  <c r="A271" i="3" l="1"/>
  <c r="B272" i="3"/>
  <c r="B273" i="3" l="1"/>
  <c r="A272" i="3"/>
  <c r="A273" i="3" l="1"/>
  <c r="B274" i="3"/>
  <c r="B275" i="3" l="1"/>
  <c r="A274" i="3"/>
  <c r="B276" i="3" l="1"/>
  <c r="A275" i="3"/>
  <c r="B277" i="3" l="1"/>
  <c r="A276" i="3"/>
  <c r="B278" i="3" l="1"/>
  <c r="A277" i="3"/>
  <c r="A278" i="3" l="1"/>
  <c r="B279" i="3"/>
  <c r="A279" i="3" l="1"/>
  <c r="B280" i="3"/>
  <c r="A280" i="3" l="1"/>
  <c r="B281" i="3"/>
  <c r="B282" i="3" l="1"/>
  <c r="A281" i="3"/>
  <c r="B283" i="3" l="1"/>
  <c r="A282" i="3"/>
  <c r="B284" i="3" l="1"/>
  <c r="A283" i="3"/>
  <c r="A284" i="3" l="1"/>
  <c r="B285" i="3"/>
  <c r="B286" i="3" l="1"/>
  <c r="A285" i="3"/>
  <c r="A286" i="3" l="1"/>
  <c r="B287" i="3"/>
  <c r="A287" i="3" l="1"/>
  <c r="B288" i="3"/>
  <c r="B289" i="3" l="1"/>
  <c r="A288" i="3"/>
  <c r="A289" i="3" l="1"/>
  <c r="B290" i="3"/>
  <c r="A290" i="3" l="1"/>
  <c r="B291" i="3"/>
  <c r="B292" i="3" l="1"/>
  <c r="A291" i="3"/>
  <c r="A292" i="3" l="1"/>
  <c r="B293" i="3"/>
  <c r="B294" i="3" l="1"/>
  <c r="A293" i="3"/>
  <c r="B295" i="3" l="1"/>
  <c r="A294" i="3"/>
  <c r="A295" i="3" l="1"/>
  <c r="B296" i="3"/>
  <c r="B297" i="3" l="1"/>
  <c r="A296" i="3"/>
  <c r="A297" i="3" l="1"/>
  <c r="B298" i="3"/>
  <c r="A298" i="3" l="1"/>
  <c r="B299" i="3"/>
  <c r="B300" i="3" l="1"/>
  <c r="A299" i="3"/>
  <c r="A300" i="3" l="1"/>
  <c r="B301" i="3"/>
  <c r="B302" i="3" l="1"/>
  <c r="A301" i="3"/>
  <c r="B303" i="3" l="1"/>
  <c r="A302" i="3"/>
  <c r="A303" i="3" l="1"/>
  <c r="B304" i="3"/>
  <c r="B305" i="3" l="1"/>
  <c r="A304" i="3"/>
  <c r="A305" i="3" l="1"/>
  <c r="B306" i="3"/>
  <c r="A306" i="3" l="1"/>
  <c r="B307" i="3"/>
  <c r="B308" i="3" l="1"/>
  <c r="A307" i="3"/>
  <c r="A308" i="3" l="1"/>
  <c r="B309" i="3"/>
  <c r="B310" i="3" l="1"/>
  <c r="A309" i="3"/>
  <c r="B311" i="3" l="1"/>
  <c r="A310" i="3"/>
  <c r="A311" i="3" l="1"/>
  <c r="B312" i="3"/>
  <c r="B313" i="3" l="1"/>
  <c r="A312" i="3"/>
  <c r="A313" i="3" l="1"/>
  <c r="B314" i="3"/>
  <c r="A314" i="3" l="1"/>
  <c r="B315" i="3"/>
  <c r="B316" i="3" l="1"/>
  <c r="A315" i="3"/>
  <c r="A316" i="3" l="1"/>
  <c r="B317" i="3"/>
  <c r="B318" i="3" l="1"/>
  <c r="A317" i="3"/>
  <c r="B319" i="3" l="1"/>
  <c r="A318" i="3"/>
  <c r="A319" i="3" l="1"/>
  <c r="B320" i="3"/>
  <c r="B321" i="3" l="1"/>
  <c r="A320" i="3"/>
  <c r="A321" i="3" l="1"/>
  <c r="B322" i="3"/>
  <c r="A322" i="3" l="1"/>
  <c r="B323" i="3"/>
  <c r="B324" i="3" l="1"/>
  <c r="A323" i="3"/>
  <c r="A324" i="3" l="1"/>
  <c r="B325" i="3"/>
  <c r="B326" i="3" l="1"/>
  <c r="A325" i="3"/>
  <c r="B327" i="3" l="1"/>
  <c r="A326" i="3"/>
  <c r="A327" i="3" l="1"/>
  <c r="B328" i="3"/>
  <c r="B329" i="3" l="1"/>
  <c r="A328" i="3"/>
  <c r="A329" i="3" l="1"/>
  <c r="B330" i="3"/>
  <c r="A330" i="3" l="1"/>
  <c r="B331" i="3"/>
  <c r="B332" i="3" l="1"/>
  <c r="A331" i="3"/>
  <c r="A332" i="3" l="1"/>
  <c r="B333" i="3"/>
  <c r="B334" i="3" l="1"/>
  <c r="A333" i="3"/>
  <c r="B335" i="3" l="1"/>
  <c r="A334" i="3"/>
  <c r="A335" i="3" l="1"/>
  <c r="B336" i="3"/>
  <c r="B337" i="3" l="1"/>
  <c r="A336" i="3"/>
  <c r="A337" i="3" l="1"/>
  <c r="B338" i="3"/>
  <c r="A338" i="3" l="1"/>
  <c r="B339" i="3"/>
  <c r="B340" i="3" l="1"/>
  <c r="A339" i="3"/>
  <c r="A340" i="3" l="1"/>
  <c r="B341" i="3"/>
  <c r="B342" i="3" l="1"/>
  <c r="A341" i="3"/>
  <c r="B343" i="3" l="1"/>
  <c r="A342" i="3"/>
  <c r="A343" i="3" l="1"/>
  <c r="B344" i="3"/>
  <c r="B345" i="3" l="1"/>
  <c r="A344" i="3"/>
  <c r="A345" i="3" l="1"/>
  <c r="B346" i="3"/>
  <c r="A346" i="3" l="1"/>
  <c r="B347" i="3"/>
  <c r="A347" i="3" s="1"/>
  <c r="J6" i="3" l="1"/>
  <c r="L6" i="3"/>
  <c r="K6" i="3"/>
  <c r="J7" i="3"/>
  <c r="L7" i="3"/>
  <c r="M7" i="3"/>
  <c r="N7" i="3"/>
  <c r="K7" i="3"/>
  <c r="M6" i="3"/>
  <c r="N6" i="3"/>
  <c r="O7" i="3"/>
  <c r="O6" i="3"/>
  <c r="P7" i="3"/>
  <c r="Q6" i="3"/>
  <c r="Q7" i="3"/>
  <c r="P6" i="3"/>
  <c r="R7" i="3"/>
  <c r="S7" i="3"/>
  <c r="U6" i="3"/>
  <c r="R6" i="3"/>
  <c r="U7" i="3"/>
  <c r="T6" i="3"/>
  <c r="T7" i="3"/>
  <c r="S6" i="3"/>
  <c r="W7" i="3"/>
  <c r="V6" i="3"/>
  <c r="W6" i="3"/>
  <c r="V7" i="3"/>
  <c r="N4" i="5" l="1"/>
  <c r="N4" i="7"/>
  <c r="N4" i="9"/>
  <c r="N4" i="8"/>
  <c r="N4" i="10"/>
  <c r="N92" i="1"/>
  <c r="N25" i="4" s="1"/>
  <c r="N75" i="1"/>
  <c r="N8" i="4" s="1"/>
  <c r="N88" i="1"/>
  <c r="N21" i="4" s="1"/>
  <c r="N77" i="1"/>
  <c r="N10" i="4" s="1"/>
  <c r="N91" i="1"/>
  <c r="N24" i="4" s="1"/>
  <c r="N86" i="1"/>
  <c r="N19" i="4" s="1"/>
  <c r="N81" i="1"/>
  <c r="N14" i="4" s="1"/>
  <c r="N93" i="1"/>
  <c r="N26" i="4" s="1"/>
  <c r="N82" i="1"/>
  <c r="N15" i="4" s="1"/>
  <c r="N72" i="1"/>
  <c r="N5" i="4" s="1"/>
  <c r="N87" i="1"/>
  <c r="N20" i="4" s="1"/>
  <c r="N89" i="1"/>
  <c r="N22" i="4" s="1"/>
  <c r="N74" i="1"/>
  <c r="N7" i="4" s="1"/>
  <c r="N73" i="1"/>
  <c r="N6" i="4" s="1"/>
  <c r="N78" i="1"/>
  <c r="N11" i="4" s="1"/>
  <c r="N76" i="1"/>
  <c r="N9" i="4" s="1"/>
  <c r="N90" i="1"/>
  <c r="N23" i="4" s="1"/>
  <c r="N83" i="1"/>
  <c r="N16" i="4" s="1"/>
  <c r="N79" i="1"/>
  <c r="N12" i="4" s="1"/>
  <c r="N94" i="1"/>
  <c r="N27" i="4" s="1"/>
  <c r="N80" i="1"/>
  <c r="N13" i="4" s="1"/>
  <c r="K4" i="5"/>
  <c r="K4" i="9"/>
  <c r="K4" i="7"/>
  <c r="K4" i="8"/>
  <c r="K4" i="10"/>
  <c r="K81" i="1"/>
  <c r="K14" i="4" s="1"/>
  <c r="K77" i="1"/>
  <c r="K10" i="4" s="1"/>
  <c r="K72" i="1"/>
  <c r="K5" i="4" s="1"/>
  <c r="K92" i="1"/>
  <c r="K25" i="4" s="1"/>
  <c r="K83" i="1"/>
  <c r="K16" i="4" s="1"/>
  <c r="K78" i="1"/>
  <c r="K11" i="4" s="1"/>
  <c r="K79" i="1"/>
  <c r="K12" i="4" s="1"/>
  <c r="K94" i="1"/>
  <c r="K27" i="4" s="1"/>
  <c r="K73" i="1"/>
  <c r="K6" i="4" s="1"/>
  <c r="K82" i="1"/>
  <c r="K15" i="4" s="1"/>
  <c r="K74" i="1"/>
  <c r="K7" i="4" s="1"/>
  <c r="K90" i="1"/>
  <c r="K23" i="4" s="1"/>
  <c r="K86" i="1"/>
  <c r="K19" i="4" s="1"/>
  <c r="K28" i="4" s="1"/>
  <c r="K75" i="1"/>
  <c r="K8" i="4" s="1"/>
  <c r="K88" i="1"/>
  <c r="K21" i="4" s="1"/>
  <c r="K80" i="1"/>
  <c r="K13" i="4" s="1"/>
  <c r="K89" i="1"/>
  <c r="K22" i="4" s="1"/>
  <c r="K91" i="1"/>
  <c r="K24" i="4" s="1"/>
  <c r="K76" i="1"/>
  <c r="K9" i="4" s="1"/>
  <c r="K93" i="1"/>
  <c r="K26" i="4" s="1"/>
  <c r="K87" i="1"/>
  <c r="K20" i="4" s="1"/>
  <c r="L4" i="5"/>
  <c r="L4" i="7"/>
  <c r="L4" i="8"/>
  <c r="L4" i="10"/>
  <c r="L4" i="9"/>
  <c r="L75" i="1"/>
  <c r="L8" i="4" s="1"/>
  <c r="L90" i="1"/>
  <c r="L23" i="4" s="1"/>
  <c r="L93" i="1"/>
  <c r="L26" i="4" s="1"/>
  <c r="L88" i="1"/>
  <c r="L21" i="4" s="1"/>
  <c r="L78" i="1"/>
  <c r="L11" i="4" s="1"/>
  <c r="L73" i="1"/>
  <c r="L6" i="4" s="1"/>
  <c r="L80" i="1"/>
  <c r="L13" i="4" s="1"/>
  <c r="L76" i="1"/>
  <c r="L9" i="4" s="1"/>
  <c r="L94" i="1"/>
  <c r="L27" i="4" s="1"/>
  <c r="L82" i="1"/>
  <c r="L15" i="4" s="1"/>
  <c r="L87" i="1"/>
  <c r="L20" i="4" s="1"/>
  <c r="L83" i="1"/>
  <c r="L16" i="4" s="1"/>
  <c r="L91" i="1"/>
  <c r="L24" i="4" s="1"/>
  <c r="L81" i="1"/>
  <c r="L14" i="4" s="1"/>
  <c r="L89" i="1"/>
  <c r="L22" i="4" s="1"/>
  <c r="L79" i="1"/>
  <c r="L12" i="4" s="1"/>
  <c r="L77" i="1"/>
  <c r="L10" i="4" s="1"/>
  <c r="L86" i="1"/>
  <c r="L19" i="4" s="1"/>
  <c r="L72" i="1"/>
  <c r="L5" i="4" s="1"/>
  <c r="L74" i="1"/>
  <c r="L7" i="4" s="1"/>
  <c r="L92" i="1"/>
  <c r="L25" i="4" s="1"/>
  <c r="J4" i="7"/>
  <c r="J4" i="5"/>
  <c r="J4" i="9"/>
  <c r="J4" i="8"/>
  <c r="J4" i="10"/>
  <c r="J76" i="1"/>
  <c r="J9" i="4" s="1"/>
  <c r="J83" i="1"/>
  <c r="J16" i="4" s="1"/>
  <c r="J93" i="1"/>
  <c r="J26" i="4" s="1"/>
  <c r="J94" i="1"/>
  <c r="J27" i="4" s="1"/>
  <c r="J80" i="1"/>
  <c r="J13" i="4" s="1"/>
  <c r="J78" i="1"/>
  <c r="J11" i="4" s="1"/>
  <c r="J92" i="1"/>
  <c r="J25" i="4" s="1"/>
  <c r="J87" i="1"/>
  <c r="J20" i="4" s="1"/>
  <c r="J72" i="1"/>
  <c r="J5" i="4" s="1"/>
  <c r="J91" i="1"/>
  <c r="J24" i="4" s="1"/>
  <c r="J75" i="1"/>
  <c r="J8" i="4" s="1"/>
  <c r="J89" i="1"/>
  <c r="J22" i="4" s="1"/>
  <c r="J82" i="1"/>
  <c r="J15" i="4" s="1"/>
  <c r="J88" i="1"/>
  <c r="J21" i="4" s="1"/>
  <c r="J74" i="1"/>
  <c r="J7" i="4" s="1"/>
  <c r="J77" i="1"/>
  <c r="J10" i="4" s="1"/>
  <c r="J81" i="1"/>
  <c r="J14" i="4" s="1"/>
  <c r="J79" i="1"/>
  <c r="J12" i="4" s="1"/>
  <c r="J90" i="1"/>
  <c r="J23" i="4" s="1"/>
  <c r="J73" i="1"/>
  <c r="J6" i="4" s="1"/>
  <c r="J86" i="1"/>
  <c r="J19" i="4" s="1"/>
  <c r="F4" i="5"/>
  <c r="F4" i="7"/>
  <c r="F4" i="9"/>
  <c r="F4" i="8"/>
  <c r="F4" i="10"/>
  <c r="F94" i="1"/>
  <c r="F27" i="4" s="1"/>
  <c r="F77" i="1"/>
  <c r="F10" i="4" s="1"/>
  <c r="F80" i="1"/>
  <c r="F13" i="4" s="1"/>
  <c r="F79" i="1"/>
  <c r="F12" i="4" s="1"/>
  <c r="F87" i="1"/>
  <c r="F20" i="4" s="1"/>
  <c r="F76" i="1"/>
  <c r="F9" i="4" s="1"/>
  <c r="F83" i="1"/>
  <c r="F16" i="4" s="1"/>
  <c r="F90" i="1"/>
  <c r="F23" i="4" s="1"/>
  <c r="F88" i="1"/>
  <c r="F21" i="4" s="1"/>
  <c r="F82" i="1"/>
  <c r="F15" i="4" s="1"/>
  <c r="F92" i="1"/>
  <c r="F25" i="4" s="1"/>
  <c r="F78" i="1"/>
  <c r="F11" i="4" s="1"/>
  <c r="F81" i="1"/>
  <c r="F14" i="4" s="1"/>
  <c r="F72" i="1"/>
  <c r="F5" i="4" s="1"/>
  <c r="F91" i="1"/>
  <c r="F24" i="4" s="1"/>
  <c r="F75" i="1"/>
  <c r="F8" i="4" s="1"/>
  <c r="F93" i="1"/>
  <c r="F26" i="4" s="1"/>
  <c r="F74" i="1"/>
  <c r="F7" i="4" s="1"/>
  <c r="F86" i="1"/>
  <c r="F19" i="4" s="1"/>
  <c r="F73" i="1"/>
  <c r="F6" i="4" s="1"/>
  <c r="F89" i="1"/>
  <c r="F22" i="4" s="1"/>
  <c r="M4" i="7"/>
  <c r="M4" i="5"/>
  <c r="M4" i="8"/>
  <c r="M4" i="10"/>
  <c r="M4" i="9"/>
  <c r="M89" i="1"/>
  <c r="M22" i="4" s="1"/>
  <c r="M91" i="1"/>
  <c r="M24" i="4" s="1"/>
  <c r="M93" i="1"/>
  <c r="M26" i="4" s="1"/>
  <c r="M92" i="1"/>
  <c r="M25" i="4" s="1"/>
  <c r="M94" i="1"/>
  <c r="M27" i="4" s="1"/>
  <c r="M74" i="1"/>
  <c r="M7" i="4" s="1"/>
  <c r="M81" i="1"/>
  <c r="M14" i="4" s="1"/>
  <c r="M76" i="1"/>
  <c r="M9" i="4" s="1"/>
  <c r="M82" i="1"/>
  <c r="M15" i="4" s="1"/>
  <c r="M79" i="1"/>
  <c r="M12" i="4" s="1"/>
  <c r="M73" i="1"/>
  <c r="M6" i="4" s="1"/>
  <c r="M72" i="1"/>
  <c r="M5" i="4" s="1"/>
  <c r="M90" i="1"/>
  <c r="M23" i="4" s="1"/>
  <c r="M78" i="1"/>
  <c r="M11" i="4" s="1"/>
  <c r="M77" i="1"/>
  <c r="M10" i="4" s="1"/>
  <c r="M83" i="1"/>
  <c r="M16" i="4" s="1"/>
  <c r="M75" i="1"/>
  <c r="M8" i="4" s="1"/>
  <c r="M86" i="1"/>
  <c r="M19" i="4" s="1"/>
  <c r="M80" i="1"/>
  <c r="M13" i="4" s="1"/>
  <c r="M87" i="1"/>
  <c r="M20" i="4" s="1"/>
  <c r="M88" i="1"/>
  <c r="M21" i="4" s="1"/>
  <c r="I4" i="5"/>
  <c r="I4" i="8"/>
  <c r="I4" i="7"/>
  <c r="I4" i="9"/>
  <c r="I4" i="10"/>
  <c r="I88" i="1"/>
  <c r="I21" i="4" s="1"/>
  <c r="I83" i="1"/>
  <c r="I16" i="4" s="1"/>
  <c r="I87" i="1"/>
  <c r="I20" i="4" s="1"/>
  <c r="I73" i="1"/>
  <c r="I6" i="4" s="1"/>
  <c r="I90" i="1"/>
  <c r="I23" i="4" s="1"/>
  <c r="I92" i="1"/>
  <c r="I25" i="4" s="1"/>
  <c r="I77" i="1"/>
  <c r="I10" i="4" s="1"/>
  <c r="I74" i="1"/>
  <c r="I7" i="4" s="1"/>
  <c r="I82" i="1"/>
  <c r="I15" i="4" s="1"/>
  <c r="I78" i="1"/>
  <c r="I11" i="4" s="1"/>
  <c r="I79" i="1"/>
  <c r="I12" i="4" s="1"/>
  <c r="I80" i="1"/>
  <c r="I13" i="4" s="1"/>
  <c r="I75" i="1"/>
  <c r="I8" i="4" s="1"/>
  <c r="I86" i="1"/>
  <c r="I19" i="4" s="1"/>
  <c r="I81" i="1"/>
  <c r="I14" i="4" s="1"/>
  <c r="I93" i="1"/>
  <c r="I26" i="4" s="1"/>
  <c r="I91" i="1"/>
  <c r="I24" i="4" s="1"/>
  <c r="I72" i="1"/>
  <c r="I5" i="4" s="1"/>
  <c r="I76" i="1"/>
  <c r="I9" i="4" s="1"/>
  <c r="I89" i="1"/>
  <c r="I22" i="4" s="1"/>
  <c r="I94" i="1"/>
  <c r="I27" i="4" s="1"/>
  <c r="G4" i="5"/>
  <c r="G4" i="7"/>
  <c r="G4" i="8"/>
  <c r="G4" i="9"/>
  <c r="G4" i="10"/>
  <c r="G89" i="1"/>
  <c r="G22" i="4" s="1"/>
  <c r="G72" i="1"/>
  <c r="G5" i="4" s="1"/>
  <c r="G81" i="1"/>
  <c r="G14" i="4" s="1"/>
  <c r="G79" i="1"/>
  <c r="G12" i="4" s="1"/>
  <c r="G77" i="1"/>
  <c r="G10" i="4" s="1"/>
  <c r="G76" i="1"/>
  <c r="G9" i="4" s="1"/>
  <c r="G94" i="1"/>
  <c r="G27" i="4" s="1"/>
  <c r="G78" i="1"/>
  <c r="G11" i="4" s="1"/>
  <c r="G90" i="1"/>
  <c r="G23" i="4" s="1"/>
  <c r="G75" i="1"/>
  <c r="G8" i="4" s="1"/>
  <c r="G80" i="1"/>
  <c r="G13" i="4" s="1"/>
  <c r="G93" i="1"/>
  <c r="G26" i="4" s="1"/>
  <c r="G87" i="1"/>
  <c r="G20" i="4" s="1"/>
  <c r="G91" i="1"/>
  <c r="G24" i="4" s="1"/>
  <c r="G82" i="1"/>
  <c r="G15" i="4" s="1"/>
  <c r="G83" i="1"/>
  <c r="G16" i="4" s="1"/>
  <c r="G86" i="1"/>
  <c r="G19" i="4" s="1"/>
  <c r="G92" i="1"/>
  <c r="G25" i="4" s="1"/>
  <c r="G73" i="1"/>
  <c r="G6" i="4" s="1"/>
  <c r="G74" i="1"/>
  <c r="G7" i="4" s="1"/>
  <c r="G88" i="1"/>
  <c r="G21" i="4" s="1"/>
  <c r="H4" i="5"/>
  <c r="H4" i="7"/>
  <c r="H4" i="8"/>
  <c r="H4" i="9"/>
  <c r="H4" i="10"/>
  <c r="H80" i="1"/>
  <c r="H13" i="4" s="1"/>
  <c r="H78" i="1"/>
  <c r="H11" i="4" s="1"/>
  <c r="H87" i="1"/>
  <c r="H20" i="4" s="1"/>
  <c r="H89" i="1"/>
  <c r="H22" i="4" s="1"/>
  <c r="H90" i="1"/>
  <c r="H23" i="4" s="1"/>
  <c r="H92" i="1"/>
  <c r="H25" i="4" s="1"/>
  <c r="H88" i="1"/>
  <c r="H21" i="4" s="1"/>
  <c r="H93" i="1"/>
  <c r="H26" i="4" s="1"/>
  <c r="H72" i="1"/>
  <c r="H5" i="4" s="1"/>
  <c r="H81" i="1"/>
  <c r="H14" i="4" s="1"/>
  <c r="H77" i="1"/>
  <c r="H10" i="4" s="1"/>
  <c r="H79" i="1"/>
  <c r="H12" i="4" s="1"/>
  <c r="H83" i="1"/>
  <c r="H16" i="4" s="1"/>
  <c r="H74" i="1"/>
  <c r="H7" i="4" s="1"/>
  <c r="H73" i="1"/>
  <c r="H6" i="4" s="1"/>
  <c r="H94" i="1"/>
  <c r="H27" i="4" s="1"/>
  <c r="H82" i="1"/>
  <c r="H15" i="4" s="1"/>
  <c r="H75" i="1"/>
  <c r="H8" i="4" s="1"/>
  <c r="H76" i="1"/>
  <c r="H9" i="4" s="1"/>
  <c r="H91" i="1"/>
  <c r="H24" i="4" s="1"/>
  <c r="H86" i="1"/>
  <c r="H19" i="4" s="1"/>
  <c r="E4" i="7"/>
  <c r="E4" i="5"/>
  <c r="E4" i="10"/>
  <c r="E4" i="8"/>
  <c r="E4" i="9"/>
  <c r="E80" i="1"/>
  <c r="E13" i="4" s="1"/>
  <c r="E90" i="1"/>
  <c r="E23" i="4" s="1"/>
  <c r="E91" i="1"/>
  <c r="E24" i="4" s="1"/>
  <c r="E92" i="1"/>
  <c r="E25" i="4" s="1"/>
  <c r="E76" i="1"/>
  <c r="E9" i="4" s="1"/>
  <c r="E89" i="1"/>
  <c r="E22" i="4" s="1"/>
  <c r="E86" i="1"/>
  <c r="E19" i="4" s="1"/>
  <c r="E78" i="1"/>
  <c r="E11" i="4" s="1"/>
  <c r="E93" i="1"/>
  <c r="E26" i="4" s="1"/>
  <c r="E77" i="1"/>
  <c r="E10" i="4" s="1"/>
  <c r="E74" i="1"/>
  <c r="E7" i="4" s="1"/>
  <c r="E79" i="1"/>
  <c r="E12" i="4" s="1"/>
  <c r="E73" i="1"/>
  <c r="E6" i="4" s="1"/>
  <c r="E72" i="1"/>
  <c r="E5" i="4" s="1"/>
  <c r="E17" i="4" s="1"/>
  <c r="E88" i="1"/>
  <c r="E21" i="4" s="1"/>
  <c r="E94" i="1"/>
  <c r="E27" i="4" s="1"/>
  <c r="E82" i="1"/>
  <c r="E15" i="4" s="1"/>
  <c r="E81" i="1"/>
  <c r="E14" i="4" s="1"/>
  <c r="E87" i="1"/>
  <c r="E20" i="4" s="1"/>
  <c r="E75" i="1"/>
  <c r="E8" i="4" s="1"/>
  <c r="E83" i="1"/>
  <c r="E16" i="4" s="1"/>
  <c r="G17" i="4" l="1"/>
  <c r="M5" i="8"/>
  <c r="M6" i="8"/>
  <c r="F5" i="10"/>
  <c r="F6" i="10"/>
  <c r="J28" i="4"/>
  <c r="J6" i="5"/>
  <c r="J5" i="5"/>
  <c r="L6" i="10"/>
  <c r="L5" i="10"/>
  <c r="E6" i="9"/>
  <c r="E5" i="9"/>
  <c r="G5" i="5"/>
  <c r="G6" i="5"/>
  <c r="I28" i="4"/>
  <c r="I6" i="7"/>
  <c r="I5" i="7"/>
  <c r="M6" i="9"/>
  <c r="M5" i="9"/>
  <c r="J6" i="7"/>
  <c r="J5" i="7"/>
  <c r="L6" i="8"/>
  <c r="L5" i="8"/>
  <c r="K5" i="10"/>
  <c r="K6" i="10"/>
  <c r="N17" i="4"/>
  <c r="E6" i="10"/>
  <c r="E5" i="10"/>
  <c r="H5" i="10"/>
  <c r="H6" i="10"/>
  <c r="G28" i="4"/>
  <c r="G5" i="7"/>
  <c r="G6" i="7"/>
  <c r="I5" i="9"/>
  <c r="I6" i="9"/>
  <c r="F28" i="4"/>
  <c r="E28" i="4"/>
  <c r="E5" i="8"/>
  <c r="E6" i="8"/>
  <c r="H17" i="4"/>
  <c r="H32" i="4" s="1"/>
  <c r="H36" i="4" s="1"/>
  <c r="I5" i="8"/>
  <c r="I6" i="8"/>
  <c r="M6" i="10"/>
  <c r="M5" i="10"/>
  <c r="L5" i="7"/>
  <c r="L6" i="7"/>
  <c r="K6" i="8"/>
  <c r="K5" i="8"/>
  <c r="L5" i="5"/>
  <c r="L6" i="5"/>
  <c r="M5" i="5"/>
  <c r="M6" i="5"/>
  <c r="J17" i="4"/>
  <c r="J32" i="4" s="1"/>
  <c r="J36" i="4" s="1"/>
  <c r="H6" i="8"/>
  <c r="H5" i="8"/>
  <c r="G5" i="10"/>
  <c r="G6" i="10"/>
  <c r="I17" i="4"/>
  <c r="M17" i="4"/>
  <c r="M6" i="7"/>
  <c r="M5" i="7"/>
  <c r="F17" i="4"/>
  <c r="F6" i="9"/>
  <c r="F5" i="9"/>
  <c r="J6" i="10"/>
  <c r="J5" i="10"/>
  <c r="L28" i="4"/>
  <c r="K6" i="5"/>
  <c r="K5" i="5"/>
  <c r="N28" i="4"/>
  <c r="N6" i="9"/>
  <c r="N5" i="9"/>
  <c r="I5" i="5"/>
  <c r="I6" i="5"/>
  <c r="E5" i="5"/>
  <c r="E6" i="5"/>
  <c r="F5" i="8"/>
  <c r="F6" i="8"/>
  <c r="L17" i="4"/>
  <c r="L32" i="4" s="1"/>
  <c r="L36" i="4" s="1"/>
  <c r="E6" i="7"/>
  <c r="E5" i="7"/>
  <c r="F6" i="7"/>
  <c r="F5" i="7"/>
  <c r="J5" i="8"/>
  <c r="J6" i="8"/>
  <c r="K17" i="4"/>
  <c r="K32" i="4" s="1"/>
  <c r="K36" i="4" s="1"/>
  <c r="N6" i="7"/>
  <c r="N5" i="7"/>
  <c r="E32" i="4"/>
  <c r="E36" i="4" s="1"/>
  <c r="K5" i="7"/>
  <c r="K6" i="7"/>
  <c r="N6" i="10"/>
  <c r="N5" i="10"/>
  <c r="H5" i="9"/>
  <c r="H6" i="9"/>
  <c r="K5" i="9"/>
  <c r="K6" i="9"/>
  <c r="N5" i="8"/>
  <c r="N6" i="8"/>
  <c r="H28" i="4"/>
  <c r="H6" i="7"/>
  <c r="H5" i="7"/>
  <c r="G6" i="9"/>
  <c r="G5" i="9"/>
  <c r="H6" i="5"/>
  <c r="H5" i="5"/>
  <c r="G5" i="8"/>
  <c r="G6" i="8"/>
  <c r="I6" i="10"/>
  <c r="I5" i="10"/>
  <c r="M28" i="4"/>
  <c r="F5" i="5"/>
  <c r="F6" i="5"/>
  <c r="J6" i="9"/>
  <c r="J5" i="9"/>
  <c r="L5" i="9"/>
  <c r="L6" i="9"/>
  <c r="N5" i="5"/>
  <c r="N6" i="5"/>
  <c r="F55" i="5" l="1"/>
  <c r="F51" i="5"/>
  <c r="F59" i="5"/>
  <c r="N55" i="7"/>
  <c r="N51" i="7"/>
  <c r="N95" i="7" s="1"/>
  <c r="N96" i="7" s="1"/>
  <c r="N59" i="7"/>
  <c r="F55" i="9"/>
  <c r="F51" i="9"/>
  <c r="F95" i="9" s="1"/>
  <c r="F96" i="9" s="1"/>
  <c r="F59" i="9"/>
  <c r="L55" i="8"/>
  <c r="L51" i="8"/>
  <c r="L95" i="8" s="1"/>
  <c r="L96" i="8" s="1"/>
  <c r="L59" i="8"/>
  <c r="N55" i="5"/>
  <c r="N51" i="5"/>
  <c r="N59" i="5"/>
  <c r="F32" i="4"/>
  <c r="F36" i="4" s="1"/>
  <c r="E55" i="8"/>
  <c r="E51" i="8"/>
  <c r="E95" i="8" s="1"/>
  <c r="E96" i="8" s="1"/>
  <c r="E59" i="8"/>
  <c r="I55" i="10"/>
  <c r="I51" i="10"/>
  <c r="I95" i="10" s="1"/>
  <c r="I96" i="10" s="1"/>
  <c r="I59" i="10"/>
  <c r="H55" i="7"/>
  <c r="H51" i="7"/>
  <c r="H95" i="7" s="1"/>
  <c r="H96" i="7" s="1"/>
  <c r="H59" i="7"/>
  <c r="H55" i="9"/>
  <c r="H51" i="9"/>
  <c r="H95" i="9" s="1"/>
  <c r="H96" i="9" s="1"/>
  <c r="H59" i="9"/>
  <c r="N55" i="10"/>
  <c r="N51" i="10"/>
  <c r="N95" i="10" s="1"/>
  <c r="N96" i="10" s="1"/>
  <c r="N59" i="10"/>
  <c r="F55" i="8"/>
  <c r="F51" i="8"/>
  <c r="F95" i="8" s="1"/>
  <c r="F96" i="8" s="1"/>
  <c r="F59" i="8"/>
  <c r="K55" i="5"/>
  <c r="K51" i="5"/>
  <c r="K59" i="5"/>
  <c r="M55" i="7"/>
  <c r="M51" i="7"/>
  <c r="M95" i="7" s="1"/>
  <c r="M96" i="7" s="1"/>
  <c r="M59" i="7"/>
  <c r="L55" i="7"/>
  <c r="L51" i="7"/>
  <c r="L95" i="7" s="1"/>
  <c r="L96" i="7" s="1"/>
  <c r="L59" i="7"/>
  <c r="H55" i="10"/>
  <c r="H51" i="10"/>
  <c r="H95" i="10" s="1"/>
  <c r="H96" i="10" s="1"/>
  <c r="H59" i="10"/>
  <c r="J55" i="7"/>
  <c r="J51" i="7"/>
  <c r="J95" i="7" s="1"/>
  <c r="J96" i="7" s="1"/>
  <c r="J59" i="7"/>
  <c r="G55" i="5"/>
  <c r="G51" i="5"/>
  <c r="G59" i="5"/>
  <c r="G55" i="9"/>
  <c r="G51" i="9"/>
  <c r="G95" i="9" s="1"/>
  <c r="G96" i="9" s="1"/>
  <c r="G59" i="9"/>
  <c r="K55" i="10"/>
  <c r="K51" i="10"/>
  <c r="K95" i="10" s="1"/>
  <c r="K96" i="10" s="1"/>
  <c r="K59" i="10"/>
  <c r="L55" i="9"/>
  <c r="L51" i="9"/>
  <c r="L95" i="9" s="1"/>
  <c r="L96" i="9" s="1"/>
  <c r="L59" i="9"/>
  <c r="M55" i="10"/>
  <c r="M51" i="10"/>
  <c r="M95" i="10" s="1"/>
  <c r="M96" i="10" s="1"/>
  <c r="M59" i="10"/>
  <c r="E55" i="10"/>
  <c r="E51" i="10"/>
  <c r="E95" i="10" s="1"/>
  <c r="E96" i="10" s="1"/>
  <c r="E59" i="10"/>
  <c r="E55" i="9"/>
  <c r="E51" i="9"/>
  <c r="E95" i="9" s="1"/>
  <c r="E96" i="9" s="1"/>
  <c r="E59" i="9"/>
  <c r="F55" i="7"/>
  <c r="F51" i="7"/>
  <c r="F95" i="7" s="1"/>
  <c r="F96" i="7" s="1"/>
  <c r="F59" i="7"/>
  <c r="E55" i="5"/>
  <c r="E51" i="5"/>
  <c r="E59" i="5"/>
  <c r="M32" i="4"/>
  <c r="M36" i="4" s="1"/>
  <c r="M55" i="5"/>
  <c r="M51" i="5"/>
  <c r="M59" i="5"/>
  <c r="M55" i="9"/>
  <c r="M51" i="9"/>
  <c r="M95" i="9" s="1"/>
  <c r="M96" i="9" s="1"/>
  <c r="M59" i="9"/>
  <c r="J55" i="9"/>
  <c r="J51" i="9"/>
  <c r="J95" i="9" s="1"/>
  <c r="J96" i="9" s="1"/>
  <c r="J59" i="9"/>
  <c r="H55" i="5"/>
  <c r="H51" i="5"/>
  <c r="H59" i="5"/>
  <c r="N55" i="8"/>
  <c r="N51" i="8"/>
  <c r="N95" i="8" s="1"/>
  <c r="N96" i="8" s="1"/>
  <c r="N59" i="8"/>
  <c r="K55" i="7"/>
  <c r="K51" i="7"/>
  <c r="K95" i="7" s="1"/>
  <c r="K96" i="7" s="1"/>
  <c r="K59" i="7"/>
  <c r="J55" i="10"/>
  <c r="J51" i="10"/>
  <c r="J95" i="10" s="1"/>
  <c r="J96" i="10" s="1"/>
  <c r="J59" i="10"/>
  <c r="I32" i="4"/>
  <c r="I36" i="4" s="1"/>
  <c r="I55" i="9"/>
  <c r="I51" i="9"/>
  <c r="I95" i="9" s="1"/>
  <c r="I96" i="9" s="1"/>
  <c r="I59" i="9"/>
  <c r="N32" i="4"/>
  <c r="N36" i="4" s="1"/>
  <c r="L55" i="10"/>
  <c r="L51" i="10"/>
  <c r="L95" i="10" s="1"/>
  <c r="L96" i="10" s="1"/>
  <c r="L59" i="10"/>
  <c r="M55" i="8"/>
  <c r="M51" i="8"/>
  <c r="M95" i="8" s="1"/>
  <c r="M96" i="8" s="1"/>
  <c r="M59" i="8"/>
  <c r="K55" i="9"/>
  <c r="K51" i="9"/>
  <c r="K95" i="9" s="1"/>
  <c r="K96" i="9" s="1"/>
  <c r="K59" i="9"/>
  <c r="N55" i="9"/>
  <c r="N51" i="9"/>
  <c r="N95" i="9" s="1"/>
  <c r="N96" i="9" s="1"/>
  <c r="N59" i="9"/>
  <c r="G55" i="10"/>
  <c r="G51" i="10"/>
  <c r="G95" i="10" s="1"/>
  <c r="G96" i="10" s="1"/>
  <c r="G59" i="10"/>
  <c r="K55" i="8"/>
  <c r="K51" i="8"/>
  <c r="K95" i="8" s="1"/>
  <c r="K96" i="8" s="1"/>
  <c r="K59" i="8"/>
  <c r="G55" i="7"/>
  <c r="G51" i="7"/>
  <c r="G95" i="7" s="1"/>
  <c r="G96" i="7" s="1"/>
  <c r="G59" i="7"/>
  <c r="J55" i="5"/>
  <c r="J51" i="5"/>
  <c r="J59" i="5"/>
  <c r="H55" i="8"/>
  <c r="H51" i="8"/>
  <c r="H95" i="8" s="1"/>
  <c r="H96" i="8" s="1"/>
  <c r="H59" i="8"/>
  <c r="J55" i="8"/>
  <c r="J51" i="8"/>
  <c r="J95" i="8" s="1"/>
  <c r="J96" i="8" s="1"/>
  <c r="J59" i="8"/>
  <c r="F55" i="10"/>
  <c r="F51" i="10"/>
  <c r="F95" i="10" s="1"/>
  <c r="F96" i="10" s="1"/>
  <c r="F59" i="10"/>
  <c r="G55" i="8"/>
  <c r="G51" i="8"/>
  <c r="G95" i="8" s="1"/>
  <c r="G96" i="8" s="1"/>
  <c r="G59" i="8"/>
  <c r="E55" i="7"/>
  <c r="E51" i="7"/>
  <c r="E95" i="7" s="1"/>
  <c r="E96" i="7" s="1"/>
  <c r="E59" i="7"/>
  <c r="I55" i="5"/>
  <c r="I51" i="5"/>
  <c r="I59" i="5"/>
  <c r="L55" i="5"/>
  <c r="L51" i="5"/>
  <c r="L59" i="5"/>
  <c r="I55" i="8"/>
  <c r="I51" i="8"/>
  <c r="I95" i="8" s="1"/>
  <c r="I96" i="8" s="1"/>
  <c r="I59" i="8"/>
  <c r="I55" i="7"/>
  <c r="I51" i="7"/>
  <c r="I95" i="7" s="1"/>
  <c r="I96" i="7" s="1"/>
  <c r="I59" i="7"/>
  <c r="G32" i="4"/>
  <c r="G36" i="4" s="1"/>
  <c r="L38" i="4" l="1"/>
  <c r="L40" i="4" s="1"/>
  <c r="L48" i="4" s="1"/>
  <c r="L52" i="4" s="1"/>
  <c r="L95" i="5"/>
  <c r="L96" i="5" s="1"/>
  <c r="N38" i="4"/>
  <c r="N40" i="4" s="1"/>
  <c r="N48" i="4" s="1"/>
  <c r="N52" i="4" s="1"/>
  <c r="O52" i="4" s="1"/>
  <c r="N95" i="5"/>
  <c r="N96" i="5" s="1"/>
  <c r="I38" i="4"/>
  <c r="I40" i="4" s="1"/>
  <c r="I48" i="4" s="1"/>
  <c r="I52" i="4" s="1"/>
  <c r="I95" i="5"/>
  <c r="I96" i="5" s="1"/>
  <c r="G38" i="4"/>
  <c r="G40" i="4" s="1"/>
  <c r="G48" i="4" s="1"/>
  <c r="G52" i="4" s="1"/>
  <c r="G95" i="5"/>
  <c r="G96" i="5" s="1"/>
  <c r="K95" i="5"/>
  <c r="K96" i="5" s="1"/>
  <c r="K38" i="4"/>
  <c r="K40" i="4" s="1"/>
  <c r="K48" i="4" s="1"/>
  <c r="K52" i="4" s="1"/>
  <c r="M38" i="4"/>
  <c r="M95" i="5"/>
  <c r="M96" i="5" s="1"/>
  <c r="H38" i="4"/>
  <c r="H40" i="4" s="1"/>
  <c r="H48" i="4" s="1"/>
  <c r="H52" i="4" s="1"/>
  <c r="H95" i="5"/>
  <c r="H96" i="5" s="1"/>
  <c r="J38" i="4"/>
  <c r="J40" i="4" s="1"/>
  <c r="J48" i="4" s="1"/>
  <c r="J52" i="4" s="1"/>
  <c r="J95" i="5"/>
  <c r="J96" i="5" s="1"/>
  <c r="F38" i="4"/>
  <c r="F40" i="4" s="1"/>
  <c r="F48" i="4" s="1"/>
  <c r="F52" i="4" s="1"/>
  <c r="F95" i="5"/>
  <c r="F96" i="5" s="1"/>
  <c r="E38" i="4"/>
  <c r="E40" i="4" s="1"/>
  <c r="E48" i="4" s="1"/>
  <c r="E52" i="4" s="1"/>
  <c r="E95" i="5"/>
  <c r="E96" i="5" s="1"/>
  <c r="M40" i="4"/>
  <c r="M48" i="4" s="1"/>
  <c r="M52" i="4" s="1"/>
  <c r="G55" i="4" l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<sst xmlns="http://schemas.openxmlformats.org/spreadsheetml/2006/main" count="660" uniqueCount="137">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</sst>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6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67" fontId="20" fillId="3" borderId="0" xfId="0" applyNumberFormat="1" applyFont="1" applyFill="1" applyAlignment="1">
      <alignment horizontal="center"/>
    </xf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886075" y="7362825"/>
          <a:ext cx="32861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>
      <selection activeCell="C20" sqref="C20"/>
    </sheetView>
  </sheetViews>
  <sheetFormatPr defaultRowHeight="12.75" x14ac:dyDescent="0.2"/>
  <cols>
    <col min="2" max="2" width="25.33203125" customWidth="1"/>
    <col min="3" max="3" width="11.33203125" bestFit="1" customWidth="1"/>
    <col min="4" max="4" width="12.33203125" bestFit="1" customWidth="1"/>
    <col min="5" max="5" width="13.6640625" bestFit="1" customWidth="1"/>
    <col min="6" max="7" width="12.33203125" bestFit="1" customWidth="1"/>
    <col min="8" max="8" width="14.5" customWidth="1"/>
    <col min="9" max="9" width="11.83203125" bestFit="1" customWidth="1"/>
    <col min="10" max="10" width="13.6640625" bestFit="1" customWidth="1"/>
    <col min="11" max="14" width="12.33203125" bestFit="1" customWidth="1"/>
  </cols>
  <sheetData>
    <row r="1" spans="1:9" s="1" customFormat="1" ht="15.75" x14ac:dyDescent="0.25">
      <c r="A1" s="1" t="s">
        <v>27</v>
      </c>
    </row>
    <row r="3" spans="1:9" s="2" customFormat="1" x14ac:dyDescent="0.2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2">
      <c r="B4" s="2" t="s">
        <v>29</v>
      </c>
      <c r="C4" s="36">
        <f ca="1">TODAY()</f>
        <v>41885</v>
      </c>
      <c r="D4" s="12"/>
      <c r="E4" s="12"/>
      <c r="F4" s="12"/>
      <c r="G4" s="12"/>
      <c r="H4" s="12"/>
    </row>
    <row r="5" spans="1:9" s="2" customFormat="1" x14ac:dyDescent="0.2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2">
      <c r="D6" s="12"/>
      <c r="E6" s="12"/>
      <c r="F6" s="12"/>
      <c r="G6" s="12"/>
      <c r="H6" s="12"/>
    </row>
    <row r="7" spans="1:9" s="2" customFormat="1" x14ac:dyDescent="0.2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2">
      <c r="C8" s="148">
        <v>1</v>
      </c>
      <c r="D8" s="12"/>
      <c r="E8" s="147">
        <v>0</v>
      </c>
      <c r="F8" s="149"/>
      <c r="G8" s="12"/>
      <c r="H8" s="12"/>
    </row>
    <row r="9" spans="1:9" s="1" customFormat="1" ht="15.75" x14ac:dyDescent="0.25">
      <c r="A9" s="1" t="s">
        <v>23</v>
      </c>
    </row>
    <row r="11" spans="1:9" s="2" customFormat="1" x14ac:dyDescent="0.2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2">
      <c r="A12" s="2" t="s">
        <v>133</v>
      </c>
      <c r="C12" s="128" t="s">
        <v>107</v>
      </c>
      <c r="D12" s="2" t="s">
        <v>132</v>
      </c>
    </row>
    <row r="13" spans="1:9" s="2" customFormat="1" x14ac:dyDescent="0.2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2">
      <c r="A14" s="41" t="s">
        <v>7</v>
      </c>
      <c r="D14" s="6">
        <v>0.2</v>
      </c>
      <c r="E14" s="13"/>
      <c r="F14" s="6"/>
      <c r="G14" s="6"/>
      <c r="H14" s="13"/>
    </row>
    <row r="15" spans="1:9" x14ac:dyDescent="0.2">
      <c r="A15" s="41" t="s">
        <v>4</v>
      </c>
      <c r="D15" s="6">
        <v>0.25</v>
      </c>
      <c r="E15" s="13"/>
      <c r="F15" s="6"/>
      <c r="G15" s="6"/>
      <c r="H15" s="13"/>
    </row>
    <row r="16" spans="1:9" x14ac:dyDescent="0.2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2">
      <c r="A17" s="41" t="s">
        <v>8</v>
      </c>
      <c r="D17" s="6">
        <v>0.255</v>
      </c>
      <c r="E17" s="13"/>
      <c r="F17" s="6"/>
      <c r="G17" s="6"/>
      <c r="H17" s="13"/>
    </row>
    <row r="18" spans="1:24" x14ac:dyDescent="0.2">
      <c r="A18" s="41" t="s">
        <v>75</v>
      </c>
      <c r="D18" s="6">
        <v>0.2</v>
      </c>
      <c r="E18" s="13"/>
      <c r="F18" s="6"/>
      <c r="G18" s="6"/>
      <c r="H18" s="13"/>
    </row>
    <row r="19" spans="1:24" x14ac:dyDescent="0.2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2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2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2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2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2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E25" s="15"/>
      <c r="H25" s="15"/>
    </row>
    <row r="26" spans="1:24" s="2" customFormat="1" x14ac:dyDescent="0.2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2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2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2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2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2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2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2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2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75" x14ac:dyDescent="0.25">
      <c r="A36" s="1" t="s">
        <v>0</v>
      </c>
    </row>
    <row r="37" spans="1:24" ht="5.25" customHeight="1" x14ac:dyDescent="0.2"/>
    <row r="38" spans="1:24" x14ac:dyDescent="0.2">
      <c r="C38" s="4" t="s">
        <v>10</v>
      </c>
      <c r="D38" s="26"/>
      <c r="E38" s="154"/>
      <c r="F38" s="155"/>
      <c r="G38" s="155"/>
      <c r="H38" s="155"/>
      <c r="I38" s="155"/>
      <c r="J38" s="155"/>
      <c r="K38" s="155"/>
      <c r="L38" s="155"/>
      <c r="M38" s="155"/>
      <c r="N38" s="45"/>
    </row>
    <row r="39" spans="1:24" x14ac:dyDescent="0.2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2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2">
      <c r="A41" s="2" t="s">
        <v>9</v>
      </c>
      <c r="D41" s="128" t="s">
        <v>101</v>
      </c>
    </row>
    <row r="42" spans="1:24" s="2" customFormat="1" x14ac:dyDescent="0.2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2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2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2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2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2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2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2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2">
      <c r="A50" s="3" t="str">
        <f t="shared" si="4"/>
        <v>Tom Brown</v>
      </c>
      <c r="C50" s="9">
        <v>0.94099999999999995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2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2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2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2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2">
      <c r="A55" s="2" t="s">
        <v>1</v>
      </c>
      <c r="D55" s="128"/>
    </row>
    <row r="56" spans="1:14" x14ac:dyDescent="0.2">
      <c r="A56" s="3" t="str">
        <f>A27</f>
        <v>Keep the South Canyon Plant Full</v>
      </c>
      <c r="C56" s="153">
        <f>AVERAGE(C57:C64)</f>
        <v>0.61850000000000005</v>
      </c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2">
      <c r="A57" s="3" t="str">
        <f t="shared" ref="A57:A64" si="16">A28</f>
        <v>Crescendo - Badger Wash Entrada</v>
      </c>
      <c r="C57" s="9">
        <v>0.629</v>
      </c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2">
      <c r="A58" s="3" t="str">
        <f t="shared" si="16"/>
        <v>Crescendo - San Arroyo Entrada</v>
      </c>
      <c r="C58" s="9">
        <v>0.66900000000000004</v>
      </c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2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">
      <c r="A60" s="3" t="str">
        <f t="shared" si="16"/>
        <v>Lone Mountain - Bar-X Entrada</v>
      </c>
      <c r="C60" s="9">
        <v>0.54700000000000004</v>
      </c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2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">
      <c r="A63" s="3" t="str">
        <f t="shared" si="16"/>
        <v>Tom Brown - South Canyon Entrada</v>
      </c>
      <c r="C63" s="9">
        <v>0.629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2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2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75" x14ac:dyDescent="0.25">
      <c r="A67" s="1" t="s">
        <v>24</v>
      </c>
    </row>
    <row r="68" spans="1:14" ht="5.25" customHeight="1" x14ac:dyDescent="0.2"/>
    <row r="71" spans="1:14" x14ac:dyDescent="0.2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2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2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2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2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2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2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2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2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2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2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2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2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2">
      <c r="A85" s="2" t="s">
        <v>32</v>
      </c>
      <c r="B85" s="2"/>
    </row>
    <row r="86" spans="1:14" x14ac:dyDescent="0.2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2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2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2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2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2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2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2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2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75" x14ac:dyDescent="0.25">
      <c r="A96" s="1" t="s">
        <v>36</v>
      </c>
    </row>
    <row r="98" spans="1:14" x14ac:dyDescent="0.2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2">
      <c r="B99" t="s">
        <v>126</v>
      </c>
      <c r="C99" s="134"/>
      <c r="D99" s="140">
        <v>0.03</v>
      </c>
    </row>
    <row r="100" spans="1:14" x14ac:dyDescent="0.2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2">
      <c r="A101" t="s">
        <v>35</v>
      </c>
      <c r="C101" s="134" t="s">
        <v>77</v>
      </c>
      <c r="D101" s="50">
        <v>180000</v>
      </c>
    </row>
    <row r="102" spans="1:14" x14ac:dyDescent="0.2">
      <c r="A102" t="s">
        <v>108</v>
      </c>
      <c r="C102" s="134" t="s">
        <v>77</v>
      </c>
      <c r="D102" s="50">
        <v>115000</v>
      </c>
    </row>
    <row r="103" spans="1:14" x14ac:dyDescent="0.2">
      <c r="A103" t="s">
        <v>99</v>
      </c>
      <c r="D103" s="50">
        <f>(5000)*12</f>
        <v>60000</v>
      </c>
    </row>
    <row r="104" spans="1:14" x14ac:dyDescent="0.2">
      <c r="A104" t="s">
        <v>119</v>
      </c>
      <c r="D104" s="140">
        <v>0.04</v>
      </c>
    </row>
    <row r="106" spans="1:14" s="1" customFormat="1" ht="15.75" x14ac:dyDescent="0.25">
      <c r="A106" s="1" t="s">
        <v>88</v>
      </c>
    </row>
    <row r="108" spans="1:14" x14ac:dyDescent="0.2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2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2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2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75" x14ac:dyDescent="0.25">
      <c r="A113" s="1" t="s">
        <v>113</v>
      </c>
    </row>
    <row r="115" spans="1:14" x14ac:dyDescent="0.2">
      <c r="A115" t="s">
        <v>114</v>
      </c>
      <c r="C115" s="136">
        <v>0.62</v>
      </c>
      <c r="D115" t="s">
        <v>115</v>
      </c>
    </row>
    <row r="116" spans="1:14" x14ac:dyDescent="0.2">
      <c r="A116" t="s">
        <v>121</v>
      </c>
      <c r="C116" s="136">
        <v>-0.25</v>
      </c>
      <c r="D116" t="s">
        <v>115</v>
      </c>
    </row>
    <row r="117" spans="1:14" x14ac:dyDescent="0.2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2">
      <c r="A119" t="s">
        <v>117</v>
      </c>
      <c r="D119" s="138">
        <f ca="1">ValDate</f>
        <v>41885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2">
      <c r="A121" t="s">
        <v>118</v>
      </c>
      <c r="C121" s="141" t="e">
        <f ca="1">XNPV(0.15,D117:N117,D119:N119)</f>
        <v>#NUM!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2.75" x14ac:dyDescent="0.2"/>
  <cols>
    <col min="2" max="2" width="10" bestFit="1" customWidth="1"/>
    <col min="3" max="3" width="19" customWidth="1"/>
    <col min="4" max="4" width="16.33203125" customWidth="1"/>
    <col min="5" max="5" width="15.33203125" customWidth="1"/>
    <col min="6" max="6" width="14" customWidth="1"/>
    <col min="7" max="7" width="17" customWidth="1"/>
    <col min="8" max="8" width="12.6640625" customWidth="1"/>
    <col min="9" max="9" width="14.1640625" customWidth="1"/>
  </cols>
  <sheetData>
    <row r="1" spans="1:23" s="1" customFormat="1" ht="15.75" x14ac:dyDescent="0.25">
      <c r="B1" s="1" t="s">
        <v>17</v>
      </c>
    </row>
    <row r="3" spans="1:23" x14ac:dyDescent="0.2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2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2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2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2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2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2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2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2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2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2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2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2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2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2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2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2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2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2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2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2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2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2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2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2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2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2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2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2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2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2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2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2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2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2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2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2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2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2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2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2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2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2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2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2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2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2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2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2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2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2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2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2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2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2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2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2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2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2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2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2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2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2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2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2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2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2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2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2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2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2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2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2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2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2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2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2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2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2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2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2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2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2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2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2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2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2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2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2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2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2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2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2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2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2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2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2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2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2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2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2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2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2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2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2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2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2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2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2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2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2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2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2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2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2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2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2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2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2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2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2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2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2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2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2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2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2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2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2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2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2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2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2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2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2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2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2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2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2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2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2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2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2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2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2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2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2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2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2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2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2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2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2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2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2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2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2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2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2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2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2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2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2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2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2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2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2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2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2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2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2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2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2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2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2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2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2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2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2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2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2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2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2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2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2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2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2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2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2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2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2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2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2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2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2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2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2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2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2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2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2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2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2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2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2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2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2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2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2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2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2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2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2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2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2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2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2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2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2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2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2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2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2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2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2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2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2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2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2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2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2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2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2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2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2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2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2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2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2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2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2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2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2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2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2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2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2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2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2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2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2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2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2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2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2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2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2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2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2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2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2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2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2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2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2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2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2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2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2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2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2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2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2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2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2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2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2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2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2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2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2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2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2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2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2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2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2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2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2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2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2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2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2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2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2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2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2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2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2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2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2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2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2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2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2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2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2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2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2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2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2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2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2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2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2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2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2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2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2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2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2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2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2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2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2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2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2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2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2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2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2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2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2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2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2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2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2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2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2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2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2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2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2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2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2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2">
      <c r="D348">
        <v>0</v>
      </c>
      <c r="E348" s="22">
        <f t="shared" si="20"/>
        <v>0</v>
      </c>
    </row>
    <row r="349" spans="1:5" x14ac:dyDescent="0.2">
      <c r="D349">
        <v>0</v>
      </c>
      <c r="E349" s="22">
        <f t="shared" si="20"/>
        <v>0</v>
      </c>
    </row>
    <row r="350" spans="1:5" x14ac:dyDescent="0.2">
      <c r="D350">
        <v>0</v>
      </c>
      <c r="E350" s="22">
        <f t="shared" si="20"/>
        <v>0</v>
      </c>
    </row>
    <row r="351" spans="1:5" x14ac:dyDescent="0.2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1.4115</v>
      </c>
      <c r="F23" s="56">
        <f>SUMPRODUCT(F9:F18,Inputs!$C$43:$C$52)</f>
        <v>1.3194210130263551</v>
      </c>
      <c r="G23" s="56">
        <f>SUMPRODUCT(G9:G18,Inputs!$C$43:$C$52)</f>
        <v>1.2333487847081073</v>
      </c>
      <c r="H23" s="56">
        <f>SUMPRODUCT(H9:H18,Inputs!$C$43:$C$52)</f>
        <v>1.152891465061562</v>
      </c>
      <c r="I23" s="56">
        <f>SUMPRODUCT(I9:I18,Inputs!$C$43:$C$52)</f>
        <v>1.0776827663768791</v>
      </c>
      <c r="J23" s="56">
        <f>SUMPRODUCT(J9:J18,Inputs!$C$43:$C$52)</f>
        <v>1.0073802956670399</v>
      </c>
      <c r="K23" s="56">
        <f>SUMPRODUCT(K9:K18,Inputs!$C$43:$C$52)</f>
        <v>0.94166399589925265</v>
      </c>
      <c r="L23" s="56">
        <f>SUMPRODUCT(L9:L18,Inputs!$C$43:$C$52)</f>
        <v>0.88023468891238932</v>
      </c>
      <c r="M23" s="56">
        <f>SUMPRODUCT(M9:M18,Inputs!$C$43:$C$52)</f>
        <v>0.82281271338698081</v>
      </c>
      <c r="N23" s="56">
        <f>SUMPRODUCT(N9:N18,Inputs!$C$43:$C$52)</f>
        <v>0.76913665166703094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2.8230000000000002E-2</v>
      </c>
      <c r="F54" s="61">
        <f t="shared" si="19"/>
        <v>2.6388420260527103E-2</v>
      </c>
      <c r="G54" s="61">
        <f t="shared" si="19"/>
        <v>2.4666975694162145E-2</v>
      </c>
      <c r="H54" s="61">
        <f t="shared" si="19"/>
        <v>2.305782930123124E-2</v>
      </c>
      <c r="I54" s="61">
        <f t="shared" si="19"/>
        <v>2.1553655327537582E-2</v>
      </c>
      <c r="J54" s="61">
        <f t="shared" si="19"/>
        <v>2.0147605913340798E-2</v>
      </c>
      <c r="K54" s="61">
        <f t="shared" si="19"/>
        <v>1.8833279917985054E-2</v>
      </c>
      <c r="L54" s="61">
        <f t="shared" si="19"/>
        <v>1.7604693778247787E-2</v>
      </c>
      <c r="M54" s="61">
        <f t="shared" si="19"/>
        <v>1.6456254267739615E-2</v>
      </c>
      <c r="N54" s="61">
        <f t="shared" si="19"/>
        <v>1.5382733033340619E-2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0.11749414218749998</v>
      </c>
      <c r="F55" s="61">
        <f t="shared" si="20"/>
        <v>8.0368407817834719E-2</v>
      </c>
      <c r="G55" s="61">
        <f t="shared" si="20"/>
        <v>6.8143291198113368E-2</v>
      </c>
      <c r="H55" s="61">
        <f t="shared" si="20"/>
        <v>6.1493069074886733E-2</v>
      </c>
      <c r="I55" s="61">
        <f t="shared" si="20"/>
        <v>5.7272777067370259E-2</v>
      </c>
      <c r="J55" s="61">
        <f t="shared" si="20"/>
        <v>5.3687703244890111E-2</v>
      </c>
      <c r="K55" s="61">
        <f t="shared" si="20"/>
        <v>5.0594429419671981E-2</v>
      </c>
      <c r="L55" s="61">
        <f t="shared" si="20"/>
        <v>4.7811047421637561E-2</v>
      </c>
      <c r="M55" s="61">
        <f t="shared" si="20"/>
        <v>4.5556054392561912E-2</v>
      </c>
      <c r="N55" s="61">
        <f t="shared" si="20"/>
        <v>4.3622546620110253E-2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1.2522601537987856</v>
      </c>
      <c r="F58" s="62">
        <f t="shared" si="21"/>
        <v>1.1833061431163985</v>
      </c>
      <c r="G58" s="62">
        <f t="shared" si="21"/>
        <v>1.106113347552921</v>
      </c>
      <c r="H58" s="62">
        <f t="shared" si="21"/>
        <v>1.0339562122212169</v>
      </c>
      <c r="I58" s="62">
        <f t="shared" si="21"/>
        <v>0.96650623659497781</v>
      </c>
      <c r="J58" s="62">
        <f t="shared" si="21"/>
        <v>0.90345634982956846</v>
      </c>
      <c r="K58" s="62">
        <f t="shared" si="21"/>
        <v>0.84451951280001591</v>
      </c>
      <c r="L58" s="62">
        <f t="shared" si="21"/>
        <v>0.78942741133483596</v>
      </c>
      <c r="M58" s="62">
        <f t="shared" si="21"/>
        <v>0.73792923469655147</v>
      </c>
      <c r="N58" s="62">
        <f t="shared" si="21"/>
        <v>0.68979053374784771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5.2119458932403511</v>
      </c>
      <c r="F59" s="64">
        <f t="shared" si="22"/>
        <v>3.6038697938119086</v>
      </c>
      <c r="G59" s="64">
        <f t="shared" si="22"/>
        <v>3.0556726886570553</v>
      </c>
      <c r="H59" s="64">
        <f t="shared" si="22"/>
        <v>2.7574642845990902</v>
      </c>
      <c r="I59" s="64">
        <f t="shared" si="22"/>
        <v>2.5682184938721115</v>
      </c>
      <c r="J59" s="64">
        <f t="shared" si="22"/>
        <v>2.4074570751974109</v>
      </c>
      <c r="K59" s="64">
        <f t="shared" si="22"/>
        <v>2.2687488886676928</v>
      </c>
      <c r="L59" s="64">
        <f t="shared" si="22"/>
        <v>2.1439368315457892</v>
      </c>
      <c r="M59" s="64">
        <f t="shared" si="22"/>
        <v>2.0428187245258966</v>
      </c>
      <c r="N59" s="64">
        <f t="shared" si="22"/>
        <v>1.9561166179838185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344.37154229466603</v>
      </c>
      <c r="F60" s="64">
        <f>F58*Inputs!F40</f>
        <v>431.90674223748545</v>
      </c>
      <c r="G60" s="64">
        <f>G58*Inputs!G40</f>
        <v>403.73137185681617</v>
      </c>
      <c r="H60" s="64">
        <f>H58*Inputs!H40</f>
        <v>378.42797367296538</v>
      </c>
      <c r="I60" s="64">
        <f>I58*Inputs!I40</f>
        <v>352.7747763571669</v>
      </c>
      <c r="J60" s="64">
        <f>J58*Inputs!J40</f>
        <v>329.76156768779248</v>
      </c>
      <c r="K60" s="64">
        <f>K58*Inputs!K40</f>
        <v>308.24962217200579</v>
      </c>
      <c r="L60" s="64">
        <f>L58*Inputs!L40</f>
        <v>288.93043254854996</v>
      </c>
      <c r="M60" s="64">
        <f>M58*Inputs!M40</f>
        <v>269.34417066424129</v>
      </c>
      <c r="N60" s="64">
        <f>N58*Inputs!N40</f>
        <v>251.77354481796442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topLeftCell="A20" zoomScale="80" zoomScaleNormal="80" workbookViewId="0">
      <selection activeCell="E48" sqref="E48"/>
    </sheetView>
  </sheetViews>
  <sheetFormatPr defaultRowHeight="12.75" x14ac:dyDescent="0.2"/>
  <cols>
    <col min="2" max="2" width="19" customWidth="1"/>
    <col min="4" max="4" width="12.83203125" customWidth="1"/>
    <col min="5" max="5" width="14" customWidth="1"/>
    <col min="6" max="6" width="13.6640625" customWidth="1"/>
    <col min="7" max="7" width="15.6640625" bestFit="1" customWidth="1"/>
    <col min="8" max="8" width="14.1640625" customWidth="1"/>
    <col min="15" max="15" width="16" customWidth="1"/>
  </cols>
  <sheetData>
    <row r="1" spans="1:22" s="1" customFormat="1" ht="15.75" x14ac:dyDescent="0.25">
      <c r="A1" s="1" t="s">
        <v>22</v>
      </c>
    </row>
    <row r="2" spans="1:22" s="2" customFormat="1" x14ac:dyDescent="0.2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t="13.5" hidden="1" x14ac:dyDescent="0.25">
      <c r="A3" s="49"/>
      <c r="B3"/>
      <c r="C3"/>
      <c r="D3"/>
      <c r="E3" s="109">
        <f t="shared" ref="E3:O3" ca="1" si="0">1/(1+Discount_Rate)^YEARFRAC(ValDate,E2,1)</f>
        <v>0.17008656460774085</v>
      </c>
      <c r="F3" s="109">
        <f t="shared" ca="1" si="0"/>
        <v>0.19559791423370074</v>
      </c>
      <c r="G3" s="109">
        <f t="shared" ca="1" si="0"/>
        <v>0.22493540789064242</v>
      </c>
      <c r="H3" s="109">
        <f t="shared" ca="1" si="0"/>
        <v>0.25877173152728072</v>
      </c>
      <c r="I3" s="109">
        <f t="shared" ca="1" si="0"/>
        <v>0.2974846199041799</v>
      </c>
      <c r="J3" s="109">
        <f t="shared" ca="1" si="0"/>
        <v>0.34210345727426206</v>
      </c>
      <c r="K3" s="109">
        <f t="shared" ca="1" si="0"/>
        <v>0.39341343424703284</v>
      </c>
      <c r="L3" s="109">
        <f t="shared" ca="1" si="0"/>
        <v>0.4525903897166606</v>
      </c>
      <c r="M3" s="109">
        <f t="shared" ca="1" si="0"/>
        <v>0.52031125681734891</v>
      </c>
      <c r="N3" s="109">
        <f t="shared" ca="1" si="0"/>
        <v>0.59834782841497747</v>
      </c>
      <c r="O3" s="109">
        <f t="shared" ca="1" si="0"/>
        <v>0.68808255533202434</v>
      </c>
      <c r="P3" s="17"/>
      <c r="Q3" s="17"/>
      <c r="R3" s="17"/>
      <c r="S3" s="17"/>
      <c r="T3" s="17"/>
      <c r="U3" s="17"/>
      <c r="V3" s="17"/>
    </row>
    <row r="4" spans="1:22" x14ac:dyDescent="0.2">
      <c r="A4" s="44" t="s">
        <v>82</v>
      </c>
    </row>
    <row r="5" spans="1:22" x14ac:dyDescent="0.2">
      <c r="A5" s="43" t="str">
        <f>Inputs!A42</f>
        <v>Keep Dakota at 18MMcf/d</v>
      </c>
      <c r="E5" s="96">
        <f>Inputs!E42*Inputs!E$40*Inputs!E72*Inputs!$C42</f>
        <v>0</v>
      </c>
      <c r="F5" s="96">
        <f>Inputs!F42*Inputs!F$40*Inputs!F72*Inputs!$C42</f>
        <v>0</v>
      </c>
      <c r="G5" s="96">
        <f>Inputs!G42*Inputs!G$40*Inputs!G72*Inputs!$C42</f>
        <v>0</v>
      </c>
      <c r="H5" s="96">
        <f>Inputs!H42*Inputs!H$40*Inputs!H72*Inputs!$C42</f>
        <v>0</v>
      </c>
      <c r="I5" s="96">
        <f>Inputs!I42*Inputs!I$40*Inputs!I72*Inputs!$C42</f>
        <v>0</v>
      </c>
      <c r="J5" s="96">
        <f>Inputs!J42*Inputs!J$40*Inputs!J72*Inputs!$C42</f>
        <v>0</v>
      </c>
      <c r="K5" s="96">
        <f>Inputs!K42*Inputs!K$40*Inputs!K72*Inputs!$C42</f>
        <v>0</v>
      </c>
      <c r="L5" s="96">
        <f>Inputs!L42*Inputs!L$40*Inputs!L72*Inputs!$C42</f>
        <v>0</v>
      </c>
      <c r="M5" s="96">
        <f>Inputs!M42*Inputs!M$40*Inputs!M72*Inputs!$C42</f>
        <v>0</v>
      </c>
      <c r="N5" s="96">
        <f>Inputs!N42*Inputs!N$40*Inputs!N72*Inputs!$C42</f>
        <v>0</v>
      </c>
    </row>
    <row r="6" spans="1:22" x14ac:dyDescent="0.2">
      <c r="A6" s="43" t="str">
        <f>Inputs!A43</f>
        <v>Beartooth</v>
      </c>
      <c r="E6" s="96">
        <f>Inputs!E43*Inputs!E$40*Inputs!E73*Inputs!$C43</f>
        <v>22</v>
      </c>
      <c r="F6" s="96">
        <f>Inputs!F43*Inputs!F$40*Inputs!F73*Inputs!$C43</f>
        <v>27.173470531425529</v>
      </c>
      <c r="G6" s="96">
        <f>Inputs!G43*Inputs!G$40*Inputs!G73*Inputs!$C43</f>
        <v>25.287585641173006</v>
      </c>
      <c r="H6" s="96">
        <f>Inputs!H43*Inputs!H$40*Inputs!H73*Inputs!$C43</f>
        <v>23.597057191092226</v>
      </c>
      <c r="I6" s="96">
        <f>Inputs!I43*Inputs!I$40*Inputs!I73*Inputs!$C43</f>
        <v>21.899383135604765</v>
      </c>
      <c r="J6" s="96">
        <f>Inputs!J43*Inputs!J$40*Inputs!J73*Inputs!$C43</f>
        <v>20.379528845607989</v>
      </c>
      <c r="K6" s="96">
        <f>Inputs!K43*Inputs!K$40*Inputs!K73*Inputs!$C43</f>
        <v>18.965155018166616</v>
      </c>
      <c r="L6" s="96">
        <f>Inputs!L43*Inputs!L$40*Inputs!L73*Inputs!$C43</f>
        <v>17.697294393852946</v>
      </c>
      <c r="M6" s="96">
        <f>Inputs!M43*Inputs!M$40*Inputs!M73*Inputs!$C43</f>
        <v>16.424074716438707</v>
      </c>
      <c r="N6" s="96">
        <f>Inputs!N43*Inputs!N$40*Inputs!N73*Inputs!$C43</f>
        <v>15.284216106612272</v>
      </c>
      <c r="O6" s="92"/>
    </row>
    <row r="7" spans="1:22" x14ac:dyDescent="0.2">
      <c r="A7" s="43" t="str">
        <f>Inputs!A44</f>
        <v>Crescendo</v>
      </c>
      <c r="E7" s="96">
        <f>Inputs!E44*Inputs!E$40*Inputs!E74</f>
        <v>266.2602739726027</v>
      </c>
      <c r="F7" s="96">
        <f>Inputs!F44*Inputs!F$40*Inputs!F74</f>
        <v>378.34652806078816</v>
      </c>
      <c r="G7" s="96">
        <f>Inputs!G44*Inputs!G$40*Inputs!G74</f>
        <v>337.90619563001428</v>
      </c>
      <c r="H7" s="96">
        <f>Inputs!H44*Inputs!H$40*Inputs!H74</f>
        <v>296.84822208339</v>
      </c>
      <c r="I7" s="96">
        <f>Inputs!I44*Inputs!I$40*Inputs!I74</f>
        <v>261.58796988575506</v>
      </c>
      <c r="J7" s="96">
        <f>Inputs!J44*Inputs!J$40*Inputs!J74</f>
        <v>235.67006583067629</v>
      </c>
      <c r="K7" s="96">
        <f>Inputs!K44*Inputs!K$40*Inputs!K74</f>
        <v>214.72554557117684</v>
      </c>
      <c r="L7" s="96">
        <f>Inputs!L44*Inputs!L$40*Inputs!L74</f>
        <v>195.80631823968855</v>
      </c>
      <c r="M7" s="96">
        <f>Inputs!M44*Inputs!M$40*Inputs!M74</f>
        <v>178.47855347989037</v>
      </c>
      <c r="N7" s="96">
        <f>Inputs!N44*Inputs!N$40*Inputs!N74</f>
        <v>158.79999703614774</v>
      </c>
      <c r="O7" s="92"/>
    </row>
    <row r="8" spans="1:22" x14ac:dyDescent="0.2">
      <c r="A8" s="43" t="str">
        <f>Inputs!A45</f>
        <v>D&amp;G Roustabout</v>
      </c>
      <c r="E8" s="96">
        <f>Inputs!E45*Inputs!E$40*Inputs!E75*Inputs!$C45</f>
        <v>45.375000000000007</v>
      </c>
      <c r="F8" s="96">
        <f>Inputs!F45*Inputs!F$40*Inputs!F75*Inputs!$C45</f>
        <v>53.393051650662528</v>
      </c>
      <c r="G8" s="96">
        <f>Inputs!G45*Inputs!G$40*Inputs!G75*Inputs!$C45</f>
        <v>44.733876366028973</v>
      </c>
      <c r="H8" s="96">
        <f>Inputs!H45*Inputs!H$40*Inputs!H75*Inputs!$C45</f>
        <v>39.998330676159497</v>
      </c>
      <c r="I8" s="96">
        <f>Inputs!I45*Inputs!I$40*Inputs!I75*Inputs!$C45</f>
        <v>36.710455010451518</v>
      </c>
      <c r="J8" s="96">
        <f>Inputs!J45*Inputs!J$40*Inputs!J75*Inputs!$C45</f>
        <v>34.004030710163235</v>
      </c>
      <c r="K8" s="96">
        <f>Inputs!K45*Inputs!K$40*Inputs!K75*Inputs!$C45</f>
        <v>31.664477484307401</v>
      </c>
      <c r="L8" s="96">
        <f>Inputs!L45*Inputs!L$40*Inputs!L75*Inputs!$C45</f>
        <v>29.648324224569205</v>
      </c>
      <c r="M8" s="96">
        <f>Inputs!M45*Inputs!M$40*Inputs!M75*Inputs!$C45</f>
        <v>27.83837135989755</v>
      </c>
      <c r="N8" s="96">
        <f>Inputs!N45*Inputs!N$40*Inputs!N75*Inputs!$C45</f>
        <v>26.340425456774021</v>
      </c>
      <c r="O8" s="92"/>
    </row>
    <row r="9" spans="1:22" x14ac:dyDescent="0.2">
      <c r="A9" s="43" t="str">
        <f>Inputs!A46</f>
        <v>Hallwood</v>
      </c>
      <c r="E9" s="96">
        <f>Inputs!E46*Inputs!E$40*Inputs!E76*Inputs!$C46</f>
        <v>9.8981437500000009</v>
      </c>
      <c r="F9" s="96">
        <f>Inputs!F46*Inputs!F$40*Inputs!F76*Inputs!$C46</f>
        <v>12.277868123915363</v>
      </c>
      <c r="G9" s="96">
        <f>Inputs!G46*Inputs!G$40*Inputs!G76*Inputs!$C46</f>
        <v>11.474453261223694</v>
      </c>
      <c r="H9" s="96">
        <f>Inputs!H46*Inputs!H$40*Inputs!H76*Inputs!$C46</f>
        <v>10.752990427345763</v>
      </c>
      <c r="I9" s="96">
        <f>Inputs!I46*Inputs!I$40*Inputs!I76*Inputs!$C46</f>
        <v>10.021900235975147</v>
      </c>
      <c r="J9" s="96">
        <f>Inputs!J46*Inputs!J$40*Inputs!J76*Inputs!$C46</f>
        <v>9.3661069402064747</v>
      </c>
      <c r="K9" s="96">
        <f>Inputs!K46*Inputs!K$40*Inputs!K76*Inputs!$C46</f>
        <v>8.753226149716129</v>
      </c>
      <c r="L9" s="96">
        <f>Inputs!L46*Inputs!L$40*Inputs!L76*Inputs!$C46</f>
        <v>8.2028620321603327</v>
      </c>
      <c r="M9" s="96">
        <f>Inputs!M46*Inputs!M$40*Inputs!M76*Inputs!$C46</f>
        <v>7.6451537357195702</v>
      </c>
      <c r="N9" s="96">
        <f>Inputs!N46*Inputs!N$40*Inputs!N76*Inputs!$C46</f>
        <v>7.144885278944427</v>
      </c>
      <c r="O9" s="92"/>
    </row>
    <row r="10" spans="1:22" x14ac:dyDescent="0.2">
      <c r="A10" s="43" t="str">
        <f>Inputs!A47</f>
        <v>Lone Mountain/Premier</v>
      </c>
      <c r="E10" s="96">
        <f>Inputs!E47*Inputs!E$40*Inputs!E77*Inputs!$C47</f>
        <v>275</v>
      </c>
      <c r="F10" s="96">
        <f>Inputs!F47*Inputs!F$40*Inputs!F77*Inputs!$C47</f>
        <v>341.70096536204699</v>
      </c>
      <c r="G10" s="96">
        <f>Inputs!G47*Inputs!G$40*Inputs!G77*Inputs!$C47</f>
        <v>319.88917734069821</v>
      </c>
      <c r="H10" s="96">
        <f>Inputs!H47*Inputs!H$40*Inputs!H77*Inputs!$C47</f>
        <v>300.2901654979521</v>
      </c>
      <c r="I10" s="96">
        <f>Inputs!I47*Inputs!I$40*Inputs!I77*Inputs!$C47</f>
        <v>280.35365967043469</v>
      </c>
      <c r="J10" s="96">
        <f>Inputs!J47*Inputs!J$40*Inputs!J77*Inputs!$C47</f>
        <v>262.45785247169948</v>
      </c>
      <c r="K10" s="96">
        <f>Inputs!K47*Inputs!K$40*Inputs!K77*Inputs!$C47</f>
        <v>245.70438782583406</v>
      </c>
      <c r="L10" s="96">
        <f>Inputs!L47*Inputs!L$40*Inputs!L77*Inputs!$C47</f>
        <v>230.65053934353801</v>
      </c>
      <c r="M10" s="96">
        <f>Inputs!M47*Inputs!M$40*Inputs!M77*Inputs!$C47</f>
        <v>215.33746435782447</v>
      </c>
      <c r="N10" s="96">
        <f>Inputs!N47*Inputs!N$40*Inputs!N77*Inputs!$C47</f>
        <v>201.59183410872328</v>
      </c>
      <c r="O10" s="92"/>
    </row>
    <row r="11" spans="1:22" x14ac:dyDescent="0.2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2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2">
      <c r="A13" s="43" t="str">
        <f>Inputs!A50</f>
        <v>Tom Brown</v>
      </c>
      <c r="B13"/>
      <c r="C13"/>
      <c r="D13"/>
      <c r="E13" s="96">
        <f>Inputs!E50*Inputs!E$40*Inputs!E80*Inputs!$C50</f>
        <v>97.040624999999991</v>
      </c>
      <c r="F13" s="96">
        <f>Inputs!F50*Inputs!F$40*Inputs!F80*Inputs!$C50</f>
        <v>120.3971674386549</v>
      </c>
      <c r="G13" s="96">
        <f>Inputs!G50*Inputs!G$40*Inputs!G80*Inputs!$C50</f>
        <v>112.54307660461478</v>
      </c>
      <c r="H13" s="96">
        <f>Inputs!H50*Inputs!H$40*Inputs!H80*Inputs!$C50</f>
        <v>105.48956905313293</v>
      </c>
      <c r="I13" s="96">
        <f>Inputs!I50*Inputs!I$40*Inputs!I80*Inputs!$C50</f>
        <v>98.338552431890221</v>
      </c>
      <c r="J13" s="96">
        <f>Inputs!J50*Inputs!J$40*Inputs!J80*Inputs!$C50</f>
        <v>91.923451979617383</v>
      </c>
      <c r="K13" s="96">
        <f>Inputs!K50*Inputs!K$40*Inputs!K80*Inputs!$C50</f>
        <v>85.926839625806807</v>
      </c>
      <c r="L13" s="96">
        <f>Inputs!L50*Inputs!L$40*Inputs!L80*Inputs!$C50</f>
        <v>80.541474035483617</v>
      </c>
      <c r="M13" s="96">
        <f>Inputs!M50*Inputs!M$40*Inputs!M80*Inputs!$C50</f>
        <v>75.081660096562004</v>
      </c>
      <c r="N13" s="96">
        <f>Inputs!N50*Inputs!N$40*Inputs!N80*Inputs!$C50</f>
        <v>70.183719464616573</v>
      </c>
      <c r="O13" s="97"/>
    </row>
    <row r="14" spans="1:22" x14ac:dyDescent="0.2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2">
      <c r="A15" s="124" t="s">
        <v>97</v>
      </c>
      <c r="E15" s="96">
        <f>Inputs!E52*Inputs!E$40*Inputs!E82*Inputs!$C52</f>
        <v>137.5</v>
      </c>
      <c r="F15" s="96">
        <f>Inputs!F52*Inputs!F$40*Inputs!F82*Inputs!$C52</f>
        <v>170.26244729938301</v>
      </c>
      <c r="G15" s="96">
        <f>Inputs!G52*Inputs!G$40*Inputs!G82*Inputs!$C52</f>
        <v>158.84548471438455</v>
      </c>
      <c r="H15" s="96">
        <f>Inputs!H52*Inputs!H$40*Inputs!H82*Inputs!$C52</f>
        <v>148.6000987051018</v>
      </c>
      <c r="I15" s="96">
        <f>Inputs!I52*Inputs!I$40*Inputs!I82*Inputs!$C52</f>
        <v>138.25692062546727</v>
      </c>
      <c r="J15" s="96">
        <f>Inputs!J52*Inputs!J$40*Inputs!J82*Inputs!$C52</f>
        <v>128.98609129736221</v>
      </c>
      <c r="K15" s="96">
        <f>Inputs!K52*Inputs!K$40*Inputs!K82*Inputs!$C52</f>
        <v>120.33691820203036</v>
      </c>
      <c r="L15" s="96">
        <f>Inputs!L52*Inputs!L$40*Inputs!L82*Inputs!$C52</f>
        <v>112.57529891291981</v>
      </c>
      <c r="M15" s="96">
        <f>Inputs!M52*Inputs!M$40*Inputs!M82*Inputs!$C52</f>
        <v>104.73959507307812</v>
      </c>
      <c r="N15" s="96">
        <f>Inputs!N52*Inputs!N$40*Inputs!N82*Inputs!$C52</f>
        <v>97.716272801581837</v>
      </c>
      <c r="O15" s="97"/>
    </row>
    <row r="16" spans="1:22" s="10" customFormat="1" x14ac:dyDescent="0.2">
      <c r="A16" s="124" t="s">
        <v>98</v>
      </c>
      <c r="E16" s="98">
        <f>Inputs!E53*Inputs!E$40*Inputs!E83*Inputs!$C53</f>
        <v>22</v>
      </c>
      <c r="F16" s="98">
        <f>Inputs!F53*Inputs!F$40*Inputs!F83*Inputs!$C53</f>
        <v>27.07820848102752</v>
      </c>
      <c r="G16" s="98">
        <f>Inputs!G53*Inputs!G$40*Inputs!G83*Inputs!$C53</f>
        <v>25.110595018561327</v>
      </c>
      <c r="H16" s="98">
        <f>Inputs!H53*Inputs!H$40*Inputs!H83*Inputs!$C53</f>
        <v>23.349753544779805</v>
      </c>
      <c r="I16" s="98">
        <f>Inputs!I53*Inputs!I$40*Inputs!I83*Inputs!$C53</f>
        <v>21.593903499527286</v>
      </c>
      <c r="J16" s="98">
        <f>Inputs!J53*Inputs!J$40*Inputs!J83*Inputs!$C53</f>
        <v>20.024802084910601</v>
      </c>
      <c r="K16" s="98">
        <f>Inputs!K53*Inputs!K$40*Inputs!K83*Inputs!$C53</f>
        <v>18.56971800159328</v>
      </c>
      <c r="L16" s="98">
        <f>Inputs!L53*Inputs!L$40*Inputs!L83*Inputs!$C53</f>
        <v>17.267545369305491</v>
      </c>
      <c r="M16" s="98">
        <f>Inputs!M53*Inputs!M$40*Inputs!M83*Inputs!$C53</f>
        <v>15.969063984482764</v>
      </c>
      <c r="N16" s="98">
        <f>Inputs!N53*Inputs!N$40*Inputs!N83*Inputs!$C53</f>
        <v>14.808686432146997</v>
      </c>
      <c r="O16" s="97"/>
    </row>
    <row r="17" spans="1:15" x14ac:dyDescent="0.2">
      <c r="A17" s="43"/>
      <c r="E17" s="96">
        <f>SUM(E5:E16)</f>
        <v>1204.8237927226028</v>
      </c>
      <c r="F17" s="96">
        <f t="shared" ref="F17:N17" si="1">SUM(F5:F16)</f>
        <v>1522.06368833032</v>
      </c>
      <c r="G17" s="96">
        <f t="shared" si="1"/>
        <v>1371.2112412124704</v>
      </c>
      <c r="H17" s="96">
        <f t="shared" si="1"/>
        <v>1251.2786446520754</v>
      </c>
      <c r="I17" s="96">
        <f t="shared" si="1"/>
        <v>1146.3560759617426</v>
      </c>
      <c r="J17" s="96">
        <f t="shared" si="1"/>
        <v>1059.6319065826297</v>
      </c>
      <c r="K17" s="96">
        <f t="shared" si="1"/>
        <v>983.21909983172247</v>
      </c>
      <c r="L17" s="96">
        <f t="shared" si="1"/>
        <v>915.10722368531287</v>
      </c>
      <c r="M17" s="96">
        <f t="shared" si="1"/>
        <v>849.63083044669975</v>
      </c>
      <c r="N17" s="96">
        <f t="shared" si="1"/>
        <v>787.65546281704189</v>
      </c>
      <c r="O17" s="92"/>
    </row>
    <row r="18" spans="1:15" x14ac:dyDescent="0.2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2">
      <c r="A19" s="43" t="str">
        <f>Inputs!A56</f>
        <v>Keep the South Canyon Plant Full</v>
      </c>
      <c r="E19" s="96">
        <f>Inputs!E56*Inputs!E$40*Inputs!E86*Inputs!$C56</f>
        <v>0</v>
      </c>
      <c r="F19" s="96">
        <f>Inputs!F56*Inputs!F$40*Inputs!F86*Inputs!$C56</f>
        <v>0</v>
      </c>
      <c r="G19" s="96">
        <f>Inputs!G56*Inputs!G$40*Inputs!G86*Inputs!$C56</f>
        <v>0</v>
      </c>
      <c r="H19" s="96">
        <f>Inputs!H56*Inputs!H$40*Inputs!H86*Inputs!$C56</f>
        <v>0</v>
      </c>
      <c r="I19" s="96">
        <f>Inputs!I56*Inputs!I$40*Inputs!I86*Inputs!$C56</f>
        <v>0</v>
      </c>
      <c r="J19" s="96">
        <f>Inputs!J56*Inputs!J$40*Inputs!J86*Inputs!$C56</f>
        <v>0</v>
      </c>
      <c r="K19" s="96">
        <f>Inputs!K56*Inputs!K$40*Inputs!K86*Inputs!$C56</f>
        <v>0</v>
      </c>
      <c r="L19" s="96">
        <f>Inputs!L56*Inputs!L$40*Inputs!L86*Inputs!$C56</f>
        <v>0</v>
      </c>
      <c r="M19" s="96">
        <f>Inputs!M56*Inputs!M$40*Inputs!M86*Inputs!$C56</f>
        <v>0</v>
      </c>
      <c r="N19" s="96">
        <f>Inputs!N56*Inputs!N$40*Inputs!N86*Inputs!$C56</f>
        <v>0</v>
      </c>
      <c r="O19" s="92"/>
    </row>
    <row r="20" spans="1:15" s="2" customFormat="1" x14ac:dyDescent="0.2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2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2">
      <c r="A22" s="43" t="str">
        <f>Inputs!A59</f>
        <v>Hallwood</v>
      </c>
      <c r="E22" s="123">
        <f>Inputs!E59*Inputs!E$40*Inputs!E89*Inputs!$C59</f>
        <v>0</v>
      </c>
      <c r="F22" s="123">
        <f>Inputs!F59*Inputs!F$40*Inputs!F89*Inputs!$C59</f>
        <v>0</v>
      </c>
      <c r="G22" s="123">
        <f>Inputs!G59*Inputs!G$40*Inputs!G89*Inputs!$C59</f>
        <v>0</v>
      </c>
      <c r="H22" s="123">
        <f>Inputs!H59*Inputs!H$40*Inputs!H89*Inputs!$C59</f>
        <v>0</v>
      </c>
      <c r="I22" s="123">
        <f>Inputs!I59*Inputs!I$40*Inputs!I89*Inputs!$C59</f>
        <v>0</v>
      </c>
      <c r="J22" s="123">
        <f>Inputs!J59*Inputs!J$40*Inputs!J89*Inputs!$C59</f>
        <v>0</v>
      </c>
      <c r="K22" s="123">
        <f>Inputs!K59*Inputs!K$40*Inputs!K89*Inputs!$C59</f>
        <v>0</v>
      </c>
      <c r="L22" s="123">
        <f>Inputs!L59*Inputs!L$40*Inputs!L89*Inputs!$C59</f>
        <v>0</v>
      </c>
      <c r="M22" s="123">
        <f>Inputs!M59*Inputs!M$40*Inputs!M89*Inputs!$C59</f>
        <v>0</v>
      </c>
      <c r="N22" s="123">
        <f>Inputs!N59*Inputs!N$40*Inputs!N89*Inputs!$C59</f>
        <v>0</v>
      </c>
      <c r="O22" s="92"/>
    </row>
    <row r="23" spans="1:15" x14ac:dyDescent="0.2">
      <c r="A23" s="43" t="str">
        <f>Inputs!A60</f>
        <v>Lone Mountain - Bar-X Entrada</v>
      </c>
      <c r="E23" s="123">
        <f>Inputs!E60*Inputs!E$40*Inputs!E90*Inputs!$C60</f>
        <v>0</v>
      </c>
      <c r="F23" s="123">
        <f>Inputs!F60*Inputs!F$40*Inputs!F90*Inputs!$C60</f>
        <v>0</v>
      </c>
      <c r="G23" s="123">
        <f>Inputs!G60*Inputs!G$40*Inputs!G90*Inputs!$C60</f>
        <v>0</v>
      </c>
      <c r="H23" s="123">
        <f>Inputs!H60*Inputs!H$40*Inputs!H90*Inputs!$C60</f>
        <v>0</v>
      </c>
      <c r="I23" s="123">
        <f>Inputs!I60*Inputs!I$40*Inputs!I90*Inputs!$C60</f>
        <v>0</v>
      </c>
      <c r="J23" s="123">
        <f>Inputs!J60*Inputs!J$40*Inputs!J90*Inputs!$C60</f>
        <v>0</v>
      </c>
      <c r="K23" s="123">
        <f>Inputs!K60*Inputs!K$40*Inputs!K90*Inputs!$C60</f>
        <v>0</v>
      </c>
      <c r="L23" s="123">
        <f>Inputs!L60*Inputs!L$40*Inputs!L90*Inputs!$C60</f>
        <v>0</v>
      </c>
      <c r="M23" s="123">
        <f>Inputs!M60*Inputs!M$40*Inputs!M90*Inputs!$C60</f>
        <v>0</v>
      </c>
      <c r="N23" s="123">
        <f>Inputs!N60*Inputs!N$40*Inputs!N90*Inputs!$C60</f>
        <v>0</v>
      </c>
      <c r="O23" s="92"/>
    </row>
    <row r="24" spans="1:15" x14ac:dyDescent="0.2">
      <c r="A24" s="43" t="str">
        <f>Inputs!A61</f>
        <v>National Fuels</v>
      </c>
      <c r="E24" s="123">
        <f>Inputs!E61*Inputs!E$40*Inputs!E91*Inputs!$C61</f>
        <v>0</v>
      </c>
      <c r="F24" s="123">
        <f>Inputs!F61*Inputs!F$40*Inputs!F91*Inputs!$C61</f>
        <v>0</v>
      </c>
      <c r="G24" s="123">
        <f>Inputs!G61*Inputs!G$40*Inputs!G91*Inputs!$C61</f>
        <v>0</v>
      </c>
      <c r="H24" s="123">
        <f>Inputs!H61*Inputs!H$40*Inputs!H91*Inputs!$C61</f>
        <v>0</v>
      </c>
      <c r="I24" s="123">
        <f>Inputs!I61*Inputs!I$40*Inputs!I91*Inputs!$C61</f>
        <v>0</v>
      </c>
      <c r="J24" s="123">
        <f>Inputs!J61*Inputs!J$40*Inputs!J91*Inputs!$C61</f>
        <v>0</v>
      </c>
      <c r="K24" s="123">
        <f>Inputs!K61*Inputs!K$40*Inputs!K91*Inputs!$C61</f>
        <v>0</v>
      </c>
      <c r="L24" s="123">
        <f>Inputs!L61*Inputs!L$40*Inputs!L91*Inputs!$C61</f>
        <v>0</v>
      </c>
      <c r="M24" s="123">
        <f>Inputs!M61*Inputs!M$40*Inputs!M91*Inputs!$C61</f>
        <v>0</v>
      </c>
      <c r="N24" s="123">
        <f>Inputs!N61*Inputs!N$40*Inputs!N91*Inputs!$C61</f>
        <v>0</v>
      </c>
      <c r="O24" s="92"/>
    </row>
    <row r="25" spans="1:15" x14ac:dyDescent="0.2">
      <c r="A25" s="43" t="str">
        <f>Inputs!A62</f>
        <v>Northstar</v>
      </c>
      <c r="E25" s="123">
        <f>Inputs!E62*Inputs!E$40*Inputs!E92*Inputs!$C62</f>
        <v>0</v>
      </c>
      <c r="F25" s="123">
        <f>Inputs!F62*Inputs!F$40*Inputs!F92*Inputs!$C62</f>
        <v>0</v>
      </c>
      <c r="G25" s="123">
        <f>Inputs!G62*Inputs!G$40*Inputs!G92*Inputs!$C62</f>
        <v>0</v>
      </c>
      <c r="H25" s="123">
        <f>Inputs!H62*Inputs!H$40*Inputs!H92*Inputs!$C62</f>
        <v>0</v>
      </c>
      <c r="I25" s="123">
        <f>Inputs!I62*Inputs!I$40*Inputs!I92*Inputs!$C62</f>
        <v>0</v>
      </c>
      <c r="J25" s="123">
        <f>Inputs!J62*Inputs!J$40*Inputs!J92*Inputs!$C62</f>
        <v>0</v>
      </c>
      <c r="K25" s="123">
        <f>Inputs!K62*Inputs!K$40*Inputs!K92*Inputs!$C62</f>
        <v>0</v>
      </c>
      <c r="L25" s="123">
        <f>Inputs!L62*Inputs!L$40*Inputs!L92*Inputs!$C62</f>
        <v>0</v>
      </c>
      <c r="M25" s="123">
        <f>Inputs!M62*Inputs!M$40*Inputs!M92*Inputs!$C62</f>
        <v>0</v>
      </c>
      <c r="N25" s="123">
        <f>Inputs!N62*Inputs!N$40*Inputs!N92*Inputs!$C62</f>
        <v>0</v>
      </c>
      <c r="O25" s="92"/>
    </row>
    <row r="26" spans="1:15" x14ac:dyDescent="0.2">
      <c r="A26" s="43" t="str">
        <f>Inputs!A63</f>
        <v>Tom Brown - South Canyon Entrada</v>
      </c>
      <c r="E26" s="123">
        <f>Inputs!E63*Inputs!E$40*Inputs!E93*Inputs!$C63</f>
        <v>0</v>
      </c>
      <c r="F26" s="123">
        <f>Inputs!F63*Inputs!F$40*Inputs!F93*Inputs!$C63</f>
        <v>0</v>
      </c>
      <c r="G26" s="123">
        <f>Inputs!G63*Inputs!G$40*Inputs!G93*Inputs!$C63</f>
        <v>0</v>
      </c>
      <c r="H26" s="123">
        <f>Inputs!H63*Inputs!H$40*Inputs!H93*Inputs!$C63</f>
        <v>0</v>
      </c>
      <c r="I26" s="123">
        <f>Inputs!I63*Inputs!I$40*Inputs!I93*Inputs!$C63</f>
        <v>0</v>
      </c>
      <c r="J26" s="123">
        <f>Inputs!J63*Inputs!J$40*Inputs!J93*Inputs!$C63</f>
        <v>0</v>
      </c>
      <c r="K26" s="123">
        <f>Inputs!K63*Inputs!K$40*Inputs!K93*Inputs!$C63</f>
        <v>0</v>
      </c>
      <c r="L26" s="123">
        <f>Inputs!L63*Inputs!L$40*Inputs!L93*Inputs!$C63</f>
        <v>0</v>
      </c>
      <c r="M26" s="123">
        <f>Inputs!M63*Inputs!M$40*Inputs!M93*Inputs!$C63</f>
        <v>0</v>
      </c>
      <c r="N26" s="123">
        <f>Inputs!N63*Inputs!N$40*Inputs!N93*Inputs!$C63</f>
        <v>0</v>
      </c>
      <c r="O26" s="92"/>
    </row>
    <row r="27" spans="1:15" x14ac:dyDescent="0.2">
      <c r="A27" s="43" t="str">
        <f>Inputs!A64</f>
        <v>Trend Oil</v>
      </c>
      <c r="E27" s="98">
        <f>Inputs!E64*Inputs!E$40*Inputs!E94*Inputs!$C64</f>
        <v>0</v>
      </c>
      <c r="F27" s="98">
        <f>Inputs!F64*Inputs!F$40*Inputs!F94*Inputs!$C64</f>
        <v>0</v>
      </c>
      <c r="G27" s="98">
        <f>Inputs!G64*Inputs!G$40*Inputs!G94*Inputs!$C64</f>
        <v>0</v>
      </c>
      <c r="H27" s="98">
        <f>Inputs!H64*Inputs!H$40*Inputs!H94*Inputs!$C64</f>
        <v>0</v>
      </c>
      <c r="I27" s="98">
        <f>Inputs!I64*Inputs!I$40*Inputs!I94*Inputs!$C64</f>
        <v>0</v>
      </c>
      <c r="J27" s="98">
        <f>Inputs!J64*Inputs!J$40*Inputs!J94*Inputs!$C64</f>
        <v>0</v>
      </c>
      <c r="K27" s="98">
        <f>Inputs!K64*Inputs!K$40*Inputs!K94*Inputs!$C64</f>
        <v>0</v>
      </c>
      <c r="L27" s="98">
        <f>Inputs!L64*Inputs!L$40*Inputs!L94*Inputs!$C64</f>
        <v>0</v>
      </c>
      <c r="M27" s="98">
        <f>Inputs!M64*Inputs!M$40*Inputs!M94*Inputs!$C64</f>
        <v>0</v>
      </c>
      <c r="N27" s="98">
        <f>Inputs!N64*Inputs!N$40*Inputs!N94*Inputs!$C64</f>
        <v>0</v>
      </c>
      <c r="O27" s="92"/>
    </row>
    <row r="28" spans="1:15" x14ac:dyDescent="0.2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2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2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2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2">
      <c r="A32" s="89" t="s">
        <v>34</v>
      </c>
      <c r="B32" s="90"/>
      <c r="C32" s="90"/>
      <c r="D32" s="90"/>
      <c r="E32" s="100">
        <f>E17+E28+E30</f>
        <v>1159.618313270548</v>
      </c>
      <c r="F32" s="100">
        <f t="shared" ref="F32:N32" si="3">F17+F28+F30</f>
        <v>1462.06368833032</v>
      </c>
      <c r="G32" s="100">
        <f t="shared" si="3"/>
        <v>1311.2112412124704</v>
      </c>
      <c r="H32" s="100">
        <f t="shared" si="3"/>
        <v>1191.1142610904315</v>
      </c>
      <c r="I32" s="100">
        <f t="shared" si="3"/>
        <v>1086.3560759617426</v>
      </c>
      <c r="J32" s="100">
        <f t="shared" si="3"/>
        <v>999.63190658262965</v>
      </c>
      <c r="K32" s="100">
        <f t="shared" si="3"/>
        <v>923.21909983172247</v>
      </c>
      <c r="L32" s="100">
        <f t="shared" si="3"/>
        <v>854.94284012366904</v>
      </c>
      <c r="M32" s="100">
        <f t="shared" si="3"/>
        <v>789.63083044669975</v>
      </c>
      <c r="N32" s="100">
        <f t="shared" si="3"/>
        <v>727.65546281704189</v>
      </c>
      <c r="O32" s="101"/>
    </row>
    <row r="33" spans="1:15" ht="3" customHeight="1" x14ac:dyDescent="0.2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2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D&amp;G'!E88+'Gas Plant - Hallwood'!E88+'Gas Plant - Tom Brown'!E88)*Inputs!E40)*Inputs!$G$7+'Gas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D&amp;G'!F88+'Gas Plant - Hallwood'!F88+'Gas Plant - Northstar'!F88+'Gas Plant - Tom Brown'!F88)*Inputs!F40)*Inputs!$G$7)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D&amp;G'!G88+'Gas Plant - Hallwood'!G88+'Gas Plant - Northstar'!G88+'Gas Plant - Tom Brown'!G88)*Inputs!G40)*Inputs!$G$7)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D&amp;G'!H88+'Gas Plant - Hallwood'!H88+'Gas Plant - Northstar'!H88+'Gas Plant - Tom Brown'!H88)*Inputs!H40)*Inputs!$G$7)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D&amp;G'!I88+'Gas Plant - Hallwood'!I88+'Gas Plant - Northstar'!I88+'Gas Plant - Tom Brown'!I88)*Inputs!I40)*Inputs!$G$7)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D&amp;G'!J88+'Gas Plant - Hallwood'!J88+'Gas Plant - Northstar'!J88+'Gas Plant - Tom Brown'!J88)*Inputs!J40)*Inputs!$G$7)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D&amp;G'!K88+'Gas Plant - Hallwood'!K88+'Gas Plant - Northstar'!K88+'Gas Plant - Tom Brown'!K88)*Inputs!K40)*Inputs!$G$7)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D&amp;G'!L88+'Gas Plant - Hallwood'!L88+'Gas Plant - Northstar'!L88+'Gas Plant - Tom Brown'!L88)*Inputs!L40)*Inputs!$G$7)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D&amp;G'!M88+'Gas Plant - Hallwood'!M88+'Gas Plant - Northstar'!M88+'Gas Plant - Tom Brown'!M88)*Inputs!M40)*Inputs!$G$7)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D&amp;G'!N88+'Gas Plant - Hallwood'!N88+'Gas Plant - Northstar'!N88+'Gas Plant - Tom Brown'!N88)*Inputs!N40)*Inputs!$G$7)</f>
        <v>283.40889177433769</v>
      </c>
      <c r="O34" s="92"/>
    </row>
    <row r="35" spans="1:15" ht="3" customHeight="1" x14ac:dyDescent="0.2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2">
      <c r="A36" s="88" t="s">
        <v>78</v>
      </c>
      <c r="B36" s="88"/>
      <c r="C36" s="88"/>
      <c r="D36" s="88"/>
      <c r="E36" s="103">
        <f>E34+E32</f>
        <v>1823.6516307556815</v>
      </c>
      <c r="F36" s="103">
        <f t="shared" ref="F36:N36" si="4">F34+F32</f>
        <v>2138.2916119440001</v>
      </c>
      <c r="G36" s="103">
        <f t="shared" si="4"/>
        <v>1861.6897364159481</v>
      </c>
      <c r="H36" s="103">
        <f t="shared" si="4"/>
        <v>1676.608091896539</v>
      </c>
      <c r="I36" s="103">
        <f t="shared" si="4"/>
        <v>1519.5347634821833</v>
      </c>
      <c r="J36" s="103">
        <f t="shared" si="4"/>
        <v>1392.1435547460385</v>
      </c>
      <c r="K36" s="103">
        <f t="shared" si="4"/>
        <v>1274.3541696963994</v>
      </c>
      <c r="L36" s="103">
        <f t="shared" si="4"/>
        <v>1182.5441252525891</v>
      </c>
      <c r="M36" s="103">
        <f t="shared" si="4"/>
        <v>1096.0433173727981</v>
      </c>
      <c r="N36" s="103">
        <f t="shared" si="4"/>
        <v>1011.0643545913796</v>
      </c>
      <c r="O36" s="104"/>
    </row>
    <row r="37" spans="1:15" ht="5.25" customHeight="1" x14ac:dyDescent="0.2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2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2">
      <c r="A40" s="20" t="s">
        <v>84</v>
      </c>
      <c r="E40" s="104">
        <f>E36+E38</f>
        <v>1206.5761199148828</v>
      </c>
      <c r="F40" s="104">
        <f t="shared" ref="F40:N40" si="5">F36+F38</f>
        <v>1591.0850874092989</v>
      </c>
      <c r="G40" s="104">
        <f t="shared" si="5"/>
        <v>1411.7831686704958</v>
      </c>
      <c r="H40" s="104">
        <f t="shared" si="5"/>
        <v>1286.4821145022479</v>
      </c>
      <c r="I40" s="104">
        <f t="shared" si="5"/>
        <v>1170.1251493500858</v>
      </c>
      <c r="J40" s="104">
        <f t="shared" si="5"/>
        <v>1072.3229630132594</v>
      </c>
      <c r="K40" s="104">
        <f t="shared" si="5"/>
        <v>977.95503340683001</v>
      </c>
      <c r="L40" s="104">
        <f t="shared" si="5"/>
        <v>906.61752611359248</v>
      </c>
      <c r="M40" s="104">
        <f t="shared" si="5"/>
        <v>837.63599826231052</v>
      </c>
      <c r="N40" s="104">
        <f t="shared" si="5"/>
        <v>771.01688430802221</v>
      </c>
      <c r="O40" s="104"/>
    </row>
    <row r="41" spans="1:15" ht="4.5" customHeight="1" x14ac:dyDescent="0.2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2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2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2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2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2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2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2">
      <c r="A48" s="88" t="s">
        <v>85</v>
      </c>
      <c r="B48" s="88"/>
      <c r="C48" s="88"/>
      <c r="D48" s="88"/>
      <c r="E48" s="103">
        <f>IF(E40+E46&gt;0,E40+E46,0)</f>
        <v>266.86508462587335</v>
      </c>
      <c r="F48" s="103">
        <f t="shared" ref="F48:N48" si="7">IF(F40+F46&gt;0,F40+F46,0)</f>
        <v>193.85712222714642</v>
      </c>
      <c r="G48" s="103">
        <f t="shared" si="7"/>
        <v>35.976619189515759</v>
      </c>
      <c r="H48" s="103">
        <f t="shared" si="7"/>
        <v>0</v>
      </c>
      <c r="I48" s="103">
        <f t="shared" si="7"/>
        <v>0</v>
      </c>
      <c r="J48" s="103">
        <f t="shared" si="7"/>
        <v>0</v>
      </c>
      <c r="K48" s="103">
        <f t="shared" si="7"/>
        <v>0</v>
      </c>
      <c r="L48" s="103">
        <f t="shared" si="7"/>
        <v>0</v>
      </c>
      <c r="M48" s="103">
        <f t="shared" si="7"/>
        <v>0</v>
      </c>
      <c r="N48" s="103">
        <f t="shared" si="7"/>
        <v>0</v>
      </c>
      <c r="O48" s="104"/>
    </row>
    <row r="49" spans="1:15" ht="4.5" customHeight="1" x14ac:dyDescent="0.2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2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2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2">
      <c r="A52" s="88" t="s">
        <v>87</v>
      </c>
      <c r="B52" s="88"/>
      <c r="C52" s="88"/>
      <c r="D52" s="88"/>
      <c r="E52" s="103">
        <f>E48+E50</f>
        <v>266.86508462587335</v>
      </c>
      <c r="F52" s="103">
        <f t="shared" ref="F52:N52" si="8">F48+F50</f>
        <v>193.85712222714642</v>
      </c>
      <c r="G52" s="103">
        <f t="shared" si="8"/>
        <v>35.976619189515759</v>
      </c>
      <c r="H52" s="103">
        <f t="shared" si="8"/>
        <v>0</v>
      </c>
      <c r="I52" s="103">
        <f t="shared" si="8"/>
        <v>0</v>
      </c>
      <c r="J52" s="103">
        <f t="shared" si="8"/>
        <v>0</v>
      </c>
      <c r="K52" s="103">
        <f t="shared" si="8"/>
        <v>0</v>
      </c>
      <c r="L52" s="103">
        <f t="shared" si="8"/>
        <v>0</v>
      </c>
      <c r="M52" s="103">
        <f t="shared" si="8"/>
        <v>0</v>
      </c>
      <c r="N52" s="103">
        <f t="shared" si="8"/>
        <v>0</v>
      </c>
      <c r="O52" s="108">
        <f>MAX(0,N52*(1/(Discount_Rate+Inputs!$I$3)))</f>
        <v>0</v>
      </c>
    </row>
    <row r="53" spans="1:15" x14ac:dyDescent="0.2">
      <c r="O53" s="116"/>
    </row>
    <row r="54" spans="1:15" x14ac:dyDescent="0.2">
      <c r="E54" s="110"/>
      <c r="F54" s="110"/>
      <c r="G54" s="110"/>
      <c r="H54" s="110"/>
    </row>
    <row r="55" spans="1:15" ht="15.75" x14ac:dyDescent="0.25">
      <c r="E55" s="110"/>
      <c r="F55" s="111" t="s">
        <v>93</v>
      </c>
      <c r="G55" s="112">
        <f ca="1">SUMPRODUCT(E3:O3,E52:O52)</f>
        <v>91.400629736666303</v>
      </c>
      <c r="H55" s="110"/>
    </row>
    <row r="56" spans="1:15" x14ac:dyDescent="0.2">
      <c r="E56" s="110"/>
      <c r="F56" s="113" t="s">
        <v>94</v>
      </c>
      <c r="G56" s="114">
        <f ca="1">ValDate</f>
        <v>41885</v>
      </c>
      <c r="H56" s="110"/>
    </row>
    <row r="57" spans="1:15" x14ac:dyDescent="0.2">
      <c r="E57" s="110"/>
      <c r="F57" s="113" t="s">
        <v>95</v>
      </c>
      <c r="G57" s="115">
        <f>Discount_Rate</f>
        <v>0.15</v>
      </c>
      <c r="H57" s="110"/>
    </row>
    <row r="58" spans="1:15" x14ac:dyDescent="0.2">
      <c r="E58" s="110"/>
      <c r="F58" s="110"/>
      <c r="G58" s="110"/>
      <c r="H58" s="110"/>
    </row>
    <row r="61" spans="1:15" x14ac:dyDescent="0.2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2000-12-20T01:28:58Z</cp:lastPrinted>
  <dcterms:created xsi:type="dcterms:W3CDTF">2000-12-11T13:01:53Z</dcterms:created>
  <dcterms:modified xsi:type="dcterms:W3CDTF">2014-09-03T16:51:27Z</dcterms:modified>
</cp:coreProperties>
</file>