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15" windowWidth="9855" windowHeight="5280"/>
  </bookViews>
  <sheets>
    <sheet name="St Clair" sheetId="7" r:id="rId1"/>
    <sheet name="Dawn" sheetId="6" r:id="rId2"/>
    <sheet name="Emerson" sheetId="1" r:id="rId3"/>
    <sheet name="Charts" sheetId="2" r:id="rId4"/>
    <sheet name="Sheet1" sheetId="8" r:id="rId5"/>
    <sheet name="Mids" sheetId="3" r:id="rId6"/>
  </sheets>
  <definedNames>
    <definedName name="_xlnm.Print_Area" localSheetId="1">Dawn!$A$1:$N$51</definedName>
    <definedName name="_xlnm.Print_Area" localSheetId="2">Emerson!$A$1:$N$51</definedName>
    <definedName name="_xlnm.Print_Area" localSheetId="0">'St Clair'!$A$1:$N$51</definedName>
  </definedNames>
  <calcPr calcId="152511"/>
</workbook>
</file>

<file path=xl/calcChain.xml><?xml version="1.0" encoding="utf-8"?>
<calcChain xmlns="http://schemas.openxmlformats.org/spreadsheetml/2006/main">
  <c r="L16" i="6" l="1"/>
  <c r="H21" i="6"/>
  <c r="J21" i="6"/>
  <c r="C22" i="6"/>
  <c r="E22" i="6"/>
  <c r="H22" i="6"/>
  <c r="J22" i="6"/>
  <c r="L22" i="6"/>
  <c r="L31" i="6" s="1"/>
  <c r="J26" i="6"/>
  <c r="L26" i="6"/>
  <c r="C38" i="6"/>
  <c r="F38" i="6"/>
  <c r="H38" i="6"/>
  <c r="J38" i="6"/>
  <c r="K38" i="6"/>
  <c r="C39" i="6"/>
  <c r="F39" i="6"/>
  <c r="H39" i="6"/>
  <c r="J39" i="6" s="1"/>
  <c r="K39" i="6" s="1"/>
  <c r="C40" i="6"/>
  <c r="F40" i="6"/>
  <c r="H40" i="6"/>
  <c r="J40" i="6" s="1"/>
  <c r="K40" i="6" s="1"/>
  <c r="C41" i="6"/>
  <c r="H41" i="6" s="1"/>
  <c r="J41" i="6" s="1"/>
  <c r="F41" i="6"/>
  <c r="K41" i="6"/>
  <c r="C42" i="6"/>
  <c r="H42" i="6" s="1"/>
  <c r="J42" i="6" s="1"/>
  <c r="K42" i="6" s="1"/>
  <c r="F42" i="6"/>
  <c r="C43" i="6"/>
  <c r="F43" i="6"/>
  <c r="H43" i="6"/>
  <c r="J43" i="6"/>
  <c r="K43" i="6" s="1"/>
  <c r="C44" i="6"/>
  <c r="F44" i="6"/>
  <c r="H44" i="6" s="1"/>
  <c r="J44" i="6" s="1"/>
  <c r="K44" i="6" s="1"/>
  <c r="C45" i="6"/>
  <c r="F45" i="6"/>
  <c r="C46" i="6"/>
  <c r="F46" i="6"/>
  <c r="H46" i="6"/>
  <c r="J46" i="6"/>
  <c r="K46" i="6"/>
  <c r="C47" i="6"/>
  <c r="F47" i="6"/>
  <c r="H47" i="6"/>
  <c r="J47" i="6" s="1"/>
  <c r="K47" i="6" s="1"/>
  <c r="C48" i="6"/>
  <c r="F48" i="6"/>
  <c r="H48" i="6"/>
  <c r="J48" i="6" s="1"/>
  <c r="K48" i="6" s="1"/>
  <c r="C49" i="6"/>
  <c r="F49" i="6"/>
  <c r="H49" i="6" s="1"/>
  <c r="J49" i="6" s="1"/>
  <c r="K49" i="6" s="1"/>
  <c r="C50" i="6"/>
  <c r="H50" i="6" s="1"/>
  <c r="F50" i="6"/>
  <c r="J50" i="6"/>
  <c r="K50" i="6" s="1"/>
  <c r="C51" i="6"/>
  <c r="F51" i="6"/>
  <c r="H51" i="6"/>
  <c r="J51" i="6"/>
  <c r="K51" i="6" s="1"/>
  <c r="C52" i="6"/>
  <c r="F52" i="6"/>
  <c r="H52" i="6" s="1"/>
  <c r="J52" i="6" s="1"/>
  <c r="K52" i="6" s="1"/>
  <c r="C53" i="6"/>
  <c r="F53" i="6"/>
  <c r="H53" i="6" s="1"/>
  <c r="J53" i="6" s="1"/>
  <c r="K53" i="6"/>
  <c r="C54" i="6"/>
  <c r="F54" i="6"/>
  <c r="H54" i="6"/>
  <c r="J54" i="6"/>
  <c r="K54" i="6" s="1"/>
  <c r="C55" i="6"/>
  <c r="F55" i="6"/>
  <c r="H55" i="6"/>
  <c r="J55" i="6" s="1"/>
  <c r="K55" i="6" s="1"/>
  <c r="C56" i="6"/>
  <c r="F56" i="6"/>
  <c r="H56" i="6"/>
  <c r="J56" i="6" s="1"/>
  <c r="K56" i="6" s="1"/>
  <c r="C57" i="6"/>
  <c r="F57" i="6"/>
  <c r="C58" i="6"/>
  <c r="H58" i="6" s="1"/>
  <c r="F58" i="6"/>
  <c r="J58" i="6"/>
  <c r="K58" i="6" s="1"/>
  <c r="C59" i="6"/>
  <c r="F59" i="6"/>
  <c r="H59" i="6"/>
  <c r="J59" i="6" s="1"/>
  <c r="K59" i="6" s="1"/>
  <c r="C60" i="6"/>
  <c r="F60" i="6"/>
  <c r="H60" i="6" s="1"/>
  <c r="J60" i="6" s="1"/>
  <c r="K60" i="6" s="1"/>
  <c r="C61" i="6"/>
  <c r="F61" i="6"/>
  <c r="H61" i="6" s="1"/>
  <c r="J61" i="6" s="1"/>
  <c r="K61" i="6"/>
  <c r="C62" i="6"/>
  <c r="F62" i="6"/>
  <c r="H62" i="6"/>
  <c r="J62" i="6"/>
  <c r="K62" i="6"/>
  <c r="C63" i="6"/>
  <c r="F63" i="6"/>
  <c r="H63" i="6"/>
  <c r="J63" i="6" s="1"/>
  <c r="K63" i="6" s="1"/>
  <c r="C64" i="6"/>
  <c r="F64" i="6"/>
  <c r="H64" i="6" s="1"/>
  <c r="J64" i="6" s="1"/>
  <c r="K64" i="6" s="1"/>
  <c r="C65" i="6"/>
  <c r="F65" i="6"/>
  <c r="H65" i="6" s="1"/>
  <c r="J65" i="6" s="1"/>
  <c r="K65" i="6"/>
  <c r="C66" i="6"/>
  <c r="H66" i="6" s="1"/>
  <c r="F66" i="6"/>
  <c r="J66" i="6"/>
  <c r="K66" i="6" s="1"/>
  <c r="C67" i="6"/>
  <c r="F67" i="6"/>
  <c r="H67" i="6"/>
  <c r="J67" i="6"/>
  <c r="K67" i="6" s="1"/>
  <c r="C68" i="6"/>
  <c r="F68" i="6"/>
  <c r="H68" i="6" s="1"/>
  <c r="J68" i="6" s="1"/>
  <c r="K68" i="6" s="1"/>
  <c r="C69" i="6"/>
  <c r="F69" i="6"/>
  <c r="H69" i="6" s="1"/>
  <c r="J69" i="6" s="1"/>
  <c r="K69" i="6" s="1"/>
  <c r="C70" i="6"/>
  <c r="F70" i="6"/>
  <c r="H70" i="6"/>
  <c r="J70" i="6"/>
  <c r="K70" i="6"/>
  <c r="C71" i="6"/>
  <c r="F71" i="6"/>
  <c r="H71" i="6"/>
  <c r="J71" i="6" s="1"/>
  <c r="K71" i="6" s="1"/>
  <c r="C72" i="6"/>
  <c r="F72" i="6"/>
  <c r="H72" i="6"/>
  <c r="J72" i="6" s="1"/>
  <c r="K72" i="6" s="1"/>
  <c r="C73" i="6"/>
  <c r="F73" i="6"/>
  <c r="H73" i="6" s="1"/>
  <c r="J73" i="6" s="1"/>
  <c r="K73" i="6"/>
  <c r="C74" i="6"/>
  <c r="H74" i="6" s="1"/>
  <c r="J74" i="6" s="1"/>
  <c r="K74" i="6" s="1"/>
  <c r="F74" i="6"/>
  <c r="C75" i="6"/>
  <c r="F75" i="6"/>
  <c r="H75" i="6"/>
  <c r="J75" i="6"/>
  <c r="K75" i="6" s="1"/>
  <c r="C76" i="6"/>
  <c r="F76" i="6"/>
  <c r="H76" i="6" s="1"/>
  <c r="J76" i="6" s="1"/>
  <c r="K76" i="6" s="1"/>
  <c r="L16" i="1"/>
  <c r="H21" i="1"/>
  <c r="J21" i="1"/>
  <c r="C22" i="1"/>
  <c r="E22" i="1"/>
  <c r="L22" i="1" s="1"/>
  <c r="H22" i="1"/>
  <c r="J22" i="1"/>
  <c r="J26" i="1"/>
  <c r="F63" i="1" s="1"/>
  <c r="H63" i="1" s="1"/>
  <c r="J63" i="1" s="1"/>
  <c r="K63" i="1" s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L16" i="7"/>
  <c r="H21" i="7"/>
  <c r="J21" i="7"/>
  <c r="C22" i="7"/>
  <c r="L22" i="7" s="1"/>
  <c r="L31" i="7" s="1"/>
  <c r="E22" i="7"/>
  <c r="H22" i="7"/>
  <c r="J22" i="7"/>
  <c r="J26" i="7"/>
  <c r="F38" i="7" s="1"/>
  <c r="L26" i="7"/>
  <c r="C38" i="7"/>
  <c r="H38" i="7"/>
  <c r="J38" i="7" s="1"/>
  <c r="K38" i="7" s="1"/>
  <c r="C39" i="7"/>
  <c r="F39" i="7"/>
  <c r="H39" i="7"/>
  <c r="J39" i="7"/>
  <c r="K39" i="7" s="1"/>
  <c r="C40" i="7"/>
  <c r="F40" i="7"/>
  <c r="H40" i="7" s="1"/>
  <c r="J40" i="7" s="1"/>
  <c r="K40" i="7"/>
  <c r="C41" i="7"/>
  <c r="F41" i="7"/>
  <c r="C42" i="7"/>
  <c r="F42" i="7"/>
  <c r="H42" i="7"/>
  <c r="J42" i="7"/>
  <c r="K42" i="7" s="1"/>
  <c r="C43" i="7"/>
  <c r="F43" i="7"/>
  <c r="H43" i="7"/>
  <c r="J43" i="7" s="1"/>
  <c r="K43" i="7" s="1"/>
  <c r="C44" i="7"/>
  <c r="F44" i="7"/>
  <c r="H44" i="7"/>
  <c r="J44" i="7" s="1"/>
  <c r="K44" i="7"/>
  <c r="C45" i="7"/>
  <c r="H45" i="7" s="1"/>
  <c r="J45" i="7" s="1"/>
  <c r="K45" i="7" s="1"/>
  <c r="F45" i="7"/>
  <c r="C46" i="7"/>
  <c r="C47" i="7"/>
  <c r="F47" i="7"/>
  <c r="H47" i="7" s="1"/>
  <c r="J47" i="7" s="1"/>
  <c r="K47" i="7" s="1"/>
  <c r="C48" i="7"/>
  <c r="F48" i="7"/>
  <c r="H48" i="7" s="1"/>
  <c r="J48" i="7" s="1"/>
  <c r="K48" i="7"/>
  <c r="C49" i="7"/>
  <c r="F49" i="7"/>
  <c r="H49" i="7" s="1"/>
  <c r="J49" i="7" s="1"/>
  <c r="K49" i="7" s="1"/>
  <c r="C50" i="7"/>
  <c r="F50" i="7"/>
  <c r="H50" i="7"/>
  <c r="J50" i="7"/>
  <c r="K50" i="7"/>
  <c r="C51" i="7"/>
  <c r="F51" i="7"/>
  <c r="H51" i="7" s="1"/>
  <c r="J51" i="7" s="1"/>
  <c r="K51" i="7" s="1"/>
  <c r="C52" i="7"/>
  <c r="F52" i="7"/>
  <c r="H52" i="7"/>
  <c r="J52" i="7" s="1"/>
  <c r="K52" i="7"/>
  <c r="C53" i="7"/>
  <c r="H53" i="7" s="1"/>
  <c r="J53" i="7" s="1"/>
  <c r="K53" i="7" s="1"/>
  <c r="F53" i="7"/>
  <c r="C54" i="7"/>
  <c r="C55" i="7"/>
  <c r="F55" i="7"/>
  <c r="H55" i="7"/>
  <c r="J55" i="7" s="1"/>
  <c r="K55" i="7" s="1"/>
  <c r="C56" i="7"/>
  <c r="F56" i="7"/>
  <c r="H56" i="7" s="1"/>
  <c r="J56" i="7" s="1"/>
  <c r="K56" i="7"/>
  <c r="C57" i="7"/>
  <c r="F57" i="7"/>
  <c r="H57" i="7" s="1"/>
  <c r="J57" i="7"/>
  <c r="K57" i="7"/>
  <c r="C58" i="7"/>
  <c r="F58" i="7"/>
  <c r="H58" i="7"/>
  <c r="J58" i="7"/>
  <c r="K58" i="7"/>
  <c r="C59" i="7"/>
  <c r="F59" i="7"/>
  <c r="H59" i="7"/>
  <c r="J59" i="7" s="1"/>
  <c r="K59" i="7" s="1"/>
  <c r="C60" i="7"/>
  <c r="H60" i="7" s="1"/>
  <c r="J60" i="7" s="1"/>
  <c r="K60" i="7" s="1"/>
  <c r="F60" i="7"/>
  <c r="C61" i="7"/>
  <c r="H61" i="7" s="1"/>
  <c r="F61" i="7"/>
  <c r="J61" i="7"/>
  <c r="K61" i="7"/>
  <c r="C62" i="7"/>
  <c r="H62" i="7" s="1"/>
  <c r="J62" i="7" s="1"/>
  <c r="K62" i="7" s="1"/>
  <c r="F62" i="7"/>
  <c r="C63" i="7"/>
  <c r="F63" i="7"/>
  <c r="H63" i="7"/>
  <c r="J63" i="7"/>
  <c r="K63" i="7" s="1"/>
  <c r="C64" i="7"/>
  <c r="F64" i="7"/>
  <c r="C65" i="7"/>
  <c r="F65" i="7"/>
  <c r="H65" i="7" s="1"/>
  <c r="J65" i="7"/>
  <c r="K65" i="7"/>
  <c r="C66" i="7"/>
  <c r="F66" i="7"/>
  <c r="H66" i="7"/>
  <c r="J66" i="7"/>
  <c r="K66" i="7"/>
  <c r="C67" i="7"/>
  <c r="F67" i="7"/>
  <c r="H67" i="7"/>
  <c r="J67" i="7" s="1"/>
  <c r="K67" i="7" s="1"/>
  <c r="C68" i="7"/>
  <c r="F68" i="7"/>
  <c r="H68" i="7" s="1"/>
  <c r="J68" i="7" s="1"/>
  <c r="K68" i="7" s="1"/>
  <c r="C69" i="7"/>
  <c r="H69" i="7" s="1"/>
  <c r="F69" i="7"/>
  <c r="J69" i="7"/>
  <c r="K69" i="7"/>
  <c r="C70" i="7"/>
  <c r="H70" i="7" s="1"/>
  <c r="J70" i="7" s="1"/>
  <c r="K70" i="7" s="1"/>
  <c r="F70" i="7"/>
  <c r="C71" i="7"/>
  <c r="F71" i="7"/>
  <c r="H71" i="7"/>
  <c r="J71" i="7"/>
  <c r="K71" i="7" s="1"/>
  <c r="C72" i="7"/>
  <c r="F72" i="7"/>
  <c r="C73" i="7"/>
  <c r="F73" i="7"/>
  <c r="H73" i="7" s="1"/>
  <c r="J73" i="7"/>
  <c r="K73" i="7"/>
  <c r="C74" i="7"/>
  <c r="F74" i="7"/>
  <c r="H74" i="7"/>
  <c r="J74" i="7" s="1"/>
  <c r="K74" i="7" s="1"/>
  <c r="C75" i="7"/>
  <c r="F75" i="7"/>
  <c r="H75" i="7"/>
  <c r="J75" i="7" s="1"/>
  <c r="K75" i="7" s="1"/>
  <c r="C76" i="7"/>
  <c r="F76" i="7"/>
  <c r="H76" i="7" s="1"/>
  <c r="J76" i="7" s="1"/>
  <c r="K76" i="7" s="1"/>
  <c r="F46" i="1" l="1"/>
  <c r="H46" i="1" s="1"/>
  <c r="J46" i="1" s="1"/>
  <c r="K46" i="1" s="1"/>
  <c r="F61" i="1"/>
  <c r="H61" i="1" s="1"/>
  <c r="J61" i="1" s="1"/>
  <c r="K61" i="1" s="1"/>
  <c r="F54" i="1"/>
  <c r="H54" i="1" s="1"/>
  <c r="J54" i="1" s="1"/>
  <c r="K54" i="1" s="1"/>
  <c r="F38" i="1"/>
  <c r="H38" i="1" s="1"/>
  <c r="J38" i="1" s="1"/>
  <c r="K38" i="1" s="1"/>
  <c r="F74" i="1"/>
  <c r="H74" i="1" s="1"/>
  <c r="J74" i="1" s="1"/>
  <c r="K74" i="1" s="1"/>
  <c r="F69" i="1"/>
  <c r="H69" i="1" s="1"/>
  <c r="J69" i="1" s="1"/>
  <c r="K69" i="1" s="1"/>
  <c r="F66" i="1"/>
  <c r="H66" i="1" s="1"/>
  <c r="J66" i="1" s="1"/>
  <c r="K66" i="1" s="1"/>
  <c r="F58" i="1"/>
  <c r="H58" i="1" s="1"/>
  <c r="J58" i="1" s="1"/>
  <c r="K58" i="1" s="1"/>
  <c r="F55" i="1"/>
  <c r="H55" i="1" s="1"/>
  <c r="J55" i="1" s="1"/>
  <c r="K55" i="1" s="1"/>
  <c r="F42" i="1"/>
  <c r="H42" i="1" s="1"/>
  <c r="J42" i="1" s="1"/>
  <c r="K42" i="1" s="1"/>
  <c r="F39" i="1"/>
  <c r="H39" i="1" s="1"/>
  <c r="J39" i="1" s="1"/>
  <c r="K39" i="1" s="1"/>
  <c r="F71" i="1"/>
  <c r="H71" i="1" s="1"/>
  <c r="J71" i="1" s="1"/>
  <c r="K71" i="1" s="1"/>
  <c r="H64" i="7"/>
  <c r="J64" i="7" s="1"/>
  <c r="K64" i="7" s="1"/>
  <c r="H41" i="7"/>
  <c r="J41" i="7" s="1"/>
  <c r="K41" i="7" s="1"/>
  <c r="H57" i="6"/>
  <c r="J57" i="6" s="1"/>
  <c r="K57" i="6" s="1"/>
  <c r="H45" i="6"/>
  <c r="J45" i="6" s="1"/>
  <c r="K45" i="6" s="1"/>
  <c r="F44" i="1"/>
  <c r="H44" i="1" s="1"/>
  <c r="J44" i="1" s="1"/>
  <c r="K44" i="1" s="1"/>
  <c r="F52" i="1"/>
  <c r="H52" i="1" s="1"/>
  <c r="J52" i="1" s="1"/>
  <c r="K52" i="1" s="1"/>
  <c r="F60" i="1"/>
  <c r="H60" i="1" s="1"/>
  <c r="J60" i="1" s="1"/>
  <c r="K60" i="1" s="1"/>
  <c r="F68" i="1"/>
  <c r="H68" i="1" s="1"/>
  <c r="J68" i="1" s="1"/>
  <c r="K68" i="1" s="1"/>
  <c r="F76" i="1"/>
  <c r="H76" i="1" s="1"/>
  <c r="J76" i="1" s="1"/>
  <c r="K76" i="1" s="1"/>
  <c r="F41" i="1"/>
  <c r="H41" i="1" s="1"/>
  <c r="J41" i="1" s="1"/>
  <c r="K41" i="1" s="1"/>
  <c r="F49" i="1"/>
  <c r="H49" i="1" s="1"/>
  <c r="J49" i="1" s="1"/>
  <c r="K49" i="1" s="1"/>
  <c r="F57" i="1"/>
  <c r="H57" i="1" s="1"/>
  <c r="J57" i="1" s="1"/>
  <c r="K57" i="1" s="1"/>
  <c r="F65" i="1"/>
  <c r="H65" i="1" s="1"/>
  <c r="J65" i="1" s="1"/>
  <c r="K65" i="1" s="1"/>
  <c r="F73" i="1"/>
  <c r="H73" i="1" s="1"/>
  <c r="J73" i="1" s="1"/>
  <c r="K73" i="1" s="1"/>
  <c r="F43" i="1"/>
  <c r="H43" i="1" s="1"/>
  <c r="J43" i="1" s="1"/>
  <c r="K43" i="1" s="1"/>
  <c r="F51" i="1"/>
  <c r="H51" i="1" s="1"/>
  <c r="J51" i="1" s="1"/>
  <c r="K51" i="1" s="1"/>
  <c r="F59" i="1"/>
  <c r="H59" i="1" s="1"/>
  <c r="J59" i="1" s="1"/>
  <c r="K59" i="1" s="1"/>
  <c r="F67" i="1"/>
  <c r="H67" i="1" s="1"/>
  <c r="J67" i="1" s="1"/>
  <c r="K67" i="1" s="1"/>
  <c r="F75" i="1"/>
  <c r="H75" i="1" s="1"/>
  <c r="J75" i="1" s="1"/>
  <c r="K75" i="1" s="1"/>
  <c r="F53" i="1"/>
  <c r="H53" i="1" s="1"/>
  <c r="J53" i="1" s="1"/>
  <c r="K53" i="1" s="1"/>
  <c r="F40" i="1"/>
  <c r="H40" i="1" s="1"/>
  <c r="J40" i="1" s="1"/>
  <c r="K40" i="1" s="1"/>
  <c r="F48" i="1"/>
  <c r="H48" i="1" s="1"/>
  <c r="J48" i="1" s="1"/>
  <c r="K48" i="1" s="1"/>
  <c r="F56" i="1"/>
  <c r="H56" i="1" s="1"/>
  <c r="J56" i="1" s="1"/>
  <c r="K56" i="1" s="1"/>
  <c r="F64" i="1"/>
  <c r="H64" i="1" s="1"/>
  <c r="J64" i="1" s="1"/>
  <c r="K64" i="1" s="1"/>
  <c r="F72" i="1"/>
  <c r="H72" i="1" s="1"/>
  <c r="J72" i="1" s="1"/>
  <c r="K72" i="1" s="1"/>
  <c r="F45" i="1"/>
  <c r="H45" i="1" s="1"/>
  <c r="J45" i="1" s="1"/>
  <c r="K45" i="1" s="1"/>
  <c r="H72" i="7"/>
  <c r="J72" i="7" s="1"/>
  <c r="K72" i="7" s="1"/>
  <c r="F70" i="1"/>
  <c r="H70" i="1" s="1"/>
  <c r="J70" i="1" s="1"/>
  <c r="K70" i="1" s="1"/>
  <c r="F62" i="1"/>
  <c r="H62" i="1" s="1"/>
  <c r="J62" i="1" s="1"/>
  <c r="K62" i="1" s="1"/>
  <c r="F50" i="1"/>
  <c r="H50" i="1" s="1"/>
  <c r="J50" i="1" s="1"/>
  <c r="K50" i="1" s="1"/>
  <c r="F47" i="1"/>
  <c r="H47" i="1" s="1"/>
  <c r="J47" i="1" s="1"/>
  <c r="K47" i="1" s="1"/>
  <c r="L26" i="1"/>
  <c r="L31" i="1" s="1"/>
  <c r="F54" i="7"/>
  <c r="H54" i="7" s="1"/>
  <c r="J54" i="7" s="1"/>
  <c r="K54" i="7" s="1"/>
  <c r="F46" i="7"/>
  <c r="H46" i="7" s="1"/>
  <c r="J46" i="7" s="1"/>
  <c r="K46" i="7" s="1"/>
</calcChain>
</file>

<file path=xl/sharedStrings.xml><?xml version="1.0" encoding="utf-8"?>
<sst xmlns="http://schemas.openxmlformats.org/spreadsheetml/2006/main" count="224" uniqueCount="119">
  <si>
    <t>New TC Interruptible Services</t>
  </si>
  <si>
    <t>IT service will be biddable with a floor price equal to the greater of :</t>
  </si>
  <si>
    <t xml:space="preserve">  (a) 80% of the 100% load factor FT toll, or</t>
  </si>
  <si>
    <t xml:space="preserve">  (b) proxy for incremental marginal fuel costs, plus</t>
  </si>
  <si>
    <t xml:space="preserve">        FT commodity toll, plus</t>
  </si>
  <si>
    <t xml:space="preserve">        contribution to fixed costs</t>
  </si>
  <si>
    <t>Proxy for Incremental Monthly Marginal Fuel Costs</t>
  </si>
  <si>
    <t>(21% - 5.5%)</t>
  </si>
  <si>
    <t>x</t>
  </si>
  <si>
    <t>(8.00  +  0.156)</t>
  </si>
  <si>
    <t>/</t>
  </si>
  <si>
    <t>=</t>
  </si>
  <si>
    <t>Contribution to Fixed Costs</t>
  </si>
  <si>
    <t>FT Commodity Toll</t>
  </si>
  <si>
    <t>(b)</t>
  </si>
  <si>
    <t>(a)</t>
  </si>
  <si>
    <t xml:space="preserve"> 80% of the 100% load factor FT toll, or</t>
  </si>
  <si>
    <t>**Priced out for Empress to Eastern Zone</t>
  </si>
  <si>
    <t>METHODOLOGY</t>
  </si>
  <si>
    <t>(A)</t>
  </si>
  <si>
    <t>(B)</t>
  </si>
  <si>
    <t>AMI</t>
  </si>
  <si>
    <t>IT Floor Price</t>
  </si>
  <si>
    <t>IT % of FT</t>
  </si>
  <si>
    <t xml:space="preserve"> </t>
  </si>
  <si>
    <t>EMPRESS TO DAWN EXAMPLE</t>
  </si>
  <si>
    <t xml:space="preserve">  Copy Positions Tab!!!</t>
  </si>
  <si>
    <t>This page should automatically roll, watch if you add a curve to the Input Sheet</t>
  </si>
  <si>
    <t>Cash</t>
  </si>
  <si>
    <t>2001 2 14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</si>
  <si>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</si>
  <si>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</si>
  <si>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</si>
  <si>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</si>
  <si>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</si>
  <si>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</si>
  <si>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</si>
  <si>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</si>
  <si>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</si>
  <si>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</si>
  <si>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</si>
  <si>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</si>
  <si>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</si>
  <si>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</si>
  <si>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</si>
  <si>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</si>
  <si>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PRICE</t>
  </si>
  <si>
    <t>Apr Oct</t>
  </si>
  <si>
    <t>Apr2 +</t>
  </si>
  <si>
    <t>Summer Average</t>
  </si>
  <si>
    <t>You hole</t>
  </si>
  <si>
    <t>Aeco</t>
  </si>
  <si>
    <t>Date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</si>
  <si>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</si>
  <si>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</si>
  <si>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</si>
  <si>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</si>
  <si>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</si>
  <si>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</si>
  <si>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</si>
  <si>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</si>
  <si>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</si>
  <si>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</si>
  <si>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</si>
  <si>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</si>
  <si>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</si>
  <si>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</si>
  <si>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</si>
  <si>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</si>
  <si>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</si>
  <si>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</si>
  <si>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</si>
  <si>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</si>
  <si>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</si>
  <si>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</si>
  <si>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</si>
  <si>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</si>
  <si>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</si>
  <si>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</si>
  <si>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</si>
  <si>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</si>
  <si>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</si>
  <si>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</si>
  <si>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</si>
  <si>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</si>
  <si>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FX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</si>
  <si>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</si>
  <si>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</si>
  <si>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</si>
  <si>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</si>
  <si>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</si>
  <si>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</si>
  <si>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</si>
  <si>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</si>
  <si>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</si>
  <si>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</si>
  <si>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</si>
  <si>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</si>
  <si>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</si>
  <si>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</si>
  <si>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</si>
  <si>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</si>
  <si>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</si>
  <si>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</si>
  <si>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</si>
  <si>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</si>
  <si>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</si>
  <si>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</si>
  <si>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</si>
  <si>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</si>
  <si>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</si>
  <si>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</si>
  <si>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</si>
  <si>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</si>
  <si>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</si>
  <si>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</si>
  <si>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Max IT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</si>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</sst>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68" formatCode="0.00000"/>
    <numFmt numFmtId="169" formatCode="0.0000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_(&quot;$&quot;* #,##0.000_);_(&quot;$&quot;* \(#,##0.000\);_(&quot;$&quot;* &quot;-&quot;??_);_(@_)"/>
    <numFmt numFmtId="174" formatCode="_(* #,##0.00000_);_(* \(#,##0.00000\);_(* &quot;-&quot;??_);_(@_)"/>
    <numFmt numFmtId="175" formatCode="_(&quot;$&quot;* #,##0.0000_);_(&quot;$&quot;* \(#,##0.0000\);_(&quot;$&quot;* &quot;-&quot;??_);_(@_)"/>
    <numFmt numFmtId="177" formatCode="dd\-mmm_)"/>
    <numFmt numFmtId="178" formatCode="0.0000_)"/>
    <numFmt numFmtId="179" formatCode="0.000_)"/>
    <numFmt numFmtId="180" formatCode="0.00000000_)"/>
    <numFmt numFmtId="181" formatCode="#,##0.0000_);\(#,##0.0000\)"/>
    <numFmt numFmtId="182" formatCode="d\-mmm\-yyyy"/>
    <numFmt numFmtId="183" formatCode="&quot;$&quot;#,##0.000_);\(&quot;$&quot;#,##0.000\)"/>
    <numFmt numFmtId="184" formatCode="#,##0.000_);[Red]\(#,##0.000\)"/>
    <numFmt numFmtId="185" formatCode="#,##0.0000"/>
    <numFmt numFmtId="186" formatCode="0.00_)"/>
    <numFmt numFmtId="187" formatCode="mmm\-yyyy_)"/>
    <numFmt numFmtId="188" formatCode="0.000000000_)"/>
    <numFmt numFmtId="189" formatCode="0.0_)"/>
    <numFmt numFmtId="190" formatCode="0.0000%"/>
    <numFmt numFmtId="191" formatCode="mmm\-yy_)"/>
  </numFmts>
  <fonts count="2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urier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5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0" fontId="8" fillId="0" borderId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9" fontId="2" fillId="0" borderId="0" xfId="5" applyFont="1"/>
    <xf numFmtId="173" fontId="2" fillId="0" borderId="2" xfId="2" applyNumberFormat="1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/>
    <xf numFmtId="174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5" applyFont="1" applyAlignment="1">
      <alignment horizontal="center"/>
    </xf>
    <xf numFmtId="0" fontId="7" fillId="0" borderId="1" xfId="0" applyFont="1" applyBorder="1"/>
    <xf numFmtId="0" fontId="0" fillId="2" borderId="0" xfId="0" applyFill="1"/>
    <xf numFmtId="44" fontId="3" fillId="2" borderId="0" xfId="2" applyFont="1" applyFill="1"/>
    <xf numFmtId="0" fontId="0" fillId="0" borderId="0" xfId="0" applyFill="1"/>
    <xf numFmtId="44" fontId="3" fillId="0" borderId="0" xfId="2" applyFont="1" applyFill="1"/>
    <xf numFmtId="0" fontId="6" fillId="0" borderId="0" xfId="0" applyFont="1" applyAlignment="1">
      <alignment horizontal="centerContinuous"/>
    </xf>
    <xf numFmtId="174" fontId="1" fillId="0" borderId="0" xfId="1" applyNumberFormat="1"/>
    <xf numFmtId="173" fontId="1" fillId="0" borderId="0" xfId="2" applyNumberFormat="1"/>
    <xf numFmtId="10" fontId="1" fillId="0" borderId="0" xfId="5" applyNumberFormat="1" applyAlignment="1">
      <alignment horizontal="center"/>
    </xf>
    <xf numFmtId="175" fontId="1" fillId="0" borderId="2" xfId="2" applyNumberFormat="1" applyBorder="1"/>
    <xf numFmtId="173" fontId="1" fillId="0" borderId="0" xfId="2" applyNumberFormat="1" applyFill="1"/>
    <xf numFmtId="173" fontId="1" fillId="2" borderId="0" xfId="2" applyNumberFormat="1" applyFill="1"/>
    <xf numFmtId="14" fontId="2" fillId="3" borderId="3" xfId="4" applyNumberFormat="1" applyFont="1" applyFill="1" applyBorder="1" applyAlignment="1">
      <alignment horizontal="center"/>
    </xf>
    <xf numFmtId="177" fontId="9" fillId="4" borderId="0" xfId="4" applyNumberFormat="1" applyFont="1" applyFill="1" applyBorder="1" applyProtection="1"/>
    <xf numFmtId="0" fontId="10" fillId="4" borderId="0" xfId="4" applyFont="1" applyFill="1" applyBorder="1"/>
    <xf numFmtId="0" fontId="11" fillId="0" borderId="0" xfId="4" applyFont="1"/>
    <xf numFmtId="178" fontId="11" fillId="0" borderId="0" xfId="4" applyNumberFormat="1" applyFont="1" applyProtection="1"/>
    <xf numFmtId="178" fontId="11" fillId="0" borderId="0" xfId="4" applyNumberFormat="1" applyFont="1" applyBorder="1" applyProtection="1"/>
    <xf numFmtId="0" fontId="11" fillId="0" borderId="0" xfId="4" applyFont="1" applyBorder="1"/>
    <xf numFmtId="0" fontId="12" fillId="0" borderId="0" xfId="0" applyFont="1"/>
    <xf numFmtId="179" fontId="11" fillId="0" borderId="0" xfId="4" applyNumberFormat="1" applyFont="1" applyBorder="1" applyProtection="1"/>
    <xf numFmtId="179" fontId="11" fillId="0" borderId="0" xfId="4" applyNumberFormat="1" applyFont="1" applyProtection="1"/>
    <xf numFmtId="10" fontId="1" fillId="0" borderId="0" xfId="5" applyNumberFormat="1" applyFont="1" applyBorder="1" applyProtection="1"/>
    <xf numFmtId="0" fontId="12" fillId="5" borderId="4" xfId="4" applyFont="1" applyFill="1" applyBorder="1" applyAlignment="1">
      <alignment horizontal="center"/>
    </xf>
    <xf numFmtId="170" fontId="13" fillId="5" borderId="4" xfId="1" applyNumberFormat="1" applyFont="1" applyFill="1" applyBorder="1" applyAlignment="1" applyProtection="1">
      <alignment horizontal="center"/>
    </xf>
    <xf numFmtId="178" fontId="1" fillId="0" borderId="0" xfId="4" applyNumberFormat="1" applyFont="1" applyBorder="1" applyProtection="1"/>
    <xf numFmtId="0" fontId="11" fillId="3" borderId="0" xfId="4" applyFont="1" applyFill="1" applyBorder="1" applyProtection="1">
      <protection locked="0"/>
    </xf>
    <xf numFmtId="0" fontId="14" fillId="0" borderId="0" xfId="4" applyFont="1" applyBorder="1"/>
    <xf numFmtId="180" fontId="11" fillId="0" borderId="0" xfId="4" applyNumberFormat="1" applyFont="1"/>
    <xf numFmtId="172" fontId="0" fillId="0" borderId="0" xfId="1" applyNumberFormat="1" applyFont="1" applyBorder="1"/>
    <xf numFmtId="0" fontId="11" fillId="0" borderId="0" xfId="0" applyFont="1" applyBorder="1"/>
    <xf numFmtId="0" fontId="2" fillId="3" borderId="0" xfId="0" applyFont="1" applyFill="1"/>
    <xf numFmtId="0" fontId="11" fillId="3" borderId="0" xfId="0" applyFont="1" applyFill="1" applyBorder="1"/>
    <xf numFmtId="0" fontId="11" fillId="6" borderId="0" xfId="0" applyFont="1" applyFill="1" applyBorder="1"/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0" fontId="11" fillId="0" borderId="0" xfId="0" applyFont="1"/>
    <xf numFmtId="0" fontId="11" fillId="4" borderId="0" xfId="4" applyFont="1" applyFill="1" applyBorder="1"/>
    <xf numFmtId="181" fontId="11" fillId="4" borderId="0" xfId="4" applyNumberFormat="1" applyFont="1" applyFill="1" applyBorder="1" applyProtection="1"/>
    <xf numFmtId="0" fontId="15" fillId="0" borderId="0" xfId="4" applyFont="1"/>
    <xf numFmtId="2" fontId="11" fillId="0" borderId="0" xfId="4" applyNumberFormat="1" applyFont="1" applyBorder="1" applyProtection="1"/>
    <xf numFmtId="0" fontId="11" fillId="5" borderId="5" xfId="0" applyFont="1" applyFill="1" applyBorder="1"/>
    <xf numFmtId="10" fontId="11" fillId="5" borderId="6" xfId="0" applyNumberFormat="1" applyFont="1" applyFill="1" applyBorder="1"/>
    <xf numFmtId="10" fontId="16" fillId="3" borderId="0" xfId="4" applyNumberFormat="1" applyFont="1" applyFill="1" applyBorder="1" applyAlignment="1" applyProtection="1">
      <alignment horizontal="center"/>
    </xf>
    <xf numFmtId="178" fontId="11" fillId="3" borderId="0" xfId="4" applyNumberFormat="1" applyFont="1" applyFill="1" applyBorder="1" applyProtection="1"/>
    <xf numFmtId="0" fontId="11" fillId="0" borderId="0" xfId="4" applyFont="1" applyBorder="1" applyProtection="1">
      <protection locked="0"/>
    </xf>
    <xf numFmtId="180" fontId="15" fillId="0" borderId="0" xfId="4" applyNumberFormat="1" applyFont="1" applyBorder="1" applyProtection="1"/>
    <xf numFmtId="5" fontId="11" fillId="0" borderId="0" xfId="4" applyNumberFormat="1" applyFont="1" applyProtection="1"/>
    <xf numFmtId="179" fontId="11" fillId="0" borderId="0" xfId="0" applyNumberFormat="1" applyFont="1" applyBorder="1" applyProtection="1"/>
    <xf numFmtId="179" fontId="11" fillId="0" borderId="0" xfId="0" applyNumberFormat="1" applyFont="1" applyBorder="1" applyProtection="1">
      <protection locked="0"/>
    </xf>
    <xf numFmtId="178" fontId="11" fillId="0" borderId="0" xfId="0" applyNumberFormat="1" applyFont="1" applyBorder="1" applyProtection="1">
      <protection locked="0"/>
    </xf>
    <xf numFmtId="0" fontId="11" fillId="0" borderId="0" xfId="4" applyFont="1" applyAlignment="1">
      <alignment horizontal="right"/>
    </xf>
    <xf numFmtId="0" fontId="12" fillId="0" borderId="0" xfId="4" applyFont="1"/>
    <xf numFmtId="10" fontId="11" fillId="0" borderId="0" xfId="4" applyNumberFormat="1" applyFont="1" applyBorder="1" applyProtection="1"/>
    <xf numFmtId="0" fontId="11" fillId="5" borderId="7" xfId="0" applyFont="1" applyFill="1" applyBorder="1"/>
    <xf numFmtId="10" fontId="11" fillId="5" borderId="8" xfId="0" applyNumberFormat="1" applyFont="1" applyFill="1" applyBorder="1"/>
    <xf numFmtId="169" fontId="12" fillId="3" borderId="0" xfId="0" applyNumberFormat="1" applyFont="1" applyFill="1" applyAlignment="1">
      <alignment horizontal="center"/>
    </xf>
    <xf numFmtId="182" fontId="12" fillId="3" borderId="0" xfId="4" applyNumberFormat="1" applyFont="1" applyFill="1" applyBorder="1" applyProtection="1"/>
    <xf numFmtId="183" fontId="11" fillId="0" borderId="0" xfId="4" applyNumberFormat="1" applyFont="1" applyProtection="1"/>
    <xf numFmtId="0" fontId="11" fillId="3" borderId="0" xfId="4" applyFont="1" applyFill="1" applyBorder="1"/>
    <xf numFmtId="180" fontId="0" fillId="0" borderId="0" xfId="0" applyNumberFormat="1"/>
    <xf numFmtId="0" fontId="11" fillId="6" borderId="0" xfId="0" applyFont="1" applyFill="1" applyBorder="1" applyAlignment="1">
      <alignment horizontal="right"/>
    </xf>
    <xf numFmtId="0" fontId="17" fillId="4" borderId="0" xfId="4" applyFont="1" applyFill="1" applyBorder="1" applyAlignment="1">
      <alignment horizontal="center"/>
    </xf>
    <xf numFmtId="0" fontId="11" fillId="0" borderId="0" xfId="4" applyFont="1" applyBorder="1" applyAlignment="1">
      <alignment horizontal="fill"/>
    </xf>
    <xf numFmtId="184" fontId="11" fillId="0" borderId="0" xfId="4" applyNumberFormat="1" applyFont="1" applyBorder="1" applyAlignment="1">
      <alignment horizontal="center"/>
    </xf>
    <xf numFmtId="0" fontId="11" fillId="0" borderId="0" xfId="4" applyFont="1" applyAlignment="1">
      <alignment horizontal="fill"/>
    </xf>
    <xf numFmtId="10" fontId="16" fillId="0" borderId="0" xfId="4" applyNumberFormat="1" applyFont="1" applyBorder="1" applyProtection="1"/>
    <xf numFmtId="9" fontId="11" fillId="3" borderId="0" xfId="5" applyFont="1" applyFill="1" applyAlignment="1">
      <alignment horizontal="center"/>
    </xf>
    <xf numFmtId="0" fontId="11" fillId="3" borderId="0" xfId="4" applyFont="1" applyFill="1" applyBorder="1" applyAlignment="1">
      <alignment horizontal="fill"/>
    </xf>
    <xf numFmtId="179" fontId="16" fillId="0" borderId="0" xfId="4" applyNumberFormat="1" applyFont="1" applyBorder="1" applyProtection="1"/>
    <xf numFmtId="37" fontId="11" fillId="0" borderId="0" xfId="4" applyNumberFormat="1" applyFont="1" applyProtection="1"/>
    <xf numFmtId="37" fontId="11" fillId="0" borderId="0" xfId="4" applyNumberFormat="1" applyFont="1" applyBorder="1" applyProtection="1"/>
    <xf numFmtId="0" fontId="11" fillId="0" borderId="0" xfId="4" applyFont="1" applyAlignment="1">
      <alignment horizontal="center"/>
    </xf>
    <xf numFmtId="179" fontId="11" fillId="0" borderId="0" xfId="4" applyNumberFormat="1" applyFont="1" applyBorder="1" applyAlignment="1" applyProtection="1">
      <alignment horizontal="centerContinuous"/>
    </xf>
    <xf numFmtId="0" fontId="11" fillId="0" borderId="0" xfId="4" applyFont="1" applyAlignment="1">
      <alignment horizontal="centerContinuous"/>
    </xf>
    <xf numFmtId="179" fontId="11" fillId="0" borderId="0" xfId="4" applyNumberFormat="1" applyFont="1" applyBorder="1" applyAlignment="1" applyProtection="1">
      <alignment horizontal="center"/>
    </xf>
    <xf numFmtId="0" fontId="12" fillId="5" borderId="5" xfId="0" applyFont="1" applyFill="1" applyBorder="1"/>
    <xf numFmtId="10" fontId="13" fillId="5" borderId="6" xfId="4" applyNumberFormat="1" applyFont="1" applyFill="1" applyBorder="1" applyProtection="1"/>
    <xf numFmtId="0" fontId="11" fillId="0" borderId="0" xfId="4" applyFont="1" applyBorder="1" applyAlignment="1">
      <alignment horizontal="right"/>
    </xf>
    <xf numFmtId="10" fontId="11" fillId="3" borderId="0" xfId="5" applyNumberFormat="1" applyFont="1" applyFill="1" applyBorder="1" applyAlignment="1">
      <alignment horizontal="center"/>
    </xf>
    <xf numFmtId="0" fontId="11" fillId="0" borderId="0" xfId="4" applyFont="1" applyProtection="1">
      <protection locked="0"/>
    </xf>
    <xf numFmtId="179" fontId="18" fillId="3" borderId="0" xfId="4" applyNumberFormat="1" applyFont="1" applyFill="1" applyBorder="1" applyProtection="1"/>
    <xf numFmtId="0" fontId="11" fillId="0" borderId="0" xfId="4" applyFont="1" applyBorder="1" applyAlignment="1">
      <alignment horizontal="center"/>
    </xf>
    <xf numFmtId="179" fontId="11" fillId="0" borderId="0" xfId="4" applyNumberFormat="1" applyFont="1" applyProtection="1">
      <protection locked="0"/>
    </xf>
    <xf numFmtId="179" fontId="1" fillId="0" borderId="0" xfId="4" applyNumberFormat="1" applyFont="1" applyBorder="1" applyProtection="1"/>
    <xf numFmtId="5" fontId="11" fillId="0" borderId="0" xfId="0" applyNumberFormat="1" applyFont="1" applyBorder="1" applyProtection="1"/>
    <xf numFmtId="179" fontId="11" fillId="0" borderId="0" xfId="4" applyNumberFormat="1" applyFont="1" applyBorder="1" applyAlignment="1" applyProtection="1">
      <alignment horizontal="right"/>
    </xf>
    <xf numFmtId="185" fontId="0" fillId="0" borderId="0" xfId="0" applyNumberFormat="1" applyBorder="1"/>
    <xf numFmtId="0" fontId="0" fillId="0" borderId="0" xfId="0" applyBorder="1"/>
    <xf numFmtId="178" fontId="11" fillId="0" borderId="0" xfId="4" applyNumberFormat="1" applyFont="1" applyAlignment="1" applyProtection="1">
      <alignment horizontal="right"/>
    </xf>
    <xf numFmtId="0" fontId="12" fillId="5" borderId="7" xfId="0" applyFont="1" applyFill="1" applyBorder="1"/>
    <xf numFmtId="10" fontId="13" fillId="5" borderId="8" xfId="0" applyNumberFormat="1" applyFont="1" applyFill="1" applyBorder="1"/>
    <xf numFmtId="10" fontId="11" fillId="3" borderId="0" xfId="5" applyNumberFormat="1" applyFont="1" applyFill="1" applyAlignment="1">
      <alignment horizontal="center"/>
    </xf>
    <xf numFmtId="178" fontId="11" fillId="0" borderId="0" xfId="4" applyNumberFormat="1" applyFont="1" applyBorder="1"/>
    <xf numFmtId="0" fontId="11" fillId="0" borderId="0" xfId="0" applyFont="1" applyBorder="1" applyAlignment="1">
      <alignment horizontal="center"/>
    </xf>
    <xf numFmtId="37" fontId="11" fillId="6" borderId="0" xfId="0" applyNumberFormat="1" applyFont="1" applyFill="1" applyBorder="1" applyProtection="1"/>
    <xf numFmtId="10" fontId="19" fillId="0" borderId="0" xfId="5" applyNumberFormat="1" applyFont="1" applyBorder="1" applyProtection="1"/>
    <xf numFmtId="10" fontId="1" fillId="0" borderId="0" xfId="4" applyNumberFormat="1" applyFont="1" applyBorder="1" applyProtection="1"/>
    <xf numFmtId="0" fontId="11" fillId="3" borderId="0" xfId="4" applyFont="1" applyFill="1" applyBorder="1" applyAlignment="1">
      <alignment horizontal="center"/>
    </xf>
    <xf numFmtId="0" fontId="14" fillId="0" borderId="0" xfId="4" applyFont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7" fillId="6" borderId="0" xfId="0" applyFont="1" applyFill="1" applyBorder="1"/>
    <xf numFmtId="10" fontId="1" fillId="0" borderId="0" xfId="5" applyNumberFormat="1" applyFont="1" applyBorder="1" applyAlignment="1" applyProtection="1">
      <alignment horizontal="right"/>
    </xf>
    <xf numFmtId="167" fontId="11" fillId="0" borderId="0" xfId="4" applyNumberFormat="1" applyFont="1" applyAlignment="1">
      <alignment horizontal="center"/>
    </xf>
    <xf numFmtId="178" fontId="11" fillId="0" borderId="0" xfId="4" applyNumberFormat="1" applyFont="1" applyBorder="1" applyProtection="1">
      <protection locked="0"/>
    </xf>
    <xf numFmtId="0" fontId="14" fillId="0" borderId="0" xfId="4" applyFont="1"/>
    <xf numFmtId="5" fontId="11" fillId="0" borderId="0" xfId="4" applyNumberFormat="1" applyFont="1" applyBorder="1" applyProtection="1"/>
    <xf numFmtId="0" fontId="19" fillId="0" borderId="0" xfId="0" applyFont="1" applyAlignment="1">
      <alignment horizontal="right"/>
    </xf>
    <xf numFmtId="186" fontId="11" fillId="0" borderId="0" xfId="4" applyNumberFormat="1" applyFont="1" applyBorder="1" applyProtection="1"/>
    <xf numFmtId="10" fontId="1" fillId="0" borderId="1" xfId="5" applyNumberFormat="1" applyFont="1" applyBorder="1" applyAlignment="1" applyProtection="1">
      <alignment horizontal="right"/>
    </xf>
    <xf numFmtId="178" fontId="11" fillId="0" borderId="0" xfId="4" applyNumberFormat="1" applyFont="1" applyBorder="1" applyAlignment="1" applyProtection="1">
      <alignment horizontal="center"/>
    </xf>
    <xf numFmtId="37" fontId="11" fillId="0" borderId="0" xfId="0" applyNumberFormat="1" applyFont="1" applyBorder="1" applyProtection="1"/>
    <xf numFmtId="5" fontId="11" fillId="0" borderId="0" xfId="0" applyNumberFormat="1" applyFont="1" applyBorder="1" applyProtection="1">
      <protection locked="0"/>
    </xf>
    <xf numFmtId="187" fontId="11" fillId="0" borderId="5" xfId="4" applyNumberFormat="1" applyFont="1" applyBorder="1" applyProtection="1"/>
    <xf numFmtId="179" fontId="11" fillId="0" borderId="9" xfId="4" applyNumberFormat="1" applyFont="1" applyBorder="1" applyProtection="1"/>
    <xf numFmtId="185" fontId="11" fillId="0" borderId="5" xfId="1" applyNumberFormat="1" applyFont="1" applyBorder="1" applyProtection="1">
      <protection locked="0"/>
    </xf>
    <xf numFmtId="185" fontId="11" fillId="0" borderId="10" xfId="1" applyNumberFormat="1" applyFont="1" applyBorder="1" applyProtection="1">
      <protection locked="0"/>
    </xf>
    <xf numFmtId="3" fontId="11" fillId="0" borderId="5" xfId="1" applyNumberFormat="1" applyFont="1" applyBorder="1" applyProtection="1">
      <protection locked="0"/>
    </xf>
    <xf numFmtId="0" fontId="11" fillId="0" borderId="10" xfId="4" applyFont="1" applyBorder="1" applyProtection="1"/>
    <xf numFmtId="0" fontId="11" fillId="0" borderId="6" xfId="4" applyFont="1" applyBorder="1" applyProtection="1"/>
    <xf numFmtId="0" fontId="11" fillId="0" borderId="5" xfId="4" applyFont="1" applyBorder="1" applyProtection="1"/>
    <xf numFmtId="179" fontId="11" fillId="0" borderId="10" xfId="4" applyNumberFormat="1" applyFont="1" applyBorder="1" applyAlignment="1" applyProtection="1">
      <alignment horizontal="center"/>
    </xf>
    <xf numFmtId="10" fontId="11" fillId="0" borderId="5" xfId="4" applyNumberFormat="1" applyFont="1" applyBorder="1" applyProtection="1"/>
    <xf numFmtId="10" fontId="11" fillId="0" borderId="10" xfId="4" applyNumberFormat="1" applyFont="1" applyBorder="1" applyProtection="1"/>
    <xf numFmtId="0" fontId="11" fillId="0" borderId="10" xfId="4" applyFont="1" applyBorder="1" applyProtection="1">
      <protection locked="0"/>
    </xf>
    <xf numFmtId="0" fontId="11" fillId="0" borderId="6" xfId="4" applyFont="1" applyBorder="1"/>
    <xf numFmtId="178" fontId="11" fillId="0" borderId="10" xfId="4" applyNumberFormat="1" applyFont="1" applyBorder="1" applyProtection="1"/>
    <xf numFmtId="178" fontId="11" fillId="0" borderId="6" xfId="4" applyNumberFormat="1" applyFont="1" applyBorder="1" applyProtection="1"/>
    <xf numFmtId="179" fontId="11" fillId="0" borderId="10" xfId="4" applyNumberFormat="1" applyFont="1" applyFill="1" applyBorder="1" applyAlignment="1" applyProtection="1">
      <alignment horizontal="center"/>
    </xf>
    <xf numFmtId="170" fontId="11" fillId="0" borderId="5" xfId="4" applyNumberFormat="1" applyFont="1" applyBorder="1" applyAlignment="1" applyProtection="1">
      <alignment horizontal="center"/>
    </xf>
    <xf numFmtId="170" fontId="11" fillId="3" borderId="6" xfId="4" applyNumberFormat="1" applyFont="1" applyFill="1" applyBorder="1" applyAlignment="1">
      <alignment horizontal="center"/>
    </xf>
    <xf numFmtId="178" fontId="11" fillId="0" borderId="5" xfId="4" applyNumberFormat="1" applyFont="1" applyBorder="1" applyProtection="1"/>
    <xf numFmtId="178" fontId="11" fillId="0" borderId="10" xfId="4" applyNumberFormat="1" applyFont="1" applyBorder="1" applyProtection="1">
      <protection locked="0"/>
    </xf>
    <xf numFmtId="170" fontId="11" fillId="0" borderId="5" xfId="4" applyNumberFormat="1" applyFont="1" applyBorder="1" applyAlignment="1" applyProtection="1">
      <protection locked="0"/>
    </xf>
    <xf numFmtId="179" fontId="11" fillId="0" borderId="10" xfId="4" applyNumberFormat="1" applyFont="1" applyBorder="1"/>
    <xf numFmtId="179" fontId="11" fillId="0" borderId="6" xfId="4" applyNumberFormat="1" applyFont="1" applyBorder="1"/>
    <xf numFmtId="0" fontId="14" fillId="0" borderId="10" xfId="4" applyFont="1" applyBorder="1"/>
    <xf numFmtId="180" fontId="19" fillId="0" borderId="5" xfId="4" applyNumberFormat="1" applyFont="1" applyFill="1" applyBorder="1" applyProtection="1"/>
    <xf numFmtId="188" fontId="19" fillId="0" borderId="10" xfId="4" applyNumberFormat="1" applyFont="1" applyFill="1" applyBorder="1" applyProtection="1"/>
    <xf numFmtId="178" fontId="11" fillId="0" borderId="10" xfId="0" applyNumberFormat="1" applyFont="1" applyBorder="1" applyProtection="1"/>
    <xf numFmtId="178" fontId="11" fillId="0" borderId="6" xfId="0" applyNumberFormat="1" applyFont="1" applyBorder="1" applyProtection="1"/>
    <xf numFmtId="169" fontId="11" fillId="0" borderId="10" xfId="0" applyNumberFormat="1" applyFont="1" applyBorder="1"/>
    <xf numFmtId="170" fontId="19" fillId="0" borderId="10" xfId="0" applyNumberFormat="1" applyFont="1" applyBorder="1"/>
    <xf numFmtId="0" fontId="11" fillId="0" borderId="10" xfId="0" applyFont="1" applyBorder="1"/>
    <xf numFmtId="169" fontId="11" fillId="0" borderId="6" xfId="0" applyNumberFormat="1" applyFont="1" applyBorder="1"/>
    <xf numFmtId="169" fontId="11" fillId="0" borderId="0" xfId="0" applyNumberFormat="1" applyFont="1" applyBorder="1"/>
    <xf numFmtId="178" fontId="11" fillId="0" borderId="0" xfId="0" applyNumberFormat="1" applyFont="1" applyBorder="1" applyProtection="1"/>
    <xf numFmtId="189" fontId="11" fillId="0" borderId="0" xfId="0" applyNumberFormat="1" applyFont="1" applyBorder="1" applyProtection="1"/>
    <xf numFmtId="187" fontId="11" fillId="0" borderId="11" xfId="4" applyNumberFormat="1" applyFont="1" applyBorder="1" applyProtection="1"/>
    <xf numFmtId="179" fontId="19" fillId="0" borderId="12" xfId="4" applyNumberFormat="1" applyFont="1" applyBorder="1" applyProtection="1"/>
    <xf numFmtId="185" fontId="11" fillId="0" borderId="11" xfId="1" applyNumberFormat="1" applyFont="1" applyFill="1" applyBorder="1" applyProtection="1">
      <protection locked="0"/>
    </xf>
    <xf numFmtId="185" fontId="11" fillId="0" borderId="0" xfId="1" applyNumberFormat="1" applyFont="1" applyBorder="1" applyProtection="1">
      <protection locked="0"/>
    </xf>
    <xf numFmtId="3" fontId="11" fillId="0" borderId="11" xfId="1" applyNumberFormat="1" applyFont="1" applyBorder="1" applyProtection="1">
      <protection locked="0"/>
    </xf>
    <xf numFmtId="0" fontId="19" fillId="0" borderId="0" xfId="4" applyFont="1" applyFill="1" applyBorder="1" applyProtection="1"/>
    <xf numFmtId="0" fontId="19" fillId="0" borderId="13" xfId="4" applyFont="1" applyFill="1" applyBorder="1" applyProtection="1"/>
    <xf numFmtId="0" fontId="19" fillId="0" borderId="11" xfId="4" applyFont="1" applyFill="1" applyBorder="1" applyProtection="1"/>
    <xf numFmtId="10" fontId="19" fillId="0" borderId="11" xfId="4" applyNumberFormat="1" applyFont="1" applyFill="1" applyBorder="1" applyProtection="1"/>
    <xf numFmtId="10" fontId="19" fillId="0" borderId="0" xfId="4" applyNumberFormat="1" applyFont="1" applyBorder="1" applyProtection="1"/>
    <xf numFmtId="167" fontId="14" fillId="0" borderId="0" xfId="4" applyNumberFormat="1" applyFont="1" applyBorder="1" applyProtection="1"/>
    <xf numFmtId="0" fontId="11" fillId="0" borderId="13" xfId="4" applyFont="1" applyBorder="1"/>
    <xf numFmtId="178" fontId="11" fillId="0" borderId="13" xfId="4" applyNumberFormat="1" applyFont="1" applyBorder="1" applyProtection="1"/>
    <xf numFmtId="170" fontId="19" fillId="0" borderId="11" xfId="4" applyNumberFormat="1" applyFont="1" applyFill="1" applyBorder="1" applyAlignment="1" applyProtection="1">
      <alignment horizontal="center"/>
    </xf>
    <xf numFmtId="170" fontId="19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Fill="1" applyBorder="1" applyProtection="1"/>
    <xf numFmtId="170" fontId="19" fillId="0" borderId="11" xfId="4" applyNumberFormat="1" applyFont="1" applyFill="1" applyBorder="1" applyAlignment="1" applyProtection="1">
      <protection locked="0"/>
    </xf>
    <xf numFmtId="179" fontId="11" fillId="0" borderId="0" xfId="4" applyNumberFormat="1" applyFont="1" applyBorder="1"/>
    <xf numFmtId="179" fontId="11" fillId="0" borderId="13" xfId="4" applyNumberFormat="1" applyFont="1" applyBorder="1"/>
    <xf numFmtId="180" fontId="19" fillId="0" borderId="11" xfId="4" applyNumberFormat="1" applyFont="1" applyFill="1" applyBorder="1" applyProtection="1"/>
    <xf numFmtId="188" fontId="19" fillId="0" borderId="0" xfId="4" applyNumberFormat="1" applyFont="1" applyFill="1" applyBorder="1" applyProtection="1"/>
    <xf numFmtId="178" fontId="11" fillId="0" borderId="13" xfId="0" applyNumberFormat="1" applyFont="1" applyBorder="1" applyProtection="1"/>
    <xf numFmtId="170" fontId="19" fillId="0" borderId="0" xfId="0" applyNumberFormat="1" applyFont="1" applyBorder="1"/>
    <xf numFmtId="169" fontId="11" fillId="0" borderId="13" xfId="0" applyNumberFormat="1" applyFont="1" applyBorder="1"/>
    <xf numFmtId="187" fontId="19" fillId="0" borderId="11" xfId="4" applyNumberFormat="1" applyFont="1" applyBorder="1" applyProtection="1"/>
    <xf numFmtId="185" fontId="19" fillId="0" borderId="11" xfId="1" applyNumberFormat="1" applyFont="1" applyBorder="1" applyProtection="1">
      <protection locked="0"/>
    </xf>
    <xf numFmtId="185" fontId="19" fillId="0" borderId="0" xfId="1" applyNumberFormat="1" applyFont="1" applyBorder="1" applyProtection="1">
      <protection locked="0"/>
    </xf>
    <xf numFmtId="3" fontId="19" fillId="0" borderId="11" xfId="1" applyNumberFormat="1" applyFont="1" applyBorder="1" applyProtection="1">
      <protection locked="0"/>
    </xf>
    <xf numFmtId="0" fontId="19" fillId="0" borderId="0" xfId="4" applyFont="1" applyBorder="1" applyProtection="1"/>
    <xf numFmtId="0" fontId="19" fillId="0" borderId="13" xfId="4" applyFont="1" applyBorder="1" applyProtection="1"/>
    <xf numFmtId="0" fontId="19" fillId="0" borderId="11" xfId="4" applyFont="1" applyBorder="1" applyProtection="1"/>
    <xf numFmtId="179" fontId="19" fillId="0" borderId="0" xfId="4" applyNumberFormat="1" applyFont="1" applyBorder="1" applyAlignment="1" applyProtection="1">
      <alignment horizontal="center"/>
    </xf>
    <xf numFmtId="10" fontId="19" fillId="0" borderId="11" xfId="4" applyNumberFormat="1" applyFont="1" applyBorder="1" applyProtection="1"/>
    <xf numFmtId="10" fontId="1" fillId="3" borderId="0" xfId="5" applyNumberFormat="1" applyFont="1" applyFill="1" applyBorder="1" applyProtection="1"/>
    <xf numFmtId="10" fontId="19" fillId="0" borderId="0" xfId="4" applyNumberFormat="1" applyFont="1" applyBorder="1" applyProtection="1">
      <protection locked="0"/>
    </xf>
    <xf numFmtId="10" fontId="19" fillId="0" borderId="13" xfId="4" applyNumberFormat="1" applyFont="1" applyBorder="1" applyProtection="1"/>
    <xf numFmtId="178" fontId="19" fillId="0" borderId="0" xfId="4" applyNumberFormat="1" applyFont="1" applyBorder="1" applyProtection="1"/>
    <xf numFmtId="178" fontId="19" fillId="0" borderId="13" xfId="4" applyNumberFormat="1" applyFont="1" applyBorder="1" applyProtection="1"/>
    <xf numFmtId="178" fontId="19" fillId="0" borderId="0" xfId="4" applyNumberFormat="1" applyFont="1" applyBorder="1" applyAlignment="1" applyProtection="1">
      <alignment horizontal="center"/>
    </xf>
    <xf numFmtId="170" fontId="19" fillId="0" borderId="11" xfId="4" applyNumberFormat="1" applyFont="1" applyBorder="1" applyAlignment="1" applyProtection="1">
      <alignment horizontal="center"/>
    </xf>
    <xf numFmtId="178" fontId="19" fillId="0" borderId="0" xfId="4" applyNumberFormat="1" applyFont="1" applyBorder="1" applyProtection="1">
      <protection locked="0"/>
    </xf>
    <xf numFmtId="179" fontId="19" fillId="0" borderId="0" xfId="4" applyNumberFormat="1" applyFont="1" applyBorder="1"/>
    <xf numFmtId="179" fontId="19" fillId="0" borderId="13" xfId="4" applyNumberFormat="1" applyFont="1" applyBorder="1"/>
    <xf numFmtId="180" fontId="19" fillId="0" borderId="11" xfId="4" applyNumberFormat="1" applyFont="1" applyBorder="1" applyProtection="1"/>
    <xf numFmtId="188" fontId="19" fillId="0" borderId="0" xfId="4" applyNumberFormat="1" applyFont="1" applyBorder="1" applyProtection="1"/>
    <xf numFmtId="178" fontId="19" fillId="0" borderId="0" xfId="0" applyNumberFormat="1" applyFont="1" applyBorder="1" applyProtection="1"/>
    <xf numFmtId="178" fontId="19" fillId="0" borderId="13" xfId="0" applyNumberFormat="1" applyFont="1" applyBorder="1" applyProtection="1"/>
    <xf numFmtId="169" fontId="19" fillId="0" borderId="0" xfId="0" applyNumberFormat="1" applyFont="1" applyBorder="1"/>
    <xf numFmtId="0" fontId="19" fillId="0" borderId="0" xfId="0" applyFont="1" applyBorder="1"/>
    <xf numFmtId="169" fontId="19" fillId="0" borderId="13" xfId="0" applyNumberFormat="1" applyFont="1" applyBorder="1"/>
    <xf numFmtId="0" fontId="19" fillId="6" borderId="0" xfId="0" applyFont="1" applyFill="1" applyBorder="1"/>
    <xf numFmtId="37" fontId="19" fillId="0" borderId="0" xfId="0" applyNumberFormat="1" applyFont="1" applyBorder="1" applyProtection="1"/>
    <xf numFmtId="189" fontId="19" fillId="0" borderId="0" xfId="0" applyNumberFormat="1" applyFont="1" applyBorder="1" applyProtection="1"/>
    <xf numFmtId="5" fontId="19" fillId="0" borderId="0" xfId="0" applyNumberFormat="1" applyFont="1" applyBorder="1" applyProtection="1"/>
    <xf numFmtId="179" fontId="19" fillId="0" borderId="0" xfId="0" applyNumberFormat="1" applyFont="1" applyBorder="1" applyProtection="1"/>
    <xf numFmtId="0" fontId="19" fillId="0" borderId="0" xfId="0" applyFont="1"/>
    <xf numFmtId="185" fontId="11" fillId="0" borderId="11" xfId="1" applyNumberFormat="1" applyFont="1" applyBorder="1" applyProtection="1">
      <protection locked="0"/>
    </xf>
    <xf numFmtId="185" fontId="11" fillId="0" borderId="13" xfId="1" applyNumberFormat="1" applyFont="1" applyBorder="1" applyProtection="1">
      <protection locked="0"/>
    </xf>
    <xf numFmtId="188" fontId="11" fillId="3" borderId="0" xfId="4" applyNumberFormat="1" applyFont="1" applyFill="1" applyBorder="1" applyProtection="1"/>
    <xf numFmtId="179" fontId="1" fillId="0" borderId="0" xfId="4" applyNumberFormat="1" applyFont="1" applyBorder="1" applyAlignment="1" applyProtection="1">
      <alignment horizontal="center"/>
      <protection locked="0"/>
    </xf>
    <xf numFmtId="0" fontId="19" fillId="0" borderId="0" xfId="4" applyFont="1" applyBorder="1" applyAlignment="1">
      <alignment horizontal="center"/>
    </xf>
    <xf numFmtId="188" fontId="11" fillId="0" borderId="11" xfId="4" applyNumberFormat="1" applyFont="1" applyBorder="1" applyProtection="1"/>
    <xf numFmtId="179" fontId="11" fillId="0" borderId="11" xfId="4" applyNumberFormat="1" applyFont="1" applyBorder="1"/>
    <xf numFmtId="179" fontId="19" fillId="0" borderId="0" xfId="4" applyNumberFormat="1" applyFont="1" applyBorder="1" applyAlignment="1" applyProtection="1">
      <alignment horizontal="center"/>
      <protection locked="0"/>
    </xf>
    <xf numFmtId="10" fontId="19" fillId="0" borderId="0" xfId="5" applyNumberFormat="1" applyFont="1" applyFill="1" applyBorder="1" applyProtection="1"/>
    <xf numFmtId="10" fontId="19" fillId="0" borderId="13" xfId="5" applyNumberFormat="1" applyFont="1" applyBorder="1" applyProtection="1"/>
    <xf numFmtId="178" fontId="19" fillId="0" borderId="11" xfId="4" applyNumberFormat="1" applyFont="1" applyBorder="1" applyProtection="1"/>
    <xf numFmtId="0" fontId="14" fillId="0" borderId="0" xfId="4" applyFont="1" applyBorder="1" applyAlignment="1">
      <alignment horizontal="center"/>
    </xf>
    <xf numFmtId="188" fontId="19" fillId="3" borderId="0" xfId="4" applyNumberFormat="1" applyFont="1" applyFill="1" applyBorder="1" applyProtection="1"/>
    <xf numFmtId="179" fontId="11" fillId="0" borderId="0" xfId="0" applyNumberFormat="1" applyFont="1" applyBorder="1"/>
    <xf numFmtId="10" fontId="11" fillId="6" borderId="0" xfId="0" applyNumberFormat="1" applyFont="1" applyFill="1" applyBorder="1"/>
    <xf numFmtId="179" fontId="11" fillId="6" borderId="0" xfId="0" applyNumberFormat="1" applyFont="1" applyFill="1" applyBorder="1"/>
    <xf numFmtId="181" fontId="11" fillId="0" borderId="0" xfId="0" applyNumberFormat="1" applyFont="1" applyBorder="1" applyProtection="1"/>
    <xf numFmtId="10" fontId="19" fillId="3" borderId="0" xfId="5" applyNumberFormat="1" applyFont="1" applyFill="1" applyBorder="1" applyProtection="1"/>
    <xf numFmtId="179" fontId="19" fillId="0" borderId="11" xfId="4" applyNumberFormat="1" applyFont="1" applyBorder="1"/>
    <xf numFmtId="10" fontId="19" fillId="0" borderId="0" xfId="5" applyNumberFormat="1" applyFont="1" applyBorder="1"/>
    <xf numFmtId="179" fontId="19" fillId="0" borderId="0" xfId="0" applyNumberFormat="1" applyFont="1" applyBorder="1"/>
    <xf numFmtId="179" fontId="19" fillId="6" borderId="0" xfId="0" applyNumberFormat="1" applyFont="1" applyFill="1" applyBorder="1"/>
    <xf numFmtId="181" fontId="19" fillId="0" borderId="0" xfId="0" applyNumberFormat="1" applyFont="1" applyBorder="1" applyProtection="1"/>
    <xf numFmtId="185" fontId="19" fillId="4" borderId="11" xfId="1" applyNumberFormat="1" applyFont="1" applyFill="1" applyBorder="1" applyProtection="1">
      <protection locked="0"/>
    </xf>
    <xf numFmtId="10" fontId="20" fillId="3" borderId="0" xfId="5" applyNumberFormat="1" applyFont="1" applyFill="1" applyBorder="1" applyProtection="1"/>
    <xf numFmtId="178" fontId="20" fillId="0" borderId="11" xfId="4" applyNumberFormat="1" applyFont="1" applyBorder="1" applyProtection="1"/>
    <xf numFmtId="187" fontId="19" fillId="0" borderId="11" xfId="4" applyNumberFormat="1" applyFont="1" applyFill="1" applyBorder="1" applyProtection="1"/>
    <xf numFmtId="179" fontId="19" fillId="0" borderId="12" xfId="4" applyNumberFormat="1" applyFont="1" applyFill="1" applyBorder="1" applyProtection="1"/>
    <xf numFmtId="185" fontId="19" fillId="0" borderId="11" xfId="1" applyNumberFormat="1" applyFont="1" applyFill="1" applyBorder="1" applyProtection="1">
      <protection locked="0"/>
    </xf>
    <xf numFmtId="185" fontId="19" fillId="0" borderId="0" xfId="1" applyNumberFormat="1" applyFont="1" applyFill="1" applyBorder="1" applyProtection="1">
      <protection locked="0"/>
    </xf>
    <xf numFmtId="179" fontId="19" fillId="0" borderId="0" xfId="4" applyNumberFormat="1" applyFont="1" applyFill="1" applyBorder="1" applyAlignment="1" applyProtection="1">
      <alignment horizontal="center"/>
      <protection locked="0"/>
    </xf>
    <xf numFmtId="10" fontId="20" fillId="0" borderId="0" xfId="5" applyNumberFormat="1" applyFont="1" applyFill="1" applyBorder="1" applyProtection="1"/>
    <xf numFmtId="10" fontId="19" fillId="0" borderId="0" xfId="4" applyNumberFormat="1" applyFont="1" applyFill="1" applyBorder="1" applyProtection="1"/>
    <xf numFmtId="190" fontId="19" fillId="0" borderId="13" xfId="5" applyNumberFormat="1" applyFont="1" applyFill="1" applyBorder="1" applyProtection="1"/>
    <xf numFmtId="178" fontId="19" fillId="0" borderId="0" xfId="4" applyNumberFormat="1" applyFont="1" applyFill="1" applyBorder="1" applyProtection="1"/>
    <xf numFmtId="178" fontId="19" fillId="0" borderId="13" xfId="4" applyNumberFormat="1" applyFont="1" applyFill="1" applyBorder="1" applyProtection="1"/>
    <xf numFmtId="178" fontId="19" fillId="0" borderId="0" xfId="4" applyNumberFormat="1" applyFont="1" applyFill="1" applyBorder="1" applyAlignment="1" applyProtection="1">
      <alignment horizontal="center"/>
    </xf>
    <xf numFmtId="170" fontId="19" fillId="0" borderId="13" xfId="4" applyNumberFormat="1" applyFont="1" applyFill="1" applyBorder="1" applyAlignment="1">
      <alignment horizontal="center"/>
    </xf>
    <xf numFmtId="178" fontId="6" fillId="0" borderId="11" xfId="4" applyNumberFormat="1" applyFont="1" applyFill="1" applyBorder="1" applyProtection="1"/>
    <xf numFmtId="178" fontId="19" fillId="0" borderId="0" xfId="4" applyNumberFormat="1" applyFont="1" applyFill="1" applyBorder="1" applyProtection="1">
      <protection locked="0"/>
    </xf>
    <xf numFmtId="179" fontId="19" fillId="0" borderId="11" xfId="4" applyNumberFormat="1" applyFont="1" applyFill="1" applyBorder="1"/>
    <xf numFmtId="179" fontId="19" fillId="0" borderId="0" xfId="4" applyNumberFormat="1" applyFont="1" applyFill="1" applyBorder="1"/>
    <xf numFmtId="179" fontId="19" fillId="0" borderId="13" xfId="4" applyNumberFormat="1" applyFont="1" applyFill="1" applyBorder="1"/>
    <xf numFmtId="0" fontId="19" fillId="0" borderId="0" xfId="4" applyFont="1" applyFill="1" applyBorder="1" applyAlignment="1">
      <alignment horizontal="center"/>
    </xf>
    <xf numFmtId="10" fontId="11" fillId="0" borderId="0" xfId="5" applyNumberFormat="1" applyFont="1" applyBorder="1"/>
    <xf numFmtId="170" fontId="19" fillId="0" borderId="11" xfId="4" applyNumberFormat="1" applyFont="1" applyFill="1" applyBorder="1" applyProtection="1"/>
    <xf numFmtId="179" fontId="1" fillId="0" borderId="0" xfId="4" applyNumberFormat="1" applyFont="1" applyFill="1" applyBorder="1" applyAlignment="1" applyProtection="1">
      <alignment horizontal="center"/>
      <protection locked="0"/>
    </xf>
    <xf numFmtId="10" fontId="19" fillId="6" borderId="0" xfId="5" applyNumberFormat="1" applyFont="1" applyFill="1" applyBorder="1"/>
    <xf numFmtId="187" fontId="12" fillId="0" borderId="11" xfId="4" applyNumberFormat="1" applyFont="1" applyBorder="1" applyProtection="1"/>
    <xf numFmtId="179" fontId="15" fillId="0" borderId="12" xfId="4" applyNumberFormat="1" applyFont="1" applyBorder="1" applyProtection="1"/>
    <xf numFmtId="185" fontId="19" fillId="0" borderId="11" xfId="1" applyNumberFormat="1" applyFont="1" applyFill="1" applyBorder="1" applyAlignment="1" applyProtection="1">
      <alignment horizontal="right"/>
      <protection locked="0"/>
    </xf>
    <xf numFmtId="170" fontId="19" fillId="0" borderId="11" xfId="4" applyNumberFormat="1" applyFont="1" applyBorder="1" applyProtection="1"/>
    <xf numFmtId="190" fontId="15" fillId="0" borderId="13" xfId="5" applyNumberFormat="1" applyFont="1" applyBorder="1" applyProtection="1"/>
    <xf numFmtId="170" fontId="16" fillId="0" borderId="11" xfId="4" applyNumberFormat="1" applyFont="1" applyBorder="1" applyAlignment="1" applyProtection="1">
      <alignment horizontal="center"/>
    </xf>
    <xf numFmtId="170" fontId="19" fillId="0" borderId="4" xfId="4" applyNumberFormat="1" applyFont="1" applyFill="1" applyBorder="1" applyAlignment="1">
      <alignment horizontal="center"/>
    </xf>
    <xf numFmtId="180" fontId="15" fillId="0" borderId="11" xfId="4" applyNumberFormat="1" applyFont="1" applyBorder="1" applyProtection="1"/>
    <xf numFmtId="185" fontId="13" fillId="3" borderId="11" xfId="1" applyNumberFormat="1" applyFont="1" applyFill="1" applyBorder="1" applyAlignment="1" applyProtection="1">
      <alignment horizontal="center"/>
      <protection locked="0"/>
    </xf>
    <xf numFmtId="0" fontId="15" fillId="0" borderId="11" xfId="4" applyFont="1" applyBorder="1" applyProtection="1"/>
    <xf numFmtId="0" fontId="15" fillId="0" borderId="0" xfId="4" applyFont="1" applyBorder="1" applyProtection="1"/>
    <xf numFmtId="0" fontId="15" fillId="0" borderId="13" xfId="4" applyFont="1" applyBorder="1" applyProtection="1"/>
    <xf numFmtId="170" fontId="15" fillId="0" borderId="11" xfId="4" applyNumberFormat="1" applyFont="1" applyBorder="1" applyProtection="1"/>
    <xf numFmtId="179" fontId="13" fillId="6" borderId="0" xfId="4" applyNumberFormat="1" applyFont="1" applyFill="1" applyBorder="1" applyAlignment="1" applyProtection="1">
      <alignment horizontal="center"/>
      <protection locked="0"/>
    </xf>
    <xf numFmtId="10" fontId="14" fillId="0" borderId="11" xfId="4" applyNumberFormat="1" applyFont="1" applyBorder="1" applyProtection="1"/>
    <xf numFmtId="10" fontId="10" fillId="3" borderId="0" xfId="5" applyNumberFormat="1" applyFont="1" applyFill="1" applyBorder="1" applyProtection="1"/>
    <xf numFmtId="170" fontId="13" fillId="3" borderId="4" xfId="4" applyNumberFormat="1" applyFont="1" applyFill="1" applyBorder="1" applyAlignment="1">
      <alignment horizontal="center"/>
    </xf>
    <xf numFmtId="178" fontId="4" fillId="7" borderId="11" xfId="4" applyNumberFormat="1" applyFont="1" applyFill="1" applyBorder="1" applyProtection="1"/>
    <xf numFmtId="188" fontId="15" fillId="0" borderId="0" xfId="4" applyNumberFormat="1" applyFont="1" applyBorder="1" applyProtection="1"/>
    <xf numFmtId="168" fontId="11" fillId="0" borderId="13" xfId="0" applyNumberFormat="1" applyFont="1" applyBorder="1" applyProtection="1"/>
    <xf numFmtId="10" fontId="13" fillId="6" borderId="0" xfId="5" applyNumberFormat="1" applyFont="1" applyFill="1" applyBorder="1"/>
    <xf numFmtId="170" fontId="16" fillId="3" borderId="13" xfId="4" applyNumberFormat="1" applyFont="1" applyFill="1" applyBorder="1" applyAlignment="1">
      <alignment horizontal="center"/>
    </xf>
    <xf numFmtId="178" fontId="4" fillId="8" borderId="11" xfId="4" applyNumberFormat="1" applyFont="1" applyFill="1" applyBorder="1" applyProtection="1"/>
    <xf numFmtId="178" fontId="15" fillId="0" borderId="12" xfId="4" applyNumberFormat="1" applyFont="1" applyBorder="1" applyProtection="1"/>
    <xf numFmtId="185" fontId="10" fillId="3" borderId="11" xfId="1" applyNumberFormat="1" applyFont="1" applyFill="1" applyBorder="1" applyAlignment="1" applyProtection="1">
      <alignment horizontal="center"/>
      <protection locked="0"/>
    </xf>
    <xf numFmtId="179" fontId="13" fillId="5" borderId="0" xfId="4" applyNumberFormat="1" applyFont="1" applyFill="1" applyBorder="1" applyAlignment="1" applyProtection="1">
      <alignment horizontal="center"/>
      <protection locked="0"/>
    </xf>
    <xf numFmtId="170" fontId="13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Border="1" applyProtection="1">
      <protection locked="0"/>
    </xf>
    <xf numFmtId="10" fontId="11" fillId="6" borderId="0" xfId="5" applyNumberFormat="1" applyFont="1" applyFill="1" applyBorder="1"/>
    <xf numFmtId="185" fontId="10" fillId="0" borderId="11" xfId="1" applyNumberFormat="1" applyFont="1" applyBorder="1" applyAlignment="1" applyProtection="1">
      <alignment horizontal="center"/>
      <protection locked="0"/>
    </xf>
    <xf numFmtId="178" fontId="11" fillId="0" borderId="0" xfId="4" quotePrefix="1" applyNumberFormat="1" applyFont="1" applyBorder="1" applyAlignment="1" applyProtection="1">
      <alignment horizontal="center"/>
    </xf>
    <xf numFmtId="179" fontId="13" fillId="0" borderId="0" xfId="4" applyNumberFormat="1" applyFont="1" applyBorder="1" applyAlignment="1" applyProtection="1">
      <alignment horizontal="center"/>
      <protection locked="0"/>
    </xf>
    <xf numFmtId="10" fontId="19" fillId="8" borderId="0" xfId="5" applyNumberFormat="1" applyFont="1" applyFill="1" applyBorder="1"/>
    <xf numFmtId="185" fontId="13" fillId="0" borderId="11" xfId="1" applyNumberFormat="1" applyFont="1" applyBorder="1" applyAlignment="1" applyProtection="1">
      <alignment horizontal="center"/>
      <protection locked="0"/>
    </xf>
    <xf numFmtId="10" fontId="15" fillId="0" borderId="13" xfId="5" applyNumberFormat="1" applyFont="1" applyBorder="1" applyProtection="1"/>
    <xf numFmtId="179" fontId="20" fillId="0" borderId="0" xfId="4" applyNumberFormat="1" applyFont="1" applyBorder="1" applyAlignment="1" applyProtection="1">
      <alignment horizontal="center"/>
      <protection locked="0"/>
    </xf>
    <xf numFmtId="185" fontId="18" fillId="3" borderId="11" xfId="1" applyNumberFormat="1" applyFont="1" applyFill="1" applyBorder="1" applyProtection="1"/>
    <xf numFmtId="185" fontId="1" fillId="0" borderId="11" xfId="1" applyNumberFormat="1" applyFont="1" applyBorder="1" applyProtection="1"/>
    <xf numFmtId="185" fontId="18" fillId="0" borderId="11" xfId="1" applyNumberFormat="1" applyFont="1" applyBorder="1" applyProtection="1"/>
    <xf numFmtId="185" fontId="1" fillId="0" borderId="7" xfId="1" applyNumberFormat="1" applyFont="1" applyBorder="1" applyProtection="1"/>
    <xf numFmtId="0" fontId="15" fillId="0" borderId="7" xfId="4" applyFont="1" applyBorder="1" applyProtection="1"/>
    <xf numFmtId="0" fontId="15" fillId="0" borderId="1" xfId="4" applyFont="1" applyBorder="1" applyProtection="1"/>
    <xf numFmtId="0" fontId="15" fillId="0" borderId="8" xfId="4" applyFont="1" applyBorder="1" applyProtection="1"/>
    <xf numFmtId="179" fontId="19" fillId="0" borderId="14" xfId="4" applyNumberFormat="1" applyFont="1" applyBorder="1" applyAlignment="1" applyProtection="1">
      <alignment horizontal="center"/>
      <protection locked="0"/>
    </xf>
    <xf numFmtId="10" fontId="15" fillId="0" borderId="8" xfId="5" applyNumberFormat="1" applyFont="1" applyBorder="1" applyProtection="1"/>
    <xf numFmtId="178" fontId="11" fillId="0" borderId="1" xfId="4" applyNumberFormat="1" applyFont="1" applyBorder="1" applyProtection="1"/>
    <xf numFmtId="178" fontId="11" fillId="0" borderId="8" xfId="4" applyNumberFormat="1" applyFont="1" applyBorder="1" applyProtection="1"/>
    <xf numFmtId="0" fontId="11" fillId="0" borderId="1" xfId="4" applyFont="1" applyBorder="1"/>
    <xf numFmtId="170" fontId="16" fillId="0" borderId="7" xfId="4" applyNumberFormat="1" applyFont="1" applyBorder="1" applyAlignment="1" applyProtection="1">
      <alignment horizontal="center"/>
    </xf>
    <xf numFmtId="170" fontId="16" fillId="3" borderId="8" xfId="4" applyNumberFormat="1" applyFont="1" applyFill="1" applyBorder="1" applyAlignment="1">
      <alignment horizontal="center"/>
    </xf>
    <xf numFmtId="178" fontId="11" fillId="0" borderId="1" xfId="4" applyNumberFormat="1" applyFont="1" applyBorder="1" applyProtection="1">
      <protection locked="0"/>
    </xf>
    <xf numFmtId="179" fontId="11" fillId="0" borderId="7" xfId="4" applyNumberFormat="1" applyFont="1" applyBorder="1"/>
    <xf numFmtId="179" fontId="11" fillId="0" borderId="1" xfId="4" applyNumberFormat="1" applyFont="1" applyBorder="1"/>
    <xf numFmtId="179" fontId="11" fillId="0" borderId="8" xfId="4" applyNumberFormat="1" applyFont="1" applyBorder="1"/>
    <xf numFmtId="0" fontId="14" fillId="0" borderId="1" xfId="4" applyFont="1" applyBorder="1" applyAlignment="1">
      <alignment horizontal="center"/>
    </xf>
    <xf numFmtId="169" fontId="11" fillId="0" borderId="1" xfId="0" applyNumberFormat="1" applyFont="1" applyBorder="1"/>
    <xf numFmtId="170" fontId="19" fillId="0" borderId="1" xfId="0" applyNumberFormat="1" applyFont="1" applyBorder="1"/>
    <xf numFmtId="0" fontId="11" fillId="0" borderId="1" xfId="0" applyFont="1" applyBorder="1"/>
    <xf numFmtId="169" fontId="11" fillId="0" borderId="8" xfId="0" applyNumberFormat="1" applyFont="1" applyBorder="1"/>
    <xf numFmtId="180" fontId="11" fillId="0" borderId="0" xfId="0" applyNumberFormat="1" applyFont="1" applyBorder="1" applyProtection="1"/>
    <xf numFmtId="0" fontId="11" fillId="0" borderId="0" xfId="3" applyFont="1"/>
    <xf numFmtId="171" fontId="11" fillId="0" borderId="0" xfId="1" applyNumberFormat="1" applyFont="1" applyBorder="1" applyProtection="1"/>
    <xf numFmtId="0" fontId="11" fillId="0" borderId="0" xfId="0" applyFont="1" applyBorder="1" applyProtection="1"/>
    <xf numFmtId="178" fontId="11" fillId="3" borderId="0" xfId="0" applyNumberFormat="1" applyFont="1" applyFill="1" applyBorder="1" applyProtection="1">
      <protection locked="0"/>
    </xf>
    <xf numFmtId="0" fontId="14" fillId="0" borderId="0" xfId="0" applyFont="1" applyBorder="1"/>
    <xf numFmtId="17" fontId="11" fillId="0" borderId="0" xfId="0" applyNumberFormat="1" applyFont="1" applyBorder="1" applyProtection="1">
      <protection locked="0"/>
    </xf>
    <xf numFmtId="171" fontId="11" fillId="0" borderId="0" xfId="1" applyNumberFormat="1" applyFont="1" applyBorder="1"/>
    <xf numFmtId="171" fontId="11" fillId="0" borderId="0" xfId="1" applyNumberFormat="1" applyFont="1" applyBorder="1" applyProtection="1">
      <protection locked="0"/>
    </xf>
    <xf numFmtId="187" fontId="11" fillId="0" borderId="7" xfId="4" applyNumberFormat="1" applyFont="1" applyBorder="1" applyProtection="1"/>
    <xf numFmtId="179" fontId="15" fillId="0" borderId="14" xfId="4" applyNumberFormat="1" applyFont="1" applyBorder="1" applyProtection="1"/>
    <xf numFmtId="180" fontId="15" fillId="0" borderId="7" xfId="4" applyNumberFormat="1" applyFont="1" applyBorder="1" applyProtection="1"/>
    <xf numFmtId="188" fontId="15" fillId="0" borderId="1" xfId="4" applyNumberFormat="1" applyFont="1" applyBorder="1" applyProtection="1"/>
    <xf numFmtId="178" fontId="11" fillId="0" borderId="1" xfId="0" applyNumberFormat="1" applyFont="1" applyBorder="1" applyProtection="1"/>
    <xf numFmtId="178" fontId="11" fillId="0" borderId="8" xfId="0" applyNumberFormat="1" applyFont="1" applyBorder="1" applyProtection="1"/>
    <xf numFmtId="191" fontId="11" fillId="0" borderId="0" xfId="0" applyNumberFormat="1" applyFont="1" applyBorder="1" applyProtection="1"/>
    <xf numFmtId="17" fontId="11" fillId="0" borderId="0" xfId="0" applyNumberFormat="1" applyFont="1" applyBorder="1"/>
    <xf numFmtId="0" fontId="11" fillId="0" borderId="0" xfId="3" applyNumberFormat="1" applyFont="1"/>
    <xf numFmtId="0" fontId="11" fillId="0" borderId="15" xfId="3" applyNumberFormat="1" applyFont="1" applyBorder="1"/>
    <xf numFmtId="17" fontId="11" fillId="0" borderId="0" xfId="0" applyNumberFormat="1" applyFont="1"/>
    <xf numFmtId="0" fontId="11" fillId="3" borderId="0" xfId="0" applyFont="1" applyFill="1"/>
    <xf numFmtId="0" fontId="14" fillId="0" borderId="0" xfId="0" applyFont="1"/>
    <xf numFmtId="10" fontId="11" fillId="0" borderId="0" xfId="5" applyNumberFormat="1" applyFont="1"/>
    <xf numFmtId="0" fontId="11" fillId="6" borderId="0" xfId="0" applyFont="1" applyFill="1"/>
    <xf numFmtId="17" fontId="11" fillId="0" borderId="11" xfId="4" applyNumberFormat="1" applyFont="1" applyBorder="1" applyProtection="1"/>
    <xf numFmtId="17" fontId="12" fillId="0" borderId="11" xfId="4" applyNumberFormat="1" applyFont="1" applyBorder="1" applyProtection="1"/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Emerson</a:t>
            </a:r>
          </a:p>
        </c:rich>
      </c:tx>
      <c:layout>
        <c:manualLayout>
          <c:xMode val="edge"/>
          <c:yMode val="edge"/>
          <c:x val="0.39751552795031053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6521739130432E-2"/>
          <c:y val="0.19062499999999999"/>
          <c:w val="0.88819875776397517"/>
          <c:h val="0.612500000000000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Emerson!$E$38:$E$76</c:f>
              <c:numCache>
                <c:formatCode>_("$"* #,##0.00_);_("$"* \(#,##0.00\);_("$"* "-"??_);_(@_)</c:formatCode>
                <c:ptCount val="39"/>
                <c:pt idx="0">
                  <c:v>7.69</c:v>
                </c:pt>
                <c:pt idx="1">
                  <c:v>7.1046520052472149</c:v>
                </c:pt>
                <c:pt idx="2">
                  <c:v>7.0883715765727677</c:v>
                </c:pt>
                <c:pt idx="3">
                  <c:v>7.1427286019654526</c:v>
                </c:pt>
                <c:pt idx="4">
                  <c:v>7.1820490673641038</c:v>
                </c:pt>
                <c:pt idx="5">
                  <c:v>7.2025057658561762</c:v>
                </c:pt>
                <c:pt idx="6">
                  <c:v>7.201054454770782</c:v>
                </c:pt>
                <c:pt idx="7">
                  <c:v>7.2579732326380704</c:v>
                </c:pt>
                <c:pt idx="8">
                  <c:v>7.4530716678962357</c:v>
                </c:pt>
                <c:pt idx="9">
                  <c:v>7.6190747951749582</c:v>
                </c:pt>
                <c:pt idx="10">
                  <c:v>7.6467580130679549</c:v>
                </c:pt>
                <c:pt idx="11">
                  <c:v>7.3106694578485287</c:v>
                </c:pt>
                <c:pt idx="12">
                  <c:v>6.7713989804860244</c:v>
                </c:pt>
                <c:pt idx="13">
                  <c:v>5.8765900800064319</c:v>
                </c:pt>
                <c:pt idx="14">
                  <c:v>5.6870679840690128</c:v>
                </c:pt>
                <c:pt idx="15">
                  <c:v>5.6937036394890406</c:v>
                </c:pt>
                <c:pt idx="16">
                  <c:v>5.7365346715307135</c:v>
                </c:pt>
                <c:pt idx="17">
                  <c:v>5.7427381985793025</c:v>
                </c:pt>
                <c:pt idx="18">
                  <c:v>5.7198971249540609</c:v>
                </c:pt>
                <c:pt idx="19">
                  <c:v>5.7114902748926415</c:v>
                </c:pt>
                <c:pt idx="20">
                  <c:v>6.0873975998008243</c:v>
                </c:pt>
                <c:pt idx="21">
                  <c:v>6.2382653727440669</c:v>
                </c:pt>
                <c:pt idx="22">
                  <c:v>6.2945228713505186</c:v>
                </c:pt>
                <c:pt idx="23">
                  <c:v>6.118492706993865</c:v>
                </c:pt>
                <c:pt idx="24">
                  <c:v>5.8847220564336942</c:v>
                </c:pt>
                <c:pt idx="25">
                  <c:v>5.3757000985210386</c:v>
                </c:pt>
                <c:pt idx="26">
                  <c:v>5.3307544263094746</c:v>
                </c:pt>
                <c:pt idx="27">
                  <c:v>5.3929144589178284</c:v>
                </c:pt>
                <c:pt idx="28">
                  <c:v>5.4145649107353426</c:v>
                </c:pt>
                <c:pt idx="29">
                  <c:v>5.4535569435251281</c:v>
                </c:pt>
                <c:pt idx="30">
                  <c:v>5.4519859386863461</c:v>
                </c:pt>
                <c:pt idx="31">
                  <c:v>5.4649555487799661</c:v>
                </c:pt>
                <c:pt idx="32">
                  <c:v>5.856793048113631</c:v>
                </c:pt>
                <c:pt idx="33">
                  <c:v>6.0503834476854896</c:v>
                </c:pt>
                <c:pt idx="34">
                  <c:v>6.1064092503376921</c:v>
                </c:pt>
                <c:pt idx="35">
                  <c:v>5.9311147455705688</c:v>
                </c:pt>
                <c:pt idx="36">
                  <c:v>5.7992376773024041</c:v>
                </c:pt>
                <c:pt idx="37">
                  <c:v>5.4361109198299129</c:v>
                </c:pt>
                <c:pt idx="38">
                  <c:v>5.4054726524320262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1.152657381705273</c:v>
                </c:pt>
                <c:pt idx="1">
                  <c:v>1.0725307927669148</c:v>
                </c:pt>
                <c:pt idx="2">
                  <c:v>1.0703022121143262</c:v>
                </c:pt>
                <c:pt idx="3">
                  <c:v>1.0777429876334956</c:v>
                </c:pt>
                <c:pt idx="4">
                  <c:v>1.0831254520753415</c:v>
                </c:pt>
                <c:pt idx="5">
                  <c:v>1.0859257101881288</c:v>
                </c:pt>
                <c:pt idx="6">
                  <c:v>1.0857270444238254</c:v>
                </c:pt>
                <c:pt idx="7">
                  <c:v>1.093518490807736</c:v>
                </c:pt>
                <c:pt idx="8">
                  <c:v>1.1202249496400585</c:v>
                </c:pt>
                <c:pt idx="9">
                  <c:v>1.1429486361670138</c:v>
                </c:pt>
                <c:pt idx="10">
                  <c:v>1.1467381115568458</c:v>
                </c:pt>
                <c:pt idx="11">
                  <c:v>1.1007319242078535</c:v>
                </c:pt>
                <c:pt idx="12">
                  <c:v>1.0269127529566273</c:v>
                </c:pt>
                <c:pt idx="13">
                  <c:v>0.9044249583629288</c:v>
                </c:pt>
                <c:pt idx="14">
                  <c:v>0.87848182844355982</c:v>
                </c:pt>
                <c:pt idx="15">
                  <c:v>0.87939016406432458</c:v>
                </c:pt>
                <c:pt idx="16">
                  <c:v>0.88525317978996687</c:v>
                </c:pt>
                <c:pt idx="17">
                  <c:v>0.88610236261154662</c:v>
                </c:pt>
                <c:pt idx="18">
                  <c:v>0.88297571430372523</c:v>
                </c:pt>
                <c:pt idx="19">
                  <c:v>0.88182492498664156</c:v>
                </c:pt>
                <c:pt idx="20">
                  <c:v>0.93328178820619823</c:v>
                </c:pt>
                <c:pt idx="21">
                  <c:v>0.95393363998502634</c:v>
                </c:pt>
                <c:pt idx="22">
                  <c:v>0.96163456576925688</c:v>
                </c:pt>
                <c:pt idx="23">
                  <c:v>0.93753830722460407</c:v>
                </c:pt>
                <c:pt idx="24">
                  <c:v>0.90553812102562647</c:v>
                </c:pt>
                <c:pt idx="25">
                  <c:v>0.83585958185254661</c:v>
                </c:pt>
                <c:pt idx="26">
                  <c:v>0.82970709916850649</c:v>
                </c:pt>
                <c:pt idx="27">
                  <c:v>0.83821600570932064</c:v>
                </c:pt>
                <c:pt idx="28">
                  <c:v>0.84117967325181286</c:v>
                </c:pt>
                <c:pt idx="29">
                  <c:v>0.84651717950659666</c:v>
                </c:pt>
                <c:pt idx="30">
                  <c:v>0.84630212921161707</c:v>
                </c:pt>
                <c:pt idx="31">
                  <c:v>0.84807750151318495</c:v>
                </c:pt>
                <c:pt idx="32">
                  <c:v>0.90171500009725825</c:v>
                </c:pt>
                <c:pt idx="33">
                  <c:v>0.92821502829921354</c:v>
                </c:pt>
                <c:pt idx="34">
                  <c:v>0.93588423789640462</c:v>
                </c:pt>
                <c:pt idx="35">
                  <c:v>0.9118886816588534</c:v>
                </c:pt>
                <c:pt idx="36">
                  <c:v>0.89383641235197409</c:v>
                </c:pt>
                <c:pt idx="37">
                  <c:v>0.84412904393294397</c:v>
                </c:pt>
                <c:pt idx="38">
                  <c:v>0.83993506038882892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60416"/>
        <c:axId val="217360976"/>
      </c:lineChart>
      <c:catAx>
        <c:axId val="217360416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609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736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6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Dawn
</a:t>
            </a:r>
          </a:p>
        </c:rich>
      </c:tx>
      <c:layout>
        <c:manualLayout>
          <c:xMode val="edge"/>
          <c:yMode val="edge"/>
          <c:x val="0.40620216539814286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21836878992364E-2"/>
          <c:y val="0.18691645649720265"/>
          <c:w val="0.88837343806540403"/>
          <c:h val="0.616824306440768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Dawn!$E$38:$E$76</c:f>
              <c:numCache>
                <c:formatCode>_("$"* #,##0.00_);_("$"* \(#,##0.00\);_("$"* "-"??_);_(@_)</c:formatCode>
                <c:ptCount val="39"/>
                <c:pt idx="0">
                  <c:v>7.69</c:v>
                </c:pt>
                <c:pt idx="1">
                  <c:v>7.1046520052472149</c:v>
                </c:pt>
                <c:pt idx="2">
                  <c:v>7.0883715765727677</c:v>
                </c:pt>
                <c:pt idx="3">
                  <c:v>7.1427286019654526</c:v>
                </c:pt>
                <c:pt idx="4">
                  <c:v>7.1820490673641038</c:v>
                </c:pt>
                <c:pt idx="5">
                  <c:v>7.2025057658561762</c:v>
                </c:pt>
                <c:pt idx="6">
                  <c:v>7.201054454770782</c:v>
                </c:pt>
                <c:pt idx="7">
                  <c:v>7.2579732326380704</c:v>
                </c:pt>
                <c:pt idx="8">
                  <c:v>7.4530716678962357</c:v>
                </c:pt>
                <c:pt idx="9">
                  <c:v>7.6190747951749582</c:v>
                </c:pt>
                <c:pt idx="10">
                  <c:v>7.6467580130679549</c:v>
                </c:pt>
                <c:pt idx="11">
                  <c:v>7.3106694578485287</c:v>
                </c:pt>
                <c:pt idx="12">
                  <c:v>6.7713989804860244</c:v>
                </c:pt>
                <c:pt idx="13">
                  <c:v>5.8765900800064319</c:v>
                </c:pt>
                <c:pt idx="14">
                  <c:v>5.6870679840690128</c:v>
                </c:pt>
                <c:pt idx="15">
                  <c:v>5.6937036394890406</c:v>
                </c:pt>
                <c:pt idx="16">
                  <c:v>5.7365346715307135</c:v>
                </c:pt>
                <c:pt idx="17">
                  <c:v>5.7427381985793025</c:v>
                </c:pt>
                <c:pt idx="18">
                  <c:v>5.7198971249540609</c:v>
                </c:pt>
                <c:pt idx="19">
                  <c:v>5.7114902748926415</c:v>
                </c:pt>
                <c:pt idx="20">
                  <c:v>6.0873975998008243</c:v>
                </c:pt>
                <c:pt idx="21">
                  <c:v>6.2382653727440669</c:v>
                </c:pt>
                <c:pt idx="22">
                  <c:v>6.2945228713505186</c:v>
                </c:pt>
                <c:pt idx="23">
                  <c:v>6.118492706993865</c:v>
                </c:pt>
                <c:pt idx="24">
                  <c:v>5.8847220564336942</c:v>
                </c:pt>
                <c:pt idx="25">
                  <c:v>5.3757000985210386</c:v>
                </c:pt>
                <c:pt idx="26">
                  <c:v>5.3307544263094746</c:v>
                </c:pt>
                <c:pt idx="27">
                  <c:v>5.3929144589178284</c:v>
                </c:pt>
                <c:pt idx="28">
                  <c:v>5.4145649107353426</c:v>
                </c:pt>
                <c:pt idx="29">
                  <c:v>5.4535569435251281</c:v>
                </c:pt>
                <c:pt idx="30">
                  <c:v>5.4519859386863461</c:v>
                </c:pt>
                <c:pt idx="31">
                  <c:v>5.4649555487799661</c:v>
                </c:pt>
                <c:pt idx="32">
                  <c:v>5.856793048113631</c:v>
                </c:pt>
                <c:pt idx="33">
                  <c:v>6.0503834476854896</c:v>
                </c:pt>
                <c:pt idx="34">
                  <c:v>6.1064092503376921</c:v>
                </c:pt>
                <c:pt idx="35">
                  <c:v>5.9311147455705688</c:v>
                </c:pt>
                <c:pt idx="36">
                  <c:v>5.7992376773024041</c:v>
                </c:pt>
                <c:pt idx="37">
                  <c:v>5.4361109198299129</c:v>
                </c:pt>
                <c:pt idx="38">
                  <c:v>5.4054726524320262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1.1489331298959973</c:v>
                </c:pt>
                <c:pt idx="1">
                  <c:v>1.0688065409576391</c:v>
                </c:pt>
                <c:pt idx="2">
                  <c:v>1.0665779603050503</c:v>
                </c:pt>
                <c:pt idx="3">
                  <c:v>1.0740187358242199</c:v>
                </c:pt>
                <c:pt idx="4">
                  <c:v>1.0794012002660658</c:v>
                </c:pt>
                <c:pt idx="5">
                  <c:v>1.0822014583788531</c:v>
                </c:pt>
                <c:pt idx="6">
                  <c:v>1.0820027926145495</c:v>
                </c:pt>
                <c:pt idx="7">
                  <c:v>1.0897942389984601</c:v>
                </c:pt>
                <c:pt idx="8">
                  <c:v>1.1165006978307825</c:v>
                </c:pt>
                <c:pt idx="9">
                  <c:v>1.1392243843577379</c:v>
                </c:pt>
                <c:pt idx="10">
                  <c:v>1.1430138597475701</c:v>
                </c:pt>
                <c:pt idx="11">
                  <c:v>1.0970076723985775</c:v>
                </c:pt>
                <c:pt idx="12">
                  <c:v>1.0231885011473516</c:v>
                </c:pt>
                <c:pt idx="13">
                  <c:v>0.90070070655365309</c:v>
                </c:pt>
                <c:pt idx="14">
                  <c:v>0.87475757663428411</c:v>
                </c:pt>
                <c:pt idx="15">
                  <c:v>0.87566591225504886</c:v>
                </c:pt>
                <c:pt idx="16">
                  <c:v>0.88152892798069105</c:v>
                </c:pt>
                <c:pt idx="17">
                  <c:v>0.88237811080227091</c:v>
                </c:pt>
                <c:pt idx="18">
                  <c:v>0.87925146249444963</c:v>
                </c:pt>
                <c:pt idx="19">
                  <c:v>0.87810067317736584</c:v>
                </c:pt>
                <c:pt idx="20">
                  <c:v>0.9295575363969224</c:v>
                </c:pt>
                <c:pt idx="21">
                  <c:v>0.95020938817575051</c:v>
                </c:pt>
                <c:pt idx="22">
                  <c:v>0.95791031395998116</c:v>
                </c:pt>
                <c:pt idx="23">
                  <c:v>0.93381405541532836</c:v>
                </c:pt>
                <c:pt idx="24">
                  <c:v>0.90181386921635065</c:v>
                </c:pt>
                <c:pt idx="25">
                  <c:v>0.83213533004327089</c:v>
                </c:pt>
                <c:pt idx="26">
                  <c:v>0.82598284735923067</c:v>
                </c:pt>
                <c:pt idx="27">
                  <c:v>0.83449175390004493</c:v>
                </c:pt>
                <c:pt idx="28">
                  <c:v>0.83745542144253715</c:v>
                </c:pt>
                <c:pt idx="29">
                  <c:v>0.84279292769732095</c:v>
                </c:pt>
                <c:pt idx="30">
                  <c:v>0.84257787740234136</c:v>
                </c:pt>
                <c:pt idx="31">
                  <c:v>0.84435324970390913</c:v>
                </c:pt>
                <c:pt idx="32">
                  <c:v>0.89799074828798253</c:v>
                </c:pt>
                <c:pt idx="33">
                  <c:v>0.92449077648993783</c:v>
                </c:pt>
                <c:pt idx="34">
                  <c:v>0.9321599860871288</c:v>
                </c:pt>
                <c:pt idx="35">
                  <c:v>0.90816442984957757</c:v>
                </c:pt>
                <c:pt idx="36">
                  <c:v>0.89011216054269826</c:v>
                </c:pt>
                <c:pt idx="37">
                  <c:v>0.84040479212366836</c:v>
                </c:pt>
                <c:pt idx="38">
                  <c:v>0.83621080857955321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63776"/>
        <c:axId val="217364336"/>
      </c:lineChart>
      <c:catAx>
        <c:axId val="217363776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643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736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6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St Clair
</a:t>
            </a:r>
          </a:p>
        </c:rich>
      </c:tx>
      <c:layout>
        <c:manualLayout>
          <c:xMode val="edge"/>
          <c:yMode val="edge"/>
          <c:x val="0.39689982573253652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372226823260083E-2"/>
          <c:y val="0.19314700504710941"/>
          <c:w val="0.88527265817686862"/>
          <c:h val="0.607478483615908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 Clair'!$E$38:$E$76</c:f>
              <c:numCache>
                <c:formatCode>_("$"* #,##0.00_);_("$"* \(#,##0.00\);_("$"* "-"??_);_(@_)</c:formatCode>
                <c:ptCount val="39"/>
                <c:pt idx="0">
                  <c:v>7.69</c:v>
                </c:pt>
                <c:pt idx="1">
                  <c:v>7.1046520052472149</c:v>
                </c:pt>
                <c:pt idx="2">
                  <c:v>7.0883715765727677</c:v>
                </c:pt>
                <c:pt idx="3">
                  <c:v>7.1427286019654526</c:v>
                </c:pt>
                <c:pt idx="4">
                  <c:v>7.1820490673641038</c:v>
                </c:pt>
                <c:pt idx="5">
                  <c:v>7.2025057658561762</c:v>
                </c:pt>
                <c:pt idx="6">
                  <c:v>7.201054454770782</c:v>
                </c:pt>
                <c:pt idx="7">
                  <c:v>7.2579732326380704</c:v>
                </c:pt>
                <c:pt idx="8">
                  <c:v>7.4530716678962357</c:v>
                </c:pt>
                <c:pt idx="9">
                  <c:v>7.6190747951749582</c:v>
                </c:pt>
                <c:pt idx="10">
                  <c:v>7.6467580130679549</c:v>
                </c:pt>
                <c:pt idx="11">
                  <c:v>7.3106694578485287</c:v>
                </c:pt>
                <c:pt idx="12">
                  <c:v>6.7713989804860244</c:v>
                </c:pt>
                <c:pt idx="13">
                  <c:v>5.8765900800064319</c:v>
                </c:pt>
                <c:pt idx="14">
                  <c:v>5.6870679840690128</c:v>
                </c:pt>
                <c:pt idx="15">
                  <c:v>5.6937036394890406</c:v>
                </c:pt>
                <c:pt idx="16">
                  <c:v>5.7365346715307135</c:v>
                </c:pt>
                <c:pt idx="17">
                  <c:v>5.7427381985793025</c:v>
                </c:pt>
                <c:pt idx="18">
                  <c:v>5.7198971249540609</c:v>
                </c:pt>
                <c:pt idx="19">
                  <c:v>5.7114902748926415</c:v>
                </c:pt>
                <c:pt idx="20">
                  <c:v>6.0873975998008243</c:v>
                </c:pt>
                <c:pt idx="21">
                  <c:v>6.2382653727440669</c:v>
                </c:pt>
                <c:pt idx="22">
                  <c:v>6.2945228713505186</c:v>
                </c:pt>
                <c:pt idx="23">
                  <c:v>6.118492706993865</c:v>
                </c:pt>
                <c:pt idx="24">
                  <c:v>5.8847220564336942</c:v>
                </c:pt>
                <c:pt idx="25">
                  <c:v>5.3757000985210386</c:v>
                </c:pt>
                <c:pt idx="26">
                  <c:v>5.3307544263094746</c:v>
                </c:pt>
                <c:pt idx="27">
                  <c:v>5.3929144589178284</c:v>
                </c:pt>
                <c:pt idx="28">
                  <c:v>5.4145649107353426</c:v>
                </c:pt>
                <c:pt idx="29">
                  <c:v>5.4535569435251281</c:v>
                </c:pt>
                <c:pt idx="30">
                  <c:v>5.4519859386863461</c:v>
                </c:pt>
                <c:pt idx="31">
                  <c:v>5.4649555487799661</c:v>
                </c:pt>
                <c:pt idx="32">
                  <c:v>5.856793048113631</c:v>
                </c:pt>
                <c:pt idx="33">
                  <c:v>6.0503834476854896</c:v>
                </c:pt>
                <c:pt idx="34">
                  <c:v>6.1064092503376921</c:v>
                </c:pt>
                <c:pt idx="35">
                  <c:v>5.9311147455705688</c:v>
                </c:pt>
                <c:pt idx="36">
                  <c:v>5.7992376773024041</c:v>
                </c:pt>
                <c:pt idx="37">
                  <c:v>5.4361109198299129</c:v>
                </c:pt>
                <c:pt idx="38">
                  <c:v>5.4054726524320262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1.1544065874188203</c:v>
                </c:pt>
                <c:pt idx="1">
                  <c:v>1.0742799984804621</c:v>
                </c:pt>
                <c:pt idx="2">
                  <c:v>1.0720514178278735</c:v>
                </c:pt>
                <c:pt idx="3">
                  <c:v>1.0794921933470432</c:v>
                </c:pt>
                <c:pt idx="4">
                  <c:v>1.0848746577888888</c:v>
                </c:pt>
                <c:pt idx="5">
                  <c:v>1.0876749159016761</c:v>
                </c:pt>
                <c:pt idx="6">
                  <c:v>1.0874762501373729</c:v>
                </c:pt>
                <c:pt idx="7">
                  <c:v>1.0952676965212833</c:v>
                </c:pt>
                <c:pt idx="8">
                  <c:v>1.121974155353606</c:v>
                </c:pt>
                <c:pt idx="9">
                  <c:v>1.1446978418805613</c:v>
                </c:pt>
                <c:pt idx="10">
                  <c:v>1.1484873172703931</c:v>
                </c:pt>
                <c:pt idx="11">
                  <c:v>1.1024811299214008</c:v>
                </c:pt>
                <c:pt idx="12">
                  <c:v>1.0286619586701748</c:v>
                </c:pt>
                <c:pt idx="13">
                  <c:v>0.90617416407647622</c:v>
                </c:pt>
                <c:pt idx="14">
                  <c:v>0.88023103415710735</c:v>
                </c:pt>
                <c:pt idx="15">
                  <c:v>0.88113936977787199</c:v>
                </c:pt>
                <c:pt idx="16">
                  <c:v>0.88700238550351418</c:v>
                </c:pt>
                <c:pt idx="17">
                  <c:v>0.88785156832509404</c:v>
                </c:pt>
                <c:pt idx="18">
                  <c:v>0.88472492001727265</c:v>
                </c:pt>
                <c:pt idx="19">
                  <c:v>0.88357413070018898</c:v>
                </c:pt>
                <c:pt idx="20">
                  <c:v>0.93503099391974576</c:v>
                </c:pt>
                <c:pt idx="21">
                  <c:v>0.95568284569857376</c:v>
                </c:pt>
                <c:pt idx="22">
                  <c:v>0.96338377148280441</c:v>
                </c:pt>
                <c:pt idx="23">
                  <c:v>0.9392875129381516</c:v>
                </c:pt>
                <c:pt idx="24">
                  <c:v>0.90728732673917389</c:v>
                </c:pt>
                <c:pt idx="25">
                  <c:v>0.83760878756609403</c:v>
                </c:pt>
                <c:pt idx="26">
                  <c:v>0.8314563048820538</c:v>
                </c:pt>
                <c:pt idx="27">
                  <c:v>0.83996521142286806</c:v>
                </c:pt>
                <c:pt idx="28">
                  <c:v>0.8429288789653604</c:v>
                </c:pt>
                <c:pt idx="29">
                  <c:v>0.84826638522014419</c:v>
                </c:pt>
                <c:pt idx="30">
                  <c:v>0.8480513349251646</c:v>
                </c:pt>
                <c:pt idx="31">
                  <c:v>0.84982670722673237</c:v>
                </c:pt>
                <c:pt idx="32">
                  <c:v>0.90346420581080555</c:v>
                </c:pt>
                <c:pt idx="33">
                  <c:v>0.92996423401276107</c:v>
                </c:pt>
                <c:pt idx="34">
                  <c:v>0.93763344360995204</c:v>
                </c:pt>
                <c:pt idx="35">
                  <c:v>0.91363788737240081</c:v>
                </c:pt>
                <c:pt idx="36">
                  <c:v>0.89558561806552162</c:v>
                </c:pt>
                <c:pt idx="37">
                  <c:v>0.84587824964649139</c:v>
                </c:pt>
                <c:pt idx="38">
                  <c:v>0.84168426610237634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66576"/>
        <c:axId val="217367136"/>
      </c:lineChart>
      <c:catAx>
        <c:axId val="217366576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671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736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66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Clair IT Floor Bid (% of FT)</a:t>
            </a:r>
          </a:p>
        </c:rich>
      </c:tx>
      <c:layout>
        <c:manualLayout>
          <c:xMode val="edge"/>
          <c:yMode val="edge"/>
          <c:x val="0.25427403486001532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215232320112"/>
          <c:y val="0.18345323741007194"/>
          <c:w val="0.83974534201668927"/>
          <c:h val="0.56474820143884896"/>
        </c:manualLayout>
      </c:layout>
      <c:lineChart>
        <c:grouping val="standard"/>
        <c:varyColors val="0"/>
        <c:ser>
          <c:idx val="0"/>
          <c:order val="0"/>
          <c:tx>
            <c:strRef>
              <c:f>'St Clair'!$J$37</c:f>
              <c:strCache>
                <c:ptCount val="1"/>
                <c:pt idx="0">
                  <c:v>IT % of 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Clair'!$A$38:$A$76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1.1544065874188203</c:v>
                </c:pt>
                <c:pt idx="1">
                  <c:v>1.0742799984804621</c:v>
                </c:pt>
                <c:pt idx="2">
                  <c:v>1.0720514178278735</c:v>
                </c:pt>
                <c:pt idx="3">
                  <c:v>1.0794921933470432</c:v>
                </c:pt>
                <c:pt idx="4">
                  <c:v>1.0848746577888888</c:v>
                </c:pt>
                <c:pt idx="5">
                  <c:v>1.0876749159016761</c:v>
                </c:pt>
                <c:pt idx="6">
                  <c:v>1.0874762501373729</c:v>
                </c:pt>
                <c:pt idx="7">
                  <c:v>1.0952676965212833</c:v>
                </c:pt>
                <c:pt idx="8">
                  <c:v>1.121974155353606</c:v>
                </c:pt>
                <c:pt idx="9">
                  <c:v>1.1446978418805613</c:v>
                </c:pt>
                <c:pt idx="10">
                  <c:v>1.1484873172703931</c:v>
                </c:pt>
                <c:pt idx="11">
                  <c:v>1.1024811299214008</c:v>
                </c:pt>
                <c:pt idx="12">
                  <c:v>1.0286619586701748</c:v>
                </c:pt>
                <c:pt idx="13">
                  <c:v>0.90617416407647622</c:v>
                </c:pt>
                <c:pt idx="14">
                  <c:v>0.88023103415710735</c:v>
                </c:pt>
                <c:pt idx="15">
                  <c:v>0.88113936977787199</c:v>
                </c:pt>
                <c:pt idx="16">
                  <c:v>0.88700238550351418</c:v>
                </c:pt>
                <c:pt idx="17">
                  <c:v>0.88785156832509404</c:v>
                </c:pt>
                <c:pt idx="18">
                  <c:v>0.88472492001727265</c:v>
                </c:pt>
                <c:pt idx="19">
                  <c:v>0.88357413070018898</c:v>
                </c:pt>
                <c:pt idx="20">
                  <c:v>0.93503099391974576</c:v>
                </c:pt>
                <c:pt idx="21">
                  <c:v>0.95568284569857376</c:v>
                </c:pt>
                <c:pt idx="22">
                  <c:v>0.96338377148280441</c:v>
                </c:pt>
                <c:pt idx="23">
                  <c:v>0.9392875129381516</c:v>
                </c:pt>
                <c:pt idx="24">
                  <c:v>0.90728732673917389</c:v>
                </c:pt>
                <c:pt idx="25">
                  <c:v>0.83760878756609403</c:v>
                </c:pt>
                <c:pt idx="26">
                  <c:v>0.8314563048820538</c:v>
                </c:pt>
                <c:pt idx="27">
                  <c:v>0.83996521142286806</c:v>
                </c:pt>
                <c:pt idx="28">
                  <c:v>0.8429288789653604</c:v>
                </c:pt>
                <c:pt idx="29">
                  <c:v>0.84826638522014419</c:v>
                </c:pt>
                <c:pt idx="30">
                  <c:v>0.8480513349251646</c:v>
                </c:pt>
                <c:pt idx="31">
                  <c:v>0.84982670722673237</c:v>
                </c:pt>
                <c:pt idx="32">
                  <c:v>0.90346420581080555</c:v>
                </c:pt>
                <c:pt idx="33">
                  <c:v>0.92996423401276107</c:v>
                </c:pt>
                <c:pt idx="34">
                  <c:v>0.93763344360995204</c:v>
                </c:pt>
                <c:pt idx="35">
                  <c:v>0.91363788737240081</c:v>
                </c:pt>
                <c:pt idx="36">
                  <c:v>0.89558561806552162</c:v>
                </c:pt>
                <c:pt idx="37">
                  <c:v>0.84587824964649139</c:v>
                </c:pt>
                <c:pt idx="38">
                  <c:v>0.84168426610237634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1328"/>
        <c:axId val="139391888"/>
      </c:lineChart>
      <c:dateAx>
        <c:axId val="13939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188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9391888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1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Dawn IT Floor Bid (% of FT)</a:t>
            </a:r>
          </a:p>
        </c:rich>
      </c:tx>
      <c:layout>
        <c:manualLayout>
          <c:xMode val="edge"/>
          <c:yMode val="edge"/>
          <c:x val="0.27292139288357969"/>
          <c:y val="3.584241936330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279633875286583"/>
          <c:w val="0.84008616246976875"/>
          <c:h val="0.56631022594025093"/>
        </c:manualLayout>
      </c:layout>
      <c:lineChart>
        <c:grouping val="standard"/>
        <c:varyColors val="0"/>
        <c:ser>
          <c:idx val="0"/>
          <c:order val="0"/>
          <c:tx>
            <c:strRef>
              <c:f>Dawn!$J$37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Dawn!$A$38:$A$76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1.1489331298959973</c:v>
                </c:pt>
                <c:pt idx="1">
                  <c:v>1.0688065409576391</c:v>
                </c:pt>
                <c:pt idx="2">
                  <c:v>1.0665779603050503</c:v>
                </c:pt>
                <c:pt idx="3">
                  <c:v>1.0740187358242199</c:v>
                </c:pt>
                <c:pt idx="4">
                  <c:v>1.0794012002660658</c:v>
                </c:pt>
                <c:pt idx="5">
                  <c:v>1.0822014583788531</c:v>
                </c:pt>
                <c:pt idx="6">
                  <c:v>1.0820027926145495</c:v>
                </c:pt>
                <c:pt idx="7">
                  <c:v>1.0897942389984601</c:v>
                </c:pt>
                <c:pt idx="8">
                  <c:v>1.1165006978307825</c:v>
                </c:pt>
                <c:pt idx="9">
                  <c:v>1.1392243843577379</c:v>
                </c:pt>
                <c:pt idx="10">
                  <c:v>1.1430138597475701</c:v>
                </c:pt>
                <c:pt idx="11">
                  <c:v>1.0970076723985775</c:v>
                </c:pt>
                <c:pt idx="12">
                  <c:v>1.0231885011473516</c:v>
                </c:pt>
                <c:pt idx="13">
                  <c:v>0.90070070655365309</c:v>
                </c:pt>
                <c:pt idx="14">
                  <c:v>0.87475757663428411</c:v>
                </c:pt>
                <c:pt idx="15">
                  <c:v>0.87566591225504886</c:v>
                </c:pt>
                <c:pt idx="16">
                  <c:v>0.88152892798069105</c:v>
                </c:pt>
                <c:pt idx="17">
                  <c:v>0.88237811080227091</c:v>
                </c:pt>
                <c:pt idx="18">
                  <c:v>0.87925146249444963</c:v>
                </c:pt>
                <c:pt idx="19">
                  <c:v>0.87810067317736584</c:v>
                </c:pt>
                <c:pt idx="20">
                  <c:v>0.9295575363969224</c:v>
                </c:pt>
                <c:pt idx="21">
                  <c:v>0.95020938817575051</c:v>
                </c:pt>
                <c:pt idx="22">
                  <c:v>0.95791031395998116</c:v>
                </c:pt>
                <c:pt idx="23">
                  <c:v>0.93381405541532836</c:v>
                </c:pt>
                <c:pt idx="24">
                  <c:v>0.90181386921635065</c:v>
                </c:pt>
                <c:pt idx="25">
                  <c:v>0.83213533004327089</c:v>
                </c:pt>
                <c:pt idx="26">
                  <c:v>0.82598284735923067</c:v>
                </c:pt>
                <c:pt idx="27">
                  <c:v>0.83449175390004493</c:v>
                </c:pt>
                <c:pt idx="28">
                  <c:v>0.83745542144253715</c:v>
                </c:pt>
                <c:pt idx="29">
                  <c:v>0.84279292769732095</c:v>
                </c:pt>
                <c:pt idx="30">
                  <c:v>0.84257787740234136</c:v>
                </c:pt>
                <c:pt idx="31">
                  <c:v>0.84435324970390913</c:v>
                </c:pt>
                <c:pt idx="32">
                  <c:v>0.89799074828798253</c:v>
                </c:pt>
                <c:pt idx="33">
                  <c:v>0.92449077648993783</c:v>
                </c:pt>
                <c:pt idx="34">
                  <c:v>0.9321599860871288</c:v>
                </c:pt>
                <c:pt idx="35">
                  <c:v>0.90816442984957757</c:v>
                </c:pt>
                <c:pt idx="36">
                  <c:v>0.89011216054269826</c:v>
                </c:pt>
                <c:pt idx="37">
                  <c:v>0.84040479212366836</c:v>
                </c:pt>
                <c:pt idx="38">
                  <c:v>0.83621080857955321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5248"/>
        <c:axId val="139395808"/>
      </c:lineChart>
      <c:dateAx>
        <c:axId val="13939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580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9395808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5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Emerson IT Floor Bid (% of FT)</a:t>
            </a:r>
          </a:p>
        </c:rich>
      </c:tx>
      <c:layout>
        <c:manualLayout>
          <c:xMode val="edge"/>
          <c:yMode val="edge"/>
          <c:x val="0.24468085106382978"/>
          <c:y val="3.5714347995166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8723404255318"/>
          <c:y val="0.18214317477534664"/>
          <c:w val="0.84042553191489366"/>
          <c:h val="0.56785813312313949"/>
        </c:manualLayout>
      </c:layout>
      <c:lineChart>
        <c:grouping val="standard"/>
        <c:varyColors val="0"/>
        <c:ser>
          <c:idx val="0"/>
          <c:order val="0"/>
          <c:tx>
            <c:strRef>
              <c:f>Emerson!$J$37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Emerson!$A$38:$A$76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1.152657381705273</c:v>
                </c:pt>
                <c:pt idx="1">
                  <c:v>1.0725307927669148</c:v>
                </c:pt>
                <c:pt idx="2">
                  <c:v>1.0703022121143262</c:v>
                </c:pt>
                <c:pt idx="3">
                  <c:v>1.0777429876334956</c:v>
                </c:pt>
                <c:pt idx="4">
                  <c:v>1.0831254520753415</c:v>
                </c:pt>
                <c:pt idx="5">
                  <c:v>1.0859257101881288</c:v>
                </c:pt>
                <c:pt idx="6">
                  <c:v>1.0857270444238254</c:v>
                </c:pt>
                <c:pt idx="7">
                  <c:v>1.093518490807736</c:v>
                </c:pt>
                <c:pt idx="8">
                  <c:v>1.1202249496400585</c:v>
                </c:pt>
                <c:pt idx="9">
                  <c:v>1.1429486361670138</c:v>
                </c:pt>
                <c:pt idx="10">
                  <c:v>1.1467381115568458</c:v>
                </c:pt>
                <c:pt idx="11">
                  <c:v>1.1007319242078535</c:v>
                </c:pt>
                <c:pt idx="12">
                  <c:v>1.0269127529566273</c:v>
                </c:pt>
                <c:pt idx="13">
                  <c:v>0.9044249583629288</c:v>
                </c:pt>
                <c:pt idx="14">
                  <c:v>0.87848182844355982</c:v>
                </c:pt>
                <c:pt idx="15">
                  <c:v>0.87939016406432458</c:v>
                </c:pt>
                <c:pt idx="16">
                  <c:v>0.88525317978996687</c:v>
                </c:pt>
                <c:pt idx="17">
                  <c:v>0.88610236261154662</c:v>
                </c:pt>
                <c:pt idx="18">
                  <c:v>0.88297571430372523</c:v>
                </c:pt>
                <c:pt idx="19">
                  <c:v>0.88182492498664156</c:v>
                </c:pt>
                <c:pt idx="20">
                  <c:v>0.93328178820619823</c:v>
                </c:pt>
                <c:pt idx="21">
                  <c:v>0.95393363998502634</c:v>
                </c:pt>
                <c:pt idx="22">
                  <c:v>0.96163456576925688</c:v>
                </c:pt>
                <c:pt idx="23">
                  <c:v>0.93753830722460407</c:v>
                </c:pt>
                <c:pt idx="24">
                  <c:v>0.90553812102562647</c:v>
                </c:pt>
                <c:pt idx="25">
                  <c:v>0.83585958185254661</c:v>
                </c:pt>
                <c:pt idx="26">
                  <c:v>0.82970709916850649</c:v>
                </c:pt>
                <c:pt idx="27">
                  <c:v>0.83821600570932064</c:v>
                </c:pt>
                <c:pt idx="28">
                  <c:v>0.84117967325181286</c:v>
                </c:pt>
                <c:pt idx="29">
                  <c:v>0.84651717950659666</c:v>
                </c:pt>
                <c:pt idx="30">
                  <c:v>0.84630212921161707</c:v>
                </c:pt>
                <c:pt idx="31">
                  <c:v>0.84807750151318495</c:v>
                </c:pt>
                <c:pt idx="32">
                  <c:v>0.90171500009725825</c:v>
                </c:pt>
                <c:pt idx="33">
                  <c:v>0.92821502829921354</c:v>
                </c:pt>
                <c:pt idx="34">
                  <c:v>0.93588423789640462</c:v>
                </c:pt>
                <c:pt idx="35">
                  <c:v>0.9118886816588534</c:v>
                </c:pt>
                <c:pt idx="36">
                  <c:v>0.89383641235197409</c:v>
                </c:pt>
                <c:pt idx="37">
                  <c:v>0.84412904393294397</c:v>
                </c:pt>
                <c:pt idx="38">
                  <c:v>0.83993506038882892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7488"/>
        <c:axId val="139398048"/>
      </c:lineChart>
      <c:dateAx>
        <c:axId val="139397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804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9398048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7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57150</xdr:colOff>
      <xdr:row>18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38100</xdr:rowOff>
    </xdr:from>
    <xdr:to>
      <xdr:col>10</xdr:col>
      <xdr:colOff>57150</xdr:colOff>
      <xdr:row>38</xdr:row>
      <xdr:rowOff>19050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104775</xdr:rowOff>
    </xdr:from>
    <xdr:to>
      <xdr:col>10</xdr:col>
      <xdr:colOff>47625</xdr:colOff>
      <xdr:row>57</xdr:row>
      <xdr:rowOff>85725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228600</xdr:colOff>
      <xdr:row>16</xdr:row>
      <xdr:rowOff>104775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142875</xdr:rowOff>
    </xdr:from>
    <xdr:to>
      <xdr:col>7</xdr:col>
      <xdr:colOff>238125</xdr:colOff>
      <xdr:row>33</xdr:row>
      <xdr:rowOff>47625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33</xdr:row>
      <xdr:rowOff>104775</xdr:rowOff>
    </xdr:from>
    <xdr:to>
      <xdr:col>7</xdr:col>
      <xdr:colOff>228600</xdr:colOff>
      <xdr:row>50</xdr:row>
      <xdr:rowOff>19050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topLeftCell="A15" workbookViewId="0">
      <selection activeCell="J38" sqref="J38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bestFit="1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0.98494999999999999</v>
      </c>
      <c r="K16" s="4" t="s">
        <v>11</v>
      </c>
      <c r="L16" s="8">
        <f>J16*H16</f>
        <v>0.78795999999999999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0.98494999999999999</v>
      </c>
      <c r="I21" s="4" t="s">
        <v>8</v>
      </c>
      <c r="J21" s="24">
        <f>J16</f>
        <v>0.98494999999999999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0.98494999999999999</v>
      </c>
      <c r="I22" s="4" t="s">
        <v>8</v>
      </c>
      <c r="J22" s="24">
        <f>J16</f>
        <v>0.98494999999999999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28.69853*12/365</f>
        <v>0.94351331506849312</v>
      </c>
      <c r="K26" s="4" t="s">
        <v>11</v>
      </c>
      <c r="L26" s="25">
        <f>J26*H26</f>
        <v>3.7740532602739726E-2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1.3433605326027398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K36" s="357" t="s">
        <v>116</v>
      </c>
    </row>
    <row r="37" spans="1:14" x14ac:dyDescent="0.2">
      <c r="A37" t="s">
        <v>52</v>
      </c>
      <c r="E37" s="12" t="s">
        <v>21</v>
      </c>
      <c r="J37" s="1" t="s">
        <v>23</v>
      </c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0.78795999999999999</v>
      </c>
      <c r="E38" s="13">
        <v>7.69</v>
      </c>
      <c r="F38" s="356">
        <f>0.155*(E38+0.156)/$A$34*$J$16 + 0.04*$J$26 +$L$29</f>
        <v>1.1370327682781671</v>
      </c>
      <c r="H38" s="25">
        <f>LARGE((F38,C38),1)</f>
        <v>1.1370327682781671</v>
      </c>
      <c r="J38" s="17">
        <f>H38/$J$16</f>
        <v>1.1544065874188203</v>
      </c>
      <c r="K38" s="358">
        <f>IF(J38&lt;0.8,0.8,IF(J38&gt;1.2,1.2,J38))</f>
        <v>1.1544065874188203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0.78795999999999999</v>
      </c>
      <c r="D39" s="21"/>
      <c r="E39" s="22">
        <v>7.1046520052472149</v>
      </c>
      <c r="F39" s="356">
        <f>0.155*(E39+0.156)/$A$34*$J$16 + 0.04*$J$26 +$L$29</f>
        <v>1.0581120845033312</v>
      </c>
      <c r="G39" s="21"/>
      <c r="H39" s="28">
        <f>LARGE((F39,C39),1)</f>
        <v>1.0581120845033312</v>
      </c>
      <c r="I39" s="21"/>
      <c r="J39" s="17">
        <f t="shared" ref="J39:J76" si="1">H39/$J$16</f>
        <v>1.0742799984804621</v>
      </c>
      <c r="K39" s="358">
        <f t="shared" ref="K39:K76" si="2">IF(J39&lt;0.8,0.8,IF(J39&gt;1.2,1.2,J39))</f>
        <v>1.0742799984804621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0.78795999999999999</v>
      </c>
      <c r="D40" s="21"/>
      <c r="E40" s="22">
        <v>7.0883715765727677</v>
      </c>
      <c r="F40" s="356">
        <f t="shared" ref="F40:F76" si="3">0.155*(E40+0.156)/$A$34*$J$16 + 0.04*$J$26 +$L$29</f>
        <v>1.055917043989564</v>
      </c>
      <c r="G40" s="21"/>
      <c r="H40" s="28">
        <f>LARGE((F40,C40),1)</f>
        <v>1.055917043989564</v>
      </c>
      <c r="I40" s="21"/>
      <c r="J40" s="17">
        <f t="shared" si="1"/>
        <v>1.0720514178278735</v>
      </c>
      <c r="K40" s="358">
        <f t="shared" si="2"/>
        <v>1.0720514178278735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0.78795999999999999</v>
      </c>
      <c r="D41" s="21"/>
      <c r="E41" s="22">
        <v>7.1427286019654526</v>
      </c>
      <c r="F41" s="356">
        <f t="shared" si="3"/>
        <v>1.0632458358371701</v>
      </c>
      <c r="G41" s="21"/>
      <c r="H41" s="28">
        <f>LARGE((F41,C41),1)</f>
        <v>1.0632458358371701</v>
      </c>
      <c r="I41" s="21"/>
      <c r="J41" s="17">
        <f t="shared" si="1"/>
        <v>1.0794921933470432</v>
      </c>
      <c r="K41" s="358">
        <f t="shared" si="2"/>
        <v>1.0794921933470432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0.78795999999999999</v>
      </c>
      <c r="D42" s="19"/>
      <c r="E42" s="20">
        <v>7.1820490673641038</v>
      </c>
      <c r="F42" s="356">
        <f t="shared" si="3"/>
        <v>1.0685472941891661</v>
      </c>
      <c r="G42" s="19"/>
      <c r="H42" s="29">
        <f>LARGE((F42,C42),1)</f>
        <v>1.0685472941891661</v>
      </c>
      <c r="I42" s="19"/>
      <c r="J42" s="17">
        <f t="shared" si="1"/>
        <v>1.0848746577888888</v>
      </c>
      <c r="K42" s="358">
        <f t="shared" si="2"/>
        <v>1.0848746577888888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0.78795999999999999</v>
      </c>
      <c r="D43" s="21"/>
      <c r="E43" s="22">
        <v>7.2025057658561762</v>
      </c>
      <c r="F43" s="356">
        <f t="shared" si="3"/>
        <v>1.0713054084173559</v>
      </c>
      <c r="G43" s="21"/>
      <c r="H43" s="28">
        <f>LARGE((F43,C43),1)</f>
        <v>1.0713054084173559</v>
      </c>
      <c r="I43" s="21"/>
      <c r="J43" s="17">
        <f t="shared" si="1"/>
        <v>1.0876749159016761</v>
      </c>
      <c r="K43" s="358">
        <f t="shared" si="2"/>
        <v>1.0876749159016761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0.78795999999999999</v>
      </c>
      <c r="D44" s="21"/>
      <c r="E44" s="22">
        <v>7.201054454770782</v>
      </c>
      <c r="F44" s="356">
        <f t="shared" si="3"/>
        <v>1.0711097325728054</v>
      </c>
      <c r="G44" s="21"/>
      <c r="H44" s="28">
        <f>LARGE((F44,C44),1)</f>
        <v>1.0711097325728054</v>
      </c>
      <c r="I44" s="21"/>
      <c r="J44" s="17">
        <f t="shared" si="1"/>
        <v>1.0874762501373729</v>
      </c>
      <c r="K44" s="358">
        <f t="shared" si="2"/>
        <v>1.0874762501373729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0.78795999999999999</v>
      </c>
      <c r="D45" s="21"/>
      <c r="E45" s="22">
        <v>7.2579732326380704</v>
      </c>
      <c r="F45" s="356">
        <f t="shared" si="3"/>
        <v>1.078783917688638</v>
      </c>
      <c r="G45" s="21"/>
      <c r="H45" s="28">
        <f>LARGE((F45,C45),1)</f>
        <v>1.078783917688638</v>
      </c>
      <c r="I45" s="21"/>
      <c r="J45" s="17">
        <f t="shared" si="1"/>
        <v>1.0952676965212833</v>
      </c>
      <c r="K45" s="358">
        <f t="shared" si="2"/>
        <v>1.0952676965212833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0.78795999999999999</v>
      </c>
      <c r="D46" s="21"/>
      <c r="E46" s="22">
        <v>7.4530716678962357</v>
      </c>
      <c r="F46" s="356">
        <f t="shared" si="3"/>
        <v>1.1050884443155342</v>
      </c>
      <c r="G46" s="21"/>
      <c r="H46" s="28">
        <f>LARGE((F46,C46),1)</f>
        <v>1.1050884443155342</v>
      </c>
      <c r="I46" s="21"/>
      <c r="J46" s="17">
        <f t="shared" si="1"/>
        <v>1.121974155353606</v>
      </c>
      <c r="K46" s="358">
        <f t="shared" si="2"/>
        <v>1.121974155353606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0.78795999999999999</v>
      </c>
      <c r="E47" s="13">
        <v>7.6190747951749582</v>
      </c>
      <c r="F47" s="356">
        <f t="shared" si="3"/>
        <v>1.1274701393602589</v>
      </c>
      <c r="H47" s="25">
        <f>LARGE((F47,C47),1)</f>
        <v>1.1274701393602589</v>
      </c>
      <c r="J47" s="17">
        <f t="shared" si="1"/>
        <v>1.1446978418805613</v>
      </c>
      <c r="K47" s="358">
        <f t="shared" si="2"/>
        <v>1.1446978418805613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0.78795999999999999</v>
      </c>
      <c r="E48" s="13">
        <v>7.6467580130679549</v>
      </c>
      <c r="F48" s="356">
        <f t="shared" si="3"/>
        <v>1.1312025831454737</v>
      </c>
      <c r="H48" s="25">
        <f>LARGE((F48,C48),1)</f>
        <v>1.1312025831454737</v>
      </c>
      <c r="J48" s="17">
        <f t="shared" si="1"/>
        <v>1.1484873172703931</v>
      </c>
      <c r="K48" s="358">
        <f t="shared" si="2"/>
        <v>1.1484873172703931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0.78795999999999999</v>
      </c>
      <c r="E49" s="13">
        <v>7.3106694578485287</v>
      </c>
      <c r="F49" s="356">
        <f t="shared" si="3"/>
        <v>1.0858887889160838</v>
      </c>
      <c r="H49" s="25">
        <f>LARGE((F49,C49),1)</f>
        <v>1.0858887889160838</v>
      </c>
      <c r="J49" s="17">
        <f t="shared" si="1"/>
        <v>1.1024811299214008</v>
      </c>
      <c r="K49" s="358">
        <f t="shared" si="2"/>
        <v>1.1024811299214008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0.78795999999999999</v>
      </c>
      <c r="E50" s="13">
        <v>6.7713989804860244</v>
      </c>
      <c r="F50" s="356">
        <f t="shared" si="3"/>
        <v>1.0131805961921887</v>
      </c>
      <c r="H50" s="25">
        <f>LARGE((F50,C50),1)</f>
        <v>1.0131805961921887</v>
      </c>
      <c r="J50" s="17">
        <f t="shared" si="1"/>
        <v>1.0286619586701748</v>
      </c>
      <c r="K50" s="358">
        <f t="shared" si="2"/>
        <v>1.0286619586701748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0.78795999999999999</v>
      </c>
      <c r="E51" s="13">
        <v>5.8765900800064319</v>
      </c>
      <c r="F51" s="356">
        <f t="shared" si="3"/>
        <v>0.8925362429071253</v>
      </c>
      <c r="H51" s="25">
        <f>LARGE((F51,C51),1)</f>
        <v>0.8925362429071253</v>
      </c>
      <c r="J51" s="17">
        <f t="shared" si="1"/>
        <v>0.90617416407647622</v>
      </c>
      <c r="K51" s="358">
        <f t="shared" si="2"/>
        <v>0.90617416407647622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0.78795999999999999</v>
      </c>
      <c r="E52" s="13">
        <v>5.6870679840690128</v>
      </c>
      <c r="F52" s="356">
        <f t="shared" si="3"/>
        <v>0.86698355709304287</v>
      </c>
      <c r="H52" s="25">
        <f>LARGE((F52,C52),1)</f>
        <v>0.86698355709304287</v>
      </c>
      <c r="J52" s="17">
        <f t="shared" si="1"/>
        <v>0.88023103415710735</v>
      </c>
      <c r="K52" s="358">
        <f t="shared" si="2"/>
        <v>0.88023103415710735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0.78795999999999999</v>
      </c>
      <c r="E53" s="13">
        <v>5.6937036394890406</v>
      </c>
      <c r="F53" s="356">
        <f t="shared" si="3"/>
        <v>0.86787822226271505</v>
      </c>
      <c r="H53" s="25">
        <f>LARGE((F53,C53),1)</f>
        <v>0.86787822226271505</v>
      </c>
      <c r="J53" s="17">
        <f t="shared" si="1"/>
        <v>0.88113936977787199</v>
      </c>
      <c r="K53" s="358">
        <f t="shared" si="2"/>
        <v>0.88113936977787199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0.78795999999999999</v>
      </c>
      <c r="E54" s="13">
        <v>5.7365346715307135</v>
      </c>
      <c r="F54" s="356">
        <f t="shared" si="3"/>
        <v>0.8736529996016863</v>
      </c>
      <c r="H54" s="25">
        <f>LARGE((F54,C54),1)</f>
        <v>0.8736529996016863</v>
      </c>
      <c r="J54" s="17">
        <f t="shared" si="1"/>
        <v>0.88700238550351418</v>
      </c>
      <c r="K54" s="358">
        <f t="shared" si="2"/>
        <v>0.88700238550351418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0.78795999999999999</v>
      </c>
      <c r="E55" s="13">
        <v>5.7427381985793025</v>
      </c>
      <c r="F55" s="356">
        <f t="shared" si="3"/>
        <v>0.87448940222180138</v>
      </c>
      <c r="H55" s="25">
        <f>LARGE((F55,C55),1)</f>
        <v>0.87448940222180138</v>
      </c>
      <c r="J55" s="17">
        <f t="shared" si="1"/>
        <v>0.88785156832509404</v>
      </c>
      <c r="K55" s="358">
        <f t="shared" si="2"/>
        <v>0.88785156832509404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0.78795999999999999</v>
      </c>
      <c r="E56" s="13">
        <v>5.7198971249540609</v>
      </c>
      <c r="F56" s="356">
        <f t="shared" si="3"/>
        <v>0.87140980997101269</v>
      </c>
      <c r="H56" s="25">
        <f>LARGE((F56,C56),1)</f>
        <v>0.87140980997101269</v>
      </c>
      <c r="J56" s="17">
        <f t="shared" si="1"/>
        <v>0.88472492001727265</v>
      </c>
      <c r="K56" s="358">
        <f t="shared" si="2"/>
        <v>0.88472492001727265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0.78795999999999999</v>
      </c>
      <c r="E57" s="13">
        <v>5.7114902748926415</v>
      </c>
      <c r="F57" s="356">
        <f t="shared" si="3"/>
        <v>0.87027634003315113</v>
      </c>
      <c r="H57" s="25">
        <f>LARGE((F57,C57),1)</f>
        <v>0.87027634003315113</v>
      </c>
      <c r="J57" s="17">
        <f t="shared" si="1"/>
        <v>0.88357413070018898</v>
      </c>
      <c r="K57" s="358">
        <f t="shared" si="2"/>
        <v>0.88357413070018898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0.78795999999999999</v>
      </c>
      <c r="E58" s="13">
        <v>6.0873975998008243</v>
      </c>
      <c r="F58" s="356">
        <f t="shared" si="3"/>
        <v>0.92095877746125354</v>
      </c>
      <c r="H58" s="25">
        <f>LARGE((F58,C58),1)</f>
        <v>0.92095877746125354</v>
      </c>
      <c r="J58" s="17">
        <f t="shared" si="1"/>
        <v>0.93503099391974576</v>
      </c>
      <c r="K58" s="358">
        <f t="shared" si="2"/>
        <v>0.93503099391974576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0.78795999999999999</v>
      </c>
      <c r="E59" s="13">
        <v>6.2382653727440669</v>
      </c>
      <c r="F59" s="356">
        <f t="shared" si="3"/>
        <v>0.94129981887081027</v>
      </c>
      <c r="H59" s="25">
        <f>LARGE((F59,C59),1)</f>
        <v>0.94129981887081027</v>
      </c>
      <c r="J59" s="17">
        <f t="shared" si="1"/>
        <v>0.95568284569857376</v>
      </c>
      <c r="K59" s="358">
        <f t="shared" si="2"/>
        <v>0.95568284569857376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0.78795999999999999</v>
      </c>
      <c r="E60" s="13">
        <v>6.2945228713505186</v>
      </c>
      <c r="F60" s="356">
        <f t="shared" si="3"/>
        <v>0.94888484572198817</v>
      </c>
      <c r="H60" s="25">
        <f>LARGE((F60,C60),1)</f>
        <v>0.94888484572198817</v>
      </c>
      <c r="J60" s="17">
        <f t="shared" si="1"/>
        <v>0.96338377148280441</v>
      </c>
      <c r="K60" s="358">
        <f t="shared" si="2"/>
        <v>0.96338377148280441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0.78795999999999999</v>
      </c>
      <c r="E61" s="13">
        <v>6.118492706993865</v>
      </c>
      <c r="F61" s="356">
        <f t="shared" si="3"/>
        <v>0.9251512358684324</v>
      </c>
      <c r="H61" s="25">
        <f>LARGE((F61,C61),1)</f>
        <v>0.9251512358684324</v>
      </c>
      <c r="J61" s="17">
        <f t="shared" si="1"/>
        <v>0.9392875129381516</v>
      </c>
      <c r="K61" s="358">
        <f t="shared" si="2"/>
        <v>0.9392875129381516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0.78795999999999999</v>
      </c>
      <c r="E62" s="13">
        <v>5.8847220564336942</v>
      </c>
      <c r="F62" s="356">
        <f t="shared" si="3"/>
        <v>0.89363265247174928</v>
      </c>
      <c r="H62" s="25">
        <f>LARGE((F62,C62),1)</f>
        <v>0.89363265247174928</v>
      </c>
      <c r="J62" s="17">
        <f t="shared" si="1"/>
        <v>0.90728732673917389</v>
      </c>
      <c r="K62" s="358">
        <f t="shared" si="2"/>
        <v>0.90728732673917389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0.78795999999999999</v>
      </c>
      <c r="E63" s="13">
        <v>5.3757000985210386</v>
      </c>
      <c r="F63" s="356">
        <f t="shared" si="3"/>
        <v>0.8250027753132243</v>
      </c>
      <c r="H63" s="25">
        <f>LARGE((F63,C63),1)</f>
        <v>0.8250027753132243</v>
      </c>
      <c r="J63" s="17">
        <f t="shared" si="1"/>
        <v>0.83760878756609403</v>
      </c>
      <c r="K63" s="358">
        <f t="shared" si="2"/>
        <v>0.83760878756609403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0.78795999999999999</v>
      </c>
      <c r="E64" s="13">
        <v>5.3307544263094746</v>
      </c>
      <c r="F64" s="356">
        <f t="shared" si="3"/>
        <v>0.81894288749357891</v>
      </c>
      <c r="H64" s="25">
        <f>LARGE((F64,C64),1)</f>
        <v>0.81894288749357891</v>
      </c>
      <c r="J64" s="17">
        <f t="shared" si="1"/>
        <v>0.8314563048820538</v>
      </c>
      <c r="K64" s="358">
        <f t="shared" si="2"/>
        <v>0.8314563048820538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0.78795999999999999</v>
      </c>
      <c r="E65" s="13">
        <v>5.3929144589178284</v>
      </c>
      <c r="F65" s="356">
        <f t="shared" si="3"/>
        <v>0.82732373499095391</v>
      </c>
      <c r="H65" s="25">
        <f>LARGE((F65,C65),1)</f>
        <v>0.82732373499095391</v>
      </c>
      <c r="J65" s="17">
        <f t="shared" si="1"/>
        <v>0.83996521142286806</v>
      </c>
      <c r="K65" s="358">
        <f t="shared" si="2"/>
        <v>0.83996521142286806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0.78795999999999999</v>
      </c>
      <c r="E66" s="13">
        <v>5.4145649107353426</v>
      </c>
      <c r="F66" s="356">
        <f t="shared" si="3"/>
        <v>0.83024279933693168</v>
      </c>
      <c r="H66" s="25">
        <f>LARGE((F66,C66),1)</f>
        <v>0.83024279933693168</v>
      </c>
      <c r="J66" s="17">
        <f t="shared" si="1"/>
        <v>0.8429288789653604</v>
      </c>
      <c r="K66" s="358">
        <f t="shared" si="2"/>
        <v>0.8429288789653604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0.78795999999999999</v>
      </c>
      <c r="E67" s="13">
        <v>5.4535569435251281</v>
      </c>
      <c r="F67" s="356">
        <f t="shared" si="3"/>
        <v>0.83549997612258098</v>
      </c>
      <c r="H67" s="25">
        <f>LARGE((F67,C67),1)</f>
        <v>0.83549997612258098</v>
      </c>
      <c r="J67" s="17">
        <f t="shared" si="1"/>
        <v>0.84826638522014419</v>
      </c>
      <c r="K67" s="358">
        <f t="shared" si="2"/>
        <v>0.84826638522014419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0.78795999999999999</v>
      </c>
      <c r="E68" s="13">
        <v>5.4519859386863461</v>
      </c>
      <c r="F68" s="356">
        <f t="shared" si="3"/>
        <v>0.83528816233454084</v>
      </c>
      <c r="H68" s="25">
        <f>LARGE((F68,C68),1)</f>
        <v>0.83528816233454084</v>
      </c>
      <c r="J68" s="17">
        <f t="shared" si="1"/>
        <v>0.8480513349251646</v>
      </c>
      <c r="K68" s="358">
        <f t="shared" si="2"/>
        <v>0.8480513349251646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0.78795999999999999</v>
      </c>
      <c r="E69" s="13">
        <v>5.4649555487799661</v>
      </c>
      <c r="F69" s="356">
        <f t="shared" si="3"/>
        <v>0.83703681528297003</v>
      </c>
      <c r="H69" s="25">
        <f>LARGE((F69,C69),1)</f>
        <v>0.83703681528297003</v>
      </c>
      <c r="J69" s="17">
        <f t="shared" si="1"/>
        <v>0.84982670722673237</v>
      </c>
      <c r="K69" s="358">
        <f t="shared" si="2"/>
        <v>0.84982670722673237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0.78795999999999999</v>
      </c>
      <c r="E70" s="13">
        <v>5.856793048113631</v>
      </c>
      <c r="F70" s="356">
        <f t="shared" si="3"/>
        <v>0.88986706951335293</v>
      </c>
      <c r="H70" s="25">
        <f>LARGE((F70,C70),1)</f>
        <v>0.88986706951335293</v>
      </c>
      <c r="J70" s="17">
        <f t="shared" si="1"/>
        <v>0.90346420581080555</v>
      </c>
      <c r="K70" s="358">
        <f t="shared" si="2"/>
        <v>0.90346420581080555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0.78795999999999999</v>
      </c>
      <c r="E71" s="13">
        <v>6.0503834476854896</v>
      </c>
      <c r="F71" s="356">
        <f t="shared" si="3"/>
        <v>0.91596827229086897</v>
      </c>
      <c r="H71" s="25">
        <f>LARGE((F71,C71),1)</f>
        <v>0.91596827229086897</v>
      </c>
      <c r="J71" s="17">
        <f t="shared" si="1"/>
        <v>0.92996423401276107</v>
      </c>
      <c r="K71" s="358">
        <f t="shared" si="2"/>
        <v>0.92996423401276107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0.78795999999999999</v>
      </c>
      <c r="E72" s="13">
        <v>6.1064092503376921</v>
      </c>
      <c r="F72" s="356">
        <f t="shared" si="3"/>
        <v>0.92352206028362227</v>
      </c>
      <c r="H72" s="25">
        <f>LARGE((F72,C72),1)</f>
        <v>0.92352206028362227</v>
      </c>
      <c r="J72" s="17">
        <f t="shared" si="1"/>
        <v>0.93763344360995204</v>
      </c>
      <c r="K72" s="358">
        <f t="shared" si="2"/>
        <v>0.93763344360995204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0.78795999999999999</v>
      </c>
      <c r="E73" s="13">
        <v>5.9311147455705688</v>
      </c>
      <c r="F73" s="356">
        <f t="shared" si="3"/>
        <v>0.89988763716744613</v>
      </c>
      <c r="H73" s="25">
        <f>LARGE((F73,C73),1)</f>
        <v>0.89988763716744613</v>
      </c>
      <c r="J73" s="17">
        <f t="shared" si="1"/>
        <v>0.91363788737240081</v>
      </c>
      <c r="K73" s="358">
        <f t="shared" si="2"/>
        <v>0.91363788737240081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0.78795999999999999</v>
      </c>
      <c r="E74" s="13">
        <v>5.7992376773024041</v>
      </c>
      <c r="F74" s="356">
        <f t="shared" si="3"/>
        <v>0.88210705451363547</v>
      </c>
      <c r="H74" s="25">
        <f>LARGE((F74,C74),1)</f>
        <v>0.88210705451363547</v>
      </c>
      <c r="J74" s="17">
        <f t="shared" si="1"/>
        <v>0.89558561806552162</v>
      </c>
      <c r="K74" s="358">
        <f t="shared" si="2"/>
        <v>0.89558561806552162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0.78795999999999999</v>
      </c>
      <c r="E75" s="13">
        <v>5.4361109198299129</v>
      </c>
      <c r="F75" s="356">
        <f t="shared" si="3"/>
        <v>0.83314778198931172</v>
      </c>
      <c r="H75" s="25">
        <f>LARGE((F75,C75),1)</f>
        <v>0.83314778198931172</v>
      </c>
      <c r="J75" s="17">
        <f t="shared" si="1"/>
        <v>0.84587824964649139</v>
      </c>
      <c r="K75" s="358">
        <f t="shared" si="2"/>
        <v>0.84587824964649139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0.78795999999999999</v>
      </c>
      <c r="E76" s="13">
        <v>5.4054726524320262</v>
      </c>
      <c r="F76" s="356">
        <f t="shared" si="3"/>
        <v>0.82901691789753562</v>
      </c>
      <c r="H76" s="25">
        <f>LARGE((F76,C76),1)</f>
        <v>0.82901691789753562</v>
      </c>
      <c r="J76" s="17">
        <f t="shared" si="1"/>
        <v>0.84168426610237634</v>
      </c>
      <c r="K76" s="358">
        <f t="shared" si="2"/>
        <v>0.84168426610237634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28" workbookViewId="0">
      <selection activeCell="J60" sqref="J60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1.13232</v>
      </c>
      <c r="K16" s="4" t="s">
        <v>11</v>
      </c>
      <c r="L16" s="8">
        <f>J16*H16</f>
        <v>0.90585599999999999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1.13232</v>
      </c>
      <c r="I21" s="4" t="s">
        <v>8</v>
      </c>
      <c r="J21" s="24">
        <f>J16</f>
        <v>1.13232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1.13232</v>
      </c>
      <c r="I22" s="4" t="s">
        <v>8</v>
      </c>
      <c r="J22" s="24">
        <f>J16</f>
        <v>1.13232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32.99445*12/365</f>
        <v>1.0847490410958904</v>
      </c>
      <c r="K26" s="4" t="s">
        <v>11</v>
      </c>
      <c r="L26" s="25">
        <f>J26*H26</f>
        <v>4.3389961643835621E-2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1.3490099616438356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0.90585599999999999</v>
      </c>
      <c r="E38" s="13">
        <v>7.69</v>
      </c>
      <c r="F38" s="356">
        <f>0.155*(E38+0.156)/$A$34*$J$16 + 0.04*$J$26 +$L$29</f>
        <v>1.3009599616438356</v>
      </c>
      <c r="H38" s="25">
        <f>LARGE((F38,C38),1)</f>
        <v>1.3009599616438356</v>
      </c>
      <c r="J38" s="17">
        <f>H38/$J$16</f>
        <v>1.1489331298959973</v>
      </c>
      <c r="K38" s="358">
        <f>IF(J38&lt;0.8,0.8,IF(J38&gt;1.2,1.2,J38))</f>
        <v>1.1489331298959973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0.90585599999999999</v>
      </c>
      <c r="D39" s="21"/>
      <c r="E39" s="22">
        <v>7.1046520052472149</v>
      </c>
      <c r="F39" s="356">
        <f>0.155*(E39+0.156)/$A$34*$J$16 + 0.04*$J$26 +$L$29</f>
        <v>1.2102310224571537</v>
      </c>
      <c r="G39" s="21"/>
      <c r="H39" s="28">
        <f>LARGE((F39,C39),1)</f>
        <v>1.2102310224571537</v>
      </c>
      <c r="I39" s="21"/>
      <c r="J39" s="17">
        <f t="shared" ref="J39:J76" si="1">H39/$J$16</f>
        <v>1.0688065409576391</v>
      </c>
      <c r="K39" s="358">
        <f t="shared" ref="K39:K76" si="2">IF(J39&lt;0.8,0.8,IF(J39&gt;1.2,1.2,J39))</f>
        <v>1.0688065409576391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0.90585599999999999</v>
      </c>
      <c r="D40" s="21"/>
      <c r="E40" s="22">
        <v>7.0883715765727677</v>
      </c>
      <c r="F40" s="356">
        <f t="shared" ref="F40:F76" si="3">0.155*(E40+0.156)/$A$34*$J$16 + 0.04*$J$26 +$L$29</f>
        <v>1.2077075560126145</v>
      </c>
      <c r="G40" s="21"/>
      <c r="H40" s="28">
        <f>LARGE((F40,C40),1)</f>
        <v>1.2077075560126145</v>
      </c>
      <c r="I40" s="21"/>
      <c r="J40" s="17">
        <f t="shared" si="1"/>
        <v>1.0665779603050503</v>
      </c>
      <c r="K40" s="358">
        <f t="shared" si="2"/>
        <v>1.0665779603050503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0.90585599999999999</v>
      </c>
      <c r="D41" s="21"/>
      <c r="E41" s="22">
        <v>7.1427286019654526</v>
      </c>
      <c r="F41" s="356">
        <f t="shared" si="3"/>
        <v>1.2161328949484806</v>
      </c>
      <c r="G41" s="21"/>
      <c r="H41" s="28">
        <f>LARGE((F41,C41),1)</f>
        <v>1.2161328949484806</v>
      </c>
      <c r="I41" s="21"/>
      <c r="J41" s="17">
        <f t="shared" si="1"/>
        <v>1.0740187358242199</v>
      </c>
      <c r="K41" s="358">
        <f t="shared" si="2"/>
        <v>1.0740187358242199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0.90585599999999999</v>
      </c>
      <c r="D42" s="19"/>
      <c r="E42" s="20">
        <v>7.1820490673641038</v>
      </c>
      <c r="F42" s="356">
        <f t="shared" si="3"/>
        <v>1.2222275670852716</v>
      </c>
      <c r="G42" s="19"/>
      <c r="H42" s="29">
        <f>LARGE((F42,C42),1)</f>
        <v>1.2222275670852716</v>
      </c>
      <c r="I42" s="19"/>
      <c r="J42" s="17">
        <f t="shared" si="1"/>
        <v>1.0794012002660658</v>
      </c>
      <c r="K42" s="358">
        <f t="shared" si="2"/>
        <v>1.0794012002660658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0.90585599999999999</v>
      </c>
      <c r="D43" s="21"/>
      <c r="E43" s="22">
        <v>7.2025057658561762</v>
      </c>
      <c r="F43" s="356">
        <f t="shared" si="3"/>
        <v>1.2253983553515428</v>
      </c>
      <c r="G43" s="21"/>
      <c r="H43" s="28">
        <f>LARGE((F43,C43),1)</f>
        <v>1.2253983553515428</v>
      </c>
      <c r="I43" s="21"/>
      <c r="J43" s="17">
        <f t="shared" si="1"/>
        <v>1.0822014583788531</v>
      </c>
      <c r="K43" s="358">
        <f t="shared" si="2"/>
        <v>1.0822014583788531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0.90585599999999999</v>
      </c>
      <c r="D44" s="21"/>
      <c r="E44" s="22">
        <v>7.201054454770782</v>
      </c>
      <c r="F44" s="356">
        <f t="shared" si="3"/>
        <v>1.2251734021333067</v>
      </c>
      <c r="G44" s="21"/>
      <c r="H44" s="28">
        <f>LARGE((F44,C44),1)</f>
        <v>1.2251734021333067</v>
      </c>
      <c r="I44" s="21"/>
      <c r="J44" s="17">
        <f t="shared" si="1"/>
        <v>1.0820027926145495</v>
      </c>
      <c r="K44" s="358">
        <f t="shared" si="2"/>
        <v>1.0820027926145495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0.90585599999999999</v>
      </c>
      <c r="D45" s="21"/>
      <c r="E45" s="22">
        <v>7.2579732326380704</v>
      </c>
      <c r="F45" s="356">
        <f t="shared" si="3"/>
        <v>1.2339958127027364</v>
      </c>
      <c r="G45" s="21"/>
      <c r="H45" s="28">
        <f>LARGE((F45,C45),1)</f>
        <v>1.2339958127027364</v>
      </c>
      <c r="I45" s="21"/>
      <c r="J45" s="17">
        <f t="shared" si="1"/>
        <v>1.0897942389984601</v>
      </c>
      <c r="K45" s="358">
        <f t="shared" si="2"/>
        <v>1.0897942389984601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0.90585599999999999</v>
      </c>
      <c r="D46" s="21"/>
      <c r="E46" s="22">
        <v>7.4530716678962357</v>
      </c>
      <c r="F46" s="356">
        <f t="shared" si="3"/>
        <v>1.2642360701677517</v>
      </c>
      <c r="G46" s="21"/>
      <c r="H46" s="28">
        <f>LARGE((F46,C46),1)</f>
        <v>1.2642360701677517</v>
      </c>
      <c r="I46" s="21"/>
      <c r="J46" s="17">
        <f t="shared" si="1"/>
        <v>1.1165006978307825</v>
      </c>
      <c r="K46" s="358">
        <f t="shared" si="2"/>
        <v>1.1165006978307825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0.90585599999999999</v>
      </c>
      <c r="E47" s="13">
        <v>7.6190747951749582</v>
      </c>
      <c r="F47" s="356">
        <f t="shared" si="3"/>
        <v>1.2899665548959538</v>
      </c>
      <c r="H47" s="25">
        <f>LARGE((F47,C47),1)</f>
        <v>1.2899665548959538</v>
      </c>
      <c r="J47" s="17">
        <f t="shared" si="1"/>
        <v>1.1392243843577379</v>
      </c>
      <c r="K47" s="358">
        <f t="shared" si="2"/>
        <v>1.1392243843577379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0.90585599999999999</v>
      </c>
      <c r="E48" s="13">
        <v>7.6467580130679549</v>
      </c>
      <c r="F48" s="356">
        <f t="shared" si="3"/>
        <v>1.2942574536693685</v>
      </c>
      <c r="H48" s="25">
        <f>LARGE((F48,C48),1)</f>
        <v>1.2942574536693685</v>
      </c>
      <c r="J48" s="17">
        <f t="shared" si="1"/>
        <v>1.1430138597475701</v>
      </c>
      <c r="K48" s="358">
        <f t="shared" si="2"/>
        <v>1.1430138597475701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0.90585599999999999</v>
      </c>
      <c r="E49" s="13">
        <v>7.3106694578485287</v>
      </c>
      <c r="F49" s="356">
        <f t="shared" si="3"/>
        <v>1.2421637276103574</v>
      </c>
      <c r="H49" s="25">
        <f>LARGE((F49,C49),1)</f>
        <v>1.2421637276103574</v>
      </c>
      <c r="J49" s="17">
        <f t="shared" si="1"/>
        <v>1.0970076723985775</v>
      </c>
      <c r="K49" s="358">
        <f t="shared" si="2"/>
        <v>1.0970076723985775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0.90585599999999999</v>
      </c>
      <c r="E50" s="13">
        <v>6.7713989804860244</v>
      </c>
      <c r="F50" s="356">
        <f t="shared" si="3"/>
        <v>1.1585768036191693</v>
      </c>
      <c r="H50" s="25">
        <f>LARGE((F50,C50),1)</f>
        <v>1.1585768036191693</v>
      </c>
      <c r="J50" s="17">
        <f t="shared" si="1"/>
        <v>1.0231885011473516</v>
      </c>
      <c r="K50" s="358">
        <f t="shared" si="2"/>
        <v>1.0231885011473516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0.90585599999999999</v>
      </c>
      <c r="E51" s="13">
        <v>5.8765900800064319</v>
      </c>
      <c r="F51" s="356">
        <f t="shared" si="3"/>
        <v>1.0198814240448324</v>
      </c>
      <c r="H51" s="25">
        <f>LARGE((F51,C51),1)</f>
        <v>1.0198814240448324</v>
      </c>
      <c r="J51" s="17">
        <f t="shared" si="1"/>
        <v>0.90070070655365309</v>
      </c>
      <c r="K51" s="358">
        <f t="shared" si="2"/>
        <v>0.90070070655365309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0.90585599999999999</v>
      </c>
      <c r="E52" s="13">
        <v>5.6870679840690128</v>
      </c>
      <c r="F52" s="356">
        <f t="shared" si="3"/>
        <v>0.99050549917453257</v>
      </c>
      <c r="H52" s="25">
        <f>LARGE((F52,C52),1)</f>
        <v>0.99050549917453257</v>
      </c>
      <c r="J52" s="17">
        <f t="shared" si="1"/>
        <v>0.87475757663428411</v>
      </c>
      <c r="K52" s="358">
        <f t="shared" si="2"/>
        <v>0.87475757663428411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0.90585599999999999</v>
      </c>
      <c r="E53" s="13">
        <v>5.6937036394890406</v>
      </c>
      <c r="F53" s="356">
        <f t="shared" si="3"/>
        <v>0.99153402576463689</v>
      </c>
      <c r="H53" s="25">
        <f>LARGE((F53,C53),1)</f>
        <v>0.99153402576463689</v>
      </c>
      <c r="J53" s="17">
        <f t="shared" si="1"/>
        <v>0.87566591225504886</v>
      </c>
      <c r="K53" s="358">
        <f t="shared" si="2"/>
        <v>0.87566591225504886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0.90585599999999999</v>
      </c>
      <c r="E54" s="13">
        <v>5.7365346715307135</v>
      </c>
      <c r="F54" s="356">
        <f t="shared" si="3"/>
        <v>0.99817283573109605</v>
      </c>
      <c r="H54" s="25">
        <f>LARGE((F54,C54),1)</f>
        <v>0.99817283573109605</v>
      </c>
      <c r="J54" s="17">
        <f t="shared" si="1"/>
        <v>0.88152892798069105</v>
      </c>
      <c r="K54" s="358">
        <f t="shared" si="2"/>
        <v>0.88152892798069105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0.90585599999999999</v>
      </c>
      <c r="E55" s="13">
        <v>5.7427381985793025</v>
      </c>
      <c r="F55" s="356">
        <f t="shared" si="3"/>
        <v>0.9991343824236274</v>
      </c>
      <c r="H55" s="25">
        <f>LARGE((F55,C55),1)</f>
        <v>0.9991343824236274</v>
      </c>
      <c r="J55" s="17">
        <f t="shared" si="1"/>
        <v>0.88237811080227091</v>
      </c>
      <c r="K55" s="358">
        <f t="shared" si="2"/>
        <v>0.88237811080227091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0.90585599999999999</v>
      </c>
      <c r="E56" s="13">
        <v>5.7198971249540609</v>
      </c>
      <c r="F56" s="356">
        <f t="shared" si="3"/>
        <v>0.99559401601171515</v>
      </c>
      <c r="H56" s="25">
        <f>LARGE((F56,C56),1)</f>
        <v>0.99559401601171515</v>
      </c>
      <c r="J56" s="17">
        <f t="shared" si="1"/>
        <v>0.87925146249444963</v>
      </c>
      <c r="K56" s="358">
        <f t="shared" si="2"/>
        <v>0.87925146249444963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0.90585599999999999</v>
      </c>
      <c r="E57" s="13">
        <v>5.7114902748926415</v>
      </c>
      <c r="F57" s="356">
        <f t="shared" si="3"/>
        <v>0.99429095425219494</v>
      </c>
      <c r="H57" s="25">
        <f>LARGE((F57,C57),1)</f>
        <v>0.99429095425219494</v>
      </c>
      <c r="J57" s="17">
        <f t="shared" si="1"/>
        <v>0.87810067317736584</v>
      </c>
      <c r="K57" s="358">
        <f t="shared" si="2"/>
        <v>0.87810067317736584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0.90585599999999999</v>
      </c>
      <c r="E58" s="13">
        <v>6.0873975998008243</v>
      </c>
      <c r="F58" s="356">
        <f t="shared" si="3"/>
        <v>1.0525565896129632</v>
      </c>
      <c r="H58" s="25">
        <f>LARGE((F58,C58),1)</f>
        <v>1.0525565896129632</v>
      </c>
      <c r="J58" s="17">
        <f t="shared" si="1"/>
        <v>0.9295575363969224</v>
      </c>
      <c r="K58" s="358">
        <f t="shared" si="2"/>
        <v>0.9295575363969224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0.90585599999999999</v>
      </c>
      <c r="E59" s="13">
        <v>6.2382653727440669</v>
      </c>
      <c r="F59" s="356">
        <f t="shared" si="3"/>
        <v>1.0759410944191659</v>
      </c>
      <c r="H59" s="25">
        <f>LARGE((F59,C59),1)</f>
        <v>1.0759410944191659</v>
      </c>
      <c r="J59" s="17">
        <f t="shared" si="1"/>
        <v>0.95020938817575051</v>
      </c>
      <c r="K59" s="358">
        <f t="shared" si="2"/>
        <v>0.95020938817575051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0.90585599999999999</v>
      </c>
      <c r="E60" s="13">
        <v>6.2945228713505186</v>
      </c>
      <c r="F60" s="356">
        <f t="shared" si="3"/>
        <v>1.0846610067031659</v>
      </c>
      <c r="H60" s="25">
        <f>LARGE((F60,C60),1)</f>
        <v>1.0846610067031659</v>
      </c>
      <c r="J60" s="17">
        <f t="shared" si="1"/>
        <v>0.95791031395998116</v>
      </c>
      <c r="K60" s="358">
        <f t="shared" si="2"/>
        <v>0.95791031395998116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0.90585599999999999</v>
      </c>
      <c r="E61" s="13">
        <v>6.118492706993865</v>
      </c>
      <c r="F61" s="356">
        <f t="shared" si="3"/>
        <v>1.0573763312278845</v>
      </c>
      <c r="H61" s="25">
        <f>LARGE((F61,C61),1)</f>
        <v>1.0573763312278845</v>
      </c>
      <c r="J61" s="17">
        <f t="shared" si="1"/>
        <v>0.93381405541532836</v>
      </c>
      <c r="K61" s="358">
        <f t="shared" si="2"/>
        <v>0.93381405541532836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0.90585599999999999</v>
      </c>
      <c r="E62" s="13">
        <v>5.8847220564336942</v>
      </c>
      <c r="F62" s="356">
        <f t="shared" si="3"/>
        <v>1.0211418803910581</v>
      </c>
      <c r="H62" s="25">
        <f>LARGE((F62,C62),1)</f>
        <v>1.0211418803910581</v>
      </c>
      <c r="J62" s="17">
        <f t="shared" si="1"/>
        <v>0.90181386921635065</v>
      </c>
      <c r="K62" s="358">
        <f t="shared" si="2"/>
        <v>0.90181386921635065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0.90585599999999999</v>
      </c>
      <c r="E63" s="13">
        <v>5.3757000985210386</v>
      </c>
      <c r="F63" s="356">
        <f t="shared" si="3"/>
        <v>0.94224347691459653</v>
      </c>
      <c r="H63" s="25">
        <f>LARGE((F63,C63),1)</f>
        <v>0.94224347691459653</v>
      </c>
      <c r="J63" s="17">
        <f t="shared" si="1"/>
        <v>0.83213533004327089</v>
      </c>
      <c r="K63" s="358">
        <f t="shared" si="2"/>
        <v>0.83213533004327089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0.90585599999999999</v>
      </c>
      <c r="E64" s="13">
        <v>5.3307544263094746</v>
      </c>
      <c r="F64" s="356">
        <f t="shared" si="3"/>
        <v>0.93527689772180411</v>
      </c>
      <c r="H64" s="25">
        <f>LARGE((F64,C64),1)</f>
        <v>0.93527689772180411</v>
      </c>
      <c r="J64" s="17">
        <f t="shared" si="1"/>
        <v>0.82598284735923067</v>
      </c>
      <c r="K64" s="358">
        <f t="shared" si="2"/>
        <v>0.82598284735923067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0.90585599999999999</v>
      </c>
      <c r="E65" s="13">
        <v>5.3929144589178284</v>
      </c>
      <c r="F65" s="356">
        <f t="shared" si="3"/>
        <v>0.94491170277609893</v>
      </c>
      <c r="H65" s="25">
        <f>LARGE((F65,C65),1)</f>
        <v>0.94491170277609893</v>
      </c>
      <c r="J65" s="17">
        <f t="shared" si="1"/>
        <v>0.83449175390004493</v>
      </c>
      <c r="K65" s="358">
        <f t="shared" si="2"/>
        <v>0.83449175390004493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0.90585599999999999</v>
      </c>
      <c r="E66" s="13">
        <v>5.4145649107353426</v>
      </c>
      <c r="F66" s="356">
        <f t="shared" si="3"/>
        <v>0.94826752280781368</v>
      </c>
      <c r="H66" s="25">
        <f>LARGE((F66,C66),1)</f>
        <v>0.94826752280781368</v>
      </c>
      <c r="J66" s="17">
        <f t="shared" si="1"/>
        <v>0.83745542144253715</v>
      </c>
      <c r="K66" s="358">
        <f t="shared" si="2"/>
        <v>0.83745542144253715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0.90585599999999999</v>
      </c>
      <c r="E67" s="13">
        <v>5.4535569435251281</v>
      </c>
      <c r="F67" s="356">
        <f t="shared" si="3"/>
        <v>0.95431128789023045</v>
      </c>
      <c r="H67" s="25">
        <f>LARGE((F67,C67),1)</f>
        <v>0.95431128789023045</v>
      </c>
      <c r="J67" s="17">
        <f t="shared" si="1"/>
        <v>0.84279292769732095</v>
      </c>
      <c r="K67" s="358">
        <f t="shared" si="2"/>
        <v>0.84279292769732095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0.90585599999999999</v>
      </c>
      <c r="E68" s="13">
        <v>5.4519859386863461</v>
      </c>
      <c r="F68" s="356">
        <f t="shared" si="3"/>
        <v>0.95406778214021914</v>
      </c>
      <c r="H68" s="25">
        <f>LARGE((F68,C68),1)</f>
        <v>0.95406778214021914</v>
      </c>
      <c r="J68" s="17">
        <f t="shared" si="1"/>
        <v>0.84257787740234136</v>
      </c>
      <c r="K68" s="358">
        <f t="shared" si="2"/>
        <v>0.84257787740234136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0.90585599999999999</v>
      </c>
      <c r="E69" s="13">
        <v>5.4649555487799661</v>
      </c>
      <c r="F69" s="356">
        <f t="shared" si="3"/>
        <v>0.95607807170473036</v>
      </c>
      <c r="H69" s="25">
        <f>LARGE((F69,C69),1)</f>
        <v>0.95607807170473036</v>
      </c>
      <c r="J69" s="17">
        <f t="shared" si="1"/>
        <v>0.84435324970390913</v>
      </c>
      <c r="K69" s="358">
        <f t="shared" si="2"/>
        <v>0.84435324970390913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0.90585599999999999</v>
      </c>
      <c r="E70" s="13">
        <v>5.856793048113631</v>
      </c>
      <c r="F70" s="356">
        <f t="shared" si="3"/>
        <v>1.0168128841014483</v>
      </c>
      <c r="H70" s="25">
        <f>LARGE((F70,C70),1)</f>
        <v>1.0168128841014483</v>
      </c>
      <c r="J70" s="17">
        <f t="shared" si="1"/>
        <v>0.89799074828798253</v>
      </c>
      <c r="K70" s="358">
        <f t="shared" si="2"/>
        <v>0.89799074828798253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0.90585599999999999</v>
      </c>
      <c r="E71" s="13">
        <v>6.0503834476854896</v>
      </c>
      <c r="F71" s="356">
        <f t="shared" si="3"/>
        <v>1.0468193960350864</v>
      </c>
      <c r="H71" s="25">
        <f>LARGE((F71,C71),1)</f>
        <v>1.0468193960350864</v>
      </c>
      <c r="J71" s="17">
        <f t="shared" si="1"/>
        <v>0.92449077648993783</v>
      </c>
      <c r="K71" s="358">
        <f t="shared" si="2"/>
        <v>0.92449077648993783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0.90585599999999999</v>
      </c>
      <c r="E72" s="13">
        <v>6.1064092503376921</v>
      </c>
      <c r="F72" s="356">
        <f t="shared" si="3"/>
        <v>1.0555033954461777</v>
      </c>
      <c r="H72" s="25">
        <f>LARGE((F72,C72),1)</f>
        <v>1.0555033954461777</v>
      </c>
      <c r="J72" s="17">
        <f t="shared" si="1"/>
        <v>0.9321599860871288</v>
      </c>
      <c r="K72" s="358">
        <f t="shared" si="2"/>
        <v>0.9321599860871288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0.90585599999999999</v>
      </c>
      <c r="E73" s="13">
        <v>5.9311147455705688</v>
      </c>
      <c r="F73" s="356">
        <f t="shared" si="3"/>
        <v>1.0283327472072736</v>
      </c>
      <c r="H73" s="25">
        <f>LARGE((F73,C73),1)</f>
        <v>1.0283327472072736</v>
      </c>
      <c r="J73" s="17">
        <f t="shared" si="1"/>
        <v>0.90816442984957757</v>
      </c>
      <c r="K73" s="358">
        <f t="shared" si="2"/>
        <v>0.90816442984957757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0.90585599999999999</v>
      </c>
      <c r="E74" s="13">
        <v>5.7992376773024041</v>
      </c>
      <c r="F74" s="356">
        <f t="shared" si="3"/>
        <v>1.0078918016257081</v>
      </c>
      <c r="H74" s="25">
        <f>LARGE((F74,C74),1)</f>
        <v>1.0078918016257081</v>
      </c>
      <c r="J74" s="17">
        <f t="shared" si="1"/>
        <v>0.89011216054269826</v>
      </c>
      <c r="K74" s="358">
        <f t="shared" si="2"/>
        <v>0.89011216054269826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0.90585599999999999</v>
      </c>
      <c r="E75" s="13">
        <v>5.4361109198299129</v>
      </c>
      <c r="F75" s="356">
        <f t="shared" si="3"/>
        <v>0.95160715421747211</v>
      </c>
      <c r="H75" s="25">
        <f>LARGE((F75,C75),1)</f>
        <v>0.95160715421747211</v>
      </c>
      <c r="J75" s="17">
        <f t="shared" si="1"/>
        <v>0.84040479212366836</v>
      </c>
      <c r="K75" s="358">
        <f t="shared" si="2"/>
        <v>0.84040479212366836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0.90585599999999999</v>
      </c>
      <c r="E76" s="13">
        <v>5.4054726524320262</v>
      </c>
      <c r="F76" s="356">
        <f t="shared" si="3"/>
        <v>0.94685822277079967</v>
      </c>
      <c r="H76" s="25">
        <f>LARGE((F76,C76),1)</f>
        <v>0.94685822277079967</v>
      </c>
      <c r="J76" s="17">
        <f t="shared" si="1"/>
        <v>0.83621080857955321</v>
      </c>
      <c r="K76" s="358">
        <f t="shared" si="2"/>
        <v>0.83621080857955321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workbookViewId="0">
      <selection activeCell="K79" sqref="K78:K79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0.40694000000000002</v>
      </c>
      <c r="K16" s="4" t="s">
        <v>11</v>
      </c>
      <c r="L16" s="8">
        <f>J16*H16</f>
        <v>0.32555200000000006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A34</f>
        <v>1.13232</v>
      </c>
      <c r="I21" s="4" t="s">
        <v>8</v>
      </c>
      <c r="J21" s="24">
        <f>J16</f>
        <v>0.40694000000000002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A34</f>
        <v>1.13232</v>
      </c>
      <c r="I22" s="4" t="s">
        <v>8</v>
      </c>
      <c r="J22" s="24">
        <f>J16</f>
        <v>0.40694000000000002</v>
      </c>
      <c r="K22" s="4" t="s">
        <v>11</v>
      </c>
      <c r="L22" s="25">
        <f>C22*E22/H22*J22</f>
        <v>0.45432864313974858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11.87942*12/365</f>
        <v>0.39055627397260279</v>
      </c>
      <c r="K26" s="4" t="s">
        <v>11</v>
      </c>
      <c r="L26" s="25">
        <f>J26*H26</f>
        <v>1.5622250958904111E-2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1.6379999999999999E-2</v>
      </c>
    </row>
    <row r="30" spans="1:12" ht="7.5" customHeight="1" x14ac:dyDescent="0.2"/>
    <row r="31" spans="1:12" ht="13.5" thickBot="1" x14ac:dyDescent="0.25">
      <c r="L31" s="27">
        <f>SUM(L21:L29)</f>
        <v>0.48633089409865271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0.32555200000000006</v>
      </c>
      <c r="E38" s="13">
        <v>7.69</v>
      </c>
      <c r="F38" s="356">
        <f>0.155*(E38+0.156)/$A$34*$J$16 + 0.04*$J$26 +$L$29</f>
        <v>0.46906239491114382</v>
      </c>
      <c r="H38" s="25">
        <f>LARGE((F38,C38),1)</f>
        <v>0.46906239491114382</v>
      </c>
      <c r="J38" s="17">
        <f>H38/$J$16</f>
        <v>1.152657381705273</v>
      </c>
      <c r="K38" s="358">
        <f>IF(J38&lt;0.8,0.8,IF(J38&gt;1.2,1.2,J38))</f>
        <v>1.152657381705273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0.32555200000000006</v>
      </c>
      <c r="D39" s="21"/>
      <c r="E39" s="22">
        <v>7.1046520052472149</v>
      </c>
      <c r="F39" s="356">
        <f>0.155*(E39+0.156)/$A$34*$J$16 + 0.04*$J$26 +$L$29</f>
        <v>0.43645568080856834</v>
      </c>
      <c r="G39" s="21"/>
      <c r="H39" s="28">
        <f>LARGE((F39,C39),1)</f>
        <v>0.43645568080856834</v>
      </c>
      <c r="I39" s="21"/>
      <c r="J39" s="17">
        <f t="shared" ref="J39:J76" si="1">H39/$J$16</f>
        <v>1.0725307927669148</v>
      </c>
      <c r="K39" s="358">
        <f t="shared" ref="K39:K76" si="2">IF(J39&lt;0.8,0.8,IF(J39&gt;1.2,1.2,J39))</f>
        <v>1.0725307927669148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0.32555200000000006</v>
      </c>
      <c r="D40" s="21"/>
      <c r="E40" s="22">
        <v>7.0883715765727677</v>
      </c>
      <c r="F40" s="356">
        <f t="shared" ref="F40:F76" si="3">0.155*(E40+0.156)/$A$34*$J$16 + 0.04*$J$26 +$L$29</f>
        <v>0.43554878219780391</v>
      </c>
      <c r="G40" s="21"/>
      <c r="H40" s="28">
        <f>LARGE((F40,C40),1)</f>
        <v>0.43554878219780391</v>
      </c>
      <c r="I40" s="21"/>
      <c r="J40" s="17">
        <f t="shared" si="1"/>
        <v>1.0703022121143262</v>
      </c>
      <c r="K40" s="358">
        <f t="shared" si="2"/>
        <v>1.0703022121143262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0.32555200000000006</v>
      </c>
      <c r="D41" s="21"/>
      <c r="E41" s="22">
        <v>7.1427286019654526</v>
      </c>
      <c r="F41" s="356">
        <f t="shared" si="3"/>
        <v>0.43857673138757475</v>
      </c>
      <c r="G41" s="21"/>
      <c r="H41" s="28">
        <f>LARGE((F41,C41),1)</f>
        <v>0.43857673138757475</v>
      </c>
      <c r="I41" s="21"/>
      <c r="J41" s="17">
        <f t="shared" si="1"/>
        <v>1.0777429876334956</v>
      </c>
      <c r="K41" s="358">
        <f t="shared" si="2"/>
        <v>1.0777429876334956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0.32555200000000006</v>
      </c>
      <c r="D42" s="19"/>
      <c r="E42" s="20">
        <v>7.1820490673641038</v>
      </c>
      <c r="F42" s="356">
        <f t="shared" si="3"/>
        <v>0.44076707146753952</v>
      </c>
      <c r="G42" s="19"/>
      <c r="H42" s="29">
        <f>LARGE((F42,C42),1)</f>
        <v>0.44076707146753952</v>
      </c>
      <c r="I42" s="19"/>
      <c r="J42" s="17">
        <f t="shared" si="1"/>
        <v>1.0831254520753415</v>
      </c>
      <c r="K42" s="358">
        <f t="shared" si="2"/>
        <v>1.0831254520753415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0.32555200000000006</v>
      </c>
      <c r="D43" s="21"/>
      <c r="E43" s="22">
        <v>7.2025057658561762</v>
      </c>
      <c r="F43" s="356">
        <f t="shared" si="3"/>
        <v>0.44190660850395719</v>
      </c>
      <c r="G43" s="21"/>
      <c r="H43" s="28">
        <f>LARGE((F43,C43),1)</f>
        <v>0.44190660850395719</v>
      </c>
      <c r="I43" s="21"/>
      <c r="J43" s="17">
        <f t="shared" si="1"/>
        <v>1.0859257101881288</v>
      </c>
      <c r="K43" s="358">
        <f t="shared" si="2"/>
        <v>1.0859257101881288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0.32555200000000006</v>
      </c>
      <c r="D44" s="21"/>
      <c r="E44" s="22">
        <v>7.201054454770782</v>
      </c>
      <c r="F44" s="356">
        <f t="shared" si="3"/>
        <v>0.44182576345783153</v>
      </c>
      <c r="G44" s="21"/>
      <c r="H44" s="28">
        <f>LARGE((F44,C44),1)</f>
        <v>0.44182576345783153</v>
      </c>
      <c r="I44" s="21"/>
      <c r="J44" s="17">
        <f t="shared" si="1"/>
        <v>1.0857270444238254</v>
      </c>
      <c r="K44" s="358">
        <f t="shared" si="2"/>
        <v>1.0857270444238254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0.32555200000000006</v>
      </c>
      <c r="D45" s="21"/>
      <c r="E45" s="22">
        <v>7.2579732326380704</v>
      </c>
      <c r="F45" s="356">
        <f t="shared" si="3"/>
        <v>0.44499641464930012</v>
      </c>
      <c r="G45" s="21"/>
      <c r="H45" s="28">
        <f>LARGE((F45,C45),1)</f>
        <v>0.44499641464930012</v>
      </c>
      <c r="I45" s="21"/>
      <c r="J45" s="17">
        <f t="shared" si="1"/>
        <v>1.093518490807736</v>
      </c>
      <c r="K45" s="358">
        <f t="shared" si="2"/>
        <v>1.093518490807736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0.32555200000000006</v>
      </c>
      <c r="D46" s="21"/>
      <c r="E46" s="22">
        <v>7.4530716678962357</v>
      </c>
      <c r="F46" s="356">
        <f t="shared" si="3"/>
        <v>0.45586434100652545</v>
      </c>
      <c r="G46" s="21"/>
      <c r="H46" s="28">
        <f>LARGE((F46,C46),1)</f>
        <v>0.45586434100652545</v>
      </c>
      <c r="I46" s="21"/>
      <c r="J46" s="17">
        <f t="shared" si="1"/>
        <v>1.1202249496400585</v>
      </c>
      <c r="K46" s="358">
        <f t="shared" si="2"/>
        <v>1.1202249496400585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0.32555200000000006</v>
      </c>
      <c r="E47" s="13">
        <v>7.6190747951749582</v>
      </c>
      <c r="F47" s="356">
        <f t="shared" si="3"/>
        <v>0.46511151800180461</v>
      </c>
      <c r="H47" s="25">
        <f>LARGE((F47,C47),1)</f>
        <v>0.46511151800180461</v>
      </c>
      <c r="J47" s="17">
        <f t="shared" si="1"/>
        <v>1.1429486361670138</v>
      </c>
      <c r="K47" s="358">
        <f t="shared" si="2"/>
        <v>1.1429486361670138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0.32555200000000006</v>
      </c>
      <c r="E48" s="13">
        <v>7.6467580130679549</v>
      </c>
      <c r="F48" s="356">
        <f t="shared" si="3"/>
        <v>0.46665360711694287</v>
      </c>
      <c r="H48" s="25">
        <f>LARGE((F48,C48),1)</f>
        <v>0.46665360711694287</v>
      </c>
      <c r="J48" s="17">
        <f t="shared" si="1"/>
        <v>1.1467381115568458</v>
      </c>
      <c r="K48" s="358">
        <f t="shared" si="2"/>
        <v>1.1467381115568458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0.32555200000000006</v>
      </c>
      <c r="E49" s="13">
        <v>7.3106694578485287</v>
      </c>
      <c r="F49" s="356">
        <f t="shared" si="3"/>
        <v>0.44793184923714391</v>
      </c>
      <c r="H49" s="25">
        <f>LARGE((F49,C49),1)</f>
        <v>0.44793184923714391</v>
      </c>
      <c r="J49" s="17">
        <f t="shared" si="1"/>
        <v>1.1007319242078535</v>
      </c>
      <c r="K49" s="358">
        <f t="shared" si="2"/>
        <v>1.1007319242078535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0.32555200000000006</v>
      </c>
      <c r="E50" s="13">
        <v>6.7713989804860244</v>
      </c>
      <c r="F50" s="356">
        <f t="shared" si="3"/>
        <v>0.41789187568816999</v>
      </c>
      <c r="H50" s="25">
        <f>LARGE((F50,C50),1)</f>
        <v>0.41789187568816999</v>
      </c>
      <c r="J50" s="17">
        <f t="shared" si="1"/>
        <v>1.0269127529566273</v>
      </c>
      <c r="K50" s="358">
        <f t="shared" si="2"/>
        <v>1.0269127529566273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0.32555200000000006</v>
      </c>
      <c r="E51" s="13">
        <v>5.8765900800064319</v>
      </c>
      <c r="F51" s="356">
        <f t="shared" si="3"/>
        <v>0.36804669255621025</v>
      </c>
      <c r="H51" s="25">
        <f>LARGE((F51,C51),1)</f>
        <v>0.36804669255621025</v>
      </c>
      <c r="J51" s="17">
        <f t="shared" si="1"/>
        <v>0.9044249583629288</v>
      </c>
      <c r="K51" s="358">
        <f t="shared" si="2"/>
        <v>0.9044249583629288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0.32555200000000006</v>
      </c>
      <c r="E52" s="13">
        <v>5.6870679840690128</v>
      </c>
      <c r="F52" s="356">
        <f t="shared" si="3"/>
        <v>0.35748939526682227</v>
      </c>
      <c r="H52" s="25">
        <f>LARGE((F52,C52),1)</f>
        <v>0.35748939526682227</v>
      </c>
      <c r="J52" s="17">
        <f t="shared" si="1"/>
        <v>0.87848182844355982</v>
      </c>
      <c r="K52" s="358">
        <f t="shared" si="2"/>
        <v>0.87848182844355982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0.32555200000000006</v>
      </c>
      <c r="E53" s="13">
        <v>5.6937036394890406</v>
      </c>
      <c r="F53" s="356">
        <f t="shared" si="3"/>
        <v>0.35785903336433628</v>
      </c>
      <c r="H53" s="25">
        <f>LARGE((F53,C53),1)</f>
        <v>0.35785903336433628</v>
      </c>
      <c r="J53" s="17">
        <f t="shared" si="1"/>
        <v>0.87939016406432458</v>
      </c>
      <c r="K53" s="358">
        <f t="shared" si="2"/>
        <v>0.87939016406432458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0.32555200000000006</v>
      </c>
      <c r="E54" s="13">
        <v>5.7365346715307135</v>
      </c>
      <c r="F54" s="356">
        <f t="shared" si="3"/>
        <v>0.36024492898372912</v>
      </c>
      <c r="H54" s="25">
        <f>LARGE((F54,C54),1)</f>
        <v>0.36024492898372912</v>
      </c>
      <c r="J54" s="17">
        <f t="shared" si="1"/>
        <v>0.88525317978996687</v>
      </c>
      <c r="K54" s="358">
        <f t="shared" si="2"/>
        <v>0.88525317978996687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0.32555200000000006</v>
      </c>
      <c r="E55" s="13">
        <v>5.7427381985793025</v>
      </c>
      <c r="F55" s="356">
        <f t="shared" si="3"/>
        <v>0.3605904954411428</v>
      </c>
      <c r="H55" s="25">
        <f>LARGE((F55,C55),1)</f>
        <v>0.3605904954411428</v>
      </c>
      <c r="J55" s="17">
        <f t="shared" si="1"/>
        <v>0.88610236261154662</v>
      </c>
      <c r="K55" s="358">
        <f t="shared" si="2"/>
        <v>0.88610236261154662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0.32555200000000006</v>
      </c>
      <c r="E56" s="13">
        <v>5.7198971249540609</v>
      </c>
      <c r="F56" s="356">
        <f t="shared" si="3"/>
        <v>0.35931813717875799</v>
      </c>
      <c r="H56" s="25">
        <f>LARGE((F56,C56),1)</f>
        <v>0.35931813717875799</v>
      </c>
      <c r="J56" s="17">
        <f t="shared" si="1"/>
        <v>0.88297571430372523</v>
      </c>
      <c r="K56" s="358">
        <f t="shared" si="2"/>
        <v>0.88297571430372523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0.32555200000000006</v>
      </c>
      <c r="E57" s="13">
        <v>5.7114902748926415</v>
      </c>
      <c r="F57" s="356">
        <f t="shared" si="3"/>
        <v>0.35884983497406392</v>
      </c>
      <c r="H57" s="25">
        <f>LARGE((F57,C57),1)</f>
        <v>0.35884983497406392</v>
      </c>
      <c r="J57" s="17">
        <f t="shared" si="1"/>
        <v>0.88182492498664156</v>
      </c>
      <c r="K57" s="358">
        <f t="shared" si="2"/>
        <v>0.88182492498664156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0.32555200000000006</v>
      </c>
      <c r="E58" s="13">
        <v>6.0873975998008243</v>
      </c>
      <c r="F58" s="356">
        <f t="shared" si="3"/>
        <v>0.37978969089263032</v>
      </c>
      <c r="H58" s="25">
        <f>LARGE((F58,C58),1)</f>
        <v>0.37978969089263032</v>
      </c>
      <c r="J58" s="17">
        <f t="shared" si="1"/>
        <v>0.93328178820619823</v>
      </c>
      <c r="K58" s="358">
        <f t="shared" si="2"/>
        <v>0.93328178820619823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0.32555200000000006</v>
      </c>
      <c r="E59" s="13">
        <v>6.2382653727440669</v>
      </c>
      <c r="F59" s="356">
        <f t="shared" si="3"/>
        <v>0.38819375545550666</v>
      </c>
      <c r="H59" s="25">
        <f>LARGE((F59,C59),1)</f>
        <v>0.38819375545550666</v>
      </c>
      <c r="J59" s="17">
        <f t="shared" si="1"/>
        <v>0.95393363998502634</v>
      </c>
      <c r="K59" s="358">
        <f t="shared" si="2"/>
        <v>0.95393363998502634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0.32555200000000006</v>
      </c>
      <c r="E60" s="13">
        <v>6.2945228713505186</v>
      </c>
      <c r="F60" s="356">
        <f t="shared" si="3"/>
        <v>0.39132757019414144</v>
      </c>
      <c r="H60" s="25">
        <f>LARGE((F60,C60),1)</f>
        <v>0.39132757019414144</v>
      </c>
      <c r="J60" s="17">
        <f t="shared" si="1"/>
        <v>0.96163456576925688</v>
      </c>
      <c r="K60" s="358">
        <f t="shared" si="2"/>
        <v>0.96163456576925688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0.32555200000000006</v>
      </c>
      <c r="E61" s="13">
        <v>6.118492706993865</v>
      </c>
      <c r="F61" s="356">
        <f t="shared" si="3"/>
        <v>0.38152183874198042</v>
      </c>
      <c r="H61" s="25">
        <f>LARGE((F61,C61),1)</f>
        <v>0.38152183874198042</v>
      </c>
      <c r="J61" s="17">
        <f t="shared" si="1"/>
        <v>0.93753830722460407</v>
      </c>
      <c r="K61" s="358">
        <f t="shared" si="2"/>
        <v>0.93753830722460407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0.32555200000000006</v>
      </c>
      <c r="E62" s="13">
        <v>5.8847220564336942</v>
      </c>
      <c r="F62" s="356">
        <f t="shared" si="3"/>
        <v>0.36849968297016844</v>
      </c>
      <c r="H62" s="25">
        <f>LARGE((F62,C62),1)</f>
        <v>0.36849968297016844</v>
      </c>
      <c r="J62" s="17">
        <f t="shared" si="1"/>
        <v>0.90553812102562647</v>
      </c>
      <c r="K62" s="358">
        <f t="shared" si="2"/>
        <v>0.90553812102562647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0.32555200000000006</v>
      </c>
      <c r="E63" s="13">
        <v>5.3757000985210386</v>
      </c>
      <c r="F63" s="356">
        <f t="shared" si="3"/>
        <v>0.34014469823907534</v>
      </c>
      <c r="H63" s="25">
        <f>LARGE((F63,C63),1)</f>
        <v>0.34014469823907534</v>
      </c>
      <c r="J63" s="17">
        <f t="shared" si="1"/>
        <v>0.83585958185254661</v>
      </c>
      <c r="K63" s="358">
        <f t="shared" si="2"/>
        <v>0.83585958185254661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0.32555200000000006</v>
      </c>
      <c r="E64" s="13">
        <v>5.3307544263094746</v>
      </c>
      <c r="F64" s="356">
        <f t="shared" si="3"/>
        <v>0.33764100693563204</v>
      </c>
      <c r="H64" s="25">
        <f>LARGE((F64,C64),1)</f>
        <v>0.33764100693563204</v>
      </c>
      <c r="J64" s="17">
        <f t="shared" si="1"/>
        <v>0.82970709916850649</v>
      </c>
      <c r="K64" s="358">
        <f t="shared" si="2"/>
        <v>0.82970709916850649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0.32555200000000006</v>
      </c>
      <c r="E65" s="13">
        <v>5.3929144589178284</v>
      </c>
      <c r="F65" s="356">
        <f t="shared" si="3"/>
        <v>0.34110362136335098</v>
      </c>
      <c r="H65" s="25">
        <f>LARGE((F65,C65),1)</f>
        <v>0.34110362136335098</v>
      </c>
      <c r="J65" s="17">
        <f t="shared" si="1"/>
        <v>0.83821600570932064</v>
      </c>
      <c r="K65" s="358">
        <f t="shared" si="2"/>
        <v>0.83821600570932064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0.32555200000000006</v>
      </c>
      <c r="E66" s="13">
        <v>5.4145649107353426</v>
      </c>
      <c r="F66" s="356">
        <f t="shared" si="3"/>
        <v>0.34230965623309273</v>
      </c>
      <c r="H66" s="25">
        <f>LARGE((F66,C66),1)</f>
        <v>0.34230965623309273</v>
      </c>
      <c r="J66" s="17">
        <f t="shared" si="1"/>
        <v>0.84117967325181286</v>
      </c>
      <c r="K66" s="358">
        <f t="shared" si="2"/>
        <v>0.84117967325181286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0.32555200000000006</v>
      </c>
      <c r="E67" s="13">
        <v>5.4535569435251281</v>
      </c>
      <c r="F67" s="356">
        <f t="shared" si="3"/>
        <v>0.34448170102841447</v>
      </c>
      <c r="H67" s="25">
        <f>LARGE((F67,C67),1)</f>
        <v>0.34448170102841447</v>
      </c>
      <c r="J67" s="17">
        <f t="shared" si="1"/>
        <v>0.84651717950659666</v>
      </c>
      <c r="K67" s="358">
        <f t="shared" si="2"/>
        <v>0.84651717950659666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0.32555200000000006</v>
      </c>
      <c r="E68" s="13">
        <v>5.4519859386863461</v>
      </c>
      <c r="F68" s="356">
        <f t="shared" si="3"/>
        <v>0.34439418846137548</v>
      </c>
      <c r="H68" s="25">
        <f>LARGE((F68,C68),1)</f>
        <v>0.34439418846137548</v>
      </c>
      <c r="J68" s="17">
        <f t="shared" si="1"/>
        <v>0.84630212921161707</v>
      </c>
      <c r="K68" s="358">
        <f t="shared" si="2"/>
        <v>0.84630212921161707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0.32555200000000006</v>
      </c>
      <c r="E69" s="13">
        <v>5.4649555487799661</v>
      </c>
      <c r="F69" s="356">
        <f t="shared" si="3"/>
        <v>0.34511665846577549</v>
      </c>
      <c r="H69" s="25">
        <f>LARGE((F69,C69),1)</f>
        <v>0.34511665846577549</v>
      </c>
      <c r="J69" s="17">
        <f t="shared" si="1"/>
        <v>0.84807750151318495</v>
      </c>
      <c r="K69" s="358">
        <f t="shared" si="2"/>
        <v>0.84807750151318495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0.32555200000000006</v>
      </c>
      <c r="E70" s="13">
        <v>5.856793048113631</v>
      </c>
      <c r="F70" s="356">
        <f t="shared" si="3"/>
        <v>0.36694390213957828</v>
      </c>
      <c r="H70" s="25">
        <f>LARGE((F70,C70),1)</f>
        <v>0.36694390213957828</v>
      </c>
      <c r="J70" s="17">
        <f t="shared" si="1"/>
        <v>0.90171500009725825</v>
      </c>
      <c r="K70" s="358">
        <f t="shared" si="2"/>
        <v>0.90171500009725825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0.32555200000000006</v>
      </c>
      <c r="E71" s="13">
        <v>6.0503834476854896</v>
      </c>
      <c r="F71" s="356">
        <f t="shared" si="3"/>
        <v>0.37772782361608198</v>
      </c>
      <c r="H71" s="25">
        <f>LARGE((F71,C71),1)</f>
        <v>0.37772782361608198</v>
      </c>
      <c r="J71" s="17">
        <f t="shared" si="1"/>
        <v>0.92821502829921354</v>
      </c>
      <c r="K71" s="358">
        <f t="shared" si="2"/>
        <v>0.92821502829921354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0.32555200000000006</v>
      </c>
      <c r="E72" s="13">
        <v>6.1064092503376921</v>
      </c>
      <c r="F72" s="356">
        <f t="shared" si="3"/>
        <v>0.38084873176956291</v>
      </c>
      <c r="H72" s="25">
        <f>LARGE((F72,C72),1)</f>
        <v>0.38084873176956291</v>
      </c>
      <c r="J72" s="17">
        <f t="shared" si="1"/>
        <v>0.93588423789640462</v>
      </c>
      <c r="K72" s="358">
        <f t="shared" si="2"/>
        <v>0.93588423789640462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0.32555200000000006</v>
      </c>
      <c r="E73" s="13">
        <v>5.9311147455705688</v>
      </c>
      <c r="F73" s="356">
        <f t="shared" si="3"/>
        <v>0.37108398011425381</v>
      </c>
      <c r="H73" s="25">
        <f>LARGE((F73,C73),1)</f>
        <v>0.37108398011425381</v>
      </c>
      <c r="J73" s="17">
        <f t="shared" si="1"/>
        <v>0.9118886816588534</v>
      </c>
      <c r="K73" s="358">
        <f t="shared" si="2"/>
        <v>0.9118886816588534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0.32555200000000006</v>
      </c>
      <c r="E74" s="13">
        <v>5.7992376773024041</v>
      </c>
      <c r="F74" s="356">
        <f t="shared" si="3"/>
        <v>0.36373778964251235</v>
      </c>
      <c r="H74" s="25">
        <f>LARGE((F74,C74),1)</f>
        <v>0.36373778964251235</v>
      </c>
      <c r="J74" s="17">
        <f t="shared" si="1"/>
        <v>0.89383641235197409</v>
      </c>
      <c r="K74" s="358">
        <f t="shared" si="2"/>
        <v>0.89383641235197409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0.32555200000000006</v>
      </c>
      <c r="E75" s="13">
        <v>5.4361109198299129</v>
      </c>
      <c r="F75" s="356">
        <f t="shared" si="3"/>
        <v>0.34350987313807224</v>
      </c>
      <c r="H75" s="25">
        <f>LARGE((F75,C75),1)</f>
        <v>0.34350987313807224</v>
      </c>
      <c r="J75" s="17">
        <f t="shared" si="1"/>
        <v>0.84412904393294397</v>
      </c>
      <c r="K75" s="358">
        <f t="shared" si="2"/>
        <v>0.84412904393294397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0.32555200000000006</v>
      </c>
      <c r="E76" s="13">
        <v>5.4054726524320262</v>
      </c>
      <c r="F76" s="356">
        <f t="shared" si="3"/>
        <v>0.34180317347463007</v>
      </c>
      <c r="H76" s="25">
        <f>LARGE((F76,C76),1)</f>
        <v>0.34180317347463007</v>
      </c>
      <c r="J76" s="17">
        <f t="shared" si="1"/>
        <v>0.83993506038882892</v>
      </c>
      <c r="K76" s="358">
        <f t="shared" si="2"/>
        <v>0.83993506038882892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6"/>
  <sheetViews>
    <sheetView workbookViewId="0">
      <selection activeCell="M42" sqref="M42"/>
    </sheetView>
  </sheetViews>
  <sheetFormatPr defaultRowHeight="12.75" x14ac:dyDescent="0.2"/>
  <sheetData>
    <row r="26" spans="4:4" x14ac:dyDescent="0.2">
      <c r="D26" t="s">
        <v>24</v>
      </c>
    </row>
  </sheetData>
  <pageMargins left="0.33" right="0.46" top="0.65" bottom="0.64" header="0.5" footer="0.5"/>
  <pageSetup scale="92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workbookViewId="0">
      <selection activeCell="I52" sqref="I52"/>
    </sheetView>
  </sheetViews>
  <sheetFormatPr defaultRowHeight="12.75" x14ac:dyDescent="0.2"/>
  <sheetData/>
  <printOptions horizontalCentered="1" verticalCentered="1"/>
  <pageMargins left="0.75" right="0.75" top="0.75" bottom="0.75" header="0.5" footer="0.5"/>
  <pageSetup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3"/>
  <sheetViews>
    <sheetView topLeftCell="Q53" workbookViewId="0">
      <selection activeCell="AB34" sqref="AB34:AB83"/>
    </sheetView>
  </sheetViews>
  <sheetFormatPr defaultRowHeight="12.75" x14ac:dyDescent="0.2"/>
  <cols>
    <col min="1" max="1" width="10.140625" style="54" customWidth="1"/>
    <col min="2" max="2" width="8.28515625" style="54" customWidth="1"/>
    <col min="3" max="3" width="10.28515625" style="54" customWidth="1"/>
    <col min="4" max="4" width="9" style="54" customWidth="1"/>
    <col min="5" max="5" width="8.28515625" style="54" customWidth="1"/>
    <col min="6" max="6" width="5.7109375" style="54" customWidth="1"/>
    <col min="7" max="7" width="7.42578125" style="54" customWidth="1"/>
    <col min="8" max="8" width="7.28515625" style="54" customWidth="1"/>
    <col min="9" max="9" width="6.85546875" style="54" customWidth="1"/>
    <col min="10" max="11" width="8.140625" style="54" customWidth="1"/>
    <col min="12" max="12" width="7.28515625" style="54" customWidth="1"/>
    <col min="13" max="13" width="7.42578125" style="54" customWidth="1"/>
    <col min="14" max="14" width="6" style="54" customWidth="1"/>
    <col min="15" max="15" width="6.85546875" style="54" customWidth="1"/>
    <col min="16" max="16" width="9" style="54" customWidth="1"/>
    <col min="17" max="17" width="7.42578125" style="54" customWidth="1"/>
    <col min="18" max="18" width="12.42578125" style="40" customWidth="1"/>
    <col min="19" max="19" width="8.5703125" style="54" customWidth="1"/>
    <col min="20" max="20" width="9.140625" style="54"/>
    <col min="21" max="21" width="9.42578125" style="54" customWidth="1"/>
    <col min="22" max="22" width="9.7109375" style="54" customWidth="1"/>
    <col min="23" max="23" width="8.85546875" style="54" customWidth="1"/>
    <col min="24" max="24" width="7.140625" style="54" customWidth="1"/>
    <col min="25" max="26" width="9.140625" style="54"/>
    <col min="27" max="27" width="10" style="350" customWidth="1"/>
    <col min="28" max="28" width="10" style="54" customWidth="1"/>
    <col min="29" max="32" width="9.140625" style="54"/>
    <col min="33" max="33" width="7.85546875" style="351" customWidth="1"/>
    <col min="34" max="34" width="10.5703125" style="54" customWidth="1"/>
    <col min="35" max="35" width="12.140625" style="54" customWidth="1"/>
    <col min="36" max="36" width="10.5703125" style="54" customWidth="1"/>
    <col min="37" max="37" width="12.5703125" style="54" customWidth="1"/>
    <col min="38" max="38" width="6.28515625" style="54" customWidth="1"/>
    <col min="39" max="39" width="10.7109375" style="54" customWidth="1"/>
    <col min="40" max="44" width="9.140625" style="54"/>
    <col min="45" max="45" width="4.7109375" style="54" customWidth="1"/>
    <col min="46" max="46" width="9.140625" style="352"/>
    <col min="47" max="47" width="4.5703125" style="54" customWidth="1"/>
    <col min="48" max="48" width="9.140625" style="54"/>
    <col min="49" max="50" width="4.7109375" style="54" customWidth="1"/>
    <col min="51" max="51" width="9.140625" style="54"/>
    <col min="52" max="54" width="10" style="353" customWidth="1"/>
    <col min="55" max="16384" width="9.140625" style="54"/>
  </cols>
  <sheetData>
    <row r="1" spans="1:85" ht="13.5" thickBot="1" x14ac:dyDescent="0.25">
      <c r="A1" s="30">
        <v>36936</v>
      </c>
      <c r="B1" s="31" t="s">
        <v>26</v>
      </c>
      <c r="C1" s="32"/>
      <c r="D1" s="33"/>
      <c r="E1" s="34"/>
      <c r="F1" s="35"/>
      <c r="G1" s="33"/>
      <c r="H1" s="33"/>
      <c r="I1" s="36"/>
      <c r="J1" s="37" t="s">
        <v>27</v>
      </c>
      <c r="K1" s="33"/>
      <c r="L1" s="33"/>
      <c r="M1" s="38"/>
      <c r="N1" s="39"/>
      <c r="O1" s="36"/>
      <c r="P1" s="39"/>
      <c r="Q1" s="36"/>
      <c r="S1" s="41" t="s">
        <v>28</v>
      </c>
      <c r="T1" s="42">
        <v>7.15</v>
      </c>
      <c r="U1" s="38"/>
      <c r="V1" s="33"/>
      <c r="W1" s="34"/>
      <c r="X1" s="43"/>
      <c r="Y1" s="33"/>
      <c r="Z1" s="36"/>
      <c r="AA1" s="44"/>
      <c r="AB1" s="36"/>
      <c r="AC1" s="39"/>
      <c r="AD1" s="38"/>
      <c r="AE1" s="38"/>
      <c r="AF1" s="33"/>
      <c r="AG1" s="45"/>
      <c r="AH1" s="46"/>
      <c r="AI1" s="47">
        <v>3.180000000000005E-2</v>
      </c>
      <c r="AJ1" s="33"/>
      <c r="AK1" s="33"/>
      <c r="AL1" s="33"/>
      <c r="AM1" s="48"/>
      <c r="AN1" s="48"/>
      <c r="AO1" s="48"/>
      <c r="AP1" s="48"/>
      <c r="AQ1" s="48"/>
      <c r="AR1" s="48"/>
      <c r="AS1" s="48"/>
      <c r="AT1" s="48"/>
      <c r="AU1" s="48"/>
      <c r="AV1" s="49" t="s">
        <v>29</v>
      </c>
      <c r="AW1" s="50" t="s">
        <v>30</v>
      </c>
      <c r="AX1" s="50"/>
      <c r="AY1" s="50"/>
      <c r="AZ1" s="51"/>
      <c r="BA1" s="51"/>
      <c r="BB1" s="51"/>
      <c r="BC1" s="48"/>
      <c r="BD1" s="48"/>
      <c r="BE1" s="48"/>
      <c r="BF1" s="48"/>
      <c r="BG1" s="48"/>
      <c r="BH1" s="48"/>
      <c r="BI1" s="48"/>
      <c r="BJ1" s="48"/>
      <c r="BK1" s="48"/>
      <c r="BL1" s="52"/>
      <c r="BM1" s="53"/>
      <c r="BN1" s="53"/>
      <c r="BO1" s="53"/>
      <c r="BP1" s="53"/>
      <c r="BQ1" s="53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</row>
    <row r="2" spans="1:85" x14ac:dyDescent="0.2">
      <c r="A2" s="55"/>
      <c r="B2" s="55"/>
      <c r="C2" s="56"/>
      <c r="D2" s="33"/>
      <c r="E2" s="34"/>
      <c r="F2" s="35"/>
      <c r="G2" s="33"/>
      <c r="H2" s="33"/>
      <c r="I2" s="36"/>
      <c r="J2" s="57" t="s">
        <v>31</v>
      </c>
      <c r="K2" s="33"/>
      <c r="L2" s="33"/>
      <c r="M2" s="38"/>
      <c r="N2" s="33"/>
      <c r="O2" s="58"/>
      <c r="P2" s="59" t="s">
        <v>32</v>
      </c>
      <c r="Q2" s="60">
        <v>0.45850000000000002</v>
      </c>
      <c r="S2" s="33"/>
      <c r="T2" s="61" t="s">
        <v>33</v>
      </c>
      <c r="U2" s="38"/>
      <c r="V2" s="33">
        <v>-2.5000000000000001E-3</v>
      </c>
      <c r="W2" s="34"/>
      <c r="X2" s="43"/>
      <c r="Y2" s="33">
        <v>2.9787499999999998</v>
      </c>
      <c r="Z2" s="36">
        <v>2.9837500000000001</v>
      </c>
      <c r="AA2" s="62"/>
      <c r="AB2" s="36">
        <v>1.4999999999999999E-2</v>
      </c>
      <c r="AC2" s="39"/>
      <c r="AD2" s="63"/>
      <c r="AE2" s="38"/>
      <c r="AF2" s="33"/>
      <c r="AG2" s="45"/>
      <c r="AH2" s="64"/>
      <c r="AI2" s="47">
        <v>1.9000000000000128E-2</v>
      </c>
      <c r="AJ2" s="33"/>
      <c r="AK2" s="33"/>
      <c r="AL2" s="65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51"/>
      <c r="BA2" s="51"/>
      <c r="BB2" s="51"/>
      <c r="BC2" s="48"/>
      <c r="BD2" s="48"/>
      <c r="BE2" s="48"/>
      <c r="BF2" s="48"/>
      <c r="BG2" s="48"/>
      <c r="BH2" s="48"/>
      <c r="BI2" s="48"/>
      <c r="BJ2" s="48"/>
      <c r="BK2" s="48"/>
      <c r="BL2" s="53"/>
      <c r="BM2" s="66"/>
      <c r="BN2" s="67"/>
      <c r="BO2" s="67"/>
      <c r="BP2" s="67"/>
      <c r="BQ2" s="6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</row>
    <row r="3" spans="1:85" ht="12.75" customHeight="1" x14ac:dyDescent="0.2">
      <c r="A3" s="55"/>
      <c r="B3" s="55"/>
      <c r="C3" s="55"/>
      <c r="D3" s="33"/>
      <c r="E3" s="33"/>
      <c r="F3" s="36"/>
      <c r="G3" s="33"/>
      <c r="H3" s="69"/>
      <c r="I3" s="36"/>
      <c r="J3" s="70" t="s">
        <v>34</v>
      </c>
      <c r="K3" s="33"/>
      <c r="L3" s="33"/>
      <c r="M3" s="71"/>
      <c r="N3" s="33"/>
      <c r="O3" s="48"/>
      <c r="P3" s="72" t="s">
        <v>35</v>
      </c>
      <c r="Q3" s="73">
        <v>0.46642857142857136</v>
      </c>
      <c r="S3" s="69" t="s">
        <v>36</v>
      </c>
      <c r="T3" s="74">
        <v>-0.21</v>
      </c>
      <c r="U3" s="75">
        <v>36951</v>
      </c>
      <c r="V3" s="33" t="s">
        <v>37</v>
      </c>
      <c r="W3" s="39"/>
      <c r="X3" s="43"/>
      <c r="Y3" s="76"/>
      <c r="Z3" s="36"/>
      <c r="AA3" s="77"/>
      <c r="AB3" s="38">
        <v>-8.3564074219479909E-2</v>
      </c>
      <c r="AC3" s="39"/>
      <c r="AD3" s="38"/>
      <c r="AE3" s="36"/>
      <c r="AF3" s="33"/>
      <c r="AG3" s="45"/>
      <c r="AH3" s="78"/>
      <c r="AI3" s="47">
        <v>1.2299999999999756E-2</v>
      </c>
      <c r="AJ3"/>
      <c r="AK3">
        <v>-13946.346508791621</v>
      </c>
      <c r="AL3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51"/>
      <c r="BA3" s="79"/>
      <c r="BB3" s="79"/>
      <c r="BC3" s="48"/>
      <c r="BD3" s="48"/>
      <c r="BE3" s="48"/>
      <c r="BF3" s="48"/>
      <c r="BG3" s="48"/>
      <c r="BH3" s="48"/>
      <c r="BI3" s="48"/>
      <c r="BJ3" s="48"/>
      <c r="BK3" s="48"/>
      <c r="BL3" s="53"/>
      <c r="BM3" s="66"/>
      <c r="BN3" s="67"/>
      <c r="BO3" s="67"/>
      <c r="BP3" s="67"/>
      <c r="BQ3" s="6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</row>
    <row r="4" spans="1:85" x14ac:dyDescent="0.2">
      <c r="A4" s="80" t="s">
        <v>38</v>
      </c>
      <c r="B4" s="81"/>
      <c r="C4" s="82" t="s">
        <v>39</v>
      </c>
      <c r="D4" s="83"/>
      <c r="E4" s="83"/>
      <c r="F4" s="81"/>
      <c r="G4" s="83"/>
      <c r="H4" s="83"/>
      <c r="I4" s="81"/>
      <c r="J4" s="83"/>
      <c r="K4" s="83"/>
      <c r="L4" s="83"/>
      <c r="M4" s="81"/>
      <c r="N4" s="83"/>
      <c r="O4" s="48"/>
      <c r="P4"/>
      <c r="Q4" s="84"/>
      <c r="S4" s="69" t="s">
        <v>40</v>
      </c>
      <c r="T4" s="85">
        <v>0</v>
      </c>
      <c r="U4" s="81"/>
      <c r="V4" s="83"/>
      <c r="W4" s="83"/>
      <c r="X4" s="43"/>
      <c r="Y4" s="83"/>
      <c r="Z4" s="81"/>
      <c r="AA4" s="86"/>
      <c r="AB4" s="81"/>
      <c r="AC4" s="83"/>
      <c r="AD4" s="81"/>
      <c r="AE4" s="81"/>
      <c r="AF4" s="83"/>
      <c r="AG4" s="45"/>
      <c r="AH4" s="83"/>
      <c r="AI4" s="81"/>
      <c r="AJ4" s="83"/>
      <c r="AK4" s="83"/>
      <c r="AL4" s="83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>
        <v>0.25</v>
      </c>
      <c r="AZ4" s="51"/>
      <c r="BA4" s="79"/>
      <c r="BB4" s="79"/>
      <c r="BC4" s="48"/>
      <c r="BD4" s="48"/>
      <c r="BE4" s="48"/>
      <c r="BF4" s="48"/>
      <c r="BG4" s="48"/>
      <c r="BH4" s="48"/>
      <c r="BI4" s="48"/>
      <c r="BJ4" s="48"/>
      <c r="BK4" s="48"/>
      <c r="BL4" s="53"/>
      <c r="BM4" s="66"/>
      <c r="BN4" s="67"/>
      <c r="BO4" s="67"/>
      <c r="BP4" s="67"/>
      <c r="BQ4" s="6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</row>
    <row r="5" spans="1:85" x14ac:dyDescent="0.2">
      <c r="A5" s="80" t="s">
        <v>41</v>
      </c>
      <c r="B5" s="38"/>
      <c r="C5" s="87">
        <v>-9.0390840454648291E-2</v>
      </c>
      <c r="D5" s="88"/>
      <c r="E5" s="34"/>
      <c r="F5" s="35"/>
      <c r="G5" s="88"/>
      <c r="H5" s="33"/>
      <c r="I5" s="89" t="s">
        <v>42</v>
      </c>
      <c r="J5" s="34"/>
      <c r="K5" s="88">
        <v>1.6E-2</v>
      </c>
      <c r="L5" s="90"/>
      <c r="M5" s="91" t="s">
        <v>43</v>
      </c>
      <c r="N5" s="92"/>
      <c r="O5" s="93">
        <v>0.62349999999999994</v>
      </c>
      <c r="P5" s="94" t="s">
        <v>44</v>
      </c>
      <c r="Q5" s="95">
        <v>-1.4999999999999999E-2</v>
      </c>
      <c r="S5" s="96" t="s">
        <v>45</v>
      </c>
      <c r="T5" s="97">
        <v>0.82200000000000006</v>
      </c>
      <c r="U5" s="38"/>
      <c r="V5" s="90" t="s">
        <v>46</v>
      </c>
      <c r="W5" s="39"/>
      <c r="X5" s="43"/>
      <c r="Y5" s="98"/>
      <c r="Z5" s="36"/>
      <c r="AA5" s="99">
        <v>3.27</v>
      </c>
      <c r="AB5" s="100" t="s">
        <v>46</v>
      </c>
      <c r="AC5" s="101" t="s">
        <v>47</v>
      </c>
      <c r="AD5" s="102">
        <v>2.4449999999999998</v>
      </c>
      <c r="AE5" s="36"/>
      <c r="AF5" s="33"/>
      <c r="AG5" s="45"/>
      <c r="AH5" s="46"/>
      <c r="AI5" s="36"/>
      <c r="AJ5" s="33"/>
      <c r="AK5" s="33"/>
      <c r="AL5" s="65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1"/>
      <c r="BA5" s="51"/>
      <c r="BB5" s="51"/>
      <c r="BC5" s="48"/>
      <c r="BD5" s="48"/>
      <c r="BE5" s="48"/>
      <c r="BF5" s="48"/>
      <c r="BG5" s="48"/>
      <c r="BH5" s="103"/>
      <c r="BI5" s="48"/>
      <c r="BJ5" s="48"/>
      <c r="BK5" s="48"/>
      <c r="BL5" s="53"/>
      <c r="BM5" s="66"/>
      <c r="BN5" s="67"/>
      <c r="BO5" s="67"/>
      <c r="BP5" s="67"/>
      <c r="BQ5" s="6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</row>
    <row r="6" spans="1:85" x14ac:dyDescent="0.2">
      <c r="A6" s="36"/>
      <c r="B6" s="104"/>
      <c r="C6" s="105">
        <v>0.01</v>
      </c>
      <c r="D6"/>
      <c r="E6"/>
      <c r="F6" s="106"/>
      <c r="G6" s="69"/>
      <c r="H6" s="69"/>
      <c r="I6" s="96"/>
      <c r="J6" s="107"/>
      <c r="K6" s="69"/>
      <c r="L6" s="69"/>
      <c r="M6" s="96"/>
      <c r="N6" s="69"/>
      <c r="O6" s="96"/>
      <c r="P6" s="108" t="s">
        <v>48</v>
      </c>
      <c r="Q6" s="109">
        <v>-7.4999999999999997E-3</v>
      </c>
      <c r="S6" s="69" t="s">
        <v>49</v>
      </c>
      <c r="T6" s="110">
        <v>0.47162857142857145</v>
      </c>
      <c r="U6" s="38"/>
      <c r="V6" s="33"/>
      <c r="W6" s="39"/>
      <c r="X6" s="43"/>
      <c r="Y6" s="69"/>
      <c r="Z6" s="96"/>
      <c r="AA6" s="77"/>
      <c r="AB6" s="111">
        <v>-0.36161059050214273</v>
      </c>
      <c r="AC6" s="98"/>
      <c r="AD6" s="102"/>
      <c r="AE6" s="36"/>
      <c r="AF6" s="33"/>
      <c r="AG6" s="45"/>
      <c r="AH6" s="33" t="s">
        <v>50</v>
      </c>
      <c r="AI6" s="36"/>
      <c r="AJ6" s="33"/>
      <c r="AK6" s="33"/>
      <c r="AL6" s="65"/>
      <c r="AM6" s="48"/>
      <c r="AN6" s="48"/>
      <c r="AO6" s="48"/>
      <c r="AP6" s="48"/>
      <c r="AQ6" s="48"/>
      <c r="AR6" s="48"/>
      <c r="AS6" s="48"/>
      <c r="AT6" s="48"/>
      <c r="AU6" s="48"/>
      <c r="AV6" s="112" t="s">
        <v>51</v>
      </c>
      <c r="AW6" s="48"/>
      <c r="AX6" s="48"/>
      <c r="AY6" s="48"/>
      <c r="AZ6" s="51"/>
      <c r="BA6" s="113"/>
      <c r="BB6" s="113"/>
      <c r="BC6" s="48"/>
      <c r="BD6" s="48"/>
      <c r="BE6" s="48"/>
      <c r="BF6" s="48"/>
      <c r="BG6" s="48"/>
      <c r="BH6" s="48"/>
      <c r="BI6" s="48"/>
      <c r="BJ6" s="48"/>
      <c r="BK6" s="48"/>
      <c r="BL6" s="53"/>
      <c r="BM6" s="66"/>
      <c r="BN6" s="67"/>
      <c r="BO6" s="67"/>
      <c r="BP6" s="67"/>
      <c r="BQ6" s="6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</row>
    <row r="7" spans="1:85" x14ac:dyDescent="0.2">
      <c r="A7" s="36" t="s">
        <v>52</v>
      </c>
      <c r="B7" s="100" t="s">
        <v>53</v>
      </c>
      <c r="C7" s="100" t="s">
        <v>54</v>
      </c>
      <c r="D7" s="90" t="s">
        <v>55</v>
      </c>
      <c r="E7" s="90" t="s">
        <v>56</v>
      </c>
      <c r="F7" s="100" t="s">
        <v>57</v>
      </c>
      <c r="G7" s="90" t="s">
        <v>58</v>
      </c>
      <c r="H7" s="90" t="s">
        <v>59</v>
      </c>
      <c r="I7" s="100" t="s">
        <v>60</v>
      </c>
      <c r="J7" s="90" t="s">
        <v>61</v>
      </c>
      <c r="K7" s="90" t="s">
        <v>62</v>
      </c>
      <c r="L7" s="90" t="s">
        <v>63</v>
      </c>
      <c r="M7" s="100" t="s">
        <v>64</v>
      </c>
      <c r="N7" s="90" t="s">
        <v>65</v>
      </c>
      <c r="O7" s="100" t="s">
        <v>66</v>
      </c>
      <c r="P7" s="90" t="s">
        <v>67</v>
      </c>
      <c r="Q7" s="100" t="s">
        <v>68</v>
      </c>
      <c r="R7" s="114" t="s">
        <v>69</v>
      </c>
      <c r="S7" s="115" t="s">
        <v>70</v>
      </c>
      <c r="T7" s="90" t="s">
        <v>71</v>
      </c>
      <c r="U7" s="100" t="s">
        <v>72</v>
      </c>
      <c r="V7" s="90" t="s">
        <v>73</v>
      </c>
      <c r="W7" s="90" t="s">
        <v>74</v>
      </c>
      <c r="X7" s="100" t="s">
        <v>75</v>
      </c>
      <c r="Y7" s="43"/>
      <c r="Z7" s="100" t="s">
        <v>76</v>
      </c>
      <c r="AA7" s="116" t="s">
        <v>77</v>
      </c>
      <c r="AB7" s="100" t="s">
        <v>78</v>
      </c>
      <c r="AC7" s="90" t="s">
        <v>79</v>
      </c>
      <c r="AD7" s="100" t="s">
        <v>80</v>
      </c>
      <c r="AE7" s="100" t="s">
        <v>81</v>
      </c>
      <c r="AF7" s="90" t="s">
        <v>82</v>
      </c>
      <c r="AG7" s="100" t="s">
        <v>83</v>
      </c>
      <c r="AH7" s="117" t="s">
        <v>84</v>
      </c>
      <c r="AI7" s="100" t="s">
        <v>85</v>
      </c>
      <c r="AJ7" s="90" t="s">
        <v>86</v>
      </c>
      <c r="AK7" s="90" t="s">
        <v>87</v>
      </c>
      <c r="AL7" s="90" t="s">
        <v>88</v>
      </c>
      <c r="AM7" s="100" t="s">
        <v>89</v>
      </c>
      <c r="AN7" s="118" t="s">
        <v>90</v>
      </c>
      <c r="AO7" s="48" t="s">
        <v>91</v>
      </c>
      <c r="AP7" s="48"/>
      <c r="AQ7" s="48" t="s">
        <v>92</v>
      </c>
      <c r="AR7" s="48" t="s">
        <v>93</v>
      </c>
      <c r="AS7" s="48"/>
      <c r="AT7" s="48" t="s">
        <v>68</v>
      </c>
      <c r="AU7" s="48"/>
      <c r="AV7" s="112" t="s">
        <v>94</v>
      </c>
      <c r="AW7" s="48"/>
      <c r="AX7" s="119" t="s">
        <v>95</v>
      </c>
      <c r="AY7" s="119"/>
      <c r="AZ7" s="120" t="s">
        <v>96</v>
      </c>
      <c r="BA7" s="120" t="s">
        <v>97</v>
      </c>
      <c r="BB7" s="120" t="s">
        <v>98</v>
      </c>
      <c r="BC7" s="48"/>
      <c r="BD7" s="48"/>
      <c r="BE7" s="48"/>
      <c r="BF7" s="48"/>
      <c r="BG7" s="48"/>
      <c r="BH7" s="103"/>
      <c r="BI7" s="119"/>
      <c r="BJ7" s="48"/>
      <c r="BK7" s="48"/>
      <c r="BL7" s="53"/>
      <c r="BM7" s="66"/>
      <c r="BN7" s="67"/>
      <c r="BO7" s="67"/>
      <c r="BP7" s="67"/>
      <c r="BQ7" s="6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</row>
    <row r="8" spans="1:85" x14ac:dyDescent="0.2">
      <c r="A8" s="36">
        <v>1</v>
      </c>
      <c r="B8" s="35">
        <v>2</v>
      </c>
      <c r="C8" s="35">
        <v>3</v>
      </c>
      <c r="D8" s="34"/>
      <c r="E8" s="33"/>
      <c r="F8" s="36"/>
      <c r="G8" s="34"/>
      <c r="H8" s="34"/>
      <c r="I8" s="35"/>
      <c r="J8" s="34"/>
      <c r="K8" s="34"/>
      <c r="L8" s="33"/>
      <c r="M8" s="38"/>
      <c r="N8" s="39"/>
      <c r="O8" s="38"/>
      <c r="P8" s="39">
        <v>2.5000000000000001E-2</v>
      </c>
      <c r="Q8" s="100"/>
      <c r="R8" s="121" t="s">
        <v>99</v>
      </c>
      <c r="S8" s="122">
        <v>0.05</v>
      </c>
      <c r="T8" s="33"/>
      <c r="U8" s="71"/>
      <c r="V8" s="34"/>
      <c r="W8" s="39"/>
      <c r="X8" s="38"/>
      <c r="Y8" s="34"/>
      <c r="Z8" s="38">
        <v>0.11541666666666665</v>
      </c>
      <c r="AA8" s="77"/>
      <c r="AB8" s="123"/>
      <c r="AC8" s="33"/>
      <c r="AD8" s="36"/>
      <c r="AE8" s="36"/>
      <c r="AF8" s="33"/>
      <c r="AG8" s="36"/>
      <c r="AH8" s="124"/>
      <c r="AI8" s="35"/>
      <c r="AJ8" s="34"/>
      <c r="AK8" s="33"/>
      <c r="AL8" s="39"/>
      <c r="AM8" s="125"/>
      <c r="AN8" s="119"/>
      <c r="AO8" s="126" t="s">
        <v>100</v>
      </c>
      <c r="AP8" s="119"/>
      <c r="AQ8" s="119" t="s">
        <v>51</v>
      </c>
      <c r="AR8" s="119" t="s">
        <v>101</v>
      </c>
      <c r="AS8" s="119"/>
      <c r="AT8" s="119"/>
      <c r="AU8" s="119"/>
      <c r="AV8" s="119"/>
      <c r="AW8" s="119"/>
      <c r="AX8" s="119"/>
      <c r="AY8" s="119"/>
      <c r="AZ8" s="51"/>
      <c r="BA8" s="51"/>
      <c r="BB8" s="51"/>
      <c r="BC8" s="48"/>
      <c r="BD8" s="48"/>
      <c r="BE8" s="48"/>
      <c r="BF8" s="48"/>
      <c r="BG8" s="48"/>
      <c r="BH8" s="103"/>
      <c r="BI8" s="103"/>
      <c r="BJ8" s="119"/>
      <c r="BK8" s="48"/>
      <c r="BL8" s="103"/>
      <c r="BM8" s="53"/>
      <c r="BN8" s="66"/>
      <c r="BO8" s="67"/>
      <c r="BP8" s="67"/>
      <c r="BQ8" s="67"/>
      <c r="BR8" s="6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</row>
    <row r="9" spans="1:85" x14ac:dyDescent="0.2">
      <c r="A9" s="36"/>
      <c r="B9" s="36"/>
      <c r="C9" s="35"/>
      <c r="D9" s="88"/>
      <c r="E9" s="33"/>
      <c r="F9" s="36"/>
      <c r="G9" s="89"/>
      <c r="H9" s="89"/>
      <c r="I9" s="89"/>
      <c r="J9" s="38"/>
      <c r="K9" s="89"/>
      <c r="L9" s="88"/>
      <c r="M9" s="38"/>
      <c r="N9" s="38"/>
      <c r="O9" s="36"/>
      <c r="P9" s="127"/>
      <c r="Q9" s="36"/>
      <c r="R9" s="128" t="s">
        <v>102</v>
      </c>
      <c r="S9" s="122">
        <v>0</v>
      </c>
      <c r="T9" s="33"/>
      <c r="U9" s="36"/>
      <c r="V9" s="33"/>
      <c r="W9" s="36"/>
      <c r="X9" s="36"/>
      <c r="Y9" s="129"/>
      <c r="Z9" s="38"/>
      <c r="AA9" s="77"/>
      <c r="AB9" s="123">
        <v>3.1900399999999998</v>
      </c>
      <c r="AC9" s="36"/>
      <c r="AD9" s="36"/>
      <c r="AE9" s="36"/>
      <c r="AF9" s="36"/>
      <c r="AG9" s="36"/>
      <c r="AH9" s="45"/>
      <c r="AI9" s="36"/>
      <c r="AJ9" s="36"/>
      <c r="AK9" s="36"/>
      <c r="AL9" s="36"/>
      <c r="AM9" s="125"/>
      <c r="AN9" s="48"/>
      <c r="AO9" s="106"/>
      <c r="AP9" s="48"/>
      <c r="AQ9" s="119" t="s">
        <v>93</v>
      </c>
      <c r="AR9" s="119" t="s">
        <v>103</v>
      </c>
      <c r="AS9" s="48"/>
      <c r="AT9" s="48"/>
      <c r="AU9" s="48"/>
      <c r="AV9" s="48"/>
      <c r="AW9" s="48"/>
      <c r="AX9" s="48"/>
      <c r="AY9" s="48"/>
      <c r="AZ9" s="51"/>
      <c r="BA9" s="51"/>
      <c r="BB9" s="51"/>
      <c r="BC9" s="48"/>
      <c r="BD9" s="48"/>
      <c r="BE9" s="48"/>
      <c r="BF9" s="119"/>
      <c r="BG9" s="48"/>
      <c r="BH9" s="130"/>
      <c r="BI9" s="131"/>
      <c r="BJ9" s="119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</row>
    <row r="10" spans="1:85" hidden="1" x14ac:dyDescent="0.2">
      <c r="A10" s="132">
        <v>36220</v>
      </c>
      <c r="B10" s="133">
        <v>1.6659999999999999</v>
      </c>
      <c r="C10" s="134">
        <v>-0.10965045498908688</v>
      </c>
      <c r="D10" s="135">
        <v>-9.5785425634869359E-2</v>
      </c>
      <c r="E10" s="135">
        <v>-7.4987881603543416E-2</v>
      </c>
      <c r="F10" s="136">
        <v>0</v>
      </c>
      <c r="G10" s="137">
        <v>0.109</v>
      </c>
      <c r="H10" s="137">
        <v>0.109</v>
      </c>
      <c r="I10" s="138">
        <v>0.11900000000000001</v>
      </c>
      <c r="J10" s="137">
        <v>4.4000000000000004E-2</v>
      </c>
      <c r="K10" s="137">
        <v>6.4000000000000001E-2</v>
      </c>
      <c r="L10" s="137">
        <v>0.29400000000000004</v>
      </c>
      <c r="M10" s="139">
        <v>-0.156</v>
      </c>
      <c r="N10" s="137">
        <v>0</v>
      </c>
      <c r="O10" s="138">
        <v>-4.6000000000000006E-2</v>
      </c>
      <c r="P10" s="140">
        <v>-0.16599999999999993</v>
      </c>
      <c r="Q10" s="141">
        <v>0.15</v>
      </c>
      <c r="S10" s="142">
        <v>0.5</v>
      </c>
      <c r="T10" s="143"/>
      <c r="U10" s="144"/>
      <c r="V10" s="145">
        <v>1.556349545010913</v>
      </c>
      <c r="W10" s="145">
        <v>1.5702145743651306</v>
      </c>
      <c r="X10" s="146">
        <v>1.5910121183964565</v>
      </c>
      <c r="Y10" s="147">
        <v>2.8182428571428573</v>
      </c>
      <c r="Z10" s="148">
        <v>0.02</v>
      </c>
      <c r="AA10" s="149">
        <v>0.05</v>
      </c>
      <c r="AB10" s="150">
        <v>2.2450000000000001</v>
      </c>
      <c r="AC10" s="151">
        <v>2.2650000000000001</v>
      </c>
      <c r="AD10" s="146">
        <v>2.2949999999999999</v>
      </c>
      <c r="AE10" s="152">
        <v>1.5</v>
      </c>
      <c r="AF10" s="153">
        <v>1.51</v>
      </c>
      <c r="AG10" s="154">
        <v>1.62</v>
      </c>
      <c r="AH10" s="155"/>
      <c r="AI10" s="156">
        <v>1.5082500000000003</v>
      </c>
      <c r="AJ10" s="157">
        <v>4.821125465018701E-2</v>
      </c>
      <c r="AK10" s="157">
        <v>5.3977282405923005E-2</v>
      </c>
      <c r="AL10" s="158">
        <v>1.0978870460289796</v>
      </c>
      <c r="AM10" s="159">
        <v>1.1100544339223608</v>
      </c>
      <c r="AN10" s="160">
        <v>0</v>
      </c>
      <c r="AO10" s="161">
        <v>0.12</v>
      </c>
      <c r="AP10" s="162"/>
      <c r="AQ10" s="160">
        <v>-1.6310384551632686</v>
      </c>
      <c r="AR10" s="163">
        <v>-1.5213880001741817</v>
      </c>
      <c r="AS10" s="48"/>
      <c r="AT10" s="48"/>
      <c r="AU10" s="48"/>
      <c r="AV10" s="164">
        <v>0</v>
      </c>
      <c r="AW10" s="48"/>
      <c r="AX10" s="165"/>
      <c r="AY10" s="165"/>
      <c r="AZ10" s="51"/>
      <c r="BA10" s="51"/>
      <c r="BB10" s="51"/>
      <c r="BC10" s="130"/>
      <c r="BD10" s="166"/>
      <c r="BE10" s="48"/>
      <c r="BF10" s="130"/>
      <c r="BG10" s="48"/>
      <c r="BH10" s="103"/>
      <c r="BI10" s="103"/>
      <c r="BJ10" s="48"/>
      <c r="BK10" s="103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</row>
    <row r="11" spans="1:85" hidden="1" x14ac:dyDescent="0.2">
      <c r="A11" s="167">
        <v>36251</v>
      </c>
      <c r="B11" s="168">
        <v>1.8520000000000001</v>
      </c>
      <c r="C11" s="169">
        <v>-0.27171384777961216</v>
      </c>
      <c r="D11" s="170">
        <v>-0.13186551572471061</v>
      </c>
      <c r="E11" s="170">
        <v>-0.41156217983451415</v>
      </c>
      <c r="F11" s="171">
        <v>0</v>
      </c>
      <c r="G11" s="172">
        <v>0.13300000000000001</v>
      </c>
      <c r="H11" s="172">
        <v>0.128</v>
      </c>
      <c r="I11" s="173">
        <v>0.128</v>
      </c>
      <c r="J11" s="172">
        <v>5.7999999999999996E-2</v>
      </c>
      <c r="K11" s="172">
        <v>0.13550000000000001</v>
      </c>
      <c r="L11" s="172">
        <v>0.29799999999999999</v>
      </c>
      <c r="M11" s="174">
        <v>-0.312</v>
      </c>
      <c r="N11" s="137">
        <v>0</v>
      </c>
      <c r="O11" s="173">
        <v>-0.20199999999999999</v>
      </c>
      <c r="P11" s="93">
        <v>-0.33200000000000029</v>
      </c>
      <c r="Q11" s="175">
        <v>0.13</v>
      </c>
      <c r="R11" s="40">
        <v>0</v>
      </c>
      <c r="S11" s="176">
        <v>0.45750000000000002</v>
      </c>
      <c r="T11" s="177"/>
      <c r="U11" s="178"/>
      <c r="V11" s="35">
        <v>1.5802861522203882</v>
      </c>
      <c r="W11" s="35">
        <v>1.7201344842752897</v>
      </c>
      <c r="X11" s="179">
        <v>1.4404378201654862</v>
      </c>
      <c r="Y11" s="100"/>
      <c r="Z11" s="180">
        <v>0.2</v>
      </c>
      <c r="AA11" s="181">
        <v>-0.2</v>
      </c>
      <c r="AB11" s="182">
        <v>2.2576999999999998</v>
      </c>
      <c r="AC11" s="123">
        <v>2.46</v>
      </c>
      <c r="AD11" s="179">
        <v>2.06</v>
      </c>
      <c r="AE11" s="183">
        <v>1.51</v>
      </c>
      <c r="AF11" s="184">
        <v>1.5420000000000003</v>
      </c>
      <c r="AG11" s="185">
        <v>1.6420000000000003</v>
      </c>
      <c r="AH11" s="45"/>
      <c r="AI11" s="186">
        <v>1.44665</v>
      </c>
      <c r="AJ11" s="187">
        <v>4.820808572015501E-2</v>
      </c>
      <c r="AK11" s="187">
        <v>5.1410255700000011E-2</v>
      </c>
      <c r="AL11" s="165">
        <v>1</v>
      </c>
      <c r="AM11" s="188">
        <v>1</v>
      </c>
      <c r="AN11" s="164">
        <v>0</v>
      </c>
      <c r="AO11" s="189">
        <v>0.124</v>
      </c>
      <c r="AP11" s="48"/>
      <c r="AQ11" s="164">
        <v>-1.9978009884906509</v>
      </c>
      <c r="AR11" s="190">
        <v>-1.7260871407110387</v>
      </c>
      <c r="AS11" s="48"/>
      <c r="AT11" s="48"/>
      <c r="AU11" s="48"/>
      <c r="AV11" s="164">
        <v>5.0000000000000001E-3</v>
      </c>
      <c r="AW11" s="84"/>
      <c r="AX11" s="43"/>
      <c r="AY11" s="165"/>
      <c r="AZ11" s="51"/>
      <c r="BA11" s="51"/>
      <c r="BB11" s="51"/>
      <c r="BC11" s="130"/>
      <c r="BD11" s="166"/>
      <c r="BE11" s="48"/>
      <c r="BF11" s="130"/>
      <c r="BG11" s="48"/>
      <c r="BH11" s="103"/>
      <c r="BI11" s="103"/>
      <c r="BJ11" s="48"/>
      <c r="BK11" s="130"/>
      <c r="BL11" s="48"/>
      <c r="BM11" s="48"/>
      <c r="BN11" s="66"/>
      <c r="BO11" s="66"/>
      <c r="BP11" s="103"/>
      <c r="BQ11" s="48"/>
      <c r="BR11" s="103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</row>
    <row r="12" spans="1:85" s="222" customFormat="1" hidden="1" x14ac:dyDescent="0.2">
      <c r="A12" s="191">
        <v>36281</v>
      </c>
      <c r="B12" s="168">
        <v>2.3480000000000003</v>
      </c>
      <c r="C12" s="192">
        <v>-0.45576916608520102</v>
      </c>
      <c r="D12" s="193">
        <v>-0.41930999780167899</v>
      </c>
      <c r="E12" s="193">
        <v>-0.5469170867940063</v>
      </c>
      <c r="F12" s="194">
        <v>0</v>
      </c>
      <c r="G12" s="195">
        <v>0.09</v>
      </c>
      <c r="H12" s="195">
        <v>0.115</v>
      </c>
      <c r="I12" s="196">
        <v>0.1</v>
      </c>
      <c r="J12" s="195">
        <v>3.2000000000000001E-2</v>
      </c>
      <c r="K12" s="195">
        <v>7.2000000000000008E-2</v>
      </c>
      <c r="L12" s="195">
        <v>0.21199999999999999</v>
      </c>
      <c r="M12" s="197">
        <v>-0.34800000000000003</v>
      </c>
      <c r="N12" s="137">
        <v>0</v>
      </c>
      <c r="O12" s="196">
        <v>-0.25800000000000001</v>
      </c>
      <c r="P12" s="198">
        <v>-0.39800000000000035</v>
      </c>
      <c r="Q12" s="199">
        <v>0.17</v>
      </c>
      <c r="R12" s="200">
        <v>0.01</v>
      </c>
      <c r="S12" s="176">
        <v>0.55567500000000003</v>
      </c>
      <c r="T12" s="201"/>
      <c r="U12" s="202">
        <v>0.59750000000000003</v>
      </c>
      <c r="V12" s="203">
        <v>1.8922308339147993</v>
      </c>
      <c r="W12" s="203">
        <v>1.9286900021983213</v>
      </c>
      <c r="X12" s="204">
        <v>1.801082913205994</v>
      </c>
      <c r="Y12" s="205"/>
      <c r="Z12" s="206">
        <v>0.05</v>
      </c>
      <c r="AA12" s="181">
        <v>-0.125</v>
      </c>
      <c r="AB12" s="182">
        <v>2.5950000000000002</v>
      </c>
      <c r="AC12" s="207">
        <v>2.645</v>
      </c>
      <c r="AD12" s="204">
        <v>2.4700000000000002</v>
      </c>
      <c r="AE12" s="183">
        <v>1.95</v>
      </c>
      <c r="AF12" s="208">
        <v>2</v>
      </c>
      <c r="AG12" s="209">
        <v>2.09</v>
      </c>
      <c r="AH12" s="45"/>
      <c r="AI12" s="210">
        <v>1.4742500000000001</v>
      </c>
      <c r="AJ12" s="211">
        <v>4.6997604201600006E-2</v>
      </c>
      <c r="AK12" s="211">
        <v>5.0578951468342015E-2</v>
      </c>
      <c r="AL12" s="212">
        <v>1.0044502850986414</v>
      </c>
      <c r="AM12" s="213">
        <v>1.0044502850986414</v>
      </c>
      <c r="AN12" s="214">
        <v>0</v>
      </c>
      <c r="AO12" s="189">
        <v>0.12</v>
      </c>
      <c r="AP12" s="215"/>
      <c r="AQ12" s="214">
        <v>-0.45576916608520102</v>
      </c>
      <c r="AR12" s="216">
        <v>0</v>
      </c>
      <c r="AS12" s="215"/>
      <c r="AT12" s="215"/>
      <c r="AU12" s="215"/>
      <c r="AV12" s="164">
        <v>0</v>
      </c>
      <c r="AW12" s="84"/>
      <c r="AX12" s="43"/>
      <c r="AY12" s="212"/>
      <c r="AZ12" s="217"/>
      <c r="BA12" s="217"/>
      <c r="BB12" s="217"/>
      <c r="BC12" s="218"/>
      <c r="BD12" s="219"/>
      <c r="BE12" s="215"/>
      <c r="BF12" s="218"/>
      <c r="BG12" s="215"/>
      <c r="BH12" s="220"/>
      <c r="BI12" s="220"/>
      <c r="BJ12" s="220"/>
      <c r="BK12" s="218"/>
      <c r="BL12" s="215"/>
      <c r="BM12" s="215"/>
      <c r="BN12" s="221"/>
      <c r="BO12" s="221"/>
      <c r="BP12" s="220"/>
      <c r="BQ12" s="215"/>
      <c r="BR12" s="220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</row>
    <row r="13" spans="1:85" hidden="1" x14ac:dyDescent="0.2">
      <c r="A13" s="167">
        <v>36312</v>
      </c>
      <c r="B13" s="168">
        <v>2.226</v>
      </c>
      <c r="C13" s="223">
        <v>-0.26560170852554243</v>
      </c>
      <c r="D13" s="170">
        <v>-0.24758334187596098</v>
      </c>
      <c r="E13" s="224">
        <v>-0.35569354177344947</v>
      </c>
      <c r="F13" s="197">
        <v>9.9000000000000005E-2</v>
      </c>
      <c r="G13" s="195">
        <v>8.199999999999999E-2</v>
      </c>
      <c r="H13" s="195">
        <v>0.10700000000000001</v>
      </c>
      <c r="I13" s="196">
        <v>8.4000000000000005E-2</v>
      </c>
      <c r="J13" s="195">
        <v>0.05</v>
      </c>
      <c r="K13" s="195">
        <v>8.4000000000000005E-2</v>
      </c>
      <c r="L13" s="195">
        <v>0.19400000000000003</v>
      </c>
      <c r="M13" s="197">
        <v>-0.28499999999999998</v>
      </c>
      <c r="N13" s="137">
        <v>0</v>
      </c>
      <c r="O13" s="196">
        <v>-0.15</v>
      </c>
      <c r="P13" s="198">
        <v>-0.316</v>
      </c>
      <c r="Q13" s="199">
        <v>0.2</v>
      </c>
      <c r="S13" s="176">
        <v>0</v>
      </c>
      <c r="T13" s="176"/>
      <c r="U13" s="202">
        <v>0.38</v>
      </c>
      <c r="V13" s="35">
        <v>1.9603982914744575</v>
      </c>
      <c r="W13" s="35">
        <v>1.978416658124039</v>
      </c>
      <c r="X13" s="179">
        <v>1.8703064582265505</v>
      </c>
      <c r="Y13" s="129"/>
      <c r="Z13" s="206">
        <v>2.5000000000000001E-2</v>
      </c>
      <c r="AA13" s="181">
        <v>-0.125</v>
      </c>
      <c r="AB13" s="182">
        <v>2.72</v>
      </c>
      <c r="AC13" s="123">
        <v>2.7450000000000001</v>
      </c>
      <c r="AD13" s="179">
        <v>2.5950000000000002</v>
      </c>
      <c r="AE13" s="183">
        <v>1.91</v>
      </c>
      <c r="AF13" s="184">
        <v>1.9410000000000001</v>
      </c>
      <c r="AG13" s="185">
        <v>2.0760000000000001</v>
      </c>
      <c r="AH13" s="45"/>
      <c r="AI13" s="210">
        <v>1.4632500000000002</v>
      </c>
      <c r="AJ13" s="225">
        <v>4.6501354316044019E-2</v>
      </c>
      <c r="AK13" s="225">
        <v>5.0221837532552015E-2</v>
      </c>
      <c r="AL13" s="165">
        <v>1.0817004587208374</v>
      </c>
      <c r="AM13" s="188">
        <v>1.088434449983454</v>
      </c>
      <c r="AN13" s="164">
        <v>0</v>
      </c>
      <c r="AO13" s="189">
        <v>0.124</v>
      </c>
      <c r="AP13" s="48"/>
      <c r="AQ13" s="164">
        <v>-2.3160918332479072</v>
      </c>
      <c r="AR13" s="190">
        <v>-2.0504901247223648</v>
      </c>
      <c r="AS13" s="48"/>
      <c r="AT13" s="48"/>
      <c r="AU13" s="48"/>
      <c r="AV13" s="164">
        <v>0</v>
      </c>
      <c r="AW13" s="84"/>
      <c r="AX13" s="43"/>
      <c r="AY13" s="165">
        <v>1.25</v>
      </c>
      <c r="AZ13" s="51"/>
      <c r="BA13" s="51"/>
      <c r="BB13" s="51"/>
      <c r="BC13" s="130"/>
      <c r="BD13" s="166"/>
      <c r="BE13" s="48"/>
      <c r="BF13" s="130"/>
      <c r="BG13" s="48"/>
      <c r="BH13" s="103"/>
      <c r="BI13" s="103"/>
      <c r="BJ13" s="48"/>
      <c r="BK13" s="130"/>
      <c r="BL13" s="48"/>
      <c r="BM13" s="48"/>
      <c r="BN13" s="66"/>
      <c r="BO13" s="66"/>
      <c r="BP13" s="103"/>
      <c r="BQ13" s="48"/>
      <c r="BR13" s="103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</row>
    <row r="14" spans="1:85" hidden="1" x14ac:dyDescent="0.2">
      <c r="A14" s="167">
        <v>36342</v>
      </c>
      <c r="B14" s="168">
        <v>2.262</v>
      </c>
      <c r="C14" s="223">
        <v>-0.24389400270072592</v>
      </c>
      <c r="D14" s="170">
        <v>-0.22587519915341092</v>
      </c>
      <c r="E14" s="224">
        <v>-0.38083690966031947</v>
      </c>
      <c r="F14" s="197">
        <v>8.7999999999999995E-2</v>
      </c>
      <c r="G14" s="195">
        <v>5.8000000000000003E-2</v>
      </c>
      <c r="H14" s="195">
        <v>0.10800000000000001</v>
      </c>
      <c r="I14" s="196">
        <v>0.10299999999999999</v>
      </c>
      <c r="J14" s="195">
        <v>6.3E-2</v>
      </c>
      <c r="K14" s="195">
        <v>8.3000000000000004E-2</v>
      </c>
      <c r="L14" s="195">
        <v>0.25800000000000001</v>
      </c>
      <c r="M14" s="197">
        <v>-0.27200000000000002</v>
      </c>
      <c r="N14" s="137">
        <v>0</v>
      </c>
      <c r="O14" s="196">
        <v>-8.6999999999999994E-2</v>
      </c>
      <c r="P14" s="198">
        <v>-0.32200000000000001</v>
      </c>
      <c r="Q14" s="199">
        <v>0.08</v>
      </c>
      <c r="S14" s="176">
        <v>0.372</v>
      </c>
      <c r="T14" s="176"/>
      <c r="U14" s="202">
        <v>0.4</v>
      </c>
      <c r="V14" s="35">
        <v>2.0181059972992741</v>
      </c>
      <c r="W14" s="35">
        <v>2.0361248008465891</v>
      </c>
      <c r="X14" s="179">
        <v>1.8811630903396805</v>
      </c>
      <c r="Y14" s="129" t="s">
        <v>104</v>
      </c>
      <c r="Z14" s="206">
        <v>2.5000000000000001E-2</v>
      </c>
      <c r="AA14" s="181">
        <v>-0.19</v>
      </c>
      <c r="AB14" s="182">
        <v>2.8</v>
      </c>
      <c r="AC14" s="123">
        <v>2.8250000000000002</v>
      </c>
      <c r="AD14" s="179">
        <v>2.61</v>
      </c>
      <c r="AE14" s="183">
        <v>1.94</v>
      </c>
      <c r="AF14" s="184">
        <v>1.99</v>
      </c>
      <c r="AG14" s="185">
        <v>2.1749999999999998</v>
      </c>
      <c r="AH14" s="45"/>
      <c r="AI14" s="210">
        <v>1.5042500000000001</v>
      </c>
      <c r="AJ14" s="225">
        <v>4.7496795000000001E-2</v>
      </c>
      <c r="AK14" s="225">
        <v>5.6583459000000003E-2</v>
      </c>
      <c r="AL14" s="165">
        <v>1.0793298222804886</v>
      </c>
      <c r="AM14" s="188">
        <v>1.0949876314217233</v>
      </c>
      <c r="AN14" s="164">
        <v>0</v>
      </c>
      <c r="AO14" s="189">
        <v>0.12</v>
      </c>
      <c r="AP14" s="48"/>
      <c r="AQ14" s="164">
        <v>-2.395207146418481</v>
      </c>
      <c r="AR14" s="190">
        <v>0</v>
      </c>
      <c r="AS14" s="48"/>
      <c r="AT14" s="48"/>
      <c r="AU14" s="48"/>
      <c r="AV14" s="164">
        <v>0</v>
      </c>
      <c r="AW14" s="84"/>
      <c r="AX14" s="43"/>
      <c r="AY14" s="165">
        <v>1.25</v>
      </c>
      <c r="AZ14" s="51"/>
      <c r="BA14" s="51"/>
      <c r="BB14" s="51"/>
      <c r="BC14" s="130"/>
      <c r="BD14" s="166"/>
      <c r="BE14" s="48"/>
      <c r="BF14" s="130"/>
      <c r="BG14" s="48"/>
      <c r="BH14" s="103"/>
      <c r="BI14" s="103"/>
      <c r="BJ14" s="48"/>
      <c r="BK14" s="130"/>
      <c r="BL14" s="48"/>
      <c r="BM14" s="48"/>
      <c r="BN14" s="66"/>
      <c r="BO14" s="66"/>
      <c r="BP14" s="103"/>
      <c r="BQ14" s="48"/>
      <c r="BR14" s="103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</row>
    <row r="15" spans="1:85" hidden="1" x14ac:dyDescent="0.2">
      <c r="A15" s="167">
        <v>36373</v>
      </c>
      <c r="B15" s="168">
        <v>2.6010000000000004</v>
      </c>
      <c r="C15" s="223">
        <v>-0.6273861062367625</v>
      </c>
      <c r="D15" s="170">
        <v>-0.60985845176284381</v>
      </c>
      <c r="E15" s="224">
        <v>-0.45210956149757608</v>
      </c>
      <c r="F15" s="197">
        <v>3.9E-2</v>
      </c>
      <c r="G15" s="195">
        <v>9.0000000000000011E-3</v>
      </c>
      <c r="H15" s="195">
        <v>6.4000000000000001E-2</v>
      </c>
      <c r="I15" s="196">
        <v>2.4E-2</v>
      </c>
      <c r="J15" s="195">
        <v>8.4000000000000005E-2</v>
      </c>
      <c r="K15" s="195">
        <v>0.10400000000000001</v>
      </c>
      <c r="L15" s="195">
        <v>0.33</v>
      </c>
      <c r="M15" s="197">
        <v>-0.42499999999999999</v>
      </c>
      <c r="N15" s="137">
        <v>0</v>
      </c>
      <c r="O15" s="196">
        <v>-0.27500000000000002</v>
      </c>
      <c r="P15" s="93">
        <v>-0.39100000000000001</v>
      </c>
      <c r="Q15" s="199">
        <v>0.18</v>
      </c>
      <c r="S15" s="176">
        <v>0.69750000000000001</v>
      </c>
      <c r="T15" s="176"/>
      <c r="U15" s="202">
        <v>0.75</v>
      </c>
      <c r="V15" s="35">
        <v>1.9736138937632379</v>
      </c>
      <c r="W15" s="35">
        <v>1.9911415482371566</v>
      </c>
      <c r="X15" s="179">
        <v>2.1488904385024243</v>
      </c>
      <c r="Y15" s="226">
        <v>4.9802500000000007</v>
      </c>
      <c r="Z15" s="206">
        <v>2.5000000000000001E-2</v>
      </c>
      <c r="AA15" s="181">
        <v>0.25</v>
      </c>
      <c r="AB15" s="182">
        <v>2.8149999999999999</v>
      </c>
      <c r="AC15" s="123">
        <v>2.84</v>
      </c>
      <c r="AD15" s="179">
        <v>3.0649999999999999</v>
      </c>
      <c r="AE15" s="183">
        <v>2.21</v>
      </c>
      <c r="AF15" s="184">
        <v>2.1760000000000006</v>
      </c>
      <c r="AG15" s="185">
        <v>2.3260000000000005</v>
      </c>
      <c r="AH15" s="227">
        <v>-0.35</v>
      </c>
      <c r="AI15" s="210">
        <v>1.4932500000000002</v>
      </c>
      <c r="AJ15" s="225">
        <v>4.8412219944185007E-2</v>
      </c>
      <c r="AK15" s="225">
        <v>5.2667831385669016E-2</v>
      </c>
      <c r="AL15" s="165">
        <v>0.99973810098864824</v>
      </c>
      <c r="AM15" s="188">
        <v>0.99971537907275354</v>
      </c>
      <c r="AN15" s="164">
        <v>1.9000000000000003E-2</v>
      </c>
      <c r="AO15" s="189">
        <v>0.12</v>
      </c>
      <c r="AP15" s="48"/>
      <c r="AQ15" s="164">
        <v>-0.63089163713154628</v>
      </c>
      <c r="AR15" s="190">
        <v>-3.5055308947837815E-3</v>
      </c>
      <c r="AS15" s="48"/>
      <c r="AT15" s="48"/>
      <c r="AU15" s="48"/>
      <c r="AV15" s="164">
        <v>0</v>
      </c>
      <c r="AW15" s="84"/>
      <c r="AX15" s="43"/>
      <c r="AY15" s="165">
        <v>1.25</v>
      </c>
      <c r="AZ15" s="51"/>
      <c r="BA15" s="51"/>
      <c r="BB15" s="51"/>
      <c r="BC15" s="130"/>
      <c r="BD15" s="166"/>
      <c r="BE15" s="48"/>
      <c r="BF15" s="130"/>
      <c r="BG15" s="48"/>
      <c r="BH15" s="103"/>
      <c r="BI15" s="103"/>
      <c r="BJ15" s="48"/>
      <c r="BK15" s="130"/>
      <c r="BL15" s="48"/>
      <c r="BM15" s="48"/>
      <c r="BN15" s="66"/>
      <c r="BO15" s="66"/>
      <c r="BP15" s="103"/>
      <c r="BQ15" s="48"/>
      <c r="BR15" s="103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</row>
    <row r="16" spans="1:85" hidden="1" x14ac:dyDescent="0.2">
      <c r="A16" s="167">
        <v>36404</v>
      </c>
      <c r="B16" s="168">
        <v>2.9119999999999999</v>
      </c>
      <c r="C16" s="223">
        <v>-0.56011258103858497</v>
      </c>
      <c r="D16" s="170">
        <v>-0.54245576858391953</v>
      </c>
      <c r="E16" s="224">
        <v>-0.48242260623805722</v>
      </c>
      <c r="F16" s="197">
        <v>0.05</v>
      </c>
      <c r="G16" s="195">
        <v>0.03</v>
      </c>
      <c r="H16" s="195">
        <v>0.09</v>
      </c>
      <c r="I16" s="196">
        <v>0.05</v>
      </c>
      <c r="J16" s="195">
        <v>2.2499999999999999E-2</v>
      </c>
      <c r="K16" s="195">
        <v>4.7500000000000001E-2</v>
      </c>
      <c r="L16" s="195">
        <v>0.218</v>
      </c>
      <c r="M16" s="197">
        <v>-0.35499999999999998</v>
      </c>
      <c r="N16" s="195">
        <v>5.0000000000000001E-3</v>
      </c>
      <c r="O16" s="196">
        <v>-0.255</v>
      </c>
      <c r="P16" s="93">
        <v>-0.41199999999999998</v>
      </c>
      <c r="Q16" s="199">
        <v>8.2500000000000004E-2</v>
      </c>
      <c r="R16" s="40">
        <v>0.37</v>
      </c>
      <c r="S16" s="176">
        <v>0.51150000000000007</v>
      </c>
      <c r="T16" s="176"/>
      <c r="U16" s="202">
        <v>0.55000000000000004</v>
      </c>
      <c r="V16" s="35">
        <v>2.351887418961415</v>
      </c>
      <c r="W16" s="35">
        <v>2.3695442314160804</v>
      </c>
      <c r="X16" s="179">
        <v>2.4295773937619427</v>
      </c>
      <c r="Y16" s="226"/>
      <c r="Z16" s="206">
        <v>2.5000000000000001E-2</v>
      </c>
      <c r="AA16" s="181">
        <v>0.02</v>
      </c>
      <c r="AB16" s="182">
        <v>3.33</v>
      </c>
      <c r="AC16" s="123">
        <v>3.355</v>
      </c>
      <c r="AD16" s="179">
        <v>3.44</v>
      </c>
      <c r="AE16" s="183">
        <v>2.5</v>
      </c>
      <c r="AF16" s="184">
        <v>2.5569999999999999</v>
      </c>
      <c r="AG16" s="185">
        <v>2.657</v>
      </c>
      <c r="AH16" s="227">
        <v>-0.28499999999999998</v>
      </c>
      <c r="AI16" s="228">
        <v>1.4667000000000001</v>
      </c>
      <c r="AJ16" s="225">
        <v>4.8498679033737002E-2</v>
      </c>
      <c r="AK16" s="225">
        <v>5.7887780980724016E-2</v>
      </c>
      <c r="AL16" s="165">
        <v>1</v>
      </c>
      <c r="AM16" s="188">
        <v>1</v>
      </c>
      <c r="AN16" s="164">
        <v>0.03</v>
      </c>
      <c r="AO16" s="189">
        <v>0.124</v>
      </c>
      <c r="AP16" s="48"/>
      <c r="AQ16" s="164">
        <v>-2.8978745500362675</v>
      </c>
      <c r="AR16" s="190">
        <v>-2.3377619689976825</v>
      </c>
      <c r="AS16" s="48"/>
      <c r="AT16" s="48"/>
      <c r="AU16" s="48"/>
      <c r="AV16" s="164">
        <v>0</v>
      </c>
      <c r="AW16" s="84"/>
      <c r="AX16" s="43"/>
      <c r="AY16" s="165">
        <v>0.26</v>
      </c>
      <c r="AZ16" s="51"/>
      <c r="BA16" s="51"/>
      <c r="BB16" s="51"/>
      <c r="BC16" s="130"/>
      <c r="BD16" s="166"/>
      <c r="BE16" s="48"/>
      <c r="BF16" s="130"/>
      <c r="BG16" s="48"/>
      <c r="BH16" s="103"/>
      <c r="BI16" s="103"/>
      <c r="BJ16" s="48"/>
      <c r="BK16" s="130"/>
      <c r="BL16" s="48"/>
      <c r="BM16" s="48"/>
      <c r="BN16" s="66"/>
      <c r="BO16" s="66"/>
      <c r="BP16" s="103"/>
      <c r="BQ16" s="48"/>
      <c r="BR16" s="103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</row>
    <row r="17" spans="1:85" hidden="1" x14ac:dyDescent="0.2">
      <c r="A17" s="167">
        <v>36434</v>
      </c>
      <c r="B17" s="168">
        <v>2.56</v>
      </c>
      <c r="C17" s="223">
        <v>-0.25182070364556886</v>
      </c>
      <c r="D17" s="170">
        <v>-0.23384422937489591</v>
      </c>
      <c r="E17" s="224">
        <v>-0.24822540879143418</v>
      </c>
      <c r="F17" s="197">
        <v>0.06</v>
      </c>
      <c r="G17" s="195">
        <v>0.04</v>
      </c>
      <c r="H17" s="195">
        <v>7.4999999999999997E-2</v>
      </c>
      <c r="I17" s="196">
        <v>0.05</v>
      </c>
      <c r="J17" s="195">
        <v>0.05</v>
      </c>
      <c r="K17" s="195">
        <v>7.0000000000000007E-2</v>
      </c>
      <c r="L17" s="195">
        <v>0.25</v>
      </c>
      <c r="M17" s="197">
        <v>-0.19</v>
      </c>
      <c r="N17" s="195">
        <v>0.14000000000000001</v>
      </c>
      <c r="O17" s="196">
        <v>-0.01</v>
      </c>
      <c r="P17" s="93">
        <v>-0.17</v>
      </c>
      <c r="Q17" s="199">
        <v>0.09</v>
      </c>
      <c r="R17" s="40">
        <v>0.34</v>
      </c>
      <c r="S17" s="176">
        <v>0.54869999999999997</v>
      </c>
      <c r="T17" s="176"/>
      <c r="U17" s="202">
        <v>0.59</v>
      </c>
      <c r="V17" s="35">
        <v>2.3081792963544312</v>
      </c>
      <c r="W17" s="35">
        <v>2.3261557706251041</v>
      </c>
      <c r="X17" s="179">
        <v>2.3117745912085659</v>
      </c>
      <c r="Y17" s="226">
        <v>4.7823571428571423</v>
      </c>
      <c r="Z17" s="206">
        <v>2.5000000000000001E-2</v>
      </c>
      <c r="AA17" s="181">
        <v>5.0000000000000001E-3</v>
      </c>
      <c r="AB17" s="182">
        <v>3.21</v>
      </c>
      <c r="AC17" s="123">
        <v>3.2349999999999999</v>
      </c>
      <c r="AD17" s="179">
        <v>3.2149999999999999</v>
      </c>
      <c r="AE17" s="183">
        <v>2.39</v>
      </c>
      <c r="AF17" s="184">
        <v>2.37</v>
      </c>
      <c r="AG17" s="185">
        <v>2.5499999999999998</v>
      </c>
      <c r="AH17" s="227">
        <v>-0.21</v>
      </c>
      <c r="AI17" s="228">
        <v>1.4715</v>
      </c>
      <c r="AJ17" s="225">
        <v>4.7652980511766002E-2</v>
      </c>
      <c r="AK17" s="225">
        <v>5.7887780980724016E-2</v>
      </c>
      <c r="AL17" s="165">
        <v>0.9998710715883643</v>
      </c>
      <c r="AM17" s="188">
        <v>0.9998437744102483</v>
      </c>
      <c r="AN17" s="164">
        <v>0.04</v>
      </c>
      <c r="AO17" s="189">
        <v>0.12</v>
      </c>
      <c r="AP17" s="48"/>
      <c r="AQ17" s="164">
        <v>-2.5564047051458654</v>
      </c>
      <c r="AR17" s="190">
        <v>-2.3045840015002965</v>
      </c>
      <c r="AS17" s="48"/>
      <c r="AT17" s="48"/>
      <c r="AU17" s="48"/>
      <c r="AV17" s="164">
        <v>0</v>
      </c>
      <c r="AW17" s="84"/>
      <c r="AX17" s="43"/>
      <c r="AY17" s="165">
        <v>0.26</v>
      </c>
      <c r="AZ17" s="51"/>
      <c r="BA17" s="51"/>
      <c r="BB17" s="51"/>
      <c r="BC17" s="130"/>
      <c r="BD17" s="166"/>
      <c r="BE17" s="48"/>
      <c r="BF17" s="130"/>
      <c r="BG17" s="48"/>
      <c r="BH17" s="103"/>
      <c r="BI17" s="103"/>
      <c r="BJ17" s="48"/>
      <c r="BK17" s="130"/>
      <c r="BL17" s="48"/>
      <c r="BM17" s="48"/>
      <c r="BN17" s="66"/>
      <c r="BO17" s="66"/>
      <c r="BP17" s="103"/>
      <c r="BQ17" s="48"/>
      <c r="BR17" s="103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</row>
    <row r="18" spans="1:85" hidden="1" x14ac:dyDescent="0.2">
      <c r="A18" s="167">
        <v>36465</v>
      </c>
      <c r="B18" s="168">
        <v>3.0920000000000001</v>
      </c>
      <c r="C18" s="223">
        <v>-0.39707068969664761</v>
      </c>
      <c r="D18" s="170">
        <v>-0.27522548151803861</v>
      </c>
      <c r="E18" s="224">
        <v>-0.38990332450967058</v>
      </c>
      <c r="F18" s="197">
        <v>3.8000000000000006E-2</v>
      </c>
      <c r="G18" s="195">
        <v>3.8000000000000006E-2</v>
      </c>
      <c r="H18" s="195">
        <v>6.8000000000000005E-2</v>
      </c>
      <c r="I18" s="196">
        <v>0.23</v>
      </c>
      <c r="J18" s="195">
        <v>0.12</v>
      </c>
      <c r="K18" s="195">
        <v>0.17</v>
      </c>
      <c r="L18" s="195">
        <v>0.47800000000000004</v>
      </c>
      <c r="M18" s="197">
        <v>-0.22</v>
      </c>
      <c r="N18" s="195">
        <v>-0.01</v>
      </c>
      <c r="O18" s="196">
        <v>-0.08</v>
      </c>
      <c r="P18" s="93">
        <v>-0.17199999999999999</v>
      </c>
      <c r="Q18" s="199">
        <v>0.18</v>
      </c>
      <c r="R18" s="40">
        <v>0.27</v>
      </c>
      <c r="S18" s="176">
        <v>0.6</v>
      </c>
      <c r="T18" s="176"/>
      <c r="U18" s="202">
        <v>0.6</v>
      </c>
      <c r="V18" s="35">
        <v>2.6949293103033525</v>
      </c>
      <c r="W18" s="35">
        <v>2.8167745184819615</v>
      </c>
      <c r="X18" s="179">
        <v>2.7020966754903295</v>
      </c>
      <c r="Y18" s="226"/>
      <c r="Z18" s="206">
        <v>0.17</v>
      </c>
      <c r="AA18" s="181">
        <v>0.01</v>
      </c>
      <c r="AB18" s="182">
        <v>3.76</v>
      </c>
      <c r="AC18" s="123">
        <v>3.93</v>
      </c>
      <c r="AD18" s="179">
        <v>3.77</v>
      </c>
      <c r="AE18" s="229">
        <v>2.92</v>
      </c>
      <c r="AF18" s="184">
        <v>2.8719999999999999</v>
      </c>
      <c r="AG18" s="185">
        <v>3.012</v>
      </c>
      <c r="AH18" s="227">
        <v>-0.23</v>
      </c>
      <c r="AI18" s="210">
        <v>1.4737499999999999</v>
      </c>
      <c r="AJ18" s="225">
        <v>4.7187618011464004E-2</v>
      </c>
      <c r="AK18" s="225">
        <v>5.4620350596712018E-2</v>
      </c>
      <c r="AL18" s="165">
        <v>0.99961699694502315</v>
      </c>
      <c r="AM18" s="188">
        <v>0.9995574875706067</v>
      </c>
      <c r="AN18" s="164">
        <v>3.8000000000000006E-2</v>
      </c>
      <c r="AO18" s="189">
        <v>0.124</v>
      </c>
      <c r="AP18" s="48"/>
      <c r="AQ18" s="164">
        <v>-3.0848326348130231</v>
      </c>
      <c r="AR18" s="190">
        <v>-2.6877619451163755</v>
      </c>
      <c r="AS18" s="48"/>
      <c r="AT18" s="48"/>
      <c r="AU18" s="48"/>
      <c r="AV18" s="164">
        <v>5.0000000000000001E-3</v>
      </c>
      <c r="AW18" s="84"/>
      <c r="AX18" s="43"/>
      <c r="AY18" s="165">
        <v>0.26</v>
      </c>
      <c r="AZ18" s="51"/>
      <c r="BA18" s="51"/>
      <c r="BB18" s="51"/>
      <c r="BC18" s="130"/>
      <c r="BD18" s="166"/>
      <c r="BE18" s="48"/>
      <c r="BF18" s="130"/>
      <c r="BG18" s="48"/>
      <c r="BH18" s="103"/>
      <c r="BI18" s="103"/>
      <c r="BJ18" s="48"/>
      <c r="BK18" s="130"/>
      <c r="BL18" s="48"/>
      <c r="BM18" s="48"/>
      <c r="BN18" s="66"/>
      <c r="BO18" s="66"/>
      <c r="BP18" s="103"/>
      <c r="BQ18" s="48"/>
      <c r="BR18" s="103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</row>
    <row r="19" spans="1:85" hidden="1" x14ac:dyDescent="0.2">
      <c r="A19" s="167">
        <v>36495</v>
      </c>
      <c r="B19" s="168">
        <v>2.12</v>
      </c>
      <c r="C19" s="192">
        <v>0.13450000000000001</v>
      </c>
      <c r="D19" s="193">
        <v>-7.3000000000000001E-3</v>
      </c>
      <c r="E19" s="170">
        <v>-0.1129</v>
      </c>
      <c r="F19" s="197">
        <v>0.14000000000000001</v>
      </c>
      <c r="G19" s="195">
        <v>0.16</v>
      </c>
      <c r="H19" s="195">
        <v>0.17</v>
      </c>
      <c r="I19" s="196">
        <v>0.2</v>
      </c>
      <c r="J19" s="195">
        <v>7.0000000000000007E-2</v>
      </c>
      <c r="K19" s="195">
        <v>0.125</v>
      </c>
      <c r="L19" s="195">
        <v>0.53</v>
      </c>
      <c r="M19" s="197">
        <v>-0.03</v>
      </c>
      <c r="N19" s="195">
        <v>0.23499999999999999</v>
      </c>
      <c r="O19" s="196">
        <v>0.19500000000000001</v>
      </c>
      <c r="P19" s="230">
        <v>0.16</v>
      </c>
      <c r="Q19" s="199">
        <v>0.15</v>
      </c>
      <c r="R19" s="231">
        <v>0.3</v>
      </c>
      <c r="S19" s="176">
        <v>0.84750000000000003</v>
      </c>
      <c r="T19" s="176">
        <v>0.85</v>
      </c>
      <c r="U19" s="232">
        <v>0.84750000000000003</v>
      </c>
      <c r="V19" s="35">
        <v>2.2545000000000002</v>
      </c>
      <c r="W19" s="35">
        <v>2.1127000000000002</v>
      </c>
      <c r="X19" s="179">
        <v>2.0071000000000003</v>
      </c>
      <c r="Y19" s="205"/>
      <c r="Z19" s="206">
        <v>-0.19819999999999999</v>
      </c>
      <c r="AA19" s="181">
        <v>-0.34570000000000001</v>
      </c>
      <c r="AB19" s="233">
        <v>3.1501999999999999</v>
      </c>
      <c r="AC19" s="123">
        <v>2.952</v>
      </c>
      <c r="AD19" s="179">
        <v>2.8045</v>
      </c>
      <c r="AE19" s="229">
        <v>2.2799999999999998</v>
      </c>
      <c r="AF19" s="208">
        <v>2.09</v>
      </c>
      <c r="AG19" s="209">
        <v>2.3149999999999999</v>
      </c>
      <c r="AH19" s="234">
        <v>-4.4999999999999998E-2</v>
      </c>
      <c r="AI19" s="228">
        <v>1.4539000000000002</v>
      </c>
      <c r="AJ19" s="235">
        <v>4.9413468787229013E-2</v>
      </c>
      <c r="AK19" s="235">
        <v>5.6583459451999996E-2</v>
      </c>
      <c r="AL19" s="165">
        <v>0.99986636644452664</v>
      </c>
      <c r="AM19" s="188">
        <v>0.99984724555970628</v>
      </c>
      <c r="AN19" s="164">
        <v>0.16</v>
      </c>
      <c r="AO19" s="189">
        <v>0.12</v>
      </c>
      <c r="AP19" s="48"/>
      <c r="AQ19" s="164">
        <v>-2.12</v>
      </c>
      <c r="AR19" s="190">
        <v>-2.2541820390146703</v>
      </c>
      <c r="AS19" s="48"/>
      <c r="AT19" s="48"/>
      <c r="AU19" s="48"/>
      <c r="AV19" s="164">
        <v>5.0000000000000001E-3</v>
      </c>
      <c r="AW19" s="236"/>
      <c r="AX19" s="165"/>
      <c r="AY19" s="84">
        <v>0.26</v>
      </c>
      <c r="AZ19" s="237"/>
      <c r="BA19" s="238"/>
      <c r="BB19" s="238"/>
      <c r="BC19" s="239"/>
      <c r="BD19" s="166"/>
      <c r="BE19" s="48"/>
      <c r="BF19" s="130"/>
      <c r="BG19" s="48"/>
      <c r="BH19" s="103"/>
      <c r="BI19" s="103"/>
      <c r="BJ19" s="48"/>
      <c r="BK19" s="130"/>
      <c r="BL19" s="48"/>
      <c r="BM19" s="48"/>
      <c r="BN19" s="66"/>
      <c r="BO19" s="66"/>
      <c r="BP19" s="103"/>
      <c r="BQ19" s="48"/>
      <c r="BR19" s="103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</row>
    <row r="20" spans="1:85" hidden="1" x14ac:dyDescent="0.2">
      <c r="A20" s="167">
        <v>36526</v>
      </c>
      <c r="B20" s="168">
        <v>2.3440000000000003</v>
      </c>
      <c r="C20" s="192">
        <v>-0.18596049787916114</v>
      </c>
      <c r="D20" s="193">
        <v>-0.12430222638999444</v>
      </c>
      <c r="E20" s="170">
        <v>-0.18596049787916114</v>
      </c>
      <c r="F20" s="197">
        <v>6.5000000000000002E-2</v>
      </c>
      <c r="G20" s="195">
        <v>0.13</v>
      </c>
      <c r="H20" s="195">
        <v>0.13</v>
      </c>
      <c r="I20" s="196">
        <v>0.21</v>
      </c>
      <c r="J20" s="195">
        <v>0.09</v>
      </c>
      <c r="K20" s="195">
        <v>0.06</v>
      </c>
      <c r="L20" s="195">
        <v>1.3559999999999999</v>
      </c>
      <c r="M20" s="197">
        <v>-0.16399999999999998</v>
      </c>
      <c r="N20" s="195">
        <v>3.1000000000000003E-2</v>
      </c>
      <c r="O20" s="196">
        <v>-2.4E-2</v>
      </c>
      <c r="P20" s="230">
        <v>-3.1E-2</v>
      </c>
      <c r="Q20" s="199">
        <v>0.13500000000000001</v>
      </c>
      <c r="R20" s="231">
        <v>0.43</v>
      </c>
      <c r="S20" s="176">
        <v>0.4</v>
      </c>
      <c r="T20" s="176">
        <v>0.9</v>
      </c>
      <c r="U20" s="232">
        <v>0.4</v>
      </c>
      <c r="V20" s="35">
        <v>2.1580395021208392</v>
      </c>
      <c r="W20" s="35">
        <v>2.2196977736100059</v>
      </c>
      <c r="X20" s="179">
        <v>2.1580395021208392</v>
      </c>
      <c r="Y20" s="205"/>
      <c r="Z20" s="206">
        <v>8.5000000000000006E-2</v>
      </c>
      <c r="AA20" s="181">
        <v>0</v>
      </c>
      <c r="AB20" s="233">
        <v>2.9750000000000001</v>
      </c>
      <c r="AC20" s="123">
        <v>3.06</v>
      </c>
      <c r="AD20" s="179">
        <v>2.9750000000000001</v>
      </c>
      <c r="AE20" s="229">
        <v>2.3130000000000002</v>
      </c>
      <c r="AF20" s="208">
        <v>2.1800000000000002</v>
      </c>
      <c r="AG20" s="209">
        <v>2.3199999999999998</v>
      </c>
      <c r="AH20" s="234">
        <v>-0.16399999999999998</v>
      </c>
      <c r="AI20" s="228">
        <v>1.4465000000000001</v>
      </c>
      <c r="AJ20" s="235">
        <v>5.0961877278977011E-2</v>
      </c>
      <c r="AK20" s="235">
        <v>5.6580830843126012E-2</v>
      </c>
      <c r="AL20" s="165">
        <v>0.9997244819212816</v>
      </c>
      <c r="AM20" s="188">
        <v>0.99969452844652973</v>
      </c>
      <c r="AN20" s="164">
        <v>0.13</v>
      </c>
      <c r="AO20" s="189">
        <v>0.12</v>
      </c>
      <c r="AP20" s="48"/>
      <c r="AQ20" s="164">
        <v>-2.3440000000000003</v>
      </c>
      <c r="AR20" s="190">
        <v>-2.1580395021208392</v>
      </c>
      <c r="AS20" s="48"/>
      <c r="AT20" s="48"/>
      <c r="AU20" s="48"/>
      <c r="AV20" s="164">
        <v>5.0000000000000001E-3</v>
      </c>
      <c r="AW20" s="236"/>
      <c r="AX20" s="165"/>
      <c r="AY20" s="84"/>
      <c r="AZ20" s="237"/>
      <c r="BA20" s="238"/>
      <c r="BB20" s="238"/>
      <c r="BC20" s="239"/>
      <c r="BD20" s="166"/>
      <c r="BE20" s="48"/>
      <c r="BF20" s="130"/>
      <c r="BG20" s="48"/>
      <c r="BH20" s="103"/>
      <c r="BI20" s="103"/>
      <c r="BJ20" s="48"/>
      <c r="BK20" s="130"/>
      <c r="BL20" s="48"/>
      <c r="BM20" s="48"/>
      <c r="BN20" s="66"/>
      <c r="BO20" s="66"/>
      <c r="BP20" s="103"/>
      <c r="BQ20" s="48"/>
      <c r="BR20" s="103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</row>
    <row r="21" spans="1:85" hidden="1" x14ac:dyDescent="0.2">
      <c r="A21" s="167">
        <v>36557</v>
      </c>
      <c r="B21" s="168">
        <v>2.61</v>
      </c>
      <c r="C21" s="192">
        <v>-0.47374701958230414</v>
      </c>
      <c r="D21" s="193">
        <v>-0.41177381025278015</v>
      </c>
      <c r="E21" s="170">
        <v>-0.47374701958230414</v>
      </c>
      <c r="F21" s="197">
        <v>0.02</v>
      </c>
      <c r="G21" s="195">
        <v>0.13</v>
      </c>
      <c r="H21" s="195">
        <v>0.13</v>
      </c>
      <c r="I21" s="196">
        <v>0.28000000000000003</v>
      </c>
      <c r="J21" s="195">
        <v>0.08</v>
      </c>
      <c r="K21" s="195">
        <v>0.06</v>
      </c>
      <c r="L21" s="195">
        <v>2.8</v>
      </c>
      <c r="M21" s="197">
        <v>-0.26</v>
      </c>
      <c r="N21" s="195">
        <v>-7.0000000000000007E-2</v>
      </c>
      <c r="O21" s="196">
        <v>-0.12</v>
      </c>
      <c r="P21" s="230">
        <v>-0.25</v>
      </c>
      <c r="Q21" s="199">
        <v>0.1</v>
      </c>
      <c r="R21" s="231">
        <v>0.5</v>
      </c>
      <c r="S21" s="176">
        <v>0.6</v>
      </c>
      <c r="T21" s="176">
        <v>0.78500000000000003</v>
      </c>
      <c r="U21" s="232">
        <v>0.6</v>
      </c>
      <c r="V21" s="35">
        <v>2.1362529804176957</v>
      </c>
      <c r="W21" s="35">
        <v>2.1982261897472197</v>
      </c>
      <c r="X21" s="179">
        <v>2.1362529804176957</v>
      </c>
      <c r="Y21" s="205" t="s">
        <v>105</v>
      </c>
      <c r="Z21" s="206">
        <v>8.5000000000000006E-2</v>
      </c>
      <c r="AA21" s="181">
        <v>0</v>
      </c>
      <c r="AB21" s="233">
        <v>2.93</v>
      </c>
      <c r="AC21" s="123">
        <v>3.0150000000000001</v>
      </c>
      <c r="AD21" s="179">
        <v>2.93</v>
      </c>
      <c r="AE21" s="229">
        <v>2.35</v>
      </c>
      <c r="AF21" s="208">
        <v>2.35</v>
      </c>
      <c r="AG21" s="209">
        <v>2.4900000000000002</v>
      </c>
      <c r="AH21" s="234">
        <v>-0.26</v>
      </c>
      <c r="AI21" s="228">
        <v>1.4515</v>
      </c>
      <c r="AJ21" s="235">
        <v>5.1585864383055E-2</v>
      </c>
      <c r="AK21" s="235">
        <v>5.9845805981007992E-2</v>
      </c>
      <c r="AL21" s="165">
        <v>0.99986056602077245</v>
      </c>
      <c r="AM21" s="188">
        <v>0.99983856773125168</v>
      </c>
      <c r="AN21" s="164">
        <v>0.13</v>
      </c>
      <c r="AO21" s="189">
        <v>0.13300000000000001</v>
      </c>
      <c r="AP21" s="48"/>
      <c r="AQ21" s="164">
        <v>-2.61</v>
      </c>
      <c r="AR21" s="190">
        <v>-2.1362529804176957</v>
      </c>
      <c r="AS21" s="48"/>
      <c r="AT21" s="48"/>
      <c r="AU21" s="48"/>
      <c r="AV21" s="164">
        <v>5.0000000000000001E-3</v>
      </c>
      <c r="AW21" s="236"/>
      <c r="AX21" s="165"/>
      <c r="AY21" s="84"/>
      <c r="AZ21" s="237"/>
      <c r="BA21" s="238"/>
      <c r="BB21" s="238"/>
      <c r="BC21" s="239"/>
      <c r="BD21" s="166"/>
      <c r="BE21" s="48"/>
      <c r="BF21" s="130"/>
      <c r="BG21" s="48"/>
      <c r="BH21" s="103"/>
      <c r="BI21" s="103"/>
      <c r="BJ21" s="48"/>
      <c r="BK21" s="130"/>
      <c r="BL21" s="48"/>
      <c r="BM21" s="48"/>
      <c r="BN21" s="66"/>
      <c r="BO21" s="66"/>
      <c r="BP21" s="103"/>
      <c r="BQ21" s="48"/>
      <c r="BR21" s="103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</row>
    <row r="22" spans="1:85" hidden="1" x14ac:dyDescent="0.2">
      <c r="A22" s="167">
        <v>36586</v>
      </c>
      <c r="B22" s="168">
        <v>2.6030000000000002</v>
      </c>
      <c r="C22" s="192">
        <v>-0.32515722601856112</v>
      </c>
      <c r="D22" s="193">
        <v>-0.2633975335820633</v>
      </c>
      <c r="E22" s="170">
        <v>-0.38328399537056024</v>
      </c>
      <c r="F22" s="197">
        <v>0.17699999999999999</v>
      </c>
      <c r="G22" s="195">
        <v>0.19700000000000001</v>
      </c>
      <c r="H22" s="195">
        <v>0.19700000000000001</v>
      </c>
      <c r="I22" s="196">
        <v>0.217</v>
      </c>
      <c r="J22" s="195">
        <v>5.7000000000000002E-2</v>
      </c>
      <c r="K22" s="195">
        <v>8.7000000000000008E-2</v>
      </c>
      <c r="L22" s="195">
        <v>0.48</v>
      </c>
      <c r="M22" s="197">
        <v>-0.23499999999999999</v>
      </c>
      <c r="N22" s="195">
        <v>-1.8000000000000002E-2</v>
      </c>
      <c r="O22" s="196">
        <v>-0.14000000000000001</v>
      </c>
      <c r="P22" s="230">
        <v>-0.29300000000000015</v>
      </c>
      <c r="Q22" s="199">
        <v>0.13</v>
      </c>
      <c r="R22" s="231">
        <v>0.4</v>
      </c>
      <c r="S22" s="176">
        <v>0.4</v>
      </c>
      <c r="T22" s="176">
        <v>0.52</v>
      </c>
      <c r="U22" s="232">
        <v>0.4</v>
      </c>
      <c r="V22" s="35">
        <v>2.2778427739814391</v>
      </c>
      <c r="W22" s="35">
        <v>2.3396024664179369</v>
      </c>
      <c r="X22" s="179">
        <v>2.21971600462944</v>
      </c>
      <c r="Y22" s="205">
        <v>6.5000000000000002E-2</v>
      </c>
      <c r="Z22" s="206">
        <v>8.5000000000000006E-2</v>
      </c>
      <c r="AA22" s="181">
        <v>-0.08</v>
      </c>
      <c r="AB22" s="233">
        <v>3.1349999999999998</v>
      </c>
      <c r="AC22" s="123">
        <v>3.22</v>
      </c>
      <c r="AD22" s="179">
        <v>3.0550000000000002</v>
      </c>
      <c r="AE22" s="229">
        <v>2.31</v>
      </c>
      <c r="AF22" s="208">
        <v>2.3680000000000003</v>
      </c>
      <c r="AG22" s="209">
        <v>2.4630000000000001</v>
      </c>
      <c r="AH22" s="234">
        <v>-0.215</v>
      </c>
      <c r="AI22" s="228">
        <v>1.4488000000000001</v>
      </c>
      <c r="AJ22" s="235">
        <v>5.1160082072492015E-2</v>
      </c>
      <c r="AK22" s="235">
        <v>5.9192925200601015E-2</v>
      </c>
      <c r="AL22" s="165">
        <v>0.99986170239779781</v>
      </c>
      <c r="AM22" s="188">
        <v>0.99984030328489193</v>
      </c>
      <c r="AN22" s="164">
        <v>0.19700000000000001</v>
      </c>
      <c r="AO22" s="189">
        <v>0.12</v>
      </c>
      <c r="AP22" s="48"/>
      <c r="AQ22" s="164">
        <v>-2.6611267693519984</v>
      </c>
      <c r="AR22" s="190">
        <v>-2.3359695433334373</v>
      </c>
      <c r="AS22" s="48"/>
      <c r="AT22" s="48"/>
      <c r="AU22" s="48"/>
      <c r="AV22" s="164">
        <v>5.0000000000000001E-3</v>
      </c>
      <c r="AW22" s="236"/>
      <c r="AX22" s="165"/>
      <c r="AY22" s="84"/>
      <c r="AZ22" s="237"/>
      <c r="BA22" s="238"/>
      <c r="BB22" s="238"/>
      <c r="BC22" s="239"/>
      <c r="BD22" s="166"/>
      <c r="BE22" s="48"/>
      <c r="BF22" s="130"/>
      <c r="BG22" s="48"/>
      <c r="BH22" s="103"/>
      <c r="BI22" s="103"/>
      <c r="BJ22" s="48"/>
      <c r="BK22" s="130"/>
      <c r="BL22" s="48"/>
      <c r="BM22" s="48"/>
      <c r="BN22" s="66"/>
      <c r="BO22" s="66"/>
      <c r="BP22" s="103"/>
      <c r="BQ22" s="48"/>
      <c r="BR22" s="103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</row>
    <row r="23" spans="1:85" hidden="1" x14ac:dyDescent="0.2">
      <c r="A23" s="167">
        <v>36617</v>
      </c>
      <c r="B23" s="168">
        <v>2.9</v>
      </c>
      <c r="C23" s="192">
        <v>-0.28305408876411109</v>
      </c>
      <c r="D23" s="193">
        <v>-0.1957012349815499</v>
      </c>
      <c r="E23" s="170">
        <v>-0.33837756282639964</v>
      </c>
      <c r="F23" s="197">
        <v>0.16</v>
      </c>
      <c r="G23" s="195">
        <v>0.17</v>
      </c>
      <c r="H23" s="195">
        <v>0.17</v>
      </c>
      <c r="I23" s="196">
        <v>0.18</v>
      </c>
      <c r="J23" s="195">
        <v>0.04</v>
      </c>
      <c r="K23" s="195">
        <v>0.1</v>
      </c>
      <c r="L23" s="195">
        <v>0.22</v>
      </c>
      <c r="M23" s="197">
        <v>-0.19</v>
      </c>
      <c r="N23" s="195">
        <v>0.12</v>
      </c>
      <c r="O23" s="196">
        <v>5.0000000000000001E-3</v>
      </c>
      <c r="P23" s="230">
        <v>-0.17</v>
      </c>
      <c r="Q23" s="199">
        <v>0.11</v>
      </c>
      <c r="R23" s="231">
        <v>0.44639999999999996</v>
      </c>
      <c r="S23" s="176">
        <v>0.45</v>
      </c>
      <c r="T23" s="176">
        <v>0.4</v>
      </c>
      <c r="U23" s="232">
        <v>0.45</v>
      </c>
      <c r="V23" s="35">
        <v>2.6169459112358888</v>
      </c>
      <c r="W23" s="35">
        <v>2.70429876501845</v>
      </c>
      <c r="X23" s="179">
        <v>2.5616224371736003</v>
      </c>
      <c r="Y23" s="205"/>
      <c r="Z23" s="206">
        <v>0.12</v>
      </c>
      <c r="AA23" s="181">
        <v>-7.5999999999999998E-2</v>
      </c>
      <c r="AB23" s="233">
        <v>3.5950000000000002</v>
      </c>
      <c r="AC23" s="123">
        <v>3.7149999999999999</v>
      </c>
      <c r="AD23" s="179">
        <v>3.5190000000000001</v>
      </c>
      <c r="AE23" s="229">
        <v>2.71</v>
      </c>
      <c r="AF23" s="208">
        <v>2.71</v>
      </c>
      <c r="AG23" s="209">
        <v>2.9049999999999998</v>
      </c>
      <c r="AH23" s="234">
        <v>-0.14000000000000001</v>
      </c>
      <c r="AI23" s="210">
        <v>1.4795000000000003</v>
      </c>
      <c r="AJ23" s="235">
        <v>5.4147093725843004E-2</v>
      </c>
      <c r="AK23" s="235">
        <v>6.3102397517172004E-2</v>
      </c>
      <c r="AL23" s="165">
        <v>1</v>
      </c>
      <c r="AM23" s="188">
        <v>1</v>
      </c>
      <c r="AN23" s="164">
        <v>0.17</v>
      </c>
      <c r="AO23" s="189">
        <v>0.124</v>
      </c>
      <c r="AP23" s="48"/>
      <c r="AQ23" s="164">
        <v>-2.9553234740622885</v>
      </c>
      <c r="AR23" s="190">
        <v>-2.6722693852981774</v>
      </c>
      <c r="AS23" s="48"/>
      <c r="AT23" s="48">
        <v>0.33639999999999998</v>
      </c>
      <c r="AU23" s="48"/>
      <c r="AV23" s="164">
        <v>0</v>
      </c>
      <c r="AW23" s="236"/>
      <c r="AX23" s="165"/>
      <c r="AY23" s="84"/>
      <c r="AZ23" s="237"/>
      <c r="BA23" s="238"/>
      <c r="BB23" s="238"/>
      <c r="BC23" s="239"/>
      <c r="BD23" s="166"/>
      <c r="BE23" s="48"/>
      <c r="BF23" s="130"/>
      <c r="BG23" s="48"/>
      <c r="BH23" s="103"/>
      <c r="BI23" s="103"/>
      <c r="BJ23" s="48"/>
      <c r="BK23" s="130"/>
      <c r="BL23" s="48"/>
      <c r="BM23" s="48"/>
      <c r="BN23" s="66"/>
      <c r="BO23" s="66"/>
      <c r="BP23" s="103"/>
      <c r="BQ23" s="48"/>
      <c r="BR23" s="103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</row>
    <row r="24" spans="1:85" s="222" customFormat="1" hidden="1" x14ac:dyDescent="0.2">
      <c r="A24" s="191">
        <v>36647</v>
      </c>
      <c r="B24" s="168">
        <v>3.0890000000000004</v>
      </c>
      <c r="C24" s="192">
        <v>-0.36374993270524936</v>
      </c>
      <c r="D24" s="193">
        <v>-0.34955592193808904</v>
      </c>
      <c r="E24" s="193">
        <v>-0.4843990242261107</v>
      </c>
      <c r="F24" s="197">
        <v>0.16</v>
      </c>
      <c r="G24" s="195">
        <v>0.17</v>
      </c>
      <c r="H24" s="195">
        <v>0.17</v>
      </c>
      <c r="I24" s="196">
        <v>0.18100000000000002</v>
      </c>
      <c r="J24" s="195">
        <v>3.1000000000000003E-2</v>
      </c>
      <c r="K24" s="195">
        <v>0.14099999999999999</v>
      </c>
      <c r="L24" s="195">
        <v>0.32100000000000001</v>
      </c>
      <c r="M24" s="197">
        <v>-0.36899999999999999</v>
      </c>
      <c r="N24" s="195">
        <v>-5.9000000000000004E-2</v>
      </c>
      <c r="O24" s="196">
        <v>-0.14899999999999999</v>
      </c>
      <c r="P24" s="230">
        <v>-0.34899999999999998</v>
      </c>
      <c r="Q24" s="199">
        <v>0.18</v>
      </c>
      <c r="R24" s="240">
        <v>0.23</v>
      </c>
      <c r="S24" s="176">
        <v>0.2</v>
      </c>
      <c r="T24" s="176">
        <v>0.33500000000000002</v>
      </c>
      <c r="U24" s="232">
        <v>0.2</v>
      </c>
      <c r="V24" s="203">
        <v>2.7252500672947511</v>
      </c>
      <c r="W24" s="203">
        <v>2.7394440780619114</v>
      </c>
      <c r="X24" s="204">
        <v>2.6046009757738897</v>
      </c>
      <c r="Y24" s="230"/>
      <c r="Z24" s="206">
        <v>0.02</v>
      </c>
      <c r="AA24" s="181">
        <v>-0.17</v>
      </c>
      <c r="AB24" s="233">
        <v>3.84</v>
      </c>
      <c r="AC24" s="207">
        <v>3.86</v>
      </c>
      <c r="AD24" s="204">
        <v>3.67</v>
      </c>
      <c r="AE24" s="241">
        <v>2.74</v>
      </c>
      <c r="AF24" s="208">
        <v>2.72</v>
      </c>
      <c r="AG24" s="209">
        <v>2.94</v>
      </c>
      <c r="AH24" s="227">
        <v>-0.30900000000000005</v>
      </c>
      <c r="AI24" s="210">
        <v>1.4965000000000002</v>
      </c>
      <c r="AJ24" s="235">
        <v>5.4646687663194027E-2</v>
      </c>
      <c r="AK24" s="235">
        <v>6.1795229083421006E-2</v>
      </c>
      <c r="AL24" s="212">
        <v>1</v>
      </c>
      <c r="AM24" s="213">
        <v>1</v>
      </c>
      <c r="AN24" s="214" t="e">
        <v>#N/A</v>
      </c>
      <c r="AO24" s="189">
        <v>0.12</v>
      </c>
      <c r="AP24" s="215"/>
      <c r="AQ24" s="214">
        <v>-3.2088025726695628</v>
      </c>
      <c r="AR24" s="216">
        <v>-2.8450526399643135</v>
      </c>
      <c r="AS24" s="215"/>
      <c r="AT24" s="242">
        <v>0.05</v>
      </c>
      <c r="AU24" s="215"/>
      <c r="AV24" s="214">
        <v>0</v>
      </c>
      <c r="AW24" s="243"/>
      <c r="AX24" s="212"/>
      <c r="AY24" s="212"/>
      <c r="AZ24" s="217"/>
      <c r="BA24" s="244"/>
      <c r="BB24" s="244"/>
      <c r="BC24" s="245"/>
      <c r="BD24" s="219"/>
      <c r="BE24" s="215"/>
      <c r="BF24" s="218"/>
      <c r="BG24" s="215"/>
      <c r="BH24" s="220"/>
      <c r="BI24" s="220"/>
      <c r="BJ24" s="215"/>
      <c r="BK24" s="218"/>
      <c r="BL24" s="215"/>
      <c r="BM24" s="215"/>
      <c r="BN24" s="221"/>
      <c r="BO24" s="221"/>
      <c r="BP24" s="220"/>
      <c r="BQ24" s="215"/>
      <c r="BR24" s="220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</row>
    <row r="25" spans="1:85" s="222" customFormat="1" hidden="1" x14ac:dyDescent="0.2">
      <c r="A25" s="191">
        <v>36678</v>
      </c>
      <c r="B25" s="168">
        <v>4.4060000000000006</v>
      </c>
      <c r="C25" s="246">
        <v>-1.1981070038654518</v>
      </c>
      <c r="D25" s="193">
        <v>-0.9160944327767</v>
      </c>
      <c r="E25" s="193">
        <v>-1.2545095180832022</v>
      </c>
      <c r="F25" s="197">
        <v>9.5000000000000001E-2</v>
      </c>
      <c r="G25" s="195">
        <v>9.5000000000000001E-2</v>
      </c>
      <c r="H25" s="195">
        <v>0.11</v>
      </c>
      <c r="I25" s="196">
        <v>9.5000000000000001E-2</v>
      </c>
      <c r="J25" s="195">
        <v>0.06</v>
      </c>
      <c r="K25" s="195">
        <v>0.13500000000000001</v>
      </c>
      <c r="L25" s="195">
        <v>0.35</v>
      </c>
      <c r="M25" s="197">
        <v>-0.75600000000000012</v>
      </c>
      <c r="N25" s="195">
        <v>-6.6000000000000003E-2</v>
      </c>
      <c r="O25" s="196">
        <v>-0.46600000000000003</v>
      </c>
      <c r="P25" s="230">
        <v>-0.76599999999999957</v>
      </c>
      <c r="Q25" s="199">
        <v>0.15</v>
      </c>
      <c r="R25" s="240">
        <v>0.52500000000000002</v>
      </c>
      <c r="S25" s="176">
        <v>0.45</v>
      </c>
      <c r="T25" s="176">
        <v>0.51500000000000001</v>
      </c>
      <c r="U25" s="232">
        <v>0.45</v>
      </c>
      <c r="V25" s="203">
        <v>3.2078929961345488</v>
      </c>
      <c r="W25" s="203">
        <v>3.4899055672233006</v>
      </c>
      <c r="X25" s="204">
        <v>3.1514904819167984</v>
      </c>
      <c r="Y25" s="205"/>
      <c r="Z25" s="206">
        <v>0.4</v>
      </c>
      <c r="AA25" s="181">
        <v>-0.08</v>
      </c>
      <c r="AB25" s="233">
        <v>4.55</v>
      </c>
      <c r="AC25" s="207">
        <v>4.95</v>
      </c>
      <c r="AD25" s="204">
        <v>4.47</v>
      </c>
      <c r="AE25" s="241">
        <v>3.64</v>
      </c>
      <c r="AF25" s="208">
        <v>3.65</v>
      </c>
      <c r="AG25" s="209">
        <v>3.94</v>
      </c>
      <c r="AH25" s="227">
        <v>-0.51600000000000001</v>
      </c>
      <c r="AI25" s="210">
        <v>1.4795000000000003</v>
      </c>
      <c r="AJ25" s="211">
        <v>5.8638838318261027E-2</v>
      </c>
      <c r="AK25" s="211">
        <v>6.7041095957371996E-2</v>
      </c>
      <c r="AL25" s="212">
        <v>1</v>
      </c>
      <c r="AM25" s="213">
        <v>1</v>
      </c>
      <c r="AN25" s="214">
        <v>9.5000000000000001E-2</v>
      </c>
      <c r="AO25" s="189">
        <v>0.124</v>
      </c>
      <c r="AP25" s="215"/>
      <c r="AQ25" s="214">
        <v>-4.4623789386835897</v>
      </c>
      <c r="AR25" s="216">
        <v>-3.2642719348181379</v>
      </c>
      <c r="AS25" s="215"/>
      <c r="AT25" s="242">
        <v>0.375</v>
      </c>
      <c r="AU25" s="215"/>
      <c r="AV25" s="214">
        <v>0</v>
      </c>
      <c r="AW25" s="243"/>
      <c r="AX25" s="212"/>
      <c r="AY25" s="212"/>
      <c r="AZ25" s="217"/>
      <c r="BA25" s="244"/>
      <c r="BB25" s="244"/>
      <c r="BC25" s="245"/>
      <c r="BD25" s="219"/>
      <c r="BE25" s="215"/>
      <c r="BF25" s="218"/>
      <c r="BG25" s="215"/>
      <c r="BH25" s="220"/>
      <c r="BI25" s="220"/>
      <c r="BJ25" s="215"/>
      <c r="BK25" s="218"/>
      <c r="BL25" s="215"/>
      <c r="BM25" s="215"/>
      <c r="BN25" s="221"/>
      <c r="BO25" s="221"/>
      <c r="BP25" s="220"/>
      <c r="BQ25" s="215"/>
      <c r="BR25" s="220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</row>
    <row r="26" spans="1:85" s="222" customFormat="1" hidden="1" x14ac:dyDescent="0.2">
      <c r="A26" s="191">
        <v>36708</v>
      </c>
      <c r="B26" s="168">
        <v>4.3689999999999998</v>
      </c>
      <c r="C26" s="192">
        <v>-0.6421</v>
      </c>
      <c r="D26" s="170">
        <v>-0.5918966803929484</v>
      </c>
      <c r="E26" s="193">
        <v>-0.45850000000000002</v>
      </c>
      <c r="F26" s="197">
        <v>0.06</v>
      </c>
      <c r="G26" s="195">
        <v>0.05</v>
      </c>
      <c r="H26" s="195">
        <v>9.5000000000000001E-2</v>
      </c>
      <c r="I26" s="196">
        <v>8.1000000000000003E-2</v>
      </c>
      <c r="J26" s="195">
        <v>6.0999999999999908E-2</v>
      </c>
      <c r="K26" s="195">
        <v>8.0999999999999905E-2</v>
      </c>
      <c r="L26" s="195">
        <v>0.56100000000000005</v>
      </c>
      <c r="M26" s="197">
        <v>-0.44900000000000001</v>
      </c>
      <c r="N26" s="195">
        <v>0.54100000000000004</v>
      </c>
      <c r="O26" s="196">
        <v>0.10099999999999999</v>
      </c>
      <c r="P26" s="230">
        <v>-0.29899999999999999</v>
      </c>
      <c r="Q26" s="199">
        <v>0.2</v>
      </c>
      <c r="R26" s="247">
        <v>0.6</v>
      </c>
      <c r="S26" s="176">
        <v>0.6</v>
      </c>
      <c r="T26" s="176">
        <v>0.54500000000000004</v>
      </c>
      <c r="U26" s="232">
        <v>0.6</v>
      </c>
      <c r="V26" s="203">
        <v>3.7268999999999997</v>
      </c>
      <c r="W26" s="203">
        <v>3.7220011424732982</v>
      </c>
      <c r="X26" s="204">
        <v>3.9104999999999999</v>
      </c>
      <c r="Y26" s="230"/>
      <c r="Z26" s="206">
        <v>7.8800000000000203E-2</v>
      </c>
      <c r="AA26" s="181">
        <v>0.25819999999999999</v>
      </c>
      <c r="AB26" s="248">
        <v>5.2417999999999996</v>
      </c>
      <c r="AC26" s="123">
        <v>5.3205999999999998</v>
      </c>
      <c r="AD26" s="204">
        <v>5.5</v>
      </c>
      <c r="AE26" s="241">
        <v>4.07</v>
      </c>
      <c r="AF26" s="208">
        <v>3.92</v>
      </c>
      <c r="AG26" s="209">
        <v>4.47</v>
      </c>
      <c r="AH26" s="227">
        <v>-0.24900000000000003</v>
      </c>
      <c r="AI26" s="210">
        <v>1.4862</v>
      </c>
      <c r="AJ26" s="211">
        <v>5.9132950169177016E-2</v>
      </c>
      <c r="AK26" s="211">
        <v>6.7028795515919018E-2</v>
      </c>
      <c r="AL26" s="212">
        <v>1</v>
      </c>
      <c r="AM26" s="213">
        <v>1</v>
      </c>
      <c r="AN26" s="214">
        <v>0.05</v>
      </c>
      <c r="AO26" s="189">
        <v>0.12</v>
      </c>
      <c r="AP26" s="215"/>
      <c r="AQ26" s="214">
        <v>-4.1860876650769123</v>
      </c>
      <c r="AR26" s="216">
        <v>-3.5439876650769122</v>
      </c>
      <c r="AS26" s="215"/>
      <c r="AT26" s="242">
        <v>0.13350000000000001</v>
      </c>
      <c r="AU26" s="215"/>
      <c r="AV26" s="214">
        <v>1.4999999999999999E-2</v>
      </c>
      <c r="AW26" s="243"/>
      <c r="AX26" s="212"/>
      <c r="AY26" s="212"/>
      <c r="AZ26" s="217"/>
      <c r="BA26" s="244"/>
      <c r="BB26" s="244"/>
      <c r="BC26" s="245"/>
      <c r="BD26" s="219"/>
      <c r="BE26" s="215"/>
      <c r="BF26" s="218"/>
      <c r="BG26" s="215"/>
      <c r="BH26" s="220"/>
      <c r="BI26" s="220"/>
      <c r="BJ26" s="215"/>
      <c r="BK26" s="218"/>
      <c r="BL26" s="215"/>
      <c r="BM26" s="215"/>
      <c r="BN26" s="221"/>
      <c r="BO26" s="221"/>
      <c r="BP26" s="220"/>
      <c r="BQ26" s="215"/>
      <c r="BR26" s="220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</row>
    <row r="27" spans="1:85" hidden="1" x14ac:dyDescent="0.2">
      <c r="A27" s="249">
        <v>36739</v>
      </c>
      <c r="B27" s="250">
        <v>3.82</v>
      </c>
      <c r="C27" s="251">
        <v>-0.54728320045320089</v>
      </c>
      <c r="D27" s="252">
        <v>-0.53308486292805268</v>
      </c>
      <c r="E27" s="252">
        <v>-0.60407655055379639</v>
      </c>
      <c r="F27" s="174">
        <v>9.5000000000000001E-2</v>
      </c>
      <c r="G27" s="172">
        <v>0.09</v>
      </c>
      <c r="H27" s="172">
        <v>0</v>
      </c>
      <c r="I27" s="173">
        <v>0.1</v>
      </c>
      <c r="J27" s="172">
        <v>7.4999999999999997E-2</v>
      </c>
      <c r="K27" s="172">
        <v>0.115</v>
      </c>
      <c r="L27" s="172">
        <v>0.4</v>
      </c>
      <c r="M27" s="174">
        <v>-0.73</v>
      </c>
      <c r="N27" s="172">
        <v>0.72</v>
      </c>
      <c r="O27" s="173">
        <v>0.14000000000000001</v>
      </c>
      <c r="P27" s="253">
        <v>-0.78</v>
      </c>
      <c r="Q27" s="175">
        <v>0.17</v>
      </c>
      <c r="R27" s="254">
        <v>0.65</v>
      </c>
      <c r="S27" s="255">
        <v>0.65</v>
      </c>
      <c r="T27" s="255">
        <v>0.52500000000000002</v>
      </c>
      <c r="U27" s="256">
        <v>0.65</v>
      </c>
      <c r="V27" s="257">
        <v>3.2727167995467989</v>
      </c>
      <c r="W27" s="257">
        <v>3.2869151370719472</v>
      </c>
      <c r="X27" s="258">
        <v>3.2159234494462035</v>
      </c>
      <c r="Y27" s="259" t="s">
        <v>106</v>
      </c>
      <c r="Z27" s="180">
        <v>0.02</v>
      </c>
      <c r="AA27" s="260">
        <v>-0.08</v>
      </c>
      <c r="AB27" s="261">
        <v>4.6100000000000003</v>
      </c>
      <c r="AC27" s="262">
        <v>4.63</v>
      </c>
      <c r="AD27" s="258">
        <v>4.53</v>
      </c>
      <c r="AE27" s="263">
        <v>3.04</v>
      </c>
      <c r="AF27" s="264">
        <v>3.09</v>
      </c>
      <c r="AG27" s="265">
        <v>3.96</v>
      </c>
      <c r="AH27" s="266">
        <v>-0.32</v>
      </c>
      <c r="AI27" s="210">
        <v>1.4712000000000001</v>
      </c>
      <c r="AJ27" s="211">
        <v>5.9020182001896002E-2</v>
      </c>
      <c r="AK27" s="211">
        <v>6.7041095957371996E-2</v>
      </c>
      <c r="AL27" s="165">
        <v>1.0049489589041096</v>
      </c>
      <c r="AM27" s="188">
        <v>1.0056124078575372</v>
      </c>
      <c r="AN27" s="164">
        <v>0.09</v>
      </c>
      <c r="AO27" s="189">
        <v>0.12</v>
      </c>
      <c r="AP27" s="48"/>
      <c r="AQ27" s="164">
        <v>-3.8773471995649809</v>
      </c>
      <c r="AR27" s="190">
        <v>-3.33006399911178</v>
      </c>
      <c r="AS27" s="48"/>
      <c r="AT27" s="267">
        <v>7.2099999999999997E-2</v>
      </c>
      <c r="AU27" s="48"/>
      <c r="AV27" s="164">
        <v>0.01</v>
      </c>
      <c r="AW27" s="236"/>
      <c r="AX27" s="165"/>
      <c r="AY27" s="165"/>
      <c r="AZ27" s="51"/>
      <c r="BA27" s="238"/>
      <c r="BB27" s="238"/>
      <c r="BC27" s="239"/>
      <c r="BD27" s="166"/>
      <c r="BE27" s="48"/>
      <c r="BF27" s="130"/>
      <c r="BG27" s="48"/>
      <c r="BH27" s="103"/>
      <c r="BI27" s="103"/>
      <c r="BJ27" s="48"/>
      <c r="BK27" s="130"/>
      <c r="BL27" s="48"/>
      <c r="BM27" s="48"/>
      <c r="BN27" s="66"/>
      <c r="BO27" s="66"/>
      <c r="BP27" s="103"/>
      <c r="BQ27" s="48"/>
      <c r="BR27" s="103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</row>
    <row r="28" spans="1:85" hidden="1" x14ac:dyDescent="0.2">
      <c r="A28" s="249">
        <v>36770</v>
      </c>
      <c r="B28" s="250">
        <v>4.6180000000000003</v>
      </c>
      <c r="C28" s="251">
        <v>-0.98460000000000003</v>
      </c>
      <c r="D28" s="252">
        <v>-0.97485249660997741</v>
      </c>
      <c r="E28" s="252">
        <v>-1.0465679986452137</v>
      </c>
      <c r="F28" s="174">
        <v>0.21199999999999999</v>
      </c>
      <c r="G28" s="172">
        <v>0.20699999999999999</v>
      </c>
      <c r="H28" s="172">
        <v>0.23949999999999999</v>
      </c>
      <c r="I28" s="173">
        <v>0.17</v>
      </c>
      <c r="J28" s="172">
        <v>5.1999990000000003E-2</v>
      </c>
      <c r="K28" s="172">
        <v>0.11200000000000002</v>
      </c>
      <c r="L28" s="172">
        <v>0.32</v>
      </c>
      <c r="M28" s="268">
        <v>-1.208</v>
      </c>
      <c r="N28" s="172">
        <v>2.605</v>
      </c>
      <c r="O28" s="173">
        <v>1.335</v>
      </c>
      <c r="P28" s="253">
        <v>-1.1679999999999999</v>
      </c>
      <c r="Q28" s="175">
        <v>8.5000000000000006E-2</v>
      </c>
      <c r="R28" s="231">
        <v>0.4</v>
      </c>
      <c r="S28" s="255">
        <v>0.4</v>
      </c>
      <c r="T28" s="255">
        <v>0.54</v>
      </c>
      <c r="U28" s="256">
        <v>0.4</v>
      </c>
      <c r="V28" s="257">
        <v>3.6334</v>
      </c>
      <c r="W28" s="257">
        <v>3.6757</v>
      </c>
      <c r="X28" s="258">
        <v>3.3580999999999999</v>
      </c>
      <c r="Y28" s="269">
        <v>5.4134947812994136</v>
      </c>
      <c r="Z28" s="180">
        <v>0.02</v>
      </c>
      <c r="AA28" s="260">
        <v>-0.08</v>
      </c>
      <c r="AB28" s="261">
        <v>5.0743999999999998</v>
      </c>
      <c r="AC28" s="262">
        <v>5.1334999999999997</v>
      </c>
      <c r="AD28" s="258">
        <v>4.6900000000000004</v>
      </c>
      <c r="AE28" s="263">
        <v>3.45</v>
      </c>
      <c r="AF28" s="264">
        <v>3.41</v>
      </c>
      <c r="AG28" s="265">
        <v>5.9530000000000003</v>
      </c>
      <c r="AH28" s="266">
        <v>-1.2050000000000001</v>
      </c>
      <c r="AI28" s="210">
        <v>1.5030000000000001</v>
      </c>
      <c r="AJ28" s="211">
        <v>1</v>
      </c>
      <c r="AK28" s="211">
        <v>1</v>
      </c>
      <c r="AL28" s="165">
        <v>1</v>
      </c>
      <c r="AM28" s="188">
        <v>1</v>
      </c>
      <c r="AN28" s="164">
        <v>0.20699999999999999</v>
      </c>
      <c r="AO28" s="189">
        <v>0.124</v>
      </c>
      <c r="AP28" s="48"/>
      <c r="AQ28" s="164">
        <v>-4.6753484206934166</v>
      </c>
      <c r="AR28" s="190">
        <v>-3.6861528236763923</v>
      </c>
      <c r="AS28" s="48"/>
      <c r="AT28" s="267">
        <v>5.0299999999999997E-2</v>
      </c>
      <c r="AU28" s="48"/>
      <c r="AV28" s="164">
        <v>0.01</v>
      </c>
      <c r="AW28" s="236"/>
      <c r="AX28" s="165"/>
      <c r="AY28" s="165"/>
      <c r="AZ28" s="217">
        <v>0</v>
      </c>
      <c r="BA28" s="238">
        <v>0.3</v>
      </c>
      <c r="BB28" s="238"/>
      <c r="BC28" s="239"/>
      <c r="BD28" s="166"/>
      <c r="BE28" s="48"/>
      <c r="BF28" s="130"/>
      <c r="BG28" s="48"/>
      <c r="BH28" s="103"/>
      <c r="BI28" s="103"/>
      <c r="BJ28" s="48"/>
      <c r="BK28" s="130"/>
      <c r="BL28" s="48"/>
      <c r="BM28" s="48"/>
      <c r="BN28" s="66"/>
      <c r="BO28" s="66"/>
      <c r="BP28" s="103"/>
      <c r="BQ28" s="48"/>
      <c r="BR28" s="103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</row>
    <row r="29" spans="1:85" hidden="1" x14ac:dyDescent="0.2">
      <c r="A29" s="249">
        <v>36800</v>
      </c>
      <c r="B29" s="250">
        <v>5.3120000000000003</v>
      </c>
      <c r="C29" s="251">
        <v>-0.72499999999999998</v>
      </c>
      <c r="D29" s="252">
        <v>-0.69140000000000001</v>
      </c>
      <c r="E29" s="252">
        <v>-0.6593</v>
      </c>
      <c r="F29" s="174">
        <v>7.4999999999999997E-2</v>
      </c>
      <c r="G29" s="172">
        <v>7.0000000000000007E-2</v>
      </c>
      <c r="H29" s="172">
        <v>9.5000000000000001E-2</v>
      </c>
      <c r="I29" s="173">
        <v>0.21</v>
      </c>
      <c r="J29" s="172">
        <v>0.11</v>
      </c>
      <c r="K29" s="172">
        <v>0.22</v>
      </c>
      <c r="L29" s="172">
        <v>0.44800000000000006</v>
      </c>
      <c r="M29" s="268">
        <v>-1.022</v>
      </c>
      <c r="N29" s="172">
        <v>0.25800000000000001</v>
      </c>
      <c r="O29" s="173">
        <v>-1.2E-2</v>
      </c>
      <c r="P29" s="253">
        <v>-0.432</v>
      </c>
      <c r="Q29" s="175">
        <v>0.19</v>
      </c>
      <c r="R29" s="231">
        <v>0.45</v>
      </c>
      <c r="S29" s="255">
        <v>0.45</v>
      </c>
      <c r="T29" s="255">
        <v>0.505</v>
      </c>
      <c r="U29" s="256">
        <v>0.45</v>
      </c>
      <c r="V29" s="257">
        <v>4.5869999999999997</v>
      </c>
      <c r="W29" s="257">
        <v>4.6205999999999996</v>
      </c>
      <c r="X29" s="258">
        <v>4.6527000000000003</v>
      </c>
      <c r="Y29" s="269">
        <v>7.0115000000000007</v>
      </c>
      <c r="Z29" s="180">
        <v>0.02</v>
      </c>
      <c r="AA29" s="260">
        <v>-7.0000000000000007E-2</v>
      </c>
      <c r="AB29" s="261">
        <v>6.5652999999999997</v>
      </c>
      <c r="AC29" s="262">
        <v>6.6135000000000002</v>
      </c>
      <c r="AD29" s="258">
        <v>6.6593999999999998</v>
      </c>
      <c r="AE29" s="263">
        <v>4.88</v>
      </c>
      <c r="AF29" s="264">
        <v>4.29</v>
      </c>
      <c r="AG29" s="265">
        <v>5.3</v>
      </c>
      <c r="AH29" s="266">
        <v>-0.78200000000000003</v>
      </c>
      <c r="AI29" s="210">
        <v>1.5220000000000002</v>
      </c>
      <c r="AJ29" s="211">
        <v>1</v>
      </c>
      <c r="AK29" s="211">
        <v>1</v>
      </c>
      <c r="AL29" s="165">
        <v>1</v>
      </c>
      <c r="AM29" s="188">
        <v>1</v>
      </c>
      <c r="AN29" s="164">
        <v>7.0000000000000007E-2</v>
      </c>
      <c r="AO29" s="189">
        <v>0.12</v>
      </c>
      <c r="AP29" s="48"/>
      <c r="AQ29" s="164">
        <v>-5.3608829625215204</v>
      </c>
      <c r="AR29" s="190">
        <v>-4.6469640495273845</v>
      </c>
      <c r="AS29" s="48"/>
      <c r="AT29" s="267">
        <v>3.8399999999999997E-2</v>
      </c>
      <c r="AU29" s="48"/>
      <c r="AV29" s="164">
        <v>0.01</v>
      </c>
      <c r="AW29" s="236"/>
      <c r="AX29" s="165"/>
      <c r="AY29" s="165"/>
      <c r="AZ29" s="270">
        <v>0.505</v>
      </c>
      <c r="BA29" s="270">
        <v>0.505</v>
      </c>
      <c r="BB29" s="244">
        <v>-0.72499999999999998</v>
      </c>
      <c r="BC29" s="239"/>
      <c r="BD29" s="166"/>
      <c r="BE29" s="48"/>
      <c r="BF29" s="130"/>
      <c r="BG29" s="48"/>
      <c r="BH29" s="103"/>
      <c r="BI29" s="103"/>
      <c r="BJ29" s="48"/>
      <c r="BK29" s="130"/>
      <c r="BL29" s="48"/>
      <c r="BM29" s="48"/>
      <c r="BN29" s="66"/>
      <c r="BO29" s="66"/>
      <c r="BP29" s="103"/>
      <c r="BQ29" s="48"/>
      <c r="BR29" s="103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</row>
    <row r="30" spans="1:85" x14ac:dyDescent="0.2">
      <c r="A30" s="271">
        <v>36831</v>
      </c>
      <c r="B30" s="272">
        <v>4.5410000000000004</v>
      </c>
      <c r="C30" s="273">
        <v>0.12289999999999957</v>
      </c>
      <c r="D30" s="170">
        <v>-0.17600000000000016</v>
      </c>
      <c r="E30" s="170">
        <v>-0.1590000000000007</v>
      </c>
      <c r="F30" s="197">
        <v>6.9000000000000006E-2</v>
      </c>
      <c r="G30" s="195">
        <v>6.9000000000000006E-2</v>
      </c>
      <c r="H30" s="195">
        <v>0.11900000000000001</v>
      </c>
      <c r="I30" s="196">
        <v>0.29899990000000004</v>
      </c>
      <c r="J30" s="195">
        <v>6.9000000000000006E-2</v>
      </c>
      <c r="K30" s="195">
        <v>0.18900000000000003</v>
      </c>
      <c r="L30" s="195">
        <v>0.55900000000000005</v>
      </c>
      <c r="M30" s="274">
        <v>-0.19100000000000072</v>
      </c>
      <c r="N30" s="195">
        <v>0.63900000000000001</v>
      </c>
      <c r="O30" s="196">
        <v>0.52900000000000003</v>
      </c>
      <c r="P30" s="253">
        <v>0.28899999999999998</v>
      </c>
      <c r="Q30" s="199">
        <v>0.25750000000000001</v>
      </c>
      <c r="R30" s="231">
        <v>0.6</v>
      </c>
      <c r="S30" s="176">
        <v>0.62</v>
      </c>
      <c r="T30" s="84">
        <v>0.53</v>
      </c>
      <c r="U30" s="275">
        <v>0.6</v>
      </c>
      <c r="V30" s="257">
        <v>4.6638999999999999</v>
      </c>
      <c r="W30" s="35">
        <v>4.3650000000000002</v>
      </c>
      <c r="X30" s="179">
        <v>4.3819999999999997</v>
      </c>
      <c r="Y30" s="226">
        <v>7.513335104628295</v>
      </c>
      <c r="Z30" s="276">
        <v>0.04</v>
      </c>
      <c r="AA30" s="277">
        <v>-0.8</v>
      </c>
      <c r="AB30" s="261">
        <v>6.7480000000000002</v>
      </c>
      <c r="AC30" s="123">
        <v>6.3155000000000001</v>
      </c>
      <c r="AD30" s="179">
        <v>6.34</v>
      </c>
      <c r="AE30" s="229">
        <v>4.83</v>
      </c>
      <c r="AF30" s="184">
        <v>4.3499999999999996</v>
      </c>
      <c r="AG30" s="185">
        <v>5.07</v>
      </c>
      <c r="AH30" s="266">
        <v>-0.13100000000000001</v>
      </c>
      <c r="AI30" s="278">
        <v>1.5343</v>
      </c>
      <c r="AJ30" s="211">
        <v>1</v>
      </c>
      <c r="AK30" s="211">
        <v>1</v>
      </c>
      <c r="AL30" s="165">
        <v>1</v>
      </c>
      <c r="AM30" s="188">
        <v>1</v>
      </c>
      <c r="AN30" s="164">
        <v>8.900000000000001E-2</v>
      </c>
      <c r="AO30" s="189">
        <v>0.124</v>
      </c>
      <c r="AP30" s="48"/>
      <c r="AQ30" s="164">
        <v>-5.09207250163292</v>
      </c>
      <c r="AR30" s="190">
        <v>-5.2026910516002616</v>
      </c>
      <c r="AS30" s="48"/>
      <c r="AT30" s="267">
        <v>3.0800000000000001E-2</v>
      </c>
      <c r="AU30" s="48"/>
      <c r="AV30" s="164">
        <v>7.4999999999999997E-3</v>
      </c>
      <c r="AW30" s="236"/>
      <c r="AX30" s="165"/>
      <c r="AY30" s="165"/>
      <c r="AZ30" s="270">
        <v>0.73</v>
      </c>
      <c r="BA30" s="270">
        <v>0.72499999999999998</v>
      </c>
      <c r="BB30" s="244">
        <v>0.12289999999999957</v>
      </c>
      <c r="BC30" s="239"/>
      <c r="BD30" s="166"/>
      <c r="BE30" s="48"/>
      <c r="BF30" s="130"/>
      <c r="BG30" s="48"/>
      <c r="BH30" s="103"/>
      <c r="BI30" s="103"/>
      <c r="BJ30" s="48"/>
      <c r="BK30" s="130"/>
      <c r="BL30" s="48"/>
      <c r="BM30" s="48"/>
      <c r="BN30" s="66"/>
      <c r="BO30" s="66"/>
      <c r="BP30" s="103"/>
      <c r="BQ30" s="48"/>
      <c r="BR30" s="103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</row>
    <row r="31" spans="1:85" x14ac:dyDescent="0.2">
      <c r="A31" s="167">
        <v>36861</v>
      </c>
      <c r="B31" s="272">
        <v>6.016</v>
      </c>
      <c r="C31" s="279">
        <v>-0.66412953064275015</v>
      </c>
      <c r="D31" s="170">
        <v>-0.6637181225710016</v>
      </c>
      <c r="E31" s="170">
        <v>-5.8766158445440198E-3</v>
      </c>
      <c r="F31" s="280">
        <v>0.23400000000000001</v>
      </c>
      <c r="G31" s="281">
        <v>0.32400000000000001</v>
      </c>
      <c r="H31" s="281">
        <v>0.35399999999999998</v>
      </c>
      <c r="I31" s="282">
        <v>0.32400000000000001</v>
      </c>
      <c r="J31" s="281">
        <v>0.13400000000000001</v>
      </c>
      <c r="K31" s="281">
        <v>7.3999990000000002E-2</v>
      </c>
      <c r="L31" s="281">
        <v>1.1240000000000001</v>
      </c>
      <c r="M31" s="283">
        <v>-6.0000000000002274E-3</v>
      </c>
      <c r="N31" s="281">
        <v>8.0640000000000001</v>
      </c>
      <c r="O31" s="282">
        <v>8.0239999999999991</v>
      </c>
      <c r="P31" s="284">
        <v>7.6739999999999995</v>
      </c>
      <c r="Q31" s="285">
        <v>0.30499999999999999</v>
      </c>
      <c r="R31" s="286">
        <v>0.83</v>
      </c>
      <c r="S31" s="176">
        <v>0.88</v>
      </c>
      <c r="T31" s="84">
        <v>0.95</v>
      </c>
      <c r="U31" s="275">
        <v>0.83</v>
      </c>
      <c r="V31" s="35">
        <v>5.3518999999999997</v>
      </c>
      <c r="W31" s="35">
        <v>5.3522999999999996</v>
      </c>
      <c r="X31" s="179">
        <v>6.0101000000000004</v>
      </c>
      <c r="Y31" s="129" t="s">
        <v>107</v>
      </c>
      <c r="Z31" s="276">
        <v>2.5000000000000001E-2</v>
      </c>
      <c r="AA31" s="287">
        <v>1.1499999999999999</v>
      </c>
      <c r="AB31" s="288">
        <v>7.8052000000000001</v>
      </c>
      <c r="AC31" s="123">
        <v>7.8057999999999996</v>
      </c>
      <c r="AD31" s="179">
        <v>8.7652000000000001</v>
      </c>
      <c r="AE31" s="229">
        <v>13.69</v>
      </c>
      <c r="AF31" s="184">
        <v>6.01</v>
      </c>
      <c r="AG31" s="185">
        <v>14.04</v>
      </c>
      <c r="AH31" s="234">
        <v>-1.6E-2</v>
      </c>
      <c r="AI31" s="278">
        <v>1.5008999999999999</v>
      </c>
      <c r="AJ31" s="289">
        <v>1</v>
      </c>
      <c r="AK31" s="289">
        <v>1</v>
      </c>
      <c r="AL31" s="165">
        <v>1</v>
      </c>
      <c r="AM31" s="290">
        <v>1</v>
      </c>
      <c r="AN31" s="164">
        <v>0.34399999999999997</v>
      </c>
      <c r="AO31" s="189">
        <v>0.12</v>
      </c>
      <c r="AP31" s="48"/>
      <c r="AQ31" s="164">
        <v>-5.2299940051847056</v>
      </c>
      <c r="AR31" s="190">
        <v>-4.5658644745419554</v>
      </c>
      <c r="AS31" s="48"/>
      <c r="AT31" s="267">
        <v>2.6100000000000002E-2</v>
      </c>
      <c r="AU31" s="48"/>
      <c r="AV31" s="164">
        <v>2.5000000000000001E-3</v>
      </c>
      <c r="AW31" s="236"/>
      <c r="AX31" s="165">
        <v>0</v>
      </c>
      <c r="AY31" s="165"/>
      <c r="AZ31" s="291">
        <v>1.0449999999999999</v>
      </c>
      <c r="BA31" s="291">
        <v>3.355</v>
      </c>
      <c r="BB31" s="244">
        <v>-0.66412953064275015</v>
      </c>
      <c r="BC31" s="291"/>
      <c r="BD31" s="166"/>
      <c r="BE31" s="48"/>
      <c r="BF31" s="130"/>
      <c r="BG31" s="48"/>
      <c r="BH31" s="103"/>
      <c r="BI31" s="103"/>
      <c r="BJ31" s="48"/>
      <c r="BK31" s="130"/>
      <c r="BL31" s="48"/>
      <c r="BM31" s="48"/>
      <c r="BN31" s="66"/>
      <c r="BO31" s="66"/>
      <c r="BP31" s="103"/>
      <c r="BQ31" s="48"/>
      <c r="BR31" s="103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</row>
    <row r="32" spans="1:85" x14ac:dyDescent="0.2">
      <c r="A32" s="167">
        <v>36892</v>
      </c>
      <c r="B32" s="272">
        <v>9.98</v>
      </c>
      <c r="C32" s="279">
        <v>-0.87620000000000076</v>
      </c>
      <c r="D32" s="170">
        <v>-0.88320000000000043</v>
      </c>
      <c r="E32" s="170">
        <v>7.5929999999999609E-2</v>
      </c>
      <c r="F32" s="280">
        <v>0.42</v>
      </c>
      <c r="G32" s="281">
        <v>0.82</v>
      </c>
      <c r="H32" s="281">
        <v>0.82</v>
      </c>
      <c r="I32" s="282">
        <v>1.1100000000000001</v>
      </c>
      <c r="J32" s="281">
        <v>0.94999990000000001</v>
      </c>
      <c r="K32" s="281">
        <v>-0.06</v>
      </c>
      <c r="L32" s="281">
        <v>9.35</v>
      </c>
      <c r="M32" s="280">
        <v>-1.22</v>
      </c>
      <c r="N32" s="281">
        <v>6.41</v>
      </c>
      <c r="O32" s="282">
        <v>4.1100000000000003</v>
      </c>
      <c r="P32" s="284">
        <v>4.22</v>
      </c>
      <c r="Q32" s="285">
        <v>0.6</v>
      </c>
      <c r="R32" s="286">
        <v>0.9</v>
      </c>
      <c r="S32" s="176">
        <v>0.95</v>
      </c>
      <c r="T32" s="84">
        <v>1.43</v>
      </c>
      <c r="U32" s="275">
        <v>0.9</v>
      </c>
      <c r="V32" s="35">
        <v>9.1037999999999997</v>
      </c>
      <c r="W32" s="35">
        <v>9.0968</v>
      </c>
      <c r="X32" s="179">
        <v>10.05593</v>
      </c>
      <c r="Y32" s="226"/>
      <c r="Z32" s="276">
        <v>2.5000000000000001E-2</v>
      </c>
      <c r="AA32" s="292">
        <v>2.0049999999999999</v>
      </c>
      <c r="AB32" s="293">
        <v>12.911199999999999</v>
      </c>
      <c r="AC32" s="123">
        <v>12.901199999999999</v>
      </c>
      <c r="AD32" s="179">
        <v>14.266299999999999</v>
      </c>
      <c r="AE32" s="229">
        <v>14.2</v>
      </c>
      <c r="AF32" s="184">
        <v>8.76</v>
      </c>
      <c r="AG32" s="185">
        <v>14.09</v>
      </c>
      <c r="AH32" s="234">
        <v>-1.1779999999999999</v>
      </c>
      <c r="AI32" s="278">
        <v>1.4975000000000001</v>
      </c>
      <c r="AJ32" s="289">
        <v>1</v>
      </c>
      <c r="AK32" s="289">
        <v>1</v>
      </c>
      <c r="AL32" s="165">
        <v>1</v>
      </c>
      <c r="AM32" s="188">
        <v>1</v>
      </c>
      <c r="AN32" s="164">
        <v>0.84</v>
      </c>
      <c r="AO32" s="189">
        <v>0.12</v>
      </c>
      <c r="AP32" s="48"/>
      <c r="AQ32" s="164">
        <v>-8.5668455022388557</v>
      </c>
      <c r="AR32" s="190">
        <v>-7.6906455022388549</v>
      </c>
      <c r="AS32" s="48"/>
      <c r="AT32" s="267">
        <v>2.2700000000000001E-2</v>
      </c>
      <c r="AU32" s="48"/>
      <c r="AV32" s="164">
        <v>7.4999999999999997E-3</v>
      </c>
      <c r="AW32" s="236"/>
      <c r="AX32" s="165">
        <v>0.622</v>
      </c>
      <c r="AY32" s="165"/>
      <c r="AZ32" s="291">
        <v>1.0449999999999999</v>
      </c>
      <c r="BA32" s="291">
        <v>3.3849999999999998</v>
      </c>
      <c r="BB32" s="244">
        <v>-0.87620000000000076</v>
      </c>
      <c r="BC32" s="239"/>
      <c r="BD32" s="166"/>
      <c r="BE32" s="48"/>
      <c r="BF32" s="130"/>
      <c r="BG32" s="48"/>
      <c r="BH32" s="103"/>
      <c r="BI32" s="103"/>
      <c r="BJ32" s="48"/>
      <c r="BK32" s="130"/>
      <c r="BL32" s="48"/>
      <c r="BM32" s="48"/>
      <c r="BN32" s="66"/>
      <c r="BO32" s="66"/>
      <c r="BP32" s="103"/>
      <c r="BQ32" s="48"/>
      <c r="BR32" s="103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</row>
    <row r="33" spans="1:85" x14ac:dyDescent="0.2">
      <c r="A33" s="167">
        <v>36923</v>
      </c>
      <c r="B33" s="272">
        <v>6.293000000000001</v>
      </c>
      <c r="C33" s="279">
        <v>1.0900000000000001</v>
      </c>
      <c r="D33" s="170">
        <v>1.0884</v>
      </c>
      <c r="E33" s="170">
        <v>0.4965</v>
      </c>
      <c r="F33" s="280">
        <v>0.25</v>
      </c>
      <c r="G33" s="281">
        <v>0.28999999999999998</v>
      </c>
      <c r="H33" s="281">
        <v>0.39</v>
      </c>
      <c r="I33" s="282">
        <v>0.41</v>
      </c>
      <c r="J33" s="281">
        <v>0.2269999</v>
      </c>
      <c r="K33" s="281">
        <v>0.2</v>
      </c>
      <c r="L33" s="281">
        <v>1.7270000000000003</v>
      </c>
      <c r="M33" s="280">
        <v>0.29699999999999999</v>
      </c>
      <c r="N33" s="281">
        <v>6.2169999999999996</v>
      </c>
      <c r="O33" s="282">
        <v>3.7170000000000001</v>
      </c>
      <c r="P33" s="284">
        <v>0.65700000000000003</v>
      </c>
      <c r="Q33" s="285">
        <v>0.63</v>
      </c>
      <c r="R33" s="286">
        <v>0.98</v>
      </c>
      <c r="S33" s="176">
        <v>1.03</v>
      </c>
      <c r="T33" s="84">
        <v>1.1000000000000001</v>
      </c>
      <c r="U33" s="275">
        <v>0.98</v>
      </c>
      <c r="V33" s="35">
        <v>7.3830000000000009</v>
      </c>
      <c r="W33" s="35">
        <v>7.3814000000000011</v>
      </c>
      <c r="X33" s="179">
        <v>6.7895000000000012</v>
      </c>
      <c r="Y33" s="129" t="s">
        <v>105</v>
      </c>
      <c r="Z33" s="276">
        <v>0</v>
      </c>
      <c r="AA33" s="292">
        <v>-2.4300000000000002</v>
      </c>
      <c r="AB33" s="293">
        <v>10.467000000000001</v>
      </c>
      <c r="AC33" s="123">
        <v>10.458600000000001</v>
      </c>
      <c r="AD33" s="179">
        <v>9.6199999999999992</v>
      </c>
      <c r="AE33" s="229">
        <v>6.95</v>
      </c>
      <c r="AF33" s="184">
        <v>6.59</v>
      </c>
      <c r="AG33" s="185">
        <v>10.01</v>
      </c>
      <c r="AH33" s="234">
        <v>-5.2999999999999999E-2</v>
      </c>
      <c r="AI33" s="278">
        <v>1.5280000000000002</v>
      </c>
      <c r="AJ33" s="289">
        <v>1</v>
      </c>
      <c r="AK33" s="289">
        <v>1</v>
      </c>
      <c r="AL33" s="165">
        <v>1</v>
      </c>
      <c r="AM33" s="188">
        <v>1</v>
      </c>
      <c r="AN33" s="164">
        <v>0.31</v>
      </c>
      <c r="AO33" s="189">
        <v>0.13300000000000001</v>
      </c>
      <c r="AP33" s="48"/>
      <c r="AQ33" s="164">
        <v>-8.0073049367850704</v>
      </c>
      <c r="AR33" s="190">
        <v>-9.107248678841394</v>
      </c>
      <c r="AS33" s="48"/>
      <c r="AT33" s="267">
        <v>1.9800000000000002E-2</v>
      </c>
      <c r="AU33" s="48"/>
      <c r="AV33" s="164">
        <v>1.2500000000000001E-2</v>
      </c>
      <c r="AW33" s="236"/>
      <c r="AX33" s="165">
        <v>1.7000000000000001E-2</v>
      </c>
      <c r="AY33" s="165"/>
      <c r="AZ33" s="291">
        <v>1.0149999999999999</v>
      </c>
      <c r="BA33" s="291">
        <v>3.3849999999999998</v>
      </c>
      <c r="BB33" s="244">
        <v>1.0999437420563245</v>
      </c>
      <c r="BC33" s="239"/>
      <c r="BD33" s="166"/>
      <c r="BE33" s="48"/>
      <c r="BF33" s="130"/>
      <c r="BG33" s="48"/>
      <c r="BH33" s="103"/>
      <c r="BI33" s="103"/>
      <c r="BJ33" s="48"/>
      <c r="BK33" s="130"/>
      <c r="BL33" s="48"/>
      <c r="BM33" s="48"/>
      <c r="BN33" s="66"/>
      <c r="BO33" s="66"/>
      <c r="BP33" s="103"/>
      <c r="BQ33" s="48"/>
      <c r="BR33" s="103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</row>
    <row r="34" spans="1:85" x14ac:dyDescent="0.2">
      <c r="A34" s="167">
        <v>36951</v>
      </c>
      <c r="B34" s="294">
        <v>5.5180000000000007</v>
      </c>
      <c r="C34" s="279">
        <v>-9.0390840454648291E-2</v>
      </c>
      <c r="D34" s="170">
        <v>-9.0390840454648291E-2</v>
      </c>
      <c r="E34" s="170">
        <v>-2.8242643971304382E-2</v>
      </c>
      <c r="F34" s="280">
        <v>0.3</v>
      </c>
      <c r="G34" s="281">
        <v>0.31</v>
      </c>
      <c r="H34" s="281">
        <v>0.36</v>
      </c>
      <c r="I34" s="282">
        <v>0.36</v>
      </c>
      <c r="J34" s="281">
        <v>0.185</v>
      </c>
      <c r="K34" s="281">
        <v>0.26500000000000001</v>
      </c>
      <c r="L34" s="281">
        <v>0.66</v>
      </c>
      <c r="M34" s="280">
        <v>-0.12</v>
      </c>
      <c r="N34" s="281">
        <v>9.3000000000000007</v>
      </c>
      <c r="O34" s="282">
        <v>3.85</v>
      </c>
      <c r="P34" s="284">
        <v>0.59</v>
      </c>
      <c r="Q34" s="285">
        <v>0.5</v>
      </c>
      <c r="R34" s="286">
        <v>0.8</v>
      </c>
      <c r="S34" s="176">
        <v>0.85</v>
      </c>
      <c r="T34" s="84" t="e">
        <v>#N/A</v>
      </c>
      <c r="U34" s="275">
        <v>0.8</v>
      </c>
      <c r="V34" s="35">
        <v>5.4276091595453524</v>
      </c>
      <c r="W34" s="35">
        <v>5.4276091595453524</v>
      </c>
      <c r="X34" s="179">
        <v>5.4897573560286963</v>
      </c>
      <c r="Y34" s="226"/>
      <c r="Z34" s="276">
        <v>0</v>
      </c>
      <c r="AA34" s="292">
        <v>0.09</v>
      </c>
      <c r="AB34" s="293">
        <v>7.86</v>
      </c>
      <c r="AC34" s="123">
        <v>7.86</v>
      </c>
      <c r="AD34" s="179">
        <v>7.95</v>
      </c>
      <c r="AE34" s="229">
        <v>6.1080000000000005</v>
      </c>
      <c r="AF34" s="184">
        <v>5.3980000000000006</v>
      </c>
      <c r="AG34" s="185">
        <v>9.3680000000000003</v>
      </c>
      <c r="AH34" s="234">
        <v>-0.12</v>
      </c>
      <c r="AI34" s="278">
        <v>1.5278808617632018</v>
      </c>
      <c r="AJ34" s="289">
        <v>5.5242567450123618E-2</v>
      </c>
      <c r="AK34" s="289">
        <v>5.7194581597556818E-2</v>
      </c>
      <c r="AL34" s="165">
        <v>0.99776458046394711</v>
      </c>
      <c r="AM34" s="188">
        <v>0.9976867847094596</v>
      </c>
      <c r="AN34" s="164">
        <v>0.33</v>
      </c>
      <c r="AO34" s="189">
        <v>0.12</v>
      </c>
      <c r="AP34" s="48"/>
      <c r="AQ34" s="164">
        <v>-5.8257308732048472</v>
      </c>
      <c r="AR34" s="190">
        <v>-5.7353400327501989</v>
      </c>
      <c r="AS34" s="48"/>
      <c r="AT34" s="267">
        <v>1.78E-2</v>
      </c>
      <c r="AU34" s="48"/>
      <c r="AV34" s="164">
        <v>0</v>
      </c>
      <c r="AW34" s="236"/>
      <c r="AX34" s="165">
        <v>0.13</v>
      </c>
      <c r="AY34" s="165"/>
      <c r="AZ34" s="291">
        <v>0.8</v>
      </c>
      <c r="BA34" s="291">
        <v>2.04</v>
      </c>
      <c r="BB34" s="244">
        <v>-9.0390840454648291E-2</v>
      </c>
      <c r="BC34" s="239"/>
      <c r="BD34" s="166"/>
      <c r="BE34" s="48"/>
      <c r="BF34" s="130"/>
      <c r="BG34" s="48"/>
      <c r="BH34" s="103"/>
      <c r="BI34" s="103"/>
      <c r="BJ34" s="48"/>
      <c r="BK34" s="130"/>
      <c r="BL34" s="48"/>
      <c r="BM34" s="48"/>
      <c r="BN34" s="66"/>
      <c r="BO34" s="66"/>
      <c r="BP34" s="103"/>
      <c r="BQ34" s="48"/>
      <c r="BR34" s="103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</row>
    <row r="35" spans="1:85" x14ac:dyDescent="0.2">
      <c r="A35" s="167">
        <v>36982</v>
      </c>
      <c r="B35" s="272">
        <v>5.4830000000000005</v>
      </c>
      <c r="C35" s="295">
        <v>-0.28499999999999998</v>
      </c>
      <c r="D35" s="170">
        <v>-0.28499999999999998</v>
      </c>
      <c r="E35" s="170">
        <v>-0.2159328630796491</v>
      </c>
      <c r="F35" s="280">
        <v>0.22500000000000001</v>
      </c>
      <c r="G35" s="281">
        <v>0.22500000000000001</v>
      </c>
      <c r="H35" s="281">
        <v>0.27500000000000002</v>
      </c>
      <c r="I35" s="282">
        <v>0.22500000000000001</v>
      </c>
      <c r="J35" s="281">
        <v>0.13500000000000001</v>
      </c>
      <c r="K35" s="281">
        <v>0.215</v>
      </c>
      <c r="L35" s="281">
        <v>0.5</v>
      </c>
      <c r="M35" s="280">
        <v>-0.31</v>
      </c>
      <c r="N35" s="281">
        <v>4</v>
      </c>
      <c r="O35" s="282">
        <v>3</v>
      </c>
      <c r="P35" s="296">
        <v>-0.02</v>
      </c>
      <c r="Q35" s="285">
        <v>0.50749999999999995</v>
      </c>
      <c r="R35" s="286">
        <v>0.625</v>
      </c>
      <c r="S35" s="176">
        <v>0.625</v>
      </c>
      <c r="T35" s="84" t="e">
        <v>#N/A</v>
      </c>
      <c r="U35" s="275">
        <v>0.625</v>
      </c>
      <c r="V35" s="35">
        <v>5.1980000000000004</v>
      </c>
      <c r="W35" s="35">
        <v>5.1980000000000004</v>
      </c>
      <c r="X35" s="179">
        <v>5.2670671369203514</v>
      </c>
      <c r="Y35" s="36"/>
      <c r="Z35" s="276">
        <v>0</v>
      </c>
      <c r="AA35" s="297">
        <v>0.1</v>
      </c>
      <c r="AB35" s="298">
        <v>7.526010533771549</v>
      </c>
      <c r="AC35" s="123">
        <v>7.526010533771549</v>
      </c>
      <c r="AD35" s="179">
        <v>7.6260105337715487</v>
      </c>
      <c r="AE35" s="229">
        <v>5.463000000000001</v>
      </c>
      <c r="AF35" s="184">
        <v>5.1730000000000009</v>
      </c>
      <c r="AG35" s="185">
        <v>8.4830000000000005</v>
      </c>
      <c r="AH35" s="234">
        <v>-0.26</v>
      </c>
      <c r="AI35" s="278">
        <v>1.5275803327662321</v>
      </c>
      <c r="AJ35" s="289">
        <v>5.4582682022270616E-2</v>
      </c>
      <c r="AK35" s="289">
        <v>5.6824519914532995E-2</v>
      </c>
      <c r="AL35" s="165">
        <v>0.99324087201914091</v>
      </c>
      <c r="AM35" s="188">
        <v>0.99296807709163726</v>
      </c>
      <c r="AN35" s="164">
        <v>0.22500000000000001</v>
      </c>
      <c r="AO35" s="189">
        <v>0.124</v>
      </c>
      <c r="AP35" s="48"/>
      <c r="AQ35" s="164">
        <v>-5.8219617322651542</v>
      </c>
      <c r="AR35" s="190">
        <v>-5.5369617322651541</v>
      </c>
      <c r="AS35" s="48"/>
      <c r="AT35" s="267">
        <v>0.01</v>
      </c>
      <c r="AU35" s="48"/>
      <c r="AV35" s="164">
        <v>7.4999999999999997E-3</v>
      </c>
      <c r="AW35" s="236"/>
      <c r="AX35" s="165">
        <v>5.0000000000000001E-3</v>
      </c>
      <c r="AY35" s="165"/>
      <c r="AZ35" s="299">
        <v>0.55000000000000004</v>
      </c>
      <c r="BA35" s="299">
        <v>0.55000000000000004</v>
      </c>
      <c r="BB35" s="244">
        <v>-0.28499999999999998</v>
      </c>
      <c r="BC35" s="239"/>
      <c r="BD35" s="166"/>
      <c r="BE35" s="48"/>
      <c r="BF35" s="130"/>
      <c r="BG35" s="48"/>
      <c r="BH35" s="103"/>
      <c r="BI35" s="103"/>
      <c r="BJ35" s="48"/>
      <c r="BK35" s="130"/>
      <c r="BL35" s="48"/>
      <c r="BM35" s="48"/>
      <c r="BN35" s="66"/>
      <c r="BO35" s="66"/>
      <c r="BP35" s="103"/>
      <c r="BQ35" s="48"/>
      <c r="BR35" s="103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</row>
    <row r="36" spans="1:85" x14ac:dyDescent="0.2">
      <c r="A36" s="167">
        <v>37012</v>
      </c>
      <c r="B36" s="272">
        <v>5.4529999999999994</v>
      </c>
      <c r="C36" s="300">
        <v>-0.3</v>
      </c>
      <c r="D36" s="170">
        <v>-0.3</v>
      </c>
      <c r="E36" s="170">
        <v>-0.2309198048214709</v>
      </c>
      <c r="F36" s="280">
        <v>0.22500000000000001</v>
      </c>
      <c r="G36" s="281">
        <v>0.22500000000000001</v>
      </c>
      <c r="H36" s="281">
        <v>0.27500000000000002</v>
      </c>
      <c r="I36" s="282">
        <v>0.22500000000000001</v>
      </c>
      <c r="J36" s="281">
        <v>0.13500000000000001</v>
      </c>
      <c r="K36" s="281">
        <v>0.215</v>
      </c>
      <c r="L36" s="281">
        <v>0.44</v>
      </c>
      <c r="M36" s="280">
        <v>-0.46250000000000002</v>
      </c>
      <c r="N36" s="281">
        <v>2.75</v>
      </c>
      <c r="O36" s="282">
        <v>2.2000000000000002</v>
      </c>
      <c r="P36" s="230">
        <v>-0.17</v>
      </c>
      <c r="Q36" s="285">
        <v>0.44750000000000001</v>
      </c>
      <c r="R36" s="286">
        <v>0.53500000000000003</v>
      </c>
      <c r="S36" s="176">
        <v>0.53500000000000003</v>
      </c>
      <c r="T36" s="84" t="e">
        <v>#N/A</v>
      </c>
      <c r="U36" s="275">
        <v>0.53500000000000003</v>
      </c>
      <c r="V36" s="35">
        <v>5.1529999999999996</v>
      </c>
      <c r="W36" s="35">
        <v>5.1529999999999996</v>
      </c>
      <c r="X36" s="179">
        <v>5.2220801951785285</v>
      </c>
      <c r="Y36" s="36"/>
      <c r="Z36" s="276">
        <v>0</v>
      </c>
      <c r="AA36" s="292">
        <v>0.1</v>
      </c>
      <c r="AB36" s="298">
        <v>7.4594462083997648</v>
      </c>
      <c r="AC36" s="123">
        <v>7.4594462083997648</v>
      </c>
      <c r="AD36" s="179">
        <v>7.5594462083997644</v>
      </c>
      <c r="AE36" s="229">
        <v>5.2829999999999995</v>
      </c>
      <c r="AF36" s="184">
        <v>4.990499999999999</v>
      </c>
      <c r="AG36" s="185">
        <v>7.6529999999999996</v>
      </c>
      <c r="AH36" s="234">
        <v>-0.36</v>
      </c>
      <c r="AI36" s="278">
        <v>1.5272915736171984</v>
      </c>
      <c r="AJ36" s="289">
        <v>5.3466655036843717E-2</v>
      </c>
      <c r="AK36" s="289">
        <v>5.5756195684633129E-2</v>
      </c>
      <c r="AL36" s="165">
        <v>0.98908099493009261</v>
      </c>
      <c r="AM36" s="188">
        <v>0.98862242747489848</v>
      </c>
      <c r="AN36" s="164">
        <v>0.22500000000000001</v>
      </c>
      <c r="AO36" s="189">
        <v>0.12</v>
      </c>
      <c r="AP36" s="48"/>
      <c r="AQ36" s="164">
        <v>-5.671948679465161</v>
      </c>
      <c r="AR36" s="190">
        <v>-5.3719486794651612</v>
      </c>
      <c r="AS36" s="48"/>
      <c r="AT36" s="267">
        <v>0.01</v>
      </c>
      <c r="AU36" s="48"/>
      <c r="AV36" s="164">
        <v>7.4999999999999997E-3</v>
      </c>
      <c r="AW36" s="236"/>
      <c r="AX36" s="165">
        <v>0.01</v>
      </c>
      <c r="AY36" s="165"/>
      <c r="AZ36" s="299">
        <v>0.5</v>
      </c>
      <c r="BA36" s="299">
        <v>0.5</v>
      </c>
      <c r="BB36" s="244">
        <v>-0.3</v>
      </c>
      <c r="BC36" s="239"/>
      <c r="BD36" s="166"/>
      <c r="BE36" s="48"/>
      <c r="BF36" s="130"/>
      <c r="BG36" s="48"/>
      <c r="BH36" s="103"/>
      <c r="BI36" s="103"/>
      <c r="BJ36" s="48"/>
      <c r="BK36" s="130"/>
      <c r="BL36" s="48"/>
      <c r="BM36" s="48"/>
      <c r="BN36" s="66"/>
      <c r="BO36" s="66"/>
      <c r="BP36" s="103"/>
      <c r="BQ36" s="48"/>
      <c r="BR36" s="103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</row>
    <row r="37" spans="1:85" x14ac:dyDescent="0.2">
      <c r="A37" s="167">
        <v>37043</v>
      </c>
      <c r="B37" s="272">
        <v>5.463000000000001</v>
      </c>
      <c r="C37" s="300">
        <v>-0.28000000000000003</v>
      </c>
      <c r="D37" s="170">
        <v>-0.28000000000000003</v>
      </c>
      <c r="E37" s="170">
        <v>-0.21091219146153417</v>
      </c>
      <c r="F37" s="280">
        <v>0.22500000000000001</v>
      </c>
      <c r="G37" s="281">
        <v>0.22500000000000001</v>
      </c>
      <c r="H37" s="281">
        <v>0.27500000000000002</v>
      </c>
      <c r="I37" s="282">
        <v>0.22500000000000001</v>
      </c>
      <c r="J37" s="281">
        <v>0.13500000000000001</v>
      </c>
      <c r="K37" s="281">
        <v>0.215</v>
      </c>
      <c r="L37" s="281">
        <v>0.48</v>
      </c>
      <c r="M37" s="280">
        <v>-0.5625</v>
      </c>
      <c r="N37" s="281">
        <v>2.75</v>
      </c>
      <c r="O37" s="282">
        <v>2.1</v>
      </c>
      <c r="P37" s="230">
        <v>-7.0000000000000007E-2</v>
      </c>
      <c r="Q37" s="285">
        <v>0.45500000000000002</v>
      </c>
      <c r="R37" s="286">
        <v>0.505</v>
      </c>
      <c r="S37" s="176">
        <v>0.505</v>
      </c>
      <c r="T37" s="84" t="e">
        <v>#N/A</v>
      </c>
      <c r="U37" s="275">
        <v>0.505</v>
      </c>
      <c r="V37" s="35">
        <v>5.1830000000000007</v>
      </c>
      <c r="W37" s="35">
        <v>5.1830000000000007</v>
      </c>
      <c r="X37" s="179">
        <v>5.2520878085384668</v>
      </c>
      <c r="Y37" s="301" t="s">
        <v>108</v>
      </c>
      <c r="Z37" s="276">
        <v>0</v>
      </c>
      <c r="AA37" s="292">
        <v>0.1</v>
      </c>
      <c r="AB37" s="298">
        <v>7.5020471913134381</v>
      </c>
      <c r="AC37" s="123">
        <v>7.5020471913134381</v>
      </c>
      <c r="AD37" s="179">
        <v>7.6020471913134378</v>
      </c>
      <c r="AE37" s="229">
        <v>5.3930000000000007</v>
      </c>
      <c r="AF37" s="184">
        <v>4.900500000000001</v>
      </c>
      <c r="AG37" s="185">
        <v>7.5630000000000006</v>
      </c>
      <c r="AH37" s="234">
        <v>-0.34</v>
      </c>
      <c r="AI37" s="278">
        <v>1.5271232686626259</v>
      </c>
      <c r="AJ37" s="289">
        <v>5.2855434499252722E-2</v>
      </c>
      <c r="AK37" s="289">
        <v>5.4867376005554018E-2</v>
      </c>
      <c r="AL37" s="165">
        <v>0.98483325857966164</v>
      </c>
      <c r="AM37" s="188">
        <v>0.98426818385460579</v>
      </c>
      <c r="AN37" s="164">
        <v>0.22500000000000001</v>
      </c>
      <c r="AO37" s="189">
        <v>0.124</v>
      </c>
      <c r="AP37" s="48"/>
      <c r="AQ37" s="164">
        <v>-5.6569410692875124</v>
      </c>
      <c r="AR37" s="190">
        <v>-5.3769410692875121</v>
      </c>
      <c r="AS37" s="48"/>
      <c r="AT37" s="267">
        <v>0.01</v>
      </c>
      <c r="AU37" s="48"/>
      <c r="AV37" s="164">
        <v>7.4999999999999997E-3</v>
      </c>
      <c r="AW37" s="236"/>
      <c r="AX37" s="165">
        <v>1.4999999999999999E-2</v>
      </c>
      <c r="AY37" s="165"/>
      <c r="AZ37" s="299">
        <v>0.5</v>
      </c>
      <c r="BA37" s="299">
        <v>0.5</v>
      </c>
      <c r="BB37" s="244">
        <v>-0.28000000000000003</v>
      </c>
      <c r="BC37" s="239"/>
      <c r="BD37" s="166"/>
      <c r="BE37" s="48"/>
      <c r="BF37" s="130"/>
      <c r="BG37" s="48"/>
      <c r="BH37" s="103"/>
      <c r="BI37" s="103"/>
      <c r="BJ37" s="48"/>
      <c r="BK37" s="130"/>
      <c r="BL37" s="48"/>
      <c r="BM37" s="48"/>
      <c r="BN37" s="66"/>
      <c r="BO37" s="66"/>
      <c r="BP37" s="103"/>
      <c r="BQ37" s="48"/>
      <c r="BR37" s="103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</row>
    <row r="38" spans="1:85" x14ac:dyDescent="0.2">
      <c r="A38" s="167">
        <v>37073</v>
      </c>
      <c r="B38" s="272">
        <v>5.4830000000000005</v>
      </c>
      <c r="C38" s="300">
        <v>-0.3</v>
      </c>
      <c r="D38" s="170">
        <v>-0.29999999999999893</v>
      </c>
      <c r="E38" s="170">
        <v>-0.23090700484203008</v>
      </c>
      <c r="F38" s="280">
        <v>0.22500000000000001</v>
      </c>
      <c r="G38" s="281">
        <v>0.22500000000000001</v>
      </c>
      <c r="H38" s="281">
        <v>0.27500000000000002</v>
      </c>
      <c r="I38" s="282">
        <v>0.22500000000000001</v>
      </c>
      <c r="J38" s="281">
        <v>0.13500000000000001</v>
      </c>
      <c r="K38" s="281">
        <v>0.215</v>
      </c>
      <c r="L38" s="281">
        <v>0.56000000000000005</v>
      </c>
      <c r="M38" s="280">
        <v>-0.68500000000000005</v>
      </c>
      <c r="N38" s="281">
        <v>3.5</v>
      </c>
      <c r="O38" s="282">
        <v>2.65</v>
      </c>
      <c r="P38" s="230">
        <v>-0.08</v>
      </c>
      <c r="Q38" s="285">
        <v>0.46250000000000002</v>
      </c>
      <c r="R38" s="286">
        <v>0.4975</v>
      </c>
      <c r="S38" s="176">
        <v>0.4975</v>
      </c>
      <c r="T38" s="84" t="e">
        <v>#N/A</v>
      </c>
      <c r="U38" s="275">
        <v>0.4975</v>
      </c>
      <c r="V38" s="35">
        <v>5.1830000000000007</v>
      </c>
      <c r="W38" s="35">
        <v>5.1830000000000016</v>
      </c>
      <c r="X38" s="179">
        <v>5.2520929951579705</v>
      </c>
      <c r="Y38" s="226">
        <v>6.5650459617774963</v>
      </c>
      <c r="Z38" s="276">
        <v>0</v>
      </c>
      <c r="AA38" s="292">
        <v>0.1</v>
      </c>
      <c r="AB38" s="298">
        <v>7.5014840334391817</v>
      </c>
      <c r="AC38" s="123">
        <v>7.5014840334391817</v>
      </c>
      <c r="AD38" s="179">
        <v>7.6014840334391813</v>
      </c>
      <c r="AE38" s="229">
        <v>5.4030000000000005</v>
      </c>
      <c r="AF38" s="184">
        <v>4.798</v>
      </c>
      <c r="AG38" s="185">
        <v>8.1330000000000009</v>
      </c>
      <c r="AH38" s="234">
        <v>-0.35</v>
      </c>
      <c r="AI38" s="278">
        <v>1.5270086317546223</v>
      </c>
      <c r="AJ38" s="289">
        <v>5.2533401072037321E-2</v>
      </c>
      <c r="AK38" s="289">
        <v>5.4309922077397009E-2</v>
      </c>
      <c r="AL38" s="165">
        <v>0.98073775639833438</v>
      </c>
      <c r="AM38" s="188">
        <v>0.98010145255753811</v>
      </c>
      <c r="AN38" s="164">
        <v>0.22500000000000001</v>
      </c>
      <c r="AO38" s="189">
        <v>0.12</v>
      </c>
      <c r="AP38" s="48"/>
      <c r="AQ38" s="164">
        <v>-5.6709358848359503</v>
      </c>
      <c r="AR38" s="190">
        <v>-5.3709358848359505</v>
      </c>
      <c r="AS38" s="48"/>
      <c r="AT38" s="267">
        <v>0.01</v>
      </c>
      <c r="AU38" s="48"/>
      <c r="AV38" s="164">
        <v>7.4999999999999997E-3</v>
      </c>
      <c r="AW38" s="236"/>
      <c r="AX38" s="165">
        <v>1.4999999999999999E-2</v>
      </c>
      <c r="AY38" s="165"/>
      <c r="AZ38" s="299">
        <v>0.55000000000000004</v>
      </c>
      <c r="BA38" s="299">
        <v>0.55000000000000004</v>
      </c>
      <c r="BB38" s="244">
        <v>-0.3</v>
      </c>
      <c r="BC38" s="239"/>
      <c r="BD38" s="166"/>
      <c r="BE38" s="48"/>
      <c r="BF38" s="130"/>
      <c r="BG38" s="48"/>
      <c r="BH38" s="103"/>
      <c r="BI38" s="103"/>
      <c r="BJ38" s="48"/>
      <c r="BK38" s="130"/>
      <c r="BL38" s="48"/>
      <c r="BM38" s="48"/>
      <c r="BN38" s="66"/>
      <c r="BO38" s="66"/>
      <c r="BP38" s="103"/>
      <c r="BQ38" s="48"/>
      <c r="BR38" s="103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</row>
    <row r="39" spans="1:85" x14ac:dyDescent="0.2">
      <c r="A39" s="167">
        <v>37104</v>
      </c>
      <c r="B39" s="272">
        <v>5.4950000000000001</v>
      </c>
      <c r="C39" s="300">
        <v>-0.3</v>
      </c>
      <c r="D39" s="170">
        <v>-0.3</v>
      </c>
      <c r="E39" s="170">
        <v>-0.23089593468331771</v>
      </c>
      <c r="F39" s="280">
        <v>0.22500000000000001</v>
      </c>
      <c r="G39" s="281">
        <v>0.22500000000000001</v>
      </c>
      <c r="H39" s="281">
        <v>0.27500000000000002</v>
      </c>
      <c r="I39" s="282">
        <v>0.22500000000000001</v>
      </c>
      <c r="J39" s="281">
        <v>0.13500000000000001</v>
      </c>
      <c r="K39" s="281">
        <v>0.215</v>
      </c>
      <c r="L39" s="281">
        <v>0.56000000000000005</v>
      </c>
      <c r="M39" s="280">
        <v>-0.68500000000000005</v>
      </c>
      <c r="N39" s="281">
        <v>3.72</v>
      </c>
      <c r="O39" s="282">
        <v>2.87</v>
      </c>
      <c r="P39" s="230">
        <v>-0.08</v>
      </c>
      <c r="Q39" s="285">
        <v>0.46250000000000002</v>
      </c>
      <c r="R39" s="286">
        <v>0.4975</v>
      </c>
      <c r="S39" s="176">
        <v>0.4975</v>
      </c>
      <c r="T39" s="84" t="e">
        <v>#N/A</v>
      </c>
      <c r="U39" s="275">
        <v>0.4975</v>
      </c>
      <c r="V39" s="35">
        <v>5.1950000000000003</v>
      </c>
      <c r="W39" s="35">
        <v>5.1950000000000003</v>
      </c>
      <c r="X39" s="179">
        <v>5.2641040653166824</v>
      </c>
      <c r="Y39" s="226">
        <v>7.6304302696362756</v>
      </c>
      <c r="Z39" s="276">
        <v>0</v>
      </c>
      <c r="AA39" s="292">
        <v>0.1</v>
      </c>
      <c r="AB39" s="298">
        <v>7.5176474440294765</v>
      </c>
      <c r="AC39" s="123">
        <v>7.5176474440294765</v>
      </c>
      <c r="AD39" s="179">
        <v>7.6176474440294761</v>
      </c>
      <c r="AE39" s="229">
        <v>5.415</v>
      </c>
      <c r="AF39" s="184">
        <v>4.8099999999999996</v>
      </c>
      <c r="AG39" s="185">
        <v>8.3650000000000002</v>
      </c>
      <c r="AH39" s="234">
        <v>-0.35</v>
      </c>
      <c r="AI39" s="278">
        <v>1.5267640118783374</v>
      </c>
      <c r="AJ39" s="289">
        <v>5.2073017497263709E-2</v>
      </c>
      <c r="AK39" s="289">
        <v>5.3878949686217315E-2</v>
      </c>
      <c r="AL39" s="165">
        <v>0.97663239943301028</v>
      </c>
      <c r="AM39" s="188">
        <v>0.97584240856590909</v>
      </c>
      <c r="AN39" s="164">
        <v>0.22500000000000001</v>
      </c>
      <c r="AO39" s="189">
        <v>0.12</v>
      </c>
      <c r="AP39" s="48"/>
      <c r="AQ39" s="164">
        <v>-5.6709248193044237</v>
      </c>
      <c r="AR39" s="190">
        <v>-5.3709248193044239</v>
      </c>
      <c r="AS39" s="48"/>
      <c r="AT39" s="267">
        <v>0.01</v>
      </c>
      <c r="AU39" s="48"/>
      <c r="AV39" s="164">
        <v>7.4999999999999997E-3</v>
      </c>
      <c r="AW39" s="236"/>
      <c r="AX39" s="165">
        <v>1.4999999999999999E-2</v>
      </c>
      <c r="AY39" s="165"/>
      <c r="AZ39" s="299">
        <v>0.6</v>
      </c>
      <c r="BA39" s="299">
        <v>0.6</v>
      </c>
      <c r="BB39" s="244">
        <v>-0.3</v>
      </c>
      <c r="BC39" s="239"/>
      <c r="BD39" s="166"/>
      <c r="BE39" s="48"/>
      <c r="BF39" s="130"/>
      <c r="BG39" s="48"/>
      <c r="BH39" s="103"/>
      <c r="BI39" s="103"/>
      <c r="BJ39" s="48"/>
      <c r="BK39" s="130"/>
      <c r="BL39" s="48"/>
      <c r="BM39" s="48"/>
      <c r="BN39" s="66"/>
      <c r="BO39" s="66"/>
      <c r="BP39" s="103"/>
      <c r="BQ39" s="48"/>
      <c r="BR39" s="103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</row>
    <row r="40" spans="1:85" x14ac:dyDescent="0.2">
      <c r="A40" s="167">
        <v>37135</v>
      </c>
      <c r="B40" s="272">
        <v>5.4649999999999999</v>
      </c>
      <c r="C40" s="300">
        <v>-0.26500000000000001</v>
      </c>
      <c r="D40" s="170">
        <v>-0.26500000000000001</v>
      </c>
      <c r="E40" s="170">
        <v>-0.19588452171862247</v>
      </c>
      <c r="F40" s="280">
        <v>0.22500000000000001</v>
      </c>
      <c r="G40" s="281">
        <v>0.22500000000000001</v>
      </c>
      <c r="H40" s="281">
        <v>0.27500000000000002</v>
      </c>
      <c r="I40" s="282">
        <v>0.22500000000000001</v>
      </c>
      <c r="J40" s="281">
        <v>0.13500000000000001</v>
      </c>
      <c r="K40" s="281">
        <v>0.215</v>
      </c>
      <c r="L40" s="281">
        <v>0.46</v>
      </c>
      <c r="M40" s="280">
        <v>-0.68500000000000005</v>
      </c>
      <c r="N40" s="281">
        <v>3.27</v>
      </c>
      <c r="O40" s="282">
        <v>2.42</v>
      </c>
      <c r="P40" s="230">
        <v>-0.08</v>
      </c>
      <c r="Q40" s="285">
        <v>0.46500000000000002</v>
      </c>
      <c r="R40" s="286">
        <v>0.4975</v>
      </c>
      <c r="S40" s="176">
        <v>0.4975</v>
      </c>
      <c r="T40" s="84" t="e">
        <v>#N/A</v>
      </c>
      <c r="U40" s="275">
        <v>0.4975</v>
      </c>
      <c r="V40" s="35">
        <v>5.2</v>
      </c>
      <c r="W40" s="35">
        <v>5.2</v>
      </c>
      <c r="X40" s="179">
        <v>5.2691154782813774</v>
      </c>
      <c r="Y40" s="226">
        <v>5.8040571704497994</v>
      </c>
      <c r="Z40" s="276">
        <v>0</v>
      </c>
      <c r="AA40" s="292">
        <v>0.1</v>
      </c>
      <c r="AB40" s="298">
        <v>7.5236403325318753</v>
      </c>
      <c r="AC40" s="123">
        <v>7.5236403325318753</v>
      </c>
      <c r="AD40" s="179">
        <v>7.6236403325318749</v>
      </c>
      <c r="AE40" s="229">
        <v>5.3849999999999998</v>
      </c>
      <c r="AF40" s="184">
        <v>4.78</v>
      </c>
      <c r="AG40" s="185">
        <v>7.8849999999999998</v>
      </c>
      <c r="AH40" s="234">
        <v>-0.35</v>
      </c>
      <c r="AI40" s="278">
        <v>1.5265118989768749</v>
      </c>
      <c r="AJ40" s="289">
        <v>5.1612633993186413E-2</v>
      </c>
      <c r="AK40" s="289">
        <v>5.3447977356935614E-2</v>
      </c>
      <c r="AL40" s="165">
        <v>0.97261834961201776</v>
      </c>
      <c r="AM40" s="188">
        <v>0.97167112817146251</v>
      </c>
      <c r="AN40" s="164">
        <v>0.22500000000000001</v>
      </c>
      <c r="AO40" s="189">
        <v>0.124</v>
      </c>
      <c r="AP40" s="48"/>
      <c r="AQ40" s="164">
        <v>-5.6259134111102025</v>
      </c>
      <c r="AR40" s="190">
        <v>-5.3609134111102028</v>
      </c>
      <c r="AS40" s="48"/>
      <c r="AT40" s="267">
        <v>0.01</v>
      </c>
      <c r="AU40" s="48"/>
      <c r="AV40" s="164">
        <v>7.4999999999999997E-3</v>
      </c>
      <c r="AW40" s="236"/>
      <c r="AX40" s="165">
        <v>0.02</v>
      </c>
      <c r="AY40" s="165"/>
      <c r="AZ40" s="299">
        <v>0.6</v>
      </c>
      <c r="BA40" s="299">
        <v>0.6</v>
      </c>
      <c r="BB40" s="244">
        <v>-0.26500000000000001</v>
      </c>
      <c r="BC40" s="239"/>
      <c r="BD40" s="166"/>
      <c r="BE40" s="48"/>
      <c r="BF40" s="130"/>
      <c r="BG40" s="48"/>
      <c r="BH40" s="103"/>
      <c r="BI40" s="103"/>
      <c r="BJ40" s="48"/>
      <c r="BK40" s="130"/>
      <c r="BL40" s="48"/>
      <c r="BM40" s="48"/>
      <c r="BN40" s="66"/>
      <c r="BO40" s="66"/>
      <c r="BP40" s="103"/>
      <c r="BQ40" s="48"/>
      <c r="BR40" s="103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</row>
    <row r="41" spans="1:85" x14ac:dyDescent="0.2">
      <c r="A41" s="167">
        <v>37165</v>
      </c>
      <c r="B41" s="272">
        <v>5.4780000000000006</v>
      </c>
      <c r="C41" s="300">
        <v>-0.25</v>
      </c>
      <c r="D41" s="170">
        <v>-0.25</v>
      </c>
      <c r="E41" s="170">
        <v>-0.18087463149667915</v>
      </c>
      <c r="F41" s="280">
        <v>0.22500000000000001</v>
      </c>
      <c r="G41" s="281">
        <v>0.22500000000000001</v>
      </c>
      <c r="H41" s="281">
        <v>0.27500000000000002</v>
      </c>
      <c r="I41" s="282">
        <v>0.22500000000000001</v>
      </c>
      <c r="J41" s="281">
        <v>0.13500000000000001</v>
      </c>
      <c r="K41" s="281">
        <v>0.215</v>
      </c>
      <c r="L41" s="281">
        <v>0.53</v>
      </c>
      <c r="M41" s="280">
        <v>-0.53500000000000003</v>
      </c>
      <c r="N41" s="281">
        <v>2</v>
      </c>
      <c r="O41" s="282">
        <v>1.55</v>
      </c>
      <c r="P41" s="230">
        <v>0.04</v>
      </c>
      <c r="Q41" s="285">
        <v>0.46500000000000002</v>
      </c>
      <c r="R41" s="286">
        <v>0.4975</v>
      </c>
      <c r="S41" s="176">
        <v>0.4975</v>
      </c>
      <c r="T41" s="84" t="e">
        <v>#N/A</v>
      </c>
      <c r="U41" s="275">
        <v>0.4975</v>
      </c>
      <c r="V41" s="35">
        <v>5.2280000000000006</v>
      </c>
      <c r="W41" s="35">
        <v>5.2280000000000006</v>
      </c>
      <c r="X41" s="179">
        <v>5.2971253685033215</v>
      </c>
      <c r="Y41" s="129" t="s">
        <v>107</v>
      </c>
      <c r="Z41" s="276">
        <v>0</v>
      </c>
      <c r="AA41" s="292">
        <v>0.1</v>
      </c>
      <c r="AB41" s="298">
        <v>7.5630699889127726</v>
      </c>
      <c r="AC41" s="123">
        <v>7.5630699889127726</v>
      </c>
      <c r="AD41" s="179">
        <v>7.6630699889127722</v>
      </c>
      <c r="AE41" s="229">
        <v>5.5180000000000007</v>
      </c>
      <c r="AF41" s="184">
        <v>4.9430000000000005</v>
      </c>
      <c r="AG41" s="185">
        <v>7.0280000000000005</v>
      </c>
      <c r="AH41" s="234">
        <v>-0.33</v>
      </c>
      <c r="AI41" s="278">
        <v>1.5262934908611998</v>
      </c>
      <c r="AJ41" s="289">
        <v>5.1293311201220222E-2</v>
      </c>
      <c r="AK41" s="289">
        <v>5.3122143693363516E-2</v>
      </c>
      <c r="AL41" s="165">
        <v>0.96874507192238613</v>
      </c>
      <c r="AM41" s="188">
        <v>0.96766315286583948</v>
      </c>
      <c r="AN41" s="164">
        <v>0.22500000000000001</v>
      </c>
      <c r="AO41" s="189">
        <v>0.12</v>
      </c>
      <c r="AP41" s="48"/>
      <c r="AQ41" s="164">
        <v>-5.6259035250222462</v>
      </c>
      <c r="AR41" s="190">
        <v>-5.3759035250222462</v>
      </c>
      <c r="AS41" s="48"/>
      <c r="AT41" s="267">
        <v>0.01</v>
      </c>
      <c r="AU41" s="48"/>
      <c r="AV41" s="164">
        <v>7.4999999999999997E-3</v>
      </c>
      <c r="AW41" s="236"/>
      <c r="AX41" s="165">
        <v>2.5000000000000001E-2</v>
      </c>
      <c r="AY41" s="165"/>
      <c r="AZ41" s="299">
        <v>0.65</v>
      </c>
      <c r="BA41" s="299">
        <v>0.65</v>
      </c>
      <c r="BB41" s="244">
        <v>-0.25</v>
      </c>
      <c r="BC41" s="239"/>
      <c r="BD41" s="166"/>
      <c r="BE41" s="48"/>
      <c r="BF41" s="130"/>
      <c r="BG41" s="48"/>
      <c r="BH41" s="103"/>
      <c r="BI41" s="103"/>
      <c r="BJ41" s="48"/>
      <c r="BK41" s="130"/>
      <c r="BL41" s="48"/>
      <c r="BM41" s="48"/>
      <c r="BN41" s="66"/>
      <c r="BO41" s="66"/>
      <c r="BP41" s="103"/>
      <c r="BQ41" s="48"/>
      <c r="BR41" s="103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</row>
    <row r="42" spans="1:85" x14ac:dyDescent="0.2">
      <c r="A42" s="271">
        <v>37196</v>
      </c>
      <c r="B42" s="272">
        <v>5.5630000000000006</v>
      </c>
      <c r="C42" s="279">
        <v>-0.19</v>
      </c>
      <c r="D42" s="170">
        <v>-8.6297285021641024E-2</v>
      </c>
      <c r="E42" s="170">
        <v>-3.5000000000000142E-2</v>
      </c>
      <c r="F42" s="280">
        <v>0.28999999999999998</v>
      </c>
      <c r="G42" s="281">
        <v>0.45500000000000002</v>
      </c>
      <c r="H42" s="281">
        <v>0.47499999999999998</v>
      </c>
      <c r="I42" s="282">
        <v>0.55500000000000005</v>
      </c>
      <c r="J42" s="281">
        <v>0.215</v>
      </c>
      <c r="K42" s="281">
        <v>0.255</v>
      </c>
      <c r="L42" s="281">
        <v>1.25</v>
      </c>
      <c r="M42" s="280">
        <v>-0.31</v>
      </c>
      <c r="N42" s="281">
        <v>2.375</v>
      </c>
      <c r="O42" s="282">
        <v>2.125</v>
      </c>
      <c r="P42" s="302">
        <v>1.3380000000000001</v>
      </c>
      <c r="Q42" s="199">
        <v>0.48749999999999999</v>
      </c>
      <c r="R42" s="286">
        <v>0.49249999999999999</v>
      </c>
      <c r="S42" s="176">
        <v>0.54249999999999998</v>
      </c>
      <c r="T42" s="84" t="e">
        <v>#N/A</v>
      </c>
      <c r="U42" s="275">
        <v>0.49249999999999999</v>
      </c>
      <c r="V42" s="35">
        <v>5.3730000000000002</v>
      </c>
      <c r="W42" s="35">
        <v>5.4767027149783596</v>
      </c>
      <c r="X42" s="179">
        <v>5.5280000000000005</v>
      </c>
      <c r="Y42" s="226"/>
      <c r="Z42" s="276">
        <v>0.15</v>
      </c>
      <c r="AA42" s="292">
        <v>0.22419856611132971</v>
      </c>
      <c r="AB42" s="298">
        <v>7.7717348110720508</v>
      </c>
      <c r="AC42" s="123">
        <v>7.9217348110720511</v>
      </c>
      <c r="AD42" s="179">
        <v>7.9959333771833805</v>
      </c>
      <c r="AE42" s="229">
        <v>6.9010000000000007</v>
      </c>
      <c r="AF42" s="184">
        <v>5.253000000000001</v>
      </c>
      <c r="AG42" s="185">
        <v>7.6880000000000006</v>
      </c>
      <c r="AH42" s="234">
        <v>-0.23</v>
      </c>
      <c r="AI42" s="278">
        <v>1.5260776926913147</v>
      </c>
      <c r="AJ42" s="289">
        <v>5.1118301608590315E-2</v>
      </c>
      <c r="AK42" s="289">
        <v>5.2932740724054302E-2</v>
      </c>
      <c r="AL42" s="165">
        <v>0.96470698748563821</v>
      </c>
      <c r="AM42" s="188">
        <v>0.9634933334982142</v>
      </c>
      <c r="AN42" s="164">
        <v>0.46500000000000002</v>
      </c>
      <c r="AO42" s="189">
        <v>0.124</v>
      </c>
      <c r="AP42" s="48"/>
      <c r="AQ42" s="164">
        <v>-5.6207475716070006</v>
      </c>
      <c r="AR42" s="190">
        <v>-5.4307475716070002</v>
      </c>
      <c r="AS42" s="48"/>
      <c r="AT42" s="303">
        <v>7.4999999999999997E-3</v>
      </c>
      <c r="AU42" s="48"/>
      <c r="AV42" s="164">
        <v>5.0000000000000001E-3</v>
      </c>
      <c r="AW42" s="236"/>
      <c r="AX42" s="165">
        <v>9.5000000000000001E-2</v>
      </c>
      <c r="AY42" s="165"/>
      <c r="AZ42" s="299">
        <v>1</v>
      </c>
      <c r="BA42" s="299">
        <v>1</v>
      </c>
      <c r="BB42" s="244">
        <v>-0.19</v>
      </c>
      <c r="BC42" s="239"/>
      <c r="BD42" s="166"/>
      <c r="BE42" s="48"/>
      <c r="BF42" s="130"/>
      <c r="BG42" s="48"/>
      <c r="BH42" s="103"/>
      <c r="BI42" s="103"/>
      <c r="BJ42" s="48"/>
      <c r="BK42" s="130"/>
      <c r="BL42" s="48"/>
      <c r="BM42" s="48"/>
      <c r="BN42" s="66"/>
      <c r="BO42" s="66"/>
      <c r="BP42" s="103"/>
      <c r="BQ42" s="48"/>
      <c r="BR42" s="103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</row>
    <row r="43" spans="1:85" x14ac:dyDescent="0.2">
      <c r="A43" s="167">
        <v>37226</v>
      </c>
      <c r="B43" s="272">
        <v>5.6580000000000004</v>
      </c>
      <c r="C43" s="304">
        <v>-0.19</v>
      </c>
      <c r="D43" s="170">
        <v>-8.6283326496466195E-2</v>
      </c>
      <c r="E43" s="170">
        <v>-3.5000000000000142E-2</v>
      </c>
      <c r="F43" s="280">
        <v>0.28000000000000003</v>
      </c>
      <c r="G43" s="281">
        <v>0.44500000000000001</v>
      </c>
      <c r="H43" s="281">
        <v>0.46500000000000002</v>
      </c>
      <c r="I43" s="282">
        <v>0.54500000000000004</v>
      </c>
      <c r="J43" s="281">
        <v>0.215</v>
      </c>
      <c r="K43" s="281">
        <v>0.255</v>
      </c>
      <c r="L43" s="281">
        <v>1.45</v>
      </c>
      <c r="M43" s="280">
        <v>-0.31</v>
      </c>
      <c r="N43" s="281">
        <v>2.3250000000000002</v>
      </c>
      <c r="O43" s="282">
        <v>2.0750000000000002</v>
      </c>
      <c r="P43" s="302">
        <v>1.4430000000000003</v>
      </c>
      <c r="Q43" s="199">
        <v>0.48749999999999999</v>
      </c>
      <c r="R43" s="286">
        <v>0.49249999999999999</v>
      </c>
      <c r="S43" s="176">
        <v>0.54249999999999998</v>
      </c>
      <c r="T43" s="84" t="e">
        <v>#N/A</v>
      </c>
      <c r="U43" s="275">
        <v>0.49249999999999999</v>
      </c>
      <c r="V43" s="35">
        <v>5.468</v>
      </c>
      <c r="W43" s="35">
        <v>5.5717166735035342</v>
      </c>
      <c r="X43" s="179">
        <v>5.6230000000000002</v>
      </c>
      <c r="Y43" s="129" t="s">
        <v>105</v>
      </c>
      <c r="Z43" s="276">
        <v>0.15</v>
      </c>
      <c r="AA43" s="292">
        <v>0.22416839274360179</v>
      </c>
      <c r="AB43" s="298">
        <v>7.9080823969162495</v>
      </c>
      <c r="AC43" s="123">
        <v>8.0580823969162498</v>
      </c>
      <c r="AD43" s="179">
        <v>8.1322507896598513</v>
      </c>
      <c r="AE43" s="229">
        <v>7.1010000000000009</v>
      </c>
      <c r="AF43" s="184">
        <v>5.3480000000000008</v>
      </c>
      <c r="AG43" s="185">
        <v>7.7330000000000005</v>
      </c>
      <c r="AH43" s="234">
        <v>-0.23</v>
      </c>
      <c r="AI43" s="278">
        <v>1.5258723082225438</v>
      </c>
      <c r="AJ43" s="289">
        <v>5.0948937496421806E-2</v>
      </c>
      <c r="AK43" s="289">
        <v>5.2749447539336608E-2</v>
      </c>
      <c r="AL43" s="165">
        <v>0.96084170052345408</v>
      </c>
      <c r="AM43" s="188">
        <v>0.95950375877892435</v>
      </c>
      <c r="AN43" s="164">
        <v>0.45500000000000002</v>
      </c>
      <c r="AO43" s="189">
        <v>0.12</v>
      </c>
      <c r="AP43" s="48"/>
      <c r="AQ43" s="164">
        <v>-5.7107461780861781</v>
      </c>
      <c r="AR43" s="190">
        <v>-5.5207461780861777</v>
      </c>
      <c r="AS43" s="48"/>
      <c r="AT43" s="267">
        <v>7.4999999999999997E-3</v>
      </c>
      <c r="AU43" s="48"/>
      <c r="AV43" s="164">
        <v>5.0000000000000001E-3</v>
      </c>
      <c r="AW43" s="236"/>
      <c r="AX43" s="165">
        <v>0.115</v>
      </c>
      <c r="AY43" s="165"/>
      <c r="AZ43" s="299">
        <v>1.2</v>
      </c>
      <c r="BA43" s="299">
        <v>1.2</v>
      </c>
      <c r="BB43" s="244">
        <v>-0.19</v>
      </c>
      <c r="BC43" s="239"/>
      <c r="BD43" s="166"/>
      <c r="BE43" s="48"/>
      <c r="BF43" s="130"/>
      <c r="BG43" s="48"/>
      <c r="BH43" s="103"/>
      <c r="BI43" s="103"/>
      <c r="BJ43" s="48"/>
      <c r="BK43" s="130"/>
      <c r="BL43" s="48"/>
      <c r="BM43" s="48"/>
      <c r="BN43" s="66"/>
      <c r="BO43" s="66"/>
      <c r="BP43" s="103"/>
      <c r="BQ43" s="48"/>
      <c r="BR43" s="103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</row>
    <row r="44" spans="1:85" x14ac:dyDescent="0.2">
      <c r="A44" s="167">
        <v>37257</v>
      </c>
      <c r="B44" s="272">
        <v>5.668000000000001</v>
      </c>
      <c r="C44" s="304">
        <v>-0.19</v>
      </c>
      <c r="D44" s="170">
        <v>-8.6266896353659028E-2</v>
      </c>
      <c r="E44" s="170">
        <v>-3.500000000000103E-2</v>
      </c>
      <c r="F44" s="280">
        <v>0.27</v>
      </c>
      <c r="G44" s="281">
        <v>0.435</v>
      </c>
      <c r="H44" s="281">
        <v>0.45500000000000002</v>
      </c>
      <c r="I44" s="282">
        <v>0.53500000000000003</v>
      </c>
      <c r="J44" s="281">
        <v>0.215</v>
      </c>
      <c r="K44" s="281">
        <v>0.255</v>
      </c>
      <c r="L44" s="281">
        <v>1.65</v>
      </c>
      <c r="M44" s="280">
        <v>-0.31</v>
      </c>
      <c r="N44" s="281">
        <v>2.1850000000000001</v>
      </c>
      <c r="O44" s="282">
        <v>1.9350000000000001</v>
      </c>
      <c r="P44" s="302">
        <v>1.4630000000000005</v>
      </c>
      <c r="Q44" s="199">
        <v>0.49</v>
      </c>
      <c r="R44" s="286">
        <v>0.495</v>
      </c>
      <c r="S44" s="176">
        <v>0.54500000000000004</v>
      </c>
      <c r="T44" s="84" t="e">
        <v>#N/A</v>
      </c>
      <c r="U44" s="275">
        <v>0.495</v>
      </c>
      <c r="V44" s="35">
        <v>5.4780000000000006</v>
      </c>
      <c r="W44" s="35">
        <v>5.581733103646342</v>
      </c>
      <c r="X44" s="179">
        <v>5.633</v>
      </c>
      <c r="Y44" s="226"/>
      <c r="Z44" s="276">
        <v>0.15</v>
      </c>
      <c r="AA44" s="292">
        <v>0.22413288702193146</v>
      </c>
      <c r="AB44" s="298">
        <v>7.9212900329428324</v>
      </c>
      <c r="AC44" s="123">
        <v>8.0712900329428319</v>
      </c>
      <c r="AD44" s="179">
        <v>8.1454229199647639</v>
      </c>
      <c r="AE44" s="229">
        <v>7.131000000000002</v>
      </c>
      <c r="AF44" s="184">
        <v>5.3580000000000014</v>
      </c>
      <c r="AG44" s="185">
        <v>7.6030000000000015</v>
      </c>
      <c r="AH44" s="234">
        <v>-0.23</v>
      </c>
      <c r="AI44" s="278">
        <v>1.525630627418133</v>
      </c>
      <c r="AJ44" s="289">
        <v>5.085081230252711E-2</v>
      </c>
      <c r="AK44" s="289">
        <v>5.2662268902382403E-2</v>
      </c>
      <c r="AL44" s="165">
        <v>0.95682807091569255</v>
      </c>
      <c r="AM44" s="188">
        <v>0.95534437837852748</v>
      </c>
      <c r="AN44" s="164">
        <v>0.44500000000000001</v>
      </c>
      <c r="AO44" s="189">
        <v>0.12</v>
      </c>
      <c r="AP44" s="48"/>
      <c r="AQ44" s="164">
        <v>-5.705744370199815</v>
      </c>
      <c r="AR44" s="190">
        <v>-5.5157443701998146</v>
      </c>
      <c r="AS44" s="48"/>
      <c r="AT44" s="267">
        <v>7.4999999999999997E-3</v>
      </c>
      <c r="AU44" s="48"/>
      <c r="AV44" s="164">
        <v>5.0000000000000001E-3</v>
      </c>
      <c r="AW44" s="236"/>
      <c r="AX44" s="165">
        <v>0.1275</v>
      </c>
      <c r="AY44" s="165"/>
      <c r="AZ44" s="299">
        <v>1.2</v>
      </c>
      <c r="BA44" s="299">
        <v>1.2</v>
      </c>
      <c r="BB44" s="244">
        <v>-0.19</v>
      </c>
      <c r="BC44" s="239"/>
      <c r="BD44" s="166"/>
      <c r="BE44" s="48"/>
      <c r="BF44" s="130"/>
      <c r="BG44" s="48"/>
      <c r="BH44" s="103"/>
      <c r="BI44" s="103"/>
      <c r="BJ44" s="48"/>
      <c r="BK44" s="130"/>
      <c r="BL44" s="48"/>
      <c r="BM44" s="48"/>
      <c r="BN44" s="66"/>
      <c r="BO44" s="66"/>
      <c r="BP44" s="103"/>
      <c r="BQ44" s="48"/>
      <c r="BR44" s="103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</row>
    <row r="45" spans="1:85" x14ac:dyDescent="0.2">
      <c r="A45" s="167">
        <v>37288</v>
      </c>
      <c r="B45" s="272">
        <v>5.4179999999999993</v>
      </c>
      <c r="C45" s="304">
        <v>-0.19</v>
      </c>
      <c r="D45" s="170">
        <v>-8.6244481610085799E-2</v>
      </c>
      <c r="E45" s="170">
        <v>-3.5000000000000142E-2</v>
      </c>
      <c r="F45" s="280">
        <v>0.43</v>
      </c>
      <c r="G45" s="281">
        <v>0.59499999999999997</v>
      </c>
      <c r="H45" s="281">
        <v>0.61499999999999999</v>
      </c>
      <c r="I45" s="282">
        <v>0.69499999999999995</v>
      </c>
      <c r="J45" s="281">
        <v>0.215</v>
      </c>
      <c r="K45" s="281">
        <v>0.255</v>
      </c>
      <c r="L45" s="281">
        <v>1.65</v>
      </c>
      <c r="M45" s="280">
        <v>-0.31</v>
      </c>
      <c r="N45" s="281">
        <v>2.085</v>
      </c>
      <c r="O45" s="282">
        <v>1.835</v>
      </c>
      <c r="P45" s="302">
        <v>1.3580000000000001</v>
      </c>
      <c r="Q45" s="199">
        <v>0.47499999999999998</v>
      </c>
      <c r="R45" s="286">
        <v>0.48</v>
      </c>
      <c r="S45" s="176">
        <v>0.53</v>
      </c>
      <c r="T45" s="84" t="e">
        <v>#N/A</v>
      </c>
      <c r="U45" s="275">
        <v>0.48</v>
      </c>
      <c r="V45" s="35">
        <v>5.2279999999999989</v>
      </c>
      <c r="W45" s="35">
        <v>5.3317555183899135</v>
      </c>
      <c r="X45" s="179">
        <v>5.3829999999999991</v>
      </c>
      <c r="Y45" s="36"/>
      <c r="Z45" s="276">
        <v>0.15</v>
      </c>
      <c r="AA45" s="292">
        <v>0.22408446664616211</v>
      </c>
      <c r="AB45" s="298">
        <v>7.5581522040395548</v>
      </c>
      <c r="AC45" s="123">
        <v>7.7081522040395551</v>
      </c>
      <c r="AD45" s="179">
        <v>7.7822366706857169</v>
      </c>
      <c r="AE45" s="229">
        <v>6.7759999999999998</v>
      </c>
      <c r="AF45" s="184">
        <v>5.1079999999999997</v>
      </c>
      <c r="AG45" s="185">
        <v>7.2529999999999992</v>
      </c>
      <c r="AH45" s="234">
        <v>-0.23</v>
      </c>
      <c r="AI45" s="278">
        <v>1.5253010389795636</v>
      </c>
      <c r="AJ45" s="289">
        <v>5.0834697115198522E-2</v>
      </c>
      <c r="AK45" s="289">
        <v>5.2716631620273215E-2</v>
      </c>
      <c r="AL45" s="165">
        <v>0.95277324810401021</v>
      </c>
      <c r="AM45" s="188">
        <v>0.95109033065770998</v>
      </c>
      <c r="AN45" s="164">
        <v>0.60499999999999998</v>
      </c>
      <c r="AO45" s="189">
        <v>0.13300000000000001</v>
      </c>
      <c r="AP45" s="48"/>
      <c r="AQ45" s="164">
        <v>-5.4557424843580895</v>
      </c>
      <c r="AR45" s="190">
        <v>-5.2657424843580891</v>
      </c>
      <c r="AS45" s="48"/>
      <c r="AT45" s="267">
        <v>7.4999999999999997E-3</v>
      </c>
      <c r="AU45" s="48"/>
      <c r="AV45" s="164">
        <v>5.0000000000000001E-3</v>
      </c>
      <c r="AW45" s="236"/>
      <c r="AX45" s="165">
        <v>0.13250000000000001</v>
      </c>
      <c r="AY45" s="165"/>
      <c r="AZ45" s="299">
        <v>1.2</v>
      </c>
      <c r="BA45" s="299">
        <v>1.2</v>
      </c>
      <c r="BB45" s="244">
        <v>-0.19</v>
      </c>
      <c r="BC45" s="239"/>
      <c r="BD45" s="166"/>
      <c r="BE45" s="48"/>
      <c r="BF45" s="130"/>
      <c r="BG45" s="48"/>
      <c r="BH45" s="103"/>
      <c r="BI45" s="103"/>
      <c r="BJ45" s="48"/>
      <c r="BK45" s="130"/>
      <c r="BL45" s="48"/>
      <c r="BM45" s="48"/>
      <c r="BN45" s="66"/>
      <c r="BO45" s="66"/>
      <c r="BP45" s="103"/>
      <c r="BQ45" s="48"/>
      <c r="BR45" s="103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</row>
    <row r="46" spans="1:85" x14ac:dyDescent="0.2">
      <c r="A46" s="167">
        <v>37316</v>
      </c>
      <c r="B46" s="272">
        <v>5.0280000000000005</v>
      </c>
      <c r="C46" s="304">
        <v>-0.19</v>
      </c>
      <c r="D46" s="170">
        <v>-8.622319205780915E-2</v>
      </c>
      <c r="E46" s="170">
        <v>-3.500000000000103E-2</v>
      </c>
      <c r="F46" s="280">
        <v>0.43</v>
      </c>
      <c r="G46" s="281">
        <v>0.59499999999999997</v>
      </c>
      <c r="H46" s="281">
        <v>0.61499999999999999</v>
      </c>
      <c r="I46" s="282">
        <v>0.69499999999999995</v>
      </c>
      <c r="J46" s="281">
        <v>0.215</v>
      </c>
      <c r="K46" s="281">
        <v>0.255</v>
      </c>
      <c r="L46" s="281">
        <v>1.6</v>
      </c>
      <c r="M46" s="280">
        <v>-0.31</v>
      </c>
      <c r="N46" s="281">
        <v>1.7849999999999999</v>
      </c>
      <c r="O46" s="282">
        <v>1.5349999999999999</v>
      </c>
      <c r="P46" s="302">
        <v>1.1479999999999999</v>
      </c>
      <c r="Q46" s="199">
        <v>0.42499999999999999</v>
      </c>
      <c r="R46" s="286">
        <v>0.43</v>
      </c>
      <c r="S46" s="176">
        <v>0.48</v>
      </c>
      <c r="T46" s="84" t="e">
        <v>#N/A</v>
      </c>
      <c r="U46" s="275">
        <v>0.43</v>
      </c>
      <c r="V46" s="35">
        <v>4.8380000000000001</v>
      </c>
      <c r="W46" s="35">
        <v>4.9417768079421913</v>
      </c>
      <c r="X46" s="179">
        <v>4.9929999999999994</v>
      </c>
      <c r="Y46" s="36"/>
      <c r="Z46" s="276">
        <v>0.15</v>
      </c>
      <c r="AA46" s="292">
        <v>0.2240384962789701</v>
      </c>
      <c r="AB46" s="298">
        <v>6.9928919032106931</v>
      </c>
      <c r="AC46" s="123">
        <v>7.1428919032106934</v>
      </c>
      <c r="AD46" s="179">
        <v>7.2169303994896632</v>
      </c>
      <c r="AE46" s="229">
        <v>6.1760000000000002</v>
      </c>
      <c r="AF46" s="184">
        <v>4.7180000000000009</v>
      </c>
      <c r="AG46" s="185">
        <v>6.5630000000000006</v>
      </c>
      <c r="AH46" s="234">
        <v>-0.23</v>
      </c>
      <c r="AI46" s="278">
        <v>1.5249881272910006</v>
      </c>
      <c r="AJ46" s="289">
        <v>5.0820141462201811E-2</v>
      </c>
      <c r="AK46" s="289">
        <v>5.2765733430828007E-2</v>
      </c>
      <c r="AL46" s="165">
        <v>0.94912777543319715</v>
      </c>
      <c r="AM46" s="188">
        <v>0.94725692985454468</v>
      </c>
      <c r="AN46" s="164">
        <v>0.60499999999999998</v>
      </c>
      <c r="AO46" s="189">
        <v>0.12</v>
      </c>
      <c r="AP46" s="48"/>
      <c r="AQ46" s="164">
        <v>-5.0557405785511467</v>
      </c>
      <c r="AR46" s="190">
        <v>-4.8657405785511463</v>
      </c>
      <c r="AS46" s="48"/>
      <c r="AT46" s="267">
        <v>7.4999999999999997E-3</v>
      </c>
      <c r="AU46" s="48"/>
      <c r="AV46" s="164">
        <v>5.0000000000000001E-3</v>
      </c>
      <c r="AW46" s="236"/>
      <c r="AX46" s="165">
        <v>0.13</v>
      </c>
      <c r="AY46" s="165"/>
      <c r="AZ46" s="299">
        <v>0.95</v>
      </c>
      <c r="BA46" s="299">
        <v>0.95</v>
      </c>
      <c r="BB46" s="244">
        <v>-0.19</v>
      </c>
      <c r="BC46" s="239"/>
      <c r="BD46" s="166"/>
      <c r="BE46" s="48"/>
      <c r="BF46" s="130"/>
      <c r="BG46" s="48"/>
      <c r="BH46" s="103"/>
      <c r="BI46" s="103"/>
      <c r="BJ46" s="48"/>
      <c r="BK46" s="130"/>
      <c r="BL46" s="48"/>
      <c r="BM46" s="48"/>
      <c r="BN46" s="66"/>
      <c r="BO46" s="66"/>
      <c r="BP46" s="103"/>
      <c r="BQ46" s="48"/>
      <c r="BR46" s="103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</row>
    <row r="47" spans="1:85" ht="13.5" customHeight="1" x14ac:dyDescent="0.2">
      <c r="A47" s="167">
        <v>37347</v>
      </c>
      <c r="B47" s="272">
        <v>4.5280000000000005</v>
      </c>
      <c r="C47" s="295">
        <v>-0.37</v>
      </c>
      <c r="D47" s="170">
        <v>-0.26620373617503734</v>
      </c>
      <c r="E47" s="170">
        <v>-0.30080249078335886</v>
      </c>
      <c r="F47" s="280">
        <v>0.19</v>
      </c>
      <c r="G47" s="281">
        <v>0.185</v>
      </c>
      <c r="H47" s="281">
        <v>0.215</v>
      </c>
      <c r="I47" s="282">
        <v>0.185</v>
      </c>
      <c r="J47" s="281">
        <v>9.5000000000000001E-2</v>
      </c>
      <c r="K47" s="281">
        <v>0.155</v>
      </c>
      <c r="L47" s="281">
        <v>0.5</v>
      </c>
      <c r="M47" s="280">
        <v>-0.46</v>
      </c>
      <c r="N47" s="281">
        <v>2.0499999999999998</v>
      </c>
      <c r="O47" s="282">
        <v>1.65</v>
      </c>
      <c r="P47" s="296">
        <v>-0.06</v>
      </c>
      <c r="Q47" s="199">
        <v>0.36749999999999999</v>
      </c>
      <c r="R47" s="286">
        <v>0.37</v>
      </c>
      <c r="S47" s="176">
        <v>0.37</v>
      </c>
      <c r="T47" s="84" t="e">
        <v>#N/A</v>
      </c>
      <c r="U47" s="275">
        <v>0.37</v>
      </c>
      <c r="V47" s="35">
        <v>4.1580000000000004</v>
      </c>
      <c r="W47" s="35">
        <v>4.2617962638249631</v>
      </c>
      <c r="X47" s="179">
        <v>4.2271975092166416</v>
      </c>
      <c r="Y47" s="36"/>
      <c r="Z47" s="276">
        <v>0.15</v>
      </c>
      <c r="AA47" s="292">
        <v>0.1</v>
      </c>
      <c r="AB47" s="298">
        <v>6.0088868039776733</v>
      </c>
      <c r="AC47" s="123">
        <v>6.1588868039776736</v>
      </c>
      <c r="AD47" s="179">
        <v>6.1088868039776729</v>
      </c>
      <c r="AE47" s="229">
        <v>4.4680000000000009</v>
      </c>
      <c r="AF47" s="184">
        <v>4.0680000000000005</v>
      </c>
      <c r="AG47" s="185">
        <v>6.1780000000000008</v>
      </c>
      <c r="AH47" s="234">
        <v>-0.17499999999999999</v>
      </c>
      <c r="AI47" s="278">
        <v>1.5247022789459999</v>
      </c>
      <c r="AJ47" s="289">
        <v>5.0857989761213605E-2</v>
      </c>
      <c r="AK47" s="289">
        <v>5.282778964741161E-2</v>
      </c>
      <c r="AL47" s="165">
        <v>0.94505441788386801</v>
      </c>
      <c r="AM47" s="188">
        <v>0.94301480672481552</v>
      </c>
      <c r="AN47" s="164">
        <v>0.185</v>
      </c>
      <c r="AO47" s="189">
        <v>0.124</v>
      </c>
      <c r="AP47" s="48"/>
      <c r="AQ47" s="164">
        <v>-4.5808314144628266</v>
      </c>
      <c r="AR47" s="190">
        <v>-4.2108314144628265</v>
      </c>
      <c r="AS47" s="48"/>
      <c r="AT47" s="267">
        <v>7.4999999999999997E-3</v>
      </c>
      <c r="AU47" s="48"/>
      <c r="AV47" s="164">
        <v>2.5000000000000001E-3</v>
      </c>
      <c r="AW47" s="236"/>
      <c r="AX47" s="165">
        <v>-0.01</v>
      </c>
      <c r="AY47" s="165"/>
      <c r="AZ47" s="299">
        <v>0.4</v>
      </c>
      <c r="BA47" s="299">
        <v>0.4</v>
      </c>
      <c r="BB47" s="244">
        <v>-0.37</v>
      </c>
      <c r="BC47" s="239"/>
      <c r="BD47" s="166"/>
      <c r="BE47" s="48"/>
      <c r="BF47" s="130"/>
      <c r="BG47" s="48"/>
      <c r="BH47" s="103"/>
      <c r="BI47" s="103"/>
      <c r="BJ47" s="48"/>
      <c r="BK47" s="130"/>
      <c r="BL47" s="48"/>
      <c r="BM47" s="48"/>
      <c r="BN47" s="66"/>
      <c r="BO47" s="66"/>
      <c r="BP47" s="103"/>
      <c r="BQ47" s="48"/>
      <c r="BR47" s="103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</row>
    <row r="48" spans="1:85" x14ac:dyDescent="0.2">
      <c r="A48" s="167">
        <v>37377</v>
      </c>
      <c r="B48" s="272">
        <v>4.3630000000000004</v>
      </c>
      <c r="C48" s="300">
        <v>-0.37</v>
      </c>
      <c r="D48" s="170">
        <v>-0.26619140153084064</v>
      </c>
      <c r="E48" s="170">
        <v>-0.30079426768722772</v>
      </c>
      <c r="F48" s="280">
        <v>0.19</v>
      </c>
      <c r="G48" s="281">
        <v>0.185</v>
      </c>
      <c r="H48" s="281">
        <v>0.215</v>
      </c>
      <c r="I48" s="282">
        <v>0.185</v>
      </c>
      <c r="J48" s="281">
        <v>9.5000000000000001E-2</v>
      </c>
      <c r="K48" s="281">
        <v>0.155</v>
      </c>
      <c r="L48" s="281">
        <v>0.44</v>
      </c>
      <c r="M48" s="280">
        <v>-0.46</v>
      </c>
      <c r="N48" s="281">
        <v>2.0499999999999998</v>
      </c>
      <c r="O48" s="282">
        <v>1.65</v>
      </c>
      <c r="P48" s="230">
        <v>-0.06</v>
      </c>
      <c r="Q48" s="199">
        <v>0.33500000000000002</v>
      </c>
      <c r="R48" s="286">
        <v>0.33750000000000002</v>
      </c>
      <c r="S48" s="176">
        <v>0.33750000000000002</v>
      </c>
      <c r="T48" s="84" t="e">
        <v>#N/A</v>
      </c>
      <c r="U48" s="275">
        <v>0.33750000000000002</v>
      </c>
      <c r="V48" s="35">
        <v>3.9930000000000003</v>
      </c>
      <c r="W48" s="35">
        <v>4.0968085984691598</v>
      </c>
      <c r="X48" s="179">
        <v>4.0622057323127727</v>
      </c>
      <c r="Y48" s="36"/>
      <c r="Z48" s="276">
        <v>0.15</v>
      </c>
      <c r="AA48" s="292">
        <v>0.1</v>
      </c>
      <c r="AB48" s="298">
        <v>5.7697532654574912</v>
      </c>
      <c r="AC48" s="123">
        <v>5.9197532654574916</v>
      </c>
      <c r="AD48" s="179">
        <v>5.8697532654574909</v>
      </c>
      <c r="AE48" s="229">
        <v>4.3030000000000008</v>
      </c>
      <c r="AF48" s="184">
        <v>3.9030000000000005</v>
      </c>
      <c r="AG48" s="185">
        <v>6.0129999999999999</v>
      </c>
      <c r="AH48" s="234">
        <v>-0.17499999999999999</v>
      </c>
      <c r="AI48" s="278">
        <v>1.5245211122565787</v>
      </c>
      <c r="AJ48" s="289">
        <v>5.0958030463073005E-2</v>
      </c>
      <c r="AK48" s="289">
        <v>5.289487748556581E-2</v>
      </c>
      <c r="AL48" s="165">
        <v>0.94105322598243324</v>
      </c>
      <c r="AM48" s="188">
        <v>0.93891067458598187</v>
      </c>
      <c r="AN48" s="164">
        <v>0.185</v>
      </c>
      <c r="AO48" s="189">
        <v>0.12</v>
      </c>
      <c r="AP48" s="48"/>
      <c r="AQ48" s="164">
        <v>-4.4158231948038447</v>
      </c>
      <c r="AR48" s="190">
        <v>-4.0458231948038446</v>
      </c>
      <c r="AS48" s="48"/>
      <c r="AT48" s="267">
        <v>7.4999999999999997E-3</v>
      </c>
      <c r="AU48" s="48"/>
      <c r="AV48" s="164">
        <v>2.5000000000000001E-3</v>
      </c>
      <c r="AW48" s="236"/>
      <c r="AX48" s="165">
        <v>-0.01</v>
      </c>
      <c r="AY48" s="165"/>
      <c r="AZ48" s="299">
        <v>0.45</v>
      </c>
      <c r="BA48" s="299">
        <v>0.45</v>
      </c>
      <c r="BB48" s="244">
        <v>-0.37</v>
      </c>
      <c r="BC48" s="239"/>
      <c r="BD48" s="166"/>
      <c r="BE48" s="48"/>
      <c r="BF48" s="130"/>
      <c r="BG48" s="48"/>
      <c r="BH48" s="103"/>
      <c r="BI48" s="103"/>
      <c r="BJ48" s="48"/>
      <c r="BK48" s="130"/>
      <c r="BL48" s="48"/>
      <c r="BM48" s="48"/>
      <c r="BN48" s="66"/>
      <c r="BO48" s="66"/>
      <c r="BP48" s="103"/>
      <c r="BQ48" s="48"/>
      <c r="BR48" s="103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</row>
    <row r="49" spans="1:85" x14ac:dyDescent="0.2">
      <c r="A49" s="167">
        <v>37408</v>
      </c>
      <c r="B49" s="272">
        <v>4.3580000000000005</v>
      </c>
      <c r="C49" s="300">
        <v>-0.37</v>
      </c>
      <c r="D49" s="170">
        <v>-0.26617923069919591</v>
      </c>
      <c r="E49" s="170">
        <v>-0.30078615379946427</v>
      </c>
      <c r="F49" s="280">
        <v>0.19</v>
      </c>
      <c r="G49" s="281">
        <v>0.185</v>
      </c>
      <c r="H49" s="281">
        <v>0.215</v>
      </c>
      <c r="I49" s="282">
        <v>0.185</v>
      </c>
      <c r="J49" s="281">
        <v>9.5000000000000001E-2</v>
      </c>
      <c r="K49" s="281">
        <v>0.155</v>
      </c>
      <c r="L49" s="281">
        <v>0.44</v>
      </c>
      <c r="M49" s="280">
        <v>-0.46</v>
      </c>
      <c r="N49" s="281">
        <v>2.0499999999999998</v>
      </c>
      <c r="O49" s="282">
        <v>1.65</v>
      </c>
      <c r="P49" s="230">
        <v>-0.06</v>
      </c>
      <c r="Q49" s="199">
        <v>0.32500000000000001</v>
      </c>
      <c r="R49" s="286">
        <v>0.32750000000000001</v>
      </c>
      <c r="S49" s="176">
        <v>0.32750000000000001</v>
      </c>
      <c r="T49" s="84" t="e">
        <v>#N/A</v>
      </c>
      <c r="U49" s="275">
        <v>0.32750000000000001</v>
      </c>
      <c r="V49" s="35">
        <v>3.9880000000000004</v>
      </c>
      <c r="W49" s="35">
        <v>4.0918207693008046</v>
      </c>
      <c r="X49" s="179">
        <v>4.0572138462005363</v>
      </c>
      <c r="Y49" s="301" t="s">
        <v>109</v>
      </c>
      <c r="Z49" s="276">
        <v>0.15</v>
      </c>
      <c r="AA49" s="292">
        <v>0.1</v>
      </c>
      <c r="AB49" s="298">
        <v>5.7618528934881148</v>
      </c>
      <c r="AC49" s="123">
        <v>5.9118528934881152</v>
      </c>
      <c r="AD49" s="179">
        <v>5.8618528934881144</v>
      </c>
      <c r="AE49" s="229">
        <v>4.2980000000000009</v>
      </c>
      <c r="AF49" s="184">
        <v>3.8980000000000006</v>
      </c>
      <c r="AG49" s="185">
        <v>6.0080000000000009</v>
      </c>
      <c r="AH49" s="234">
        <v>-0.17499999999999999</v>
      </c>
      <c r="AI49" s="278">
        <v>1.524342393779337</v>
      </c>
      <c r="AJ49" s="289">
        <v>5.1061405858504411E-2</v>
      </c>
      <c r="AK49" s="289">
        <v>5.2964201586568116E-2</v>
      </c>
      <c r="AL49" s="165">
        <v>0.93692068879876511</v>
      </c>
      <c r="AM49" s="188">
        <v>0.93467796174404127</v>
      </c>
      <c r="AN49" s="164">
        <v>0.185</v>
      </c>
      <c r="AO49" s="189">
        <v>0.124</v>
      </c>
      <c r="AP49" s="48"/>
      <c r="AQ49" s="164">
        <v>-4.4108150843075835</v>
      </c>
      <c r="AR49" s="190">
        <v>-4.0408150843075834</v>
      </c>
      <c r="AS49" s="48"/>
      <c r="AT49" s="267">
        <v>7.4999999999999997E-3</v>
      </c>
      <c r="AU49" s="48"/>
      <c r="AV49" s="164">
        <v>2.5000000000000001E-3</v>
      </c>
      <c r="AW49" s="236"/>
      <c r="AX49" s="165">
        <v>-0.01</v>
      </c>
      <c r="AY49" s="165"/>
      <c r="AZ49" s="299">
        <v>0.45</v>
      </c>
      <c r="BA49" s="299">
        <v>0.45</v>
      </c>
      <c r="BB49" s="244">
        <v>-0.37</v>
      </c>
      <c r="BC49" s="239"/>
      <c r="BD49" s="166"/>
      <c r="BE49" s="48"/>
      <c r="BF49" s="130"/>
      <c r="BG49" s="48"/>
      <c r="BH49" s="103"/>
      <c r="BI49" s="103"/>
      <c r="BJ49" s="48"/>
      <c r="BK49" s="130"/>
      <c r="BL49" s="48"/>
      <c r="BM49" s="48"/>
      <c r="BN49" s="66"/>
      <c r="BO49" s="66"/>
      <c r="BP49" s="103"/>
      <c r="BQ49" s="48"/>
      <c r="BR49" s="103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</row>
    <row r="50" spans="1:85" x14ac:dyDescent="0.2">
      <c r="A50" s="167">
        <v>37438</v>
      </c>
      <c r="B50" s="272">
        <v>4.3780000000000001</v>
      </c>
      <c r="C50" s="300">
        <v>-0.37</v>
      </c>
      <c r="D50" s="170">
        <v>-0.26616484349505587</v>
      </c>
      <c r="E50" s="170">
        <v>-0.30077656233003758</v>
      </c>
      <c r="F50" s="280">
        <v>0.19</v>
      </c>
      <c r="G50" s="281">
        <v>0.185</v>
      </c>
      <c r="H50" s="281">
        <v>0.215</v>
      </c>
      <c r="I50" s="282">
        <v>0.185</v>
      </c>
      <c r="J50" s="281">
        <v>9.5000000000000001E-2</v>
      </c>
      <c r="K50" s="281">
        <v>0.155</v>
      </c>
      <c r="L50" s="281">
        <v>0.5</v>
      </c>
      <c r="M50" s="280">
        <v>-0.46</v>
      </c>
      <c r="N50" s="281">
        <v>2.7949999999999999</v>
      </c>
      <c r="O50" s="282">
        <v>2.395</v>
      </c>
      <c r="P50" s="230">
        <v>-0.06</v>
      </c>
      <c r="Q50" s="199">
        <v>0.32500000000000001</v>
      </c>
      <c r="R50" s="286">
        <v>0.32750000000000001</v>
      </c>
      <c r="S50" s="176">
        <v>0.32750000000000001</v>
      </c>
      <c r="T50" s="84" t="e">
        <v>#N/A</v>
      </c>
      <c r="U50" s="275">
        <v>0.32750000000000001</v>
      </c>
      <c r="V50" s="35">
        <v>4.008</v>
      </c>
      <c r="W50" s="35">
        <v>4.1118351565049442</v>
      </c>
      <c r="X50" s="179">
        <v>4.0772234376699625</v>
      </c>
      <c r="Y50" s="226">
        <v>5.7363904477933305</v>
      </c>
      <c r="Z50" s="276">
        <v>0.15</v>
      </c>
      <c r="AA50" s="292">
        <v>0.1</v>
      </c>
      <c r="AB50" s="298">
        <v>5.7899464905354279</v>
      </c>
      <c r="AC50" s="123">
        <v>5.9399464905354282</v>
      </c>
      <c r="AD50" s="179">
        <v>5.8899464905354275</v>
      </c>
      <c r="AE50" s="229">
        <v>4.3180000000000005</v>
      </c>
      <c r="AF50" s="184">
        <v>3.9180000000000001</v>
      </c>
      <c r="AG50" s="185">
        <v>6.7729999999999997</v>
      </c>
      <c r="AH50" s="234">
        <v>-0.17499999999999999</v>
      </c>
      <c r="AI50" s="278">
        <v>1.5241311837620626</v>
      </c>
      <c r="AJ50" s="289">
        <v>5.1161446567154815E-2</v>
      </c>
      <c r="AK50" s="289">
        <v>5.3054059381753699E-2</v>
      </c>
      <c r="AL50" s="165">
        <v>0.93292354575751324</v>
      </c>
      <c r="AM50" s="188">
        <v>0.93056143203854647</v>
      </c>
      <c r="AN50" s="164">
        <v>0.185</v>
      </c>
      <c r="AO50" s="189">
        <v>0.12</v>
      </c>
      <c r="AP50" s="48"/>
      <c r="AQ50" s="164">
        <v>-4.4308054968472685</v>
      </c>
      <c r="AR50" s="190">
        <v>-4.0608054968472684</v>
      </c>
      <c r="AS50" s="48"/>
      <c r="AT50" s="267">
        <v>7.4999999999999997E-3</v>
      </c>
      <c r="AU50" s="48"/>
      <c r="AV50" s="164">
        <v>2.5000000000000001E-3</v>
      </c>
      <c r="AW50" s="236"/>
      <c r="AX50" s="165">
        <v>-0.01</v>
      </c>
      <c r="AY50" s="165"/>
      <c r="AZ50" s="299">
        <v>0.5</v>
      </c>
      <c r="BA50" s="299">
        <v>0.5</v>
      </c>
      <c r="BB50" s="244">
        <v>-0.37</v>
      </c>
      <c r="BC50" s="239"/>
      <c r="BD50" s="166"/>
      <c r="BE50" s="48"/>
      <c r="BF50" s="130"/>
      <c r="BG50" s="48"/>
      <c r="BH50" s="103"/>
      <c r="BI50" s="103"/>
      <c r="BJ50" s="48"/>
      <c r="BK50" s="130"/>
      <c r="BL50" s="48"/>
      <c r="BM50" s="48"/>
      <c r="BN50" s="66"/>
      <c r="BO50" s="66"/>
      <c r="BP50" s="103"/>
      <c r="BQ50" s="48"/>
      <c r="BR50" s="103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</row>
    <row r="51" spans="1:85" x14ac:dyDescent="0.2">
      <c r="A51" s="167">
        <v>37469</v>
      </c>
      <c r="B51" s="272">
        <v>4.3780000000000001</v>
      </c>
      <c r="C51" s="300">
        <v>-0.37</v>
      </c>
      <c r="D51" s="170">
        <v>-0.26614464005817684</v>
      </c>
      <c r="E51" s="170">
        <v>-0.30076309337211793</v>
      </c>
      <c r="F51" s="280">
        <v>0.19</v>
      </c>
      <c r="G51" s="281">
        <v>0.185</v>
      </c>
      <c r="H51" s="281">
        <v>0.215</v>
      </c>
      <c r="I51" s="282">
        <v>0.185</v>
      </c>
      <c r="J51" s="281">
        <v>9.5000000000000001E-2</v>
      </c>
      <c r="K51" s="281">
        <v>0.155</v>
      </c>
      <c r="L51" s="281">
        <v>0.5</v>
      </c>
      <c r="M51" s="280">
        <v>-0.46</v>
      </c>
      <c r="N51" s="281">
        <v>2.7949999999999999</v>
      </c>
      <c r="O51" s="282">
        <v>2.395</v>
      </c>
      <c r="P51" s="230">
        <v>-0.06</v>
      </c>
      <c r="Q51" s="199">
        <v>0.32500000000000001</v>
      </c>
      <c r="R51" s="286">
        <v>0.32750000000000001</v>
      </c>
      <c r="S51" s="176">
        <v>0.32750000000000001</v>
      </c>
      <c r="T51" s="84" t="e">
        <v>#N/A</v>
      </c>
      <c r="U51" s="305">
        <v>0.32750000000000001</v>
      </c>
      <c r="V51" s="35">
        <v>4.008</v>
      </c>
      <c r="W51" s="35">
        <v>4.1118553599418233</v>
      </c>
      <c r="X51" s="179">
        <v>4.0772369066278822</v>
      </c>
      <c r="Y51" s="226">
        <v>6.1626636074643049</v>
      </c>
      <c r="Z51" s="276">
        <v>0.15</v>
      </c>
      <c r="AA51" s="292">
        <v>0.1</v>
      </c>
      <c r="AB51" s="298">
        <v>5.7888201469502487</v>
      </c>
      <c r="AC51" s="123">
        <v>5.9388201469502491</v>
      </c>
      <c r="AD51" s="179">
        <v>5.8888201469502484</v>
      </c>
      <c r="AE51" s="229">
        <v>4.3180000000000005</v>
      </c>
      <c r="AF51" s="184">
        <v>3.9180000000000001</v>
      </c>
      <c r="AG51" s="185">
        <v>6.7729999999999997</v>
      </c>
      <c r="AH51" s="234">
        <v>-0.17499999999999999</v>
      </c>
      <c r="AI51" s="278">
        <v>1.5238346878644566</v>
      </c>
      <c r="AJ51" s="289">
        <v>5.1264821969603212E-2</v>
      </c>
      <c r="AK51" s="289">
        <v>5.3184262571548804E-2</v>
      </c>
      <c r="AL51" s="165">
        <v>0.92879544964100547</v>
      </c>
      <c r="AM51" s="188">
        <v>0.92626356288850098</v>
      </c>
      <c r="AN51" s="164">
        <v>0.185</v>
      </c>
      <c r="AO51" s="189">
        <v>0.12</v>
      </c>
      <c r="AP51" s="48"/>
      <c r="AQ51" s="164">
        <v>-4.4357920335192027</v>
      </c>
      <c r="AR51" s="190">
        <v>-4.0657920335192026</v>
      </c>
      <c r="AS51" s="48"/>
      <c r="AT51" s="267">
        <v>7.4999999999999997E-3</v>
      </c>
      <c r="AU51" s="48"/>
      <c r="AV51" s="164">
        <v>2.5000000000000001E-3</v>
      </c>
      <c r="AW51" s="236"/>
      <c r="AX51" s="165">
        <v>-0.01</v>
      </c>
      <c r="AY51" s="165"/>
      <c r="AZ51" s="299">
        <v>0.55000000000000004</v>
      </c>
      <c r="BA51" s="299">
        <v>0.55000000000000004</v>
      </c>
      <c r="BB51" s="244">
        <v>-0.37</v>
      </c>
      <c r="BC51" s="239"/>
      <c r="BD51" s="166"/>
      <c r="BE51" s="48"/>
      <c r="BF51" s="130"/>
      <c r="BG51" s="48"/>
      <c r="BH51" s="103"/>
      <c r="BI51" s="103"/>
      <c r="BJ51" s="48"/>
      <c r="BK51" s="130"/>
      <c r="BL51" s="48"/>
      <c r="BM51" s="48"/>
      <c r="BN51" s="66"/>
      <c r="BO51" s="66"/>
      <c r="BP51" s="103"/>
      <c r="BQ51" s="48"/>
      <c r="BR51" s="103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</row>
    <row r="52" spans="1:85" x14ac:dyDescent="0.2">
      <c r="A52" s="167">
        <v>37500</v>
      </c>
      <c r="B52" s="272">
        <v>4.3630000000000004</v>
      </c>
      <c r="C52" s="300">
        <v>-0.37</v>
      </c>
      <c r="D52" s="170">
        <v>-0.2661239740109167</v>
      </c>
      <c r="E52" s="170">
        <v>-0.30074931600727872</v>
      </c>
      <c r="F52" s="280">
        <v>0.19</v>
      </c>
      <c r="G52" s="281">
        <v>0.185</v>
      </c>
      <c r="H52" s="281">
        <v>0.215</v>
      </c>
      <c r="I52" s="282">
        <v>0.185</v>
      </c>
      <c r="J52" s="281">
        <v>9.5000000000000001E-2</v>
      </c>
      <c r="K52" s="281">
        <v>0.155</v>
      </c>
      <c r="L52" s="281">
        <v>0.46</v>
      </c>
      <c r="M52" s="280">
        <v>-0.46</v>
      </c>
      <c r="N52" s="281">
        <v>2.7949999999999999</v>
      </c>
      <c r="O52" s="282">
        <v>2.395</v>
      </c>
      <c r="P52" s="230">
        <v>-0.06</v>
      </c>
      <c r="Q52" s="199">
        <v>0.32500000000000001</v>
      </c>
      <c r="R52" s="286">
        <v>0.32750000000000001</v>
      </c>
      <c r="S52" s="176">
        <v>0.32750000000000001</v>
      </c>
      <c r="T52" s="84" t="e">
        <v>#N/A</v>
      </c>
      <c r="U52" s="305">
        <v>0.32750000000000001</v>
      </c>
      <c r="V52" s="35">
        <v>3.9930000000000003</v>
      </c>
      <c r="W52" s="35">
        <v>4.0968760259890837</v>
      </c>
      <c r="X52" s="179">
        <v>4.0622506839927217</v>
      </c>
      <c r="Y52" s="226">
        <v>5.4319096194569196</v>
      </c>
      <c r="Z52" s="276">
        <v>0.15</v>
      </c>
      <c r="AA52" s="292">
        <v>0.1</v>
      </c>
      <c r="AB52" s="298">
        <v>5.7660080302162147</v>
      </c>
      <c r="AC52" s="123">
        <v>5.916008030216215</v>
      </c>
      <c r="AD52" s="179">
        <v>5.8660080302162143</v>
      </c>
      <c r="AE52" s="229">
        <v>4.3030000000000008</v>
      </c>
      <c r="AF52" s="184">
        <v>3.9030000000000005</v>
      </c>
      <c r="AG52" s="185">
        <v>6.7580000000000009</v>
      </c>
      <c r="AH52" s="234">
        <v>-0.17499999999999999</v>
      </c>
      <c r="AI52" s="278">
        <v>1.5235315222458798</v>
      </c>
      <c r="AJ52" s="289">
        <v>5.1368197375616813E-2</v>
      </c>
      <c r="AK52" s="289">
        <v>5.3314465766995507E-2</v>
      </c>
      <c r="AL52" s="165">
        <v>0.92466980640278706</v>
      </c>
      <c r="AM52" s="188">
        <v>0.92196570531651856</v>
      </c>
      <c r="AN52" s="164">
        <v>0.185</v>
      </c>
      <c r="AO52" s="189">
        <v>0.124</v>
      </c>
      <c r="AP52" s="48"/>
      <c r="AQ52" s="164">
        <v>-4.4207782619131271</v>
      </c>
      <c r="AR52" s="190">
        <v>-4.050778261913127</v>
      </c>
      <c r="AS52" s="48"/>
      <c r="AT52" s="267">
        <v>7.4999999999999997E-3</v>
      </c>
      <c r="AU52" s="48"/>
      <c r="AV52" s="164">
        <v>2.5000000000000001E-3</v>
      </c>
      <c r="AW52" s="236"/>
      <c r="AX52" s="165">
        <v>-0.01</v>
      </c>
      <c r="AY52" s="165"/>
      <c r="AZ52" s="299">
        <v>0.55000000000000004</v>
      </c>
      <c r="BA52" s="299">
        <v>0.55000000000000004</v>
      </c>
      <c r="BB52" s="244">
        <v>-0.37</v>
      </c>
      <c r="BC52" s="239"/>
      <c r="BD52" s="166"/>
      <c r="BE52" s="48"/>
      <c r="BF52" s="130"/>
      <c r="BG52" s="48"/>
      <c r="BH52" s="103"/>
      <c r="BI52" s="103"/>
      <c r="BJ52" s="48"/>
      <c r="BK52" s="130"/>
      <c r="BL52" s="48"/>
      <c r="BM52" s="48"/>
      <c r="BN52" s="66"/>
      <c r="BO52" s="66"/>
      <c r="BP52" s="103"/>
      <c r="BQ52" s="48"/>
      <c r="BR52" s="103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</row>
    <row r="53" spans="1:85" x14ac:dyDescent="0.2">
      <c r="A53" s="167">
        <v>37530</v>
      </c>
      <c r="B53" s="272">
        <v>4.3479999999999999</v>
      </c>
      <c r="C53" s="300">
        <v>-0.37</v>
      </c>
      <c r="D53" s="170">
        <v>-0.26610199773312804</v>
      </c>
      <c r="E53" s="170">
        <v>-0.30073466515541991</v>
      </c>
      <c r="F53" s="280">
        <v>0.19</v>
      </c>
      <c r="G53" s="281">
        <v>0.185</v>
      </c>
      <c r="H53" s="281">
        <v>0.215</v>
      </c>
      <c r="I53" s="282">
        <v>0.185</v>
      </c>
      <c r="J53" s="281">
        <v>9.5000000000000001E-2</v>
      </c>
      <c r="K53" s="281">
        <v>0.155</v>
      </c>
      <c r="L53" s="281">
        <v>0.47</v>
      </c>
      <c r="M53" s="280">
        <v>-0.46</v>
      </c>
      <c r="N53" s="281">
        <v>2.165</v>
      </c>
      <c r="O53" s="282">
        <v>1.7649999999999999</v>
      </c>
      <c r="P53" s="230">
        <v>-0.06</v>
      </c>
      <c r="Q53" s="199">
        <v>0.32500000000000001</v>
      </c>
      <c r="R53" s="286">
        <v>0.32750000000000001</v>
      </c>
      <c r="S53" s="176">
        <v>0.32750000000000001</v>
      </c>
      <c r="T53" s="84" t="e">
        <v>#N/A</v>
      </c>
      <c r="U53" s="305">
        <v>0.32750000000000001</v>
      </c>
      <c r="V53" s="35">
        <v>3.9779999999999998</v>
      </c>
      <c r="W53" s="35">
        <v>4.0818980022668718</v>
      </c>
      <c r="X53" s="179">
        <v>4.04726533484458</v>
      </c>
      <c r="Y53" s="129" t="s">
        <v>107</v>
      </c>
      <c r="Z53" s="276">
        <v>0.15</v>
      </c>
      <c r="AA53" s="292">
        <v>0.1</v>
      </c>
      <c r="AB53" s="298">
        <v>5.7431325625234173</v>
      </c>
      <c r="AC53" s="123">
        <v>5.8931325625234177</v>
      </c>
      <c r="AD53" s="179">
        <v>5.843132562523417</v>
      </c>
      <c r="AE53" s="229">
        <v>4.2880000000000003</v>
      </c>
      <c r="AF53" s="184">
        <v>3.8879999999999999</v>
      </c>
      <c r="AG53" s="185">
        <v>6.1129999999999995</v>
      </c>
      <c r="AH53" s="234">
        <v>-0.17499999999999999</v>
      </c>
      <c r="AI53" s="278">
        <v>1.5232092681965075</v>
      </c>
      <c r="AJ53" s="289">
        <v>5.1468238094508408E-2</v>
      </c>
      <c r="AK53" s="289">
        <v>5.3449803726976212E-2</v>
      </c>
      <c r="AL53" s="165">
        <v>0.92067970737554305</v>
      </c>
      <c r="AM53" s="188">
        <v>0.91779310426366134</v>
      </c>
      <c r="AN53" s="164">
        <v>0.185</v>
      </c>
      <c r="AO53" s="189">
        <v>0.12</v>
      </c>
      <c r="AP53" s="48"/>
      <c r="AQ53" s="164">
        <v>-4.4057636171851371</v>
      </c>
      <c r="AR53" s="190">
        <v>-4.035763617185137</v>
      </c>
      <c r="AS53" s="48"/>
      <c r="AT53" s="267">
        <v>7.4999999999999997E-3</v>
      </c>
      <c r="AU53" s="48"/>
      <c r="AV53" s="164">
        <v>2.5000000000000001E-3</v>
      </c>
      <c r="AW53" s="236"/>
      <c r="AX53" s="165">
        <v>-0.01</v>
      </c>
      <c r="AY53" s="165"/>
      <c r="AZ53" s="299">
        <v>0.6</v>
      </c>
      <c r="BA53" s="299">
        <v>0.6</v>
      </c>
      <c r="BB53" s="244">
        <v>-0.37</v>
      </c>
      <c r="BC53" s="239"/>
      <c r="BD53" s="166"/>
      <c r="BE53" s="48"/>
      <c r="BF53" s="130"/>
      <c r="BG53" s="48"/>
      <c r="BH53" s="103"/>
      <c r="BI53" s="103"/>
      <c r="BJ53" s="48"/>
      <c r="BK53" s="130"/>
      <c r="BL53" s="48"/>
      <c r="BM53" s="48"/>
      <c r="BN53" s="66"/>
      <c r="BO53" s="66"/>
      <c r="BP53" s="103"/>
      <c r="BQ53" s="48"/>
      <c r="BR53" s="103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</row>
    <row r="54" spans="1:85" x14ac:dyDescent="0.2">
      <c r="A54" s="271">
        <v>37561</v>
      </c>
      <c r="B54" s="272">
        <v>4.4630000000000001</v>
      </c>
      <c r="C54" s="279">
        <v>-0.215</v>
      </c>
      <c r="D54" s="170">
        <v>-0.11454047729030581</v>
      </c>
      <c r="E54" s="170">
        <v>-8.9999999999999858E-2</v>
      </c>
      <c r="F54" s="280">
        <v>0.31</v>
      </c>
      <c r="G54" s="281">
        <v>0.47</v>
      </c>
      <c r="H54" s="281">
        <v>0.49</v>
      </c>
      <c r="I54" s="282">
        <v>0.56999999999999995</v>
      </c>
      <c r="J54" s="281">
        <v>0.16</v>
      </c>
      <c r="K54" s="281">
        <v>0.22</v>
      </c>
      <c r="L54" s="281">
        <v>0.85</v>
      </c>
      <c r="M54" s="280">
        <v>-0.21</v>
      </c>
      <c r="N54" s="281">
        <v>1.62</v>
      </c>
      <c r="O54" s="282">
        <v>1.62</v>
      </c>
      <c r="P54" s="306">
        <v>0.95399999999999996</v>
      </c>
      <c r="Q54" s="199">
        <v>0.33</v>
      </c>
      <c r="R54" s="286">
        <v>0.33</v>
      </c>
      <c r="S54" s="176">
        <v>0.33</v>
      </c>
      <c r="T54" s="84" t="e">
        <v>#N/A</v>
      </c>
      <c r="U54" s="305">
        <v>0.33</v>
      </c>
      <c r="V54" s="35">
        <v>4.2480000000000002</v>
      </c>
      <c r="W54" s="35">
        <v>4.3484595227096943</v>
      </c>
      <c r="X54" s="179">
        <v>4.3730000000000002</v>
      </c>
      <c r="Y54" s="226"/>
      <c r="Z54" s="276">
        <v>0.14499999999999999</v>
      </c>
      <c r="AA54" s="292">
        <v>0.18042092487714889</v>
      </c>
      <c r="AB54" s="298">
        <v>6.1314247110250344</v>
      </c>
      <c r="AC54" s="123">
        <v>6.276424711025034</v>
      </c>
      <c r="AD54" s="179">
        <v>6.3118456359021833</v>
      </c>
      <c r="AE54" s="229">
        <v>5.4169999999999998</v>
      </c>
      <c r="AF54" s="184">
        <v>4.2530000000000001</v>
      </c>
      <c r="AG54" s="185">
        <v>6.0830000000000002</v>
      </c>
      <c r="AH54" s="234">
        <v>-0.155</v>
      </c>
      <c r="AI54" s="278">
        <v>1.522833434537483</v>
      </c>
      <c r="AJ54" s="289">
        <v>5.1571613507539013E-2</v>
      </c>
      <c r="AK54" s="289">
        <v>5.3603014529612011E-2</v>
      </c>
      <c r="AL54" s="165">
        <v>0.91655927284537053</v>
      </c>
      <c r="AM54" s="188">
        <v>0.91346014752898863</v>
      </c>
      <c r="AN54" s="164">
        <v>0.48</v>
      </c>
      <c r="AO54" s="189">
        <v>0.124</v>
      </c>
      <c r="AP54" s="48"/>
      <c r="AQ54" s="164">
        <v>-4.4805337072642084</v>
      </c>
      <c r="AR54" s="190">
        <v>-4.2655337072642086</v>
      </c>
      <c r="AS54" s="48"/>
      <c r="AT54" s="267">
        <v>7.4999999999999997E-3</v>
      </c>
      <c r="AU54" s="48"/>
      <c r="AV54" s="164">
        <v>8.0000000000000002E-3</v>
      </c>
      <c r="AW54" s="236"/>
      <c r="AX54" s="165">
        <v>2.5000000000000001E-2</v>
      </c>
      <c r="AY54" s="165"/>
      <c r="AZ54" s="299">
        <v>0.8</v>
      </c>
      <c r="BA54" s="299">
        <v>0.8</v>
      </c>
      <c r="BB54" s="244">
        <v>-0.215</v>
      </c>
      <c r="BC54" s="239"/>
      <c r="BD54" s="166"/>
      <c r="BE54" s="48"/>
      <c r="BF54" s="130"/>
      <c r="BG54" s="48"/>
      <c r="BH54" s="103"/>
      <c r="BI54" s="103"/>
      <c r="BJ54" s="48"/>
      <c r="BK54" s="130"/>
      <c r="BL54" s="48"/>
      <c r="BM54" s="48"/>
      <c r="BN54" s="66"/>
      <c r="BO54" s="66"/>
      <c r="BP54" s="103"/>
      <c r="BQ54" s="48"/>
      <c r="BR54" s="103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</row>
    <row r="55" spans="1:85" x14ac:dyDescent="0.2">
      <c r="A55" s="167">
        <v>37591</v>
      </c>
      <c r="B55" s="272">
        <v>4.5780000000000003</v>
      </c>
      <c r="C55" s="304">
        <v>-0.215</v>
      </c>
      <c r="D55" s="170">
        <v>-0.11451569825577135</v>
      </c>
      <c r="E55" s="170">
        <v>-8.9999999999999858E-2</v>
      </c>
      <c r="F55" s="280">
        <v>0.31</v>
      </c>
      <c r="G55" s="281">
        <v>0.47</v>
      </c>
      <c r="H55" s="281">
        <v>0.49</v>
      </c>
      <c r="I55" s="282">
        <v>0.56999999999999995</v>
      </c>
      <c r="J55" s="281">
        <v>0.16</v>
      </c>
      <c r="K55" s="281">
        <v>0.22</v>
      </c>
      <c r="L55" s="281">
        <v>1.26</v>
      </c>
      <c r="M55" s="280">
        <v>-0.21</v>
      </c>
      <c r="N55" s="281">
        <v>1.62</v>
      </c>
      <c r="O55" s="282">
        <v>1.62</v>
      </c>
      <c r="P55" s="306">
        <v>1.014</v>
      </c>
      <c r="Q55" s="199">
        <v>0.33</v>
      </c>
      <c r="R55" s="286">
        <v>0.33</v>
      </c>
      <c r="S55" s="176">
        <v>0.33</v>
      </c>
      <c r="T55" s="84" t="e">
        <v>#N/A</v>
      </c>
      <c r="U55" s="305">
        <v>0.33</v>
      </c>
      <c r="V55" s="35">
        <v>4.3630000000000004</v>
      </c>
      <c r="W55" s="35">
        <v>4.4634843017442289</v>
      </c>
      <c r="X55" s="179">
        <v>4.4880000000000004</v>
      </c>
      <c r="Y55" s="129" t="s">
        <v>105</v>
      </c>
      <c r="Z55" s="276">
        <v>0.14499999999999999</v>
      </c>
      <c r="AA55" s="292">
        <v>0.18037643378500068</v>
      </c>
      <c r="AB55" s="298">
        <v>6.2958590448316789</v>
      </c>
      <c r="AC55" s="123">
        <v>6.4408590448316785</v>
      </c>
      <c r="AD55" s="179">
        <v>6.4762354786166796</v>
      </c>
      <c r="AE55" s="229">
        <v>5.5920000000000005</v>
      </c>
      <c r="AF55" s="184">
        <v>4.3680000000000003</v>
      </c>
      <c r="AG55" s="185">
        <v>6.1980000000000004</v>
      </c>
      <c r="AH55" s="234">
        <v>-0.155</v>
      </c>
      <c r="AI55" s="278">
        <v>1.5224579097877449</v>
      </c>
      <c r="AJ55" s="289">
        <v>5.1671654233220315E-2</v>
      </c>
      <c r="AK55" s="289">
        <v>5.3751283055741603E-2</v>
      </c>
      <c r="AL55" s="165">
        <v>0.91257445808234561</v>
      </c>
      <c r="AM55" s="188">
        <v>0.90926453009013897</v>
      </c>
      <c r="AN55" s="164">
        <v>0.48</v>
      </c>
      <c r="AO55" s="189">
        <v>0.12</v>
      </c>
      <c r="AP55" s="48"/>
      <c r="AQ55" s="164">
        <v>-4.5955330676163326</v>
      </c>
      <c r="AR55" s="190">
        <v>-4.3805330676163328</v>
      </c>
      <c r="AS55" s="48"/>
      <c r="AT55" s="267">
        <v>7.4999999999999997E-3</v>
      </c>
      <c r="AU55" s="48"/>
      <c r="AV55" s="164">
        <v>8.0000000000000002E-3</v>
      </c>
      <c r="AW55" s="236"/>
      <c r="AX55" s="165">
        <v>4.4999999999999998E-2</v>
      </c>
      <c r="AY55" s="165"/>
      <c r="AZ55" s="299">
        <v>1</v>
      </c>
      <c r="BA55" s="299">
        <v>1</v>
      </c>
      <c r="BB55" s="244">
        <v>-0.215</v>
      </c>
      <c r="BC55" s="239"/>
      <c r="BD55" s="166"/>
      <c r="BE55" s="48"/>
      <c r="BF55" s="130"/>
      <c r="BG55" s="48"/>
      <c r="BH55" s="103"/>
      <c r="BI55" s="103"/>
      <c r="BJ55" s="48"/>
      <c r="BK55" s="130"/>
      <c r="BL55" s="48"/>
      <c r="BM55" s="48"/>
      <c r="BN55" s="66"/>
      <c r="BO55" s="66"/>
      <c r="BP55" s="103"/>
      <c r="BQ55" s="48"/>
      <c r="BR55" s="103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</row>
    <row r="56" spans="1:85" x14ac:dyDescent="0.2">
      <c r="A56" s="167">
        <v>37622</v>
      </c>
      <c r="B56" s="272">
        <v>4.6030000000000006</v>
      </c>
      <c r="C56" s="304">
        <v>-0.215</v>
      </c>
      <c r="D56" s="170">
        <v>-0.11448701077030243</v>
      </c>
      <c r="E56" s="170">
        <v>-9.0000000000000746E-2</v>
      </c>
      <c r="F56" s="280">
        <v>0.31</v>
      </c>
      <c r="G56" s="281">
        <v>0.47</v>
      </c>
      <c r="H56" s="281">
        <v>0.49</v>
      </c>
      <c r="I56" s="282">
        <v>0.56999999999999995</v>
      </c>
      <c r="J56" s="281">
        <v>0.16</v>
      </c>
      <c r="K56" s="281">
        <v>0.22</v>
      </c>
      <c r="L56" s="281">
        <v>1.58</v>
      </c>
      <c r="M56" s="280">
        <v>-0.21</v>
      </c>
      <c r="N56" s="281">
        <v>1.62</v>
      </c>
      <c r="O56" s="282">
        <v>1.62</v>
      </c>
      <c r="P56" s="306">
        <v>1.0940000000000003</v>
      </c>
      <c r="Q56" s="199">
        <v>0.33</v>
      </c>
      <c r="R56" s="286">
        <v>0.33</v>
      </c>
      <c r="S56" s="176">
        <v>0.33</v>
      </c>
      <c r="T56" s="84" t="e">
        <v>#N/A</v>
      </c>
      <c r="U56" s="305">
        <v>0.33</v>
      </c>
      <c r="V56" s="35">
        <v>4.3880000000000008</v>
      </c>
      <c r="W56" s="35">
        <v>4.4885129892296982</v>
      </c>
      <c r="X56" s="179">
        <v>4.5129999999999999</v>
      </c>
      <c r="Y56" s="226"/>
      <c r="Z56" s="276">
        <v>0.14499999999999999</v>
      </c>
      <c r="AA56" s="292">
        <v>0.18032495241564916</v>
      </c>
      <c r="AB56" s="298">
        <v>6.3301271295989565</v>
      </c>
      <c r="AC56" s="123">
        <v>6.4751271295989561</v>
      </c>
      <c r="AD56" s="179">
        <v>6.5104520820146057</v>
      </c>
      <c r="AE56" s="229">
        <v>5.697000000000001</v>
      </c>
      <c r="AF56" s="184">
        <v>4.3930000000000007</v>
      </c>
      <c r="AG56" s="185">
        <v>6.2230000000000008</v>
      </c>
      <c r="AH56" s="234">
        <v>-0.155</v>
      </c>
      <c r="AI56" s="278">
        <v>1.522023383966763</v>
      </c>
      <c r="AJ56" s="289">
        <v>5.1775029653265803E-2</v>
      </c>
      <c r="AK56" s="289">
        <v>5.3916811167483515E-2</v>
      </c>
      <c r="AL56" s="165">
        <v>0.90845973423967263</v>
      </c>
      <c r="AM56" s="188">
        <v>0.90490638671793988</v>
      </c>
      <c r="AN56" s="164">
        <v>0.48</v>
      </c>
      <c r="AO56" s="189">
        <v>0.12</v>
      </c>
      <c r="AP56" s="48"/>
      <c r="AQ56" s="164">
        <v>-4.6205326865220666</v>
      </c>
      <c r="AR56" s="190">
        <v>-4.4055326865220668</v>
      </c>
      <c r="AS56" s="48"/>
      <c r="AT56" s="267">
        <v>7.4999999999999997E-3</v>
      </c>
      <c r="AU56" s="48"/>
      <c r="AV56" s="164">
        <v>8.0000000000000002E-3</v>
      </c>
      <c r="AW56" s="236"/>
      <c r="AX56" s="165">
        <v>5.7500000000000002E-2</v>
      </c>
      <c r="AY56" s="165"/>
      <c r="AZ56" s="299">
        <v>1</v>
      </c>
      <c r="BA56" s="299">
        <v>1</v>
      </c>
      <c r="BB56" s="244">
        <v>-0.215</v>
      </c>
      <c r="BC56" s="239"/>
      <c r="BD56" s="166"/>
      <c r="BE56" s="48"/>
      <c r="BF56" s="130"/>
      <c r="BG56" s="48"/>
      <c r="BH56" s="103"/>
      <c r="BI56" s="103"/>
      <c r="BJ56" s="48"/>
      <c r="BK56" s="130"/>
      <c r="BL56" s="48"/>
      <c r="BM56" s="48"/>
      <c r="BN56" s="66"/>
      <c r="BO56" s="66"/>
      <c r="BP56" s="103"/>
      <c r="BQ56" s="48"/>
      <c r="BR56" s="103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</row>
    <row r="57" spans="1:85" x14ac:dyDescent="0.2">
      <c r="A57" s="167">
        <v>37653</v>
      </c>
      <c r="B57" s="272">
        <v>4.4780000000000006</v>
      </c>
      <c r="C57" s="304">
        <v>-0.215</v>
      </c>
      <c r="D57" s="170">
        <v>-0.11445441118165878</v>
      </c>
      <c r="E57" s="170">
        <v>-8.9999999999999858E-2</v>
      </c>
      <c r="F57" s="280">
        <v>0.31</v>
      </c>
      <c r="G57" s="281">
        <v>0.47</v>
      </c>
      <c r="H57" s="281">
        <v>0.49</v>
      </c>
      <c r="I57" s="282">
        <v>0.56999999999999995</v>
      </c>
      <c r="J57" s="281">
        <v>0.16</v>
      </c>
      <c r="K57" s="281">
        <v>0.22</v>
      </c>
      <c r="L57" s="281">
        <v>1.54</v>
      </c>
      <c r="M57" s="280">
        <v>-0.21</v>
      </c>
      <c r="N57" s="281">
        <v>1.62</v>
      </c>
      <c r="O57" s="282">
        <v>1.62</v>
      </c>
      <c r="P57" s="306">
        <v>0.95399999999999996</v>
      </c>
      <c r="Q57" s="199">
        <v>0.32</v>
      </c>
      <c r="R57" s="286">
        <v>0.32</v>
      </c>
      <c r="S57" s="176">
        <v>0.32</v>
      </c>
      <c r="T57" s="84" t="e">
        <v>#N/A</v>
      </c>
      <c r="U57" s="305">
        <v>0.32</v>
      </c>
      <c r="V57" s="35">
        <v>4.2630000000000008</v>
      </c>
      <c r="W57" s="35">
        <v>4.3635455888183419</v>
      </c>
      <c r="X57" s="179">
        <v>4.3880000000000008</v>
      </c>
      <c r="Y57" s="36"/>
      <c r="Z57" s="276">
        <v>0.14499999999999999</v>
      </c>
      <c r="AA57" s="292">
        <v>0.18026648620803076</v>
      </c>
      <c r="AB57" s="298">
        <v>6.1478082456386929</v>
      </c>
      <c r="AC57" s="123">
        <v>6.2928082456386925</v>
      </c>
      <c r="AD57" s="179">
        <v>6.3280747318467236</v>
      </c>
      <c r="AE57" s="229">
        <v>5.4320000000000004</v>
      </c>
      <c r="AF57" s="184">
        <v>4.2680000000000007</v>
      </c>
      <c r="AG57" s="185">
        <v>6.0980000000000008</v>
      </c>
      <c r="AH57" s="234">
        <v>-0.155</v>
      </c>
      <c r="AI57" s="278">
        <v>1.5215299029816034</v>
      </c>
      <c r="AJ57" s="289">
        <v>5.1878405076875904E-2</v>
      </c>
      <c r="AK57" s="289">
        <v>5.4097296003041195E-2</v>
      </c>
      <c r="AL57" s="165">
        <v>0.90434810310707758</v>
      </c>
      <c r="AM57" s="188">
        <v>0.90051877066891883</v>
      </c>
      <c r="AN57" s="164">
        <v>0.48</v>
      </c>
      <c r="AO57" s="189">
        <v>0.13300000000000001</v>
      </c>
      <c r="AP57" s="48"/>
      <c r="AQ57" s="164">
        <v>-4.5005326806624959</v>
      </c>
      <c r="AR57" s="190">
        <v>-4.285532680662496</v>
      </c>
      <c r="AS57" s="48"/>
      <c r="AT57" s="267">
        <v>7.4999999999999997E-3</v>
      </c>
      <c r="AU57" s="48"/>
      <c r="AV57" s="164">
        <v>8.0000000000000002E-3</v>
      </c>
      <c r="AW57" s="236"/>
      <c r="AX57" s="165">
        <v>6.25E-2</v>
      </c>
      <c r="AY57" s="165"/>
      <c r="AZ57" s="299">
        <v>1</v>
      </c>
      <c r="BA57" s="299">
        <v>1</v>
      </c>
      <c r="BB57" s="244">
        <v>-0.215</v>
      </c>
      <c r="BC57" s="239"/>
      <c r="BD57" s="166"/>
      <c r="BE57" s="48"/>
      <c r="BF57" s="130"/>
      <c r="BG57" s="48"/>
      <c r="BH57" s="103"/>
      <c r="BI57" s="103"/>
      <c r="BJ57" s="48"/>
      <c r="BK57" s="130"/>
      <c r="BL57" s="48"/>
      <c r="BM57" s="48"/>
      <c r="BN57" s="66"/>
      <c r="BO57" s="66"/>
      <c r="BP57" s="103"/>
      <c r="BQ57" s="48"/>
      <c r="BR57" s="103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</row>
    <row r="58" spans="1:85" x14ac:dyDescent="0.2">
      <c r="A58" s="167">
        <v>37681</v>
      </c>
      <c r="B58" s="272">
        <v>4.3130000000000006</v>
      </c>
      <c r="C58" s="304">
        <v>-0.215</v>
      </c>
      <c r="D58" s="170">
        <v>-0.11442450026120898</v>
      </c>
      <c r="E58" s="170">
        <v>-8.9999999999999858E-2</v>
      </c>
      <c r="F58" s="280">
        <v>0.31</v>
      </c>
      <c r="G58" s="281">
        <v>0.47</v>
      </c>
      <c r="H58" s="281">
        <v>0.49</v>
      </c>
      <c r="I58" s="282">
        <v>0.56999999999999995</v>
      </c>
      <c r="J58" s="281">
        <v>0.16</v>
      </c>
      <c r="K58" s="281">
        <v>0.22</v>
      </c>
      <c r="L58" s="281">
        <v>0.92</v>
      </c>
      <c r="M58" s="280">
        <v>-0.21</v>
      </c>
      <c r="N58" s="281">
        <v>1.62</v>
      </c>
      <c r="O58" s="282">
        <v>1.62</v>
      </c>
      <c r="P58" s="306">
        <v>0.7340000000000001</v>
      </c>
      <c r="Q58" s="199">
        <v>0.3125</v>
      </c>
      <c r="R58" s="286">
        <v>0.3125</v>
      </c>
      <c r="S58" s="176">
        <v>0.3125</v>
      </c>
      <c r="T58" s="84" t="e">
        <v>#N/A</v>
      </c>
      <c r="U58" s="305">
        <v>0.3125</v>
      </c>
      <c r="V58" s="35">
        <v>4.0980000000000008</v>
      </c>
      <c r="W58" s="35">
        <v>4.1985754997387916</v>
      </c>
      <c r="X58" s="179">
        <v>4.2230000000000008</v>
      </c>
      <c r="Y58" s="36"/>
      <c r="Z58" s="276">
        <v>0.14499999999999999</v>
      </c>
      <c r="AA58" s="292">
        <v>0.18021287537296082</v>
      </c>
      <c r="AB58" s="298">
        <v>5.9080989062271643</v>
      </c>
      <c r="AC58" s="123">
        <v>6.0530989062271638</v>
      </c>
      <c r="AD58" s="179">
        <v>6.0883117816001251</v>
      </c>
      <c r="AE58" s="229">
        <v>5.0470000000000006</v>
      </c>
      <c r="AF58" s="184">
        <v>4.1030000000000006</v>
      </c>
      <c r="AG58" s="185">
        <v>5.9330000000000007</v>
      </c>
      <c r="AH58" s="234">
        <v>-0.155</v>
      </c>
      <c r="AI58" s="278">
        <v>1.5210774035159604</v>
      </c>
      <c r="AJ58" s="289">
        <v>5.1974983853471123E-2</v>
      </c>
      <c r="AK58" s="289">
        <v>5.4260314573519403E-2</v>
      </c>
      <c r="AL58" s="165">
        <v>0.90063139314722174</v>
      </c>
      <c r="AM58" s="188">
        <v>0.89655108705061382</v>
      </c>
      <c r="AN58" s="164">
        <v>0.48</v>
      </c>
      <c r="AO58" s="189">
        <v>0.12</v>
      </c>
      <c r="AP58" s="48"/>
      <c r="AQ58" s="164">
        <v>-4.3355301017070982</v>
      </c>
      <c r="AR58" s="190">
        <v>-4.1205301017070983</v>
      </c>
      <c r="AS58" s="48"/>
      <c r="AT58" s="267">
        <v>7.4999999999999997E-3</v>
      </c>
      <c r="AU58" s="48"/>
      <c r="AV58" s="164">
        <v>8.0000000000000002E-3</v>
      </c>
      <c r="AW58" s="236"/>
      <c r="AX58" s="165">
        <v>0.06</v>
      </c>
      <c r="AY58" s="165"/>
      <c r="AZ58" s="299">
        <v>0.75</v>
      </c>
      <c r="BA58" s="299">
        <v>0.75</v>
      </c>
      <c r="BB58" s="244">
        <v>-0.215</v>
      </c>
      <c r="BC58" s="239"/>
      <c r="BD58" s="166"/>
      <c r="BE58" s="48"/>
      <c r="BF58" s="130"/>
      <c r="BG58" s="48"/>
      <c r="BH58" s="103"/>
      <c r="BI58" s="103"/>
      <c r="BJ58" s="48"/>
      <c r="BK58" s="130"/>
      <c r="BL58" s="48"/>
      <c r="BM58" s="48"/>
      <c r="BN58" s="66"/>
      <c r="BO58" s="66"/>
      <c r="BP58" s="103"/>
      <c r="BQ58" s="48"/>
      <c r="BR58" s="103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</row>
    <row r="59" spans="1:85" x14ac:dyDescent="0.2">
      <c r="A59" s="167">
        <v>37712</v>
      </c>
      <c r="B59" s="272">
        <v>4.1230000000000002</v>
      </c>
      <c r="C59" s="295">
        <v>-0.373</v>
      </c>
      <c r="D59" s="170">
        <v>-0.27239401788765605</v>
      </c>
      <c r="E59" s="170">
        <v>-0.30361656406045245</v>
      </c>
      <c r="F59" s="280">
        <v>0.185</v>
      </c>
      <c r="G59" s="281">
        <v>0.185</v>
      </c>
      <c r="H59" s="281">
        <v>0.21</v>
      </c>
      <c r="I59" s="282">
        <v>0.18</v>
      </c>
      <c r="J59" s="281">
        <v>0.08</v>
      </c>
      <c r="K59" s="281">
        <v>0.16</v>
      </c>
      <c r="L59" s="281">
        <v>0.5</v>
      </c>
      <c r="M59" s="280">
        <v>-0.30499999999999999</v>
      </c>
      <c r="N59" s="281">
        <v>1.4</v>
      </c>
      <c r="O59" s="282">
        <v>1</v>
      </c>
      <c r="P59" s="296">
        <v>-0.05</v>
      </c>
      <c r="Q59" s="199">
        <v>0.3</v>
      </c>
      <c r="R59" s="286">
        <v>0.3</v>
      </c>
      <c r="S59" s="176">
        <v>0.3</v>
      </c>
      <c r="T59" s="84" t="e">
        <v>#N/A</v>
      </c>
      <c r="U59" s="305">
        <v>0.3</v>
      </c>
      <c r="V59" s="35">
        <v>3.75</v>
      </c>
      <c r="W59" s="35">
        <v>3.8506059821123442</v>
      </c>
      <c r="X59" s="179">
        <v>3.8193834359395478</v>
      </c>
      <c r="Y59" s="36"/>
      <c r="Z59" s="276">
        <v>0.14499999999999999</v>
      </c>
      <c r="AA59" s="292">
        <v>0.1</v>
      </c>
      <c r="AB59" s="298">
        <v>5.4047481927347505</v>
      </c>
      <c r="AC59" s="123">
        <v>5.5497481927347501</v>
      </c>
      <c r="AD59" s="179">
        <v>5.5047481927347501</v>
      </c>
      <c r="AE59" s="229">
        <v>4.0730000000000004</v>
      </c>
      <c r="AF59" s="184">
        <v>3.8180000000000001</v>
      </c>
      <c r="AG59" s="185">
        <v>5.1230000000000002</v>
      </c>
      <c r="AH59" s="234">
        <v>-0.14499999999999999</v>
      </c>
      <c r="AI59" s="278">
        <v>1.5206165357957213</v>
      </c>
      <c r="AJ59" s="289">
        <v>5.2084987958774108E-2</v>
      </c>
      <c r="AK59" s="289">
        <v>5.4425601049324701E-2</v>
      </c>
      <c r="AL59" s="165">
        <v>0.89651348282065269</v>
      </c>
      <c r="AM59" s="188">
        <v>0.89218143098226277</v>
      </c>
      <c r="AN59" s="164">
        <v>0.185</v>
      </c>
      <c r="AO59" s="189">
        <v>0.124</v>
      </c>
      <c r="AP59" s="48"/>
      <c r="AQ59" s="164">
        <v>-4.1856455654549265</v>
      </c>
      <c r="AR59" s="190">
        <v>-3.8126455654549263</v>
      </c>
      <c r="AS59" s="48"/>
      <c r="AT59" s="267">
        <v>7.4999999999999997E-3</v>
      </c>
      <c r="AU59" s="48"/>
      <c r="AV59" s="164">
        <v>2.5000000000000001E-3</v>
      </c>
      <c r="AW59" s="236"/>
      <c r="AX59" s="165">
        <v>-7.0000000000000007E-2</v>
      </c>
      <c r="AY59" s="165"/>
      <c r="AZ59" s="299">
        <v>0.4</v>
      </c>
      <c r="BA59" s="299">
        <v>0.4</v>
      </c>
      <c r="BB59" s="244">
        <v>-0.373</v>
      </c>
      <c r="BC59" s="239"/>
      <c r="BD59" s="166"/>
      <c r="BE59" s="48"/>
      <c r="BF59" s="130"/>
      <c r="BG59" s="48"/>
      <c r="BH59" s="103"/>
      <c r="BI59" s="103"/>
      <c r="BJ59" s="48"/>
      <c r="BK59" s="130"/>
      <c r="BL59" s="48"/>
      <c r="BM59" s="48"/>
      <c r="BN59" s="66"/>
      <c r="BO59" s="66"/>
      <c r="BP59" s="103"/>
      <c r="BQ59" s="48"/>
      <c r="BR59" s="103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</row>
    <row r="60" spans="1:85" x14ac:dyDescent="0.2">
      <c r="A60" s="167">
        <v>37742</v>
      </c>
      <c r="B60" s="272">
        <v>4.093</v>
      </c>
      <c r="C60" s="300">
        <v>-0.373</v>
      </c>
      <c r="D60" s="170">
        <v>-0.27236801475558359</v>
      </c>
      <c r="E60" s="170">
        <v>-0.30359863086591954</v>
      </c>
      <c r="F60" s="280">
        <v>0.185</v>
      </c>
      <c r="G60" s="281">
        <v>0.185</v>
      </c>
      <c r="H60" s="281">
        <v>0.21</v>
      </c>
      <c r="I60" s="282">
        <v>0.18</v>
      </c>
      <c r="J60" s="281">
        <v>0.08</v>
      </c>
      <c r="K60" s="281">
        <v>0.16</v>
      </c>
      <c r="L60" s="281">
        <v>0.44</v>
      </c>
      <c r="M60" s="280">
        <v>-0.30499999999999999</v>
      </c>
      <c r="N60" s="281">
        <v>1.4</v>
      </c>
      <c r="O60" s="282">
        <v>1</v>
      </c>
      <c r="P60" s="230">
        <v>-0.05</v>
      </c>
      <c r="Q60" s="199">
        <v>0.29749999999999999</v>
      </c>
      <c r="R60" s="286">
        <v>0.29749999999999999</v>
      </c>
      <c r="S60" s="176">
        <v>0.29749999999999999</v>
      </c>
      <c r="T60" s="84" t="e">
        <v>#N/A</v>
      </c>
      <c r="U60" s="305">
        <v>0.29749999999999999</v>
      </c>
      <c r="V60" s="35">
        <v>3.72</v>
      </c>
      <c r="W60" s="35">
        <v>3.8206319852444164</v>
      </c>
      <c r="X60" s="179">
        <v>3.7894013691340804</v>
      </c>
      <c r="Y60" s="36"/>
      <c r="Z60" s="276">
        <v>0.14499999999999999</v>
      </c>
      <c r="AA60" s="292">
        <v>0.1</v>
      </c>
      <c r="AB60" s="298">
        <v>5.3601248021679693</v>
      </c>
      <c r="AC60" s="123">
        <v>5.5051248021679688</v>
      </c>
      <c r="AD60" s="179">
        <v>5.4601248021679689</v>
      </c>
      <c r="AE60" s="229">
        <v>4.0430000000000001</v>
      </c>
      <c r="AF60" s="184">
        <v>3.7879999999999998</v>
      </c>
      <c r="AG60" s="185">
        <v>5.093</v>
      </c>
      <c r="AH60" s="234">
        <v>-0.14499999999999999</v>
      </c>
      <c r="AI60" s="278">
        <v>1.5202236110957337</v>
      </c>
      <c r="AJ60" s="289">
        <v>5.2191443548394105E-2</v>
      </c>
      <c r="AK60" s="289">
        <v>5.4565309602110812E-2</v>
      </c>
      <c r="AL60" s="165">
        <v>0.8925308807110105</v>
      </c>
      <c r="AM60" s="188">
        <v>0.88798855922051523</v>
      </c>
      <c r="AN60" s="164">
        <v>0.185</v>
      </c>
      <c r="AO60" s="189">
        <v>0.12</v>
      </c>
      <c r="AP60" s="48"/>
      <c r="AQ60" s="164">
        <v>-4.140627639756242</v>
      </c>
      <c r="AR60" s="190">
        <v>-3.7676276397562418</v>
      </c>
      <c r="AS60" s="48"/>
      <c r="AT60" s="267">
        <v>7.4999999999999997E-3</v>
      </c>
      <c r="AU60" s="48"/>
      <c r="AV60" s="164">
        <v>2.5000000000000001E-3</v>
      </c>
      <c r="AW60" s="236"/>
      <c r="AX60" s="165">
        <v>-7.0000000000000007E-2</v>
      </c>
      <c r="AY60" s="165"/>
      <c r="AZ60" s="299">
        <v>0.45</v>
      </c>
      <c r="BA60" s="299">
        <v>0.45</v>
      </c>
      <c r="BB60" s="244">
        <v>-0.373</v>
      </c>
      <c r="BC60" s="239"/>
      <c r="BD60" s="166"/>
      <c r="BE60" s="48"/>
      <c r="BF60" s="130"/>
      <c r="BG60" s="48"/>
      <c r="BH60" s="103"/>
      <c r="BI60" s="103"/>
      <c r="BJ60" s="48"/>
      <c r="BK60" s="130"/>
      <c r="BL60" s="48"/>
      <c r="BM60" s="48"/>
      <c r="BN60" s="66"/>
      <c r="BO60" s="66"/>
      <c r="BP60" s="103"/>
      <c r="BQ60" s="48"/>
      <c r="BR60" s="103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</row>
    <row r="61" spans="1:85" x14ac:dyDescent="0.2">
      <c r="A61" s="167">
        <v>37773</v>
      </c>
      <c r="B61" s="272">
        <v>4.1360000000000001</v>
      </c>
      <c r="C61" s="300">
        <v>-0.373</v>
      </c>
      <c r="D61" s="170">
        <v>-0.27234057846944459</v>
      </c>
      <c r="E61" s="170">
        <v>-0.30357970928927269</v>
      </c>
      <c r="F61" s="280">
        <v>0.185</v>
      </c>
      <c r="G61" s="281">
        <v>0.185</v>
      </c>
      <c r="H61" s="281">
        <v>0.21</v>
      </c>
      <c r="I61" s="282">
        <v>0.18</v>
      </c>
      <c r="J61" s="281">
        <v>0.08</v>
      </c>
      <c r="K61" s="281">
        <v>0.16</v>
      </c>
      <c r="L61" s="281">
        <v>0.44</v>
      </c>
      <c r="M61" s="280">
        <v>-0.30499999999999999</v>
      </c>
      <c r="N61" s="281">
        <v>1.4</v>
      </c>
      <c r="O61" s="282">
        <v>1</v>
      </c>
      <c r="P61" s="230">
        <v>-0.05</v>
      </c>
      <c r="Q61" s="199">
        <v>0.29749999999999999</v>
      </c>
      <c r="R61" s="286">
        <v>0.29749999999999999</v>
      </c>
      <c r="S61" s="176">
        <v>0.29749999999999999</v>
      </c>
      <c r="T61" s="84" t="e">
        <v>#N/A</v>
      </c>
      <c r="U61" s="305">
        <v>0.29749999999999999</v>
      </c>
      <c r="V61" s="35">
        <v>3.7629999999999999</v>
      </c>
      <c r="W61" s="35">
        <v>3.8636594215305555</v>
      </c>
      <c r="X61" s="179">
        <v>3.8324202907107274</v>
      </c>
      <c r="Y61" s="301" t="s">
        <v>110</v>
      </c>
      <c r="Z61" s="276">
        <v>0.14499999999999999</v>
      </c>
      <c r="AA61" s="292">
        <v>0.1</v>
      </c>
      <c r="AB61" s="298">
        <v>5.4206053611620577</v>
      </c>
      <c r="AC61" s="123">
        <v>5.5656053611620573</v>
      </c>
      <c r="AD61" s="179">
        <v>5.5206053611620574</v>
      </c>
      <c r="AE61" s="229">
        <v>4.0860000000000003</v>
      </c>
      <c r="AF61" s="184">
        <v>3.831</v>
      </c>
      <c r="AG61" s="185">
        <v>5.1360000000000001</v>
      </c>
      <c r="AH61" s="234">
        <v>-0.14499999999999999</v>
      </c>
      <c r="AI61" s="278">
        <v>1.5198092505783141</v>
      </c>
      <c r="AJ61" s="289">
        <v>5.2301447661639203E-2</v>
      </c>
      <c r="AK61" s="289">
        <v>5.4709675113487712E-2</v>
      </c>
      <c r="AL61" s="165">
        <v>0.88841821503282858</v>
      </c>
      <c r="AM61" s="188">
        <v>0.88365590418139117</v>
      </c>
      <c r="AN61" s="164">
        <v>0.185</v>
      </c>
      <c r="AO61" s="189">
        <v>0.124</v>
      </c>
      <c r="AP61" s="48"/>
      <c r="AQ61" s="164">
        <v>-4.1856087260885735</v>
      </c>
      <c r="AR61" s="190">
        <v>-3.8126087260885733</v>
      </c>
      <c r="AS61" s="48"/>
      <c r="AT61" s="267">
        <v>7.4999999999999997E-3</v>
      </c>
      <c r="AU61" s="48"/>
      <c r="AV61" s="164">
        <v>2.5000000000000001E-3</v>
      </c>
      <c r="AW61" s="236"/>
      <c r="AX61" s="165">
        <v>-7.0000000000000007E-2</v>
      </c>
      <c r="AY61" s="165"/>
      <c r="AZ61" s="299">
        <v>0.45</v>
      </c>
      <c r="BA61" s="299">
        <v>0.45</v>
      </c>
      <c r="BB61" s="244">
        <v>-0.373</v>
      </c>
      <c r="BC61" s="239"/>
      <c r="BD61" s="166"/>
      <c r="BE61" s="48"/>
      <c r="BF61" s="130"/>
      <c r="BG61" s="48"/>
      <c r="BH61" s="103"/>
      <c r="BI61" s="103"/>
      <c r="BJ61" s="48"/>
      <c r="BK61" s="130"/>
      <c r="BL61" s="48"/>
      <c r="BM61" s="48"/>
      <c r="BN61" s="66"/>
      <c r="BO61" s="66"/>
      <c r="BP61" s="103"/>
      <c r="BQ61" s="48"/>
      <c r="BR61" s="103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</row>
    <row r="62" spans="1:85" x14ac:dyDescent="0.2">
      <c r="A62" s="167">
        <v>37803</v>
      </c>
      <c r="B62" s="272">
        <v>4.1480000000000006</v>
      </c>
      <c r="C62" s="300">
        <v>-0.373</v>
      </c>
      <c r="D62" s="170">
        <v>-0.27231412971126012</v>
      </c>
      <c r="E62" s="170">
        <v>-0.30356146876638679</v>
      </c>
      <c r="F62" s="280">
        <v>0.185</v>
      </c>
      <c r="G62" s="281">
        <v>0.185</v>
      </c>
      <c r="H62" s="281">
        <v>0.21</v>
      </c>
      <c r="I62" s="282">
        <v>0.18</v>
      </c>
      <c r="J62" s="281">
        <v>0.08</v>
      </c>
      <c r="K62" s="281">
        <v>0.16</v>
      </c>
      <c r="L62" s="281">
        <v>0.5</v>
      </c>
      <c r="M62" s="280">
        <v>-0.30499999999999999</v>
      </c>
      <c r="N62" s="281">
        <v>1.4</v>
      </c>
      <c r="O62" s="282">
        <v>1</v>
      </c>
      <c r="P62" s="230">
        <v>-0.05</v>
      </c>
      <c r="Q62" s="199">
        <v>0.29749999999999999</v>
      </c>
      <c r="R62" s="286">
        <v>0.29749999999999999</v>
      </c>
      <c r="S62" s="176">
        <v>0.29749999999999999</v>
      </c>
      <c r="T62" s="84" t="e">
        <v>#N/A</v>
      </c>
      <c r="U62" s="305">
        <v>0.29749999999999999</v>
      </c>
      <c r="V62" s="35">
        <v>3.7749999999999999</v>
      </c>
      <c r="W62" s="35">
        <v>3.8756858702887405</v>
      </c>
      <c r="X62" s="179">
        <v>3.8444385312336138</v>
      </c>
      <c r="Y62" s="226">
        <v>5.6544547467380069</v>
      </c>
      <c r="Z62" s="276">
        <v>0.14499999999999999</v>
      </c>
      <c r="AA62" s="292">
        <v>0.1</v>
      </c>
      <c r="AB62" s="298">
        <v>5.4364629161000861</v>
      </c>
      <c r="AC62" s="123">
        <v>5.5814629161000857</v>
      </c>
      <c r="AD62" s="179">
        <v>5.5364629161000858</v>
      </c>
      <c r="AE62" s="229">
        <v>4.0980000000000008</v>
      </c>
      <c r="AF62" s="184">
        <v>3.8430000000000004</v>
      </c>
      <c r="AG62" s="185">
        <v>5.1480000000000006</v>
      </c>
      <c r="AH62" s="234">
        <v>-0.14499999999999999</v>
      </c>
      <c r="AI62" s="278">
        <v>1.5194100181215608</v>
      </c>
      <c r="AJ62" s="289">
        <v>5.24079032589451E-2</v>
      </c>
      <c r="AK62" s="289">
        <v>5.4846585413649507E-2</v>
      </c>
      <c r="AL62" s="165">
        <v>0.88444094756381453</v>
      </c>
      <c r="AM62" s="188">
        <v>0.87946887183598588</v>
      </c>
      <c r="AN62" s="164">
        <v>0.185</v>
      </c>
      <c r="AO62" s="189">
        <v>0.12</v>
      </c>
      <c r="AP62" s="48"/>
      <c r="AQ62" s="164">
        <v>-4.2055904931899946</v>
      </c>
      <c r="AR62" s="190">
        <v>-3.8325904931899943</v>
      </c>
      <c r="AS62" s="48"/>
      <c r="AT62" s="267">
        <v>7.4999999999999997E-3</v>
      </c>
      <c r="AU62" s="48"/>
      <c r="AV62" s="164">
        <v>2.5000000000000001E-3</v>
      </c>
      <c r="AW62" s="236"/>
      <c r="AX62" s="165">
        <v>-7.0000000000000007E-2</v>
      </c>
      <c r="AY62" s="165"/>
      <c r="AZ62" s="299">
        <v>0.5</v>
      </c>
      <c r="BA62" s="299">
        <v>0.5</v>
      </c>
      <c r="BB62" s="244">
        <v>-0.373</v>
      </c>
      <c r="BC62" s="239"/>
      <c r="BD62" s="166"/>
      <c r="BE62" s="48"/>
      <c r="BF62" s="130"/>
      <c r="BG62" s="48"/>
      <c r="BH62" s="103"/>
      <c r="BI62" s="103"/>
      <c r="BJ62" s="48"/>
      <c r="BK62" s="130"/>
      <c r="BL62" s="48"/>
      <c r="BM62" s="48"/>
      <c r="BN62" s="66"/>
      <c r="BO62" s="66"/>
      <c r="BP62" s="103"/>
      <c r="BQ62" s="48"/>
      <c r="BR62" s="103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</row>
    <row r="63" spans="1:85" x14ac:dyDescent="0.2">
      <c r="A63" s="167">
        <v>37834</v>
      </c>
      <c r="B63" s="272">
        <v>4.1680000000000001</v>
      </c>
      <c r="C63" s="300">
        <v>-0.373</v>
      </c>
      <c r="D63" s="170">
        <v>-0.27228724782778801</v>
      </c>
      <c r="E63" s="170">
        <v>-0.30354292953640583</v>
      </c>
      <c r="F63" s="280">
        <v>0.185</v>
      </c>
      <c r="G63" s="281">
        <v>0.185</v>
      </c>
      <c r="H63" s="281">
        <v>0.21</v>
      </c>
      <c r="I63" s="282">
        <v>0.18</v>
      </c>
      <c r="J63" s="281">
        <v>0.08</v>
      </c>
      <c r="K63" s="281">
        <v>0.16</v>
      </c>
      <c r="L63" s="281">
        <v>0.5</v>
      </c>
      <c r="M63" s="280">
        <v>-0.30499999999999999</v>
      </c>
      <c r="N63" s="281">
        <v>1.4</v>
      </c>
      <c r="O63" s="282">
        <v>1</v>
      </c>
      <c r="P63" s="230">
        <v>-0.05</v>
      </c>
      <c r="Q63" s="199">
        <v>0.29749999999999999</v>
      </c>
      <c r="R63" s="286">
        <v>0.29749999999999999</v>
      </c>
      <c r="S63" s="176">
        <v>0.29749999999999999</v>
      </c>
      <c r="T63" s="84" t="e">
        <v>#N/A</v>
      </c>
      <c r="U63" s="305">
        <v>0.29749999999999999</v>
      </c>
      <c r="V63" s="35">
        <v>3.7949999999999999</v>
      </c>
      <c r="W63" s="35">
        <v>3.8957127521722121</v>
      </c>
      <c r="X63" s="179">
        <v>3.8644570704635943</v>
      </c>
      <c r="Y63" s="226">
        <v>5.9395205631274992</v>
      </c>
      <c r="Z63" s="276">
        <v>0.14499999999999999</v>
      </c>
      <c r="AA63" s="292">
        <v>0.1</v>
      </c>
      <c r="AB63" s="298">
        <v>5.4638065997745953</v>
      </c>
      <c r="AC63" s="123">
        <v>5.6088065997745948</v>
      </c>
      <c r="AD63" s="179">
        <v>5.5638065997745949</v>
      </c>
      <c r="AE63" s="229">
        <v>4.1180000000000003</v>
      </c>
      <c r="AF63" s="184">
        <v>3.863</v>
      </c>
      <c r="AG63" s="185">
        <v>5.1680000000000001</v>
      </c>
      <c r="AH63" s="234">
        <v>-0.14499999999999999</v>
      </c>
      <c r="AI63" s="278">
        <v>1.5190044626961228</v>
      </c>
      <c r="AJ63" s="289">
        <v>5.2517907380131013E-2</v>
      </c>
      <c r="AK63" s="289">
        <v>5.4984042674635497E-2</v>
      </c>
      <c r="AL63" s="165">
        <v>0.88033406061360042</v>
      </c>
      <c r="AM63" s="188">
        <v>0.87515141802058716</v>
      </c>
      <c r="AN63" s="164">
        <v>0.185</v>
      </c>
      <c r="AO63" s="189">
        <v>0.12</v>
      </c>
      <c r="AP63" s="48"/>
      <c r="AQ63" s="164">
        <v>-4.2355719617091747</v>
      </c>
      <c r="AR63" s="190">
        <v>-3.8625719617091745</v>
      </c>
      <c r="AS63" s="48"/>
      <c r="AT63" s="267">
        <v>7.4999999999999997E-3</v>
      </c>
      <c r="AU63" s="48"/>
      <c r="AV63" s="164">
        <v>2.5000000000000001E-3</v>
      </c>
      <c r="AW63" s="236"/>
      <c r="AX63" s="165">
        <v>-7.0000000000000007E-2</v>
      </c>
      <c r="AY63" s="165"/>
      <c r="AZ63" s="299">
        <v>0.55000000000000004</v>
      </c>
      <c r="BA63" s="299">
        <v>0.55000000000000004</v>
      </c>
      <c r="BB63" s="244">
        <v>-0.373</v>
      </c>
      <c r="BC63" s="239"/>
      <c r="BD63" s="166"/>
      <c r="BE63" s="48"/>
      <c r="BF63" s="130"/>
      <c r="BG63" s="48"/>
      <c r="BH63" s="103"/>
      <c r="BI63" s="103"/>
      <c r="BJ63" s="48"/>
      <c r="BK63" s="130"/>
      <c r="BL63" s="48"/>
      <c r="BM63" s="48"/>
      <c r="BN63" s="66"/>
      <c r="BO63" s="66"/>
      <c r="BP63" s="103"/>
      <c r="BQ63" s="48"/>
      <c r="BR63" s="103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</row>
    <row r="64" spans="1:85" x14ac:dyDescent="0.2">
      <c r="A64" s="167">
        <v>37865</v>
      </c>
      <c r="B64" s="272">
        <v>4.1680000000000001</v>
      </c>
      <c r="C64" s="300">
        <v>-0.373</v>
      </c>
      <c r="D64" s="170">
        <v>-0.27225990486479823</v>
      </c>
      <c r="E64" s="170">
        <v>-0.30352407232055034</v>
      </c>
      <c r="F64" s="280">
        <v>0.185</v>
      </c>
      <c r="G64" s="281">
        <v>0.185</v>
      </c>
      <c r="H64" s="281">
        <v>0.21</v>
      </c>
      <c r="I64" s="282">
        <v>0.18</v>
      </c>
      <c r="J64" s="281">
        <v>0.08</v>
      </c>
      <c r="K64" s="281">
        <v>0.16</v>
      </c>
      <c r="L64" s="281">
        <v>0.46</v>
      </c>
      <c r="M64" s="280">
        <v>-0.30499999999999999</v>
      </c>
      <c r="N64" s="281">
        <v>1.4</v>
      </c>
      <c r="O64" s="282">
        <v>1</v>
      </c>
      <c r="P64" s="230">
        <v>-0.05</v>
      </c>
      <c r="Q64" s="199">
        <v>0.29749999999999999</v>
      </c>
      <c r="R64" s="286">
        <v>0.29749999999999999</v>
      </c>
      <c r="S64" s="176">
        <v>0.29749999999999999</v>
      </c>
      <c r="T64" s="84" t="e">
        <v>#N/A</v>
      </c>
      <c r="U64" s="305">
        <v>0.29749999999999999</v>
      </c>
      <c r="V64" s="35">
        <v>3.7949999999999999</v>
      </c>
      <c r="W64" s="35">
        <v>3.8957400951352019</v>
      </c>
      <c r="X64" s="179">
        <v>3.8644759276794498</v>
      </c>
      <c r="Y64" s="226">
        <v>5.4508363064597969</v>
      </c>
      <c r="Z64" s="276">
        <v>0.14499999999999999</v>
      </c>
      <c r="AA64" s="292">
        <v>0.1</v>
      </c>
      <c r="AB64" s="298">
        <v>5.4623236087030085</v>
      </c>
      <c r="AC64" s="123">
        <v>5.6073236087030081</v>
      </c>
      <c r="AD64" s="179">
        <v>5.5623236087030081</v>
      </c>
      <c r="AE64" s="229">
        <v>4.1180000000000003</v>
      </c>
      <c r="AF64" s="184">
        <v>3.863</v>
      </c>
      <c r="AG64" s="185">
        <v>5.1680000000000001</v>
      </c>
      <c r="AH64" s="234">
        <v>-0.14499999999999999</v>
      </c>
      <c r="AI64" s="278">
        <v>1.518592173202572</v>
      </c>
      <c r="AJ64" s="289">
        <v>5.2627911505352717E-2</v>
      </c>
      <c r="AK64" s="289">
        <v>5.5121499941914703E-2</v>
      </c>
      <c r="AL64" s="165">
        <v>0.87623031308553934</v>
      </c>
      <c r="AM64" s="188">
        <v>0.87083540273202831</v>
      </c>
      <c r="AN64" s="164">
        <v>0.185</v>
      </c>
      <c r="AO64" s="189">
        <v>0.124</v>
      </c>
      <c r="AP64" s="48"/>
      <c r="AQ64" s="164">
        <v>-4.2355531123753973</v>
      </c>
      <c r="AR64" s="190">
        <v>-3.8625531123753971</v>
      </c>
      <c r="AS64" s="48"/>
      <c r="AT64" s="267">
        <v>7.4999999999999997E-3</v>
      </c>
      <c r="AU64" s="48"/>
      <c r="AV64" s="164">
        <v>2.5000000000000001E-3</v>
      </c>
      <c r="AW64" s="236"/>
      <c r="AX64" s="165">
        <v>-7.0000000000000007E-2</v>
      </c>
      <c r="AY64" s="165"/>
      <c r="AZ64" s="299">
        <v>0.55000000000000004</v>
      </c>
      <c r="BA64" s="299">
        <v>0.55000000000000004</v>
      </c>
      <c r="BB64" s="244">
        <v>-0.373</v>
      </c>
      <c r="BC64" s="239"/>
      <c r="BD64" s="166"/>
      <c r="BE64" s="48"/>
      <c r="BF64" s="130"/>
      <c r="BG64" s="48"/>
      <c r="BH64" s="103"/>
      <c r="BI64" s="103"/>
      <c r="BJ64" s="48"/>
      <c r="BK64" s="130"/>
      <c r="BL64" s="48"/>
      <c r="BM64" s="48"/>
      <c r="BN64" s="66"/>
      <c r="BO64" s="66"/>
      <c r="BP64" s="103"/>
      <c r="BQ64" s="48"/>
      <c r="BR64" s="103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</row>
    <row r="65" spans="1:85" x14ac:dyDescent="0.2">
      <c r="A65" s="167">
        <v>37895</v>
      </c>
      <c r="B65" s="272">
        <v>4.1779999999999999</v>
      </c>
      <c r="C65" s="300">
        <v>-0.373</v>
      </c>
      <c r="D65" s="170">
        <v>-0.27223375566269281</v>
      </c>
      <c r="E65" s="170">
        <v>-0.30350603838806434</v>
      </c>
      <c r="F65" s="280">
        <v>0.185</v>
      </c>
      <c r="G65" s="281">
        <v>0.185</v>
      </c>
      <c r="H65" s="281">
        <v>0.21</v>
      </c>
      <c r="I65" s="282">
        <v>0.18</v>
      </c>
      <c r="J65" s="281">
        <v>0.08</v>
      </c>
      <c r="K65" s="281">
        <v>0.16</v>
      </c>
      <c r="L65" s="281">
        <v>0.47</v>
      </c>
      <c r="M65" s="280">
        <v>-0.30499999999999999</v>
      </c>
      <c r="N65" s="281">
        <v>1.4</v>
      </c>
      <c r="O65" s="282">
        <v>1</v>
      </c>
      <c r="P65" s="230">
        <v>-0.05</v>
      </c>
      <c r="Q65" s="199">
        <v>0.29749999999999999</v>
      </c>
      <c r="R65" s="286">
        <v>0.29749999999999999</v>
      </c>
      <c r="S65" s="176">
        <v>0.29749999999999999</v>
      </c>
      <c r="T65" s="84" t="e">
        <v>#N/A</v>
      </c>
      <c r="U65" s="305">
        <v>0.29749999999999999</v>
      </c>
      <c r="V65" s="35">
        <v>3.8050000000000002</v>
      </c>
      <c r="W65" s="35">
        <v>3.9057662443373071</v>
      </c>
      <c r="X65" s="179">
        <v>3.8744939616119356</v>
      </c>
      <c r="Y65" s="129" t="s">
        <v>107</v>
      </c>
      <c r="Z65" s="276">
        <v>0.14499999999999999</v>
      </c>
      <c r="AA65" s="292">
        <v>0.1</v>
      </c>
      <c r="AB65" s="298">
        <v>5.4752958555559719</v>
      </c>
      <c r="AC65" s="123">
        <v>5.6202958555559714</v>
      </c>
      <c r="AD65" s="179">
        <v>5.5752958555559715</v>
      </c>
      <c r="AE65" s="229">
        <v>4.1280000000000001</v>
      </c>
      <c r="AF65" s="184">
        <v>3.8729999999999998</v>
      </c>
      <c r="AG65" s="185">
        <v>5.1779999999999999</v>
      </c>
      <c r="AH65" s="234">
        <v>-0.14499999999999999</v>
      </c>
      <c r="AI65" s="278">
        <v>1.5181980930826444</v>
      </c>
      <c r="AJ65" s="289">
        <v>5.2734367114247505E-2</v>
      </c>
      <c r="AK65" s="289">
        <v>5.525160610644702E-2</v>
      </c>
      <c r="AL65" s="165">
        <v>0.87226206130018158</v>
      </c>
      <c r="AM65" s="188">
        <v>0.86666662181562237</v>
      </c>
      <c r="AN65" s="164">
        <v>0.185</v>
      </c>
      <c r="AO65" s="189">
        <v>0.12</v>
      </c>
      <c r="AP65" s="48"/>
      <c r="AQ65" s="164">
        <v>-4.2455350859808654</v>
      </c>
      <c r="AR65" s="190">
        <v>-3.8725350859808652</v>
      </c>
      <c r="AS65" s="48"/>
      <c r="AT65" s="267">
        <v>7.4999999999999997E-3</v>
      </c>
      <c r="AU65" s="48"/>
      <c r="AV65" s="164">
        <v>2.5000000000000001E-3</v>
      </c>
      <c r="AW65" s="236"/>
      <c r="AX65" s="165">
        <v>-7.0000000000000007E-2</v>
      </c>
      <c r="AY65" s="165"/>
      <c r="AZ65" s="299">
        <v>0.6</v>
      </c>
      <c r="BA65" s="299">
        <v>0.6</v>
      </c>
      <c r="BB65" s="244">
        <v>-0.373</v>
      </c>
      <c r="BC65" s="239"/>
      <c r="BD65" s="166"/>
      <c r="BE65" s="48"/>
      <c r="BF65" s="130"/>
      <c r="BG65" s="48"/>
      <c r="BH65" s="103"/>
      <c r="BI65" s="103"/>
      <c r="BJ65" s="48"/>
      <c r="BK65" s="130"/>
      <c r="BL65" s="48"/>
      <c r="BM65" s="48"/>
      <c r="BN65" s="66"/>
      <c r="BO65" s="66"/>
      <c r="BP65" s="103"/>
      <c r="BQ65" s="48"/>
      <c r="BR65" s="103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</row>
    <row r="66" spans="1:85" x14ac:dyDescent="0.2">
      <c r="A66" s="271">
        <v>37926</v>
      </c>
      <c r="B66" s="272">
        <v>4.3230000000000004</v>
      </c>
      <c r="C66" s="279">
        <v>-0.255</v>
      </c>
      <c r="D66" s="170">
        <v>-0.15768291358540587</v>
      </c>
      <c r="E66" s="170">
        <v>-0.12</v>
      </c>
      <c r="F66" s="280">
        <v>0.26</v>
      </c>
      <c r="G66" s="281">
        <v>0.41</v>
      </c>
      <c r="H66" s="281">
        <v>0.42</v>
      </c>
      <c r="I66" s="282">
        <v>0.56000000000000005</v>
      </c>
      <c r="J66" s="281">
        <v>0.13</v>
      </c>
      <c r="K66" s="281">
        <v>0.21</v>
      </c>
      <c r="L66" s="281">
        <v>0.85</v>
      </c>
      <c r="M66" s="280">
        <v>-0.23</v>
      </c>
      <c r="N66" s="281">
        <v>0.65</v>
      </c>
      <c r="O66" s="282">
        <v>0.6</v>
      </c>
      <c r="P66" s="306">
        <v>0.48400000000000004</v>
      </c>
      <c r="Q66" s="199">
        <v>0.29749999999999999</v>
      </c>
      <c r="R66" s="286">
        <v>0.29749999999999999</v>
      </c>
      <c r="S66" s="176">
        <v>0.29749999999999999</v>
      </c>
      <c r="T66" s="84" t="e">
        <v>#N/A</v>
      </c>
      <c r="U66" s="305">
        <v>0.29749999999999999</v>
      </c>
      <c r="V66" s="35">
        <v>4.0680000000000005</v>
      </c>
      <c r="W66" s="35">
        <v>4.1653170864145945</v>
      </c>
      <c r="X66" s="179">
        <v>4.2030000000000003</v>
      </c>
      <c r="Y66" s="226"/>
      <c r="Z66" s="276">
        <v>0.14000000000000001</v>
      </c>
      <c r="AA66" s="292">
        <v>0.19421049988571948</v>
      </c>
      <c r="AB66" s="298">
        <v>5.8522097298896982</v>
      </c>
      <c r="AC66" s="123">
        <v>5.9922097298896979</v>
      </c>
      <c r="AD66" s="179">
        <v>6.0464202297754177</v>
      </c>
      <c r="AE66" s="229">
        <v>4.8070000000000004</v>
      </c>
      <c r="AF66" s="184">
        <v>4.093</v>
      </c>
      <c r="AG66" s="185">
        <v>4.923</v>
      </c>
      <c r="AH66" s="234">
        <v>-0.155</v>
      </c>
      <c r="AI66" s="278">
        <v>1.517799653092061</v>
      </c>
      <c r="AJ66" s="289">
        <v>5.2844371247409212E-2</v>
      </c>
      <c r="AK66" s="289">
        <v>5.5382388787432311E-2</v>
      </c>
      <c r="AL66" s="165">
        <v>0.86816488623489674</v>
      </c>
      <c r="AM66" s="188">
        <v>0.86236934761389639</v>
      </c>
      <c r="AN66" s="164">
        <v>0.42</v>
      </c>
      <c r="AO66" s="189">
        <v>0.124</v>
      </c>
      <c r="AP66" s="48"/>
      <c r="AQ66" s="164">
        <v>-4.3255923120912954</v>
      </c>
      <c r="AR66" s="190">
        <v>-4.0705923120912955</v>
      </c>
      <c r="AS66" s="48"/>
      <c r="AT66" s="267">
        <v>7.4999999999999997E-3</v>
      </c>
      <c r="AU66" s="48"/>
      <c r="AV66" s="164">
        <v>8.0000000000000002E-3</v>
      </c>
      <c r="AW66" s="236"/>
      <c r="AX66" s="165">
        <v>2.5000000000000001E-2</v>
      </c>
      <c r="AY66" s="165"/>
      <c r="AZ66" s="299">
        <v>0.8</v>
      </c>
      <c r="BA66" s="299">
        <v>0.8</v>
      </c>
      <c r="BB66" s="244">
        <v>-0.255</v>
      </c>
      <c r="BC66" s="239"/>
      <c r="BD66" s="166"/>
      <c r="BE66" s="48"/>
      <c r="BF66" s="130"/>
      <c r="BG66" s="48"/>
      <c r="BH66" s="103"/>
      <c r="BI66" s="103"/>
      <c r="BJ66" s="48"/>
      <c r="BK66" s="130"/>
      <c r="BL66" s="48"/>
      <c r="BM66" s="48"/>
      <c r="BN66" s="66"/>
      <c r="BO66" s="66"/>
      <c r="BP66" s="103"/>
      <c r="BQ66" s="48"/>
      <c r="BR66" s="103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</row>
    <row r="67" spans="1:85" x14ac:dyDescent="0.2">
      <c r="A67" s="167">
        <v>37956</v>
      </c>
      <c r="B67" s="272">
        <v>4.4580000000000002</v>
      </c>
      <c r="C67" s="304">
        <v>-0.255</v>
      </c>
      <c r="D67" s="170">
        <v>-0.15765787550107024</v>
      </c>
      <c r="E67" s="170">
        <v>-0.12</v>
      </c>
      <c r="F67" s="280">
        <v>0.26</v>
      </c>
      <c r="G67" s="281">
        <v>0.41</v>
      </c>
      <c r="H67" s="281">
        <v>0.42</v>
      </c>
      <c r="I67" s="282">
        <v>0.56000000000000005</v>
      </c>
      <c r="J67" s="281">
        <v>0.13</v>
      </c>
      <c r="K67" s="281">
        <v>0.21</v>
      </c>
      <c r="L67" s="281">
        <v>1.26</v>
      </c>
      <c r="M67" s="280">
        <v>-0.23</v>
      </c>
      <c r="N67" s="281">
        <v>0.65</v>
      </c>
      <c r="O67" s="282">
        <v>0.6</v>
      </c>
      <c r="P67" s="306">
        <v>0.56400000000000006</v>
      </c>
      <c r="Q67" s="199">
        <v>0.29749999999999999</v>
      </c>
      <c r="R67" s="286">
        <v>0.29749999999999999</v>
      </c>
      <c r="S67" s="176">
        <v>0.29749999999999999</v>
      </c>
      <c r="T67" s="84" t="e">
        <v>#N/A</v>
      </c>
      <c r="U67" s="305">
        <v>0.29749999999999999</v>
      </c>
      <c r="V67" s="35">
        <v>4.2030000000000003</v>
      </c>
      <c r="W67" s="35">
        <v>4.3003421244989299</v>
      </c>
      <c r="X67" s="179">
        <v>4.3380000000000001</v>
      </c>
      <c r="Y67" s="129" t="s">
        <v>105</v>
      </c>
      <c r="Z67" s="276">
        <v>0.14000000000000001</v>
      </c>
      <c r="AA67" s="292">
        <v>0.1941605455735429</v>
      </c>
      <c r="AB67" s="298">
        <v>6.0448649855229775</v>
      </c>
      <c r="AC67" s="123">
        <v>6.1848649855229771</v>
      </c>
      <c r="AD67" s="179">
        <v>6.2390255310965204</v>
      </c>
      <c r="AE67" s="229">
        <v>5.0220000000000002</v>
      </c>
      <c r="AF67" s="184">
        <v>4.2279999999999998</v>
      </c>
      <c r="AG67" s="185">
        <v>5.0579999999999998</v>
      </c>
      <c r="AH67" s="234">
        <v>-0.155</v>
      </c>
      <c r="AI67" s="278">
        <v>1.5174092486714086</v>
      </c>
      <c r="AJ67" s="289">
        <v>5.2950826863988006E-2</v>
      </c>
      <c r="AK67" s="289">
        <v>5.550895267767951E-2</v>
      </c>
      <c r="AL67" s="165">
        <v>0.86420324648803992</v>
      </c>
      <c r="AM67" s="188">
        <v>0.85821335010000543</v>
      </c>
      <c r="AN67" s="164">
        <v>0.42</v>
      </c>
      <c r="AO67" s="189">
        <v>0.12</v>
      </c>
      <c r="AP67" s="48"/>
      <c r="AQ67" s="164">
        <v>-4.4605841409453726</v>
      </c>
      <c r="AR67" s="190">
        <v>-4.2055841409453727</v>
      </c>
      <c r="AS67" s="48"/>
      <c r="AT67" s="267">
        <v>7.4999999999999997E-3</v>
      </c>
      <c r="AU67" s="48"/>
      <c r="AV67" s="164">
        <v>8.0000000000000002E-3</v>
      </c>
      <c r="AW67" s="236"/>
      <c r="AX67" s="165">
        <v>4.4999999999999998E-2</v>
      </c>
      <c r="AY67" s="165"/>
      <c r="AZ67" s="299">
        <v>1</v>
      </c>
      <c r="BA67" s="299">
        <v>1</v>
      </c>
      <c r="BB67" s="244">
        <v>-0.255</v>
      </c>
      <c r="BC67" s="239"/>
      <c r="BD67" s="166"/>
      <c r="BE67" s="48"/>
      <c r="BF67" s="130"/>
      <c r="BG67" s="48"/>
      <c r="BH67" s="103"/>
      <c r="BI67" s="103"/>
      <c r="BJ67" s="48"/>
      <c r="BK67" s="130"/>
      <c r="BL67" s="48"/>
      <c r="BM67" s="48"/>
      <c r="BN67" s="66"/>
      <c r="BO67" s="66"/>
      <c r="BP67" s="103"/>
      <c r="BQ67" s="48"/>
      <c r="BR67" s="103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</row>
    <row r="68" spans="1:85" x14ac:dyDescent="0.2">
      <c r="A68" s="167">
        <v>37987</v>
      </c>
      <c r="B68" s="272">
        <v>4.4980000000000002</v>
      </c>
      <c r="C68" s="304">
        <v>-0.255</v>
      </c>
      <c r="D68" s="170">
        <v>-0.1576303109893864</v>
      </c>
      <c r="E68" s="170">
        <v>-0.12000000000000099</v>
      </c>
      <c r="F68" s="280">
        <v>0.26</v>
      </c>
      <c r="G68" s="281">
        <v>0.41</v>
      </c>
      <c r="H68" s="281">
        <v>0.42</v>
      </c>
      <c r="I68" s="282">
        <v>0.56000000000000005</v>
      </c>
      <c r="J68" s="281">
        <v>0.13</v>
      </c>
      <c r="K68" s="281">
        <v>0.21</v>
      </c>
      <c r="L68" s="281">
        <v>1.58</v>
      </c>
      <c r="M68" s="280">
        <v>-0.23</v>
      </c>
      <c r="N68" s="281">
        <v>0.65</v>
      </c>
      <c r="O68" s="282">
        <v>0.6</v>
      </c>
      <c r="P68" s="306">
        <v>0.64400000000000013</v>
      </c>
      <c r="Q68" s="199">
        <v>0.3</v>
      </c>
      <c r="R68" s="286">
        <v>0.3</v>
      </c>
      <c r="S68" s="176">
        <v>0.3</v>
      </c>
      <c r="T68" s="84" t="e">
        <v>#N/A</v>
      </c>
      <c r="U68" s="305">
        <v>0.3</v>
      </c>
      <c r="V68" s="35">
        <v>4.2430000000000003</v>
      </c>
      <c r="W68" s="35">
        <v>4.3403696890106138</v>
      </c>
      <c r="X68" s="179">
        <v>4.3779999999999992</v>
      </c>
      <c r="Y68" s="226"/>
      <c r="Z68" s="276">
        <v>0.14000000000000001</v>
      </c>
      <c r="AA68" s="292">
        <v>0.19410558041260284</v>
      </c>
      <c r="AB68" s="298">
        <v>6.1006665014124328</v>
      </c>
      <c r="AC68" s="123">
        <v>6.2406665014124325</v>
      </c>
      <c r="AD68" s="179">
        <v>6.2947720818250357</v>
      </c>
      <c r="AE68" s="229">
        <v>5.1420000000000003</v>
      </c>
      <c r="AF68" s="184">
        <v>4.2679999999999998</v>
      </c>
      <c r="AG68" s="185">
        <v>5.0979999999999999</v>
      </c>
      <c r="AH68" s="234">
        <v>-0.155</v>
      </c>
      <c r="AI68" s="278">
        <v>1.5169796833170386</v>
      </c>
      <c r="AJ68" s="289">
        <v>5.306083100508821E-2</v>
      </c>
      <c r="AK68" s="289">
        <v>5.5644721154163107E-2</v>
      </c>
      <c r="AL68" s="165">
        <v>0.86011316223508871</v>
      </c>
      <c r="AM68" s="188">
        <v>0.85390981182212122</v>
      </c>
      <c r="AN68" s="164">
        <v>0.42</v>
      </c>
      <c r="AO68" s="189">
        <v>0.12</v>
      </c>
      <c r="AP68" s="48"/>
      <c r="AQ68" s="164">
        <v>-4.5005755291311536</v>
      </c>
      <c r="AR68" s="190">
        <v>-4.2455755291311537</v>
      </c>
      <c r="AS68" s="48"/>
      <c r="AT68" s="267">
        <v>7.4999999999999997E-3</v>
      </c>
      <c r="AU68" s="48"/>
      <c r="AV68" s="164">
        <v>8.0000000000000002E-3</v>
      </c>
      <c r="AW68" s="236"/>
      <c r="AX68" s="165">
        <v>5.7500000000000002E-2</v>
      </c>
      <c r="AY68" s="165"/>
      <c r="AZ68" s="299">
        <v>1</v>
      </c>
      <c r="BA68" s="299">
        <v>1</v>
      </c>
      <c r="BB68" s="244">
        <v>-0.255</v>
      </c>
      <c r="BC68" s="239"/>
      <c r="BD68" s="166"/>
      <c r="BE68" s="48"/>
      <c r="BF68" s="130"/>
      <c r="BG68" s="48"/>
      <c r="BH68" s="103"/>
      <c r="BI68" s="103"/>
      <c r="BJ68" s="48"/>
      <c r="BK68" s="130"/>
      <c r="BL68" s="48"/>
      <c r="BM68" s="48"/>
      <c r="BN68" s="66"/>
      <c r="BO68" s="66"/>
      <c r="BP68" s="103"/>
      <c r="BQ68" s="48"/>
      <c r="BR68" s="103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</row>
    <row r="69" spans="1:85" x14ac:dyDescent="0.2">
      <c r="A69" s="167">
        <v>38018</v>
      </c>
      <c r="B69" s="272">
        <v>4.3780000000000001</v>
      </c>
      <c r="C69" s="304">
        <v>-0.255</v>
      </c>
      <c r="D69" s="170">
        <v>-0.15760083449790319</v>
      </c>
      <c r="E69" s="170">
        <v>-0.12</v>
      </c>
      <c r="F69" s="280">
        <v>0.26</v>
      </c>
      <c r="G69" s="281">
        <v>0.41</v>
      </c>
      <c r="H69" s="281">
        <v>0.42</v>
      </c>
      <c r="I69" s="282">
        <v>0.56000000000000005</v>
      </c>
      <c r="J69" s="281">
        <v>0.13</v>
      </c>
      <c r="K69" s="281">
        <v>0.21</v>
      </c>
      <c r="L69" s="281">
        <v>1.54</v>
      </c>
      <c r="M69" s="280">
        <v>-0.23</v>
      </c>
      <c r="N69" s="281">
        <v>0.65</v>
      </c>
      <c r="O69" s="282">
        <v>0.6</v>
      </c>
      <c r="P69" s="306">
        <v>0.504</v>
      </c>
      <c r="Q69" s="199">
        <v>0.29749999999999999</v>
      </c>
      <c r="R69" s="286">
        <v>0.29749999999999999</v>
      </c>
      <c r="S69" s="176">
        <v>0.29749999999999999</v>
      </c>
      <c r="T69" s="84" t="e">
        <v>#N/A</v>
      </c>
      <c r="U69" s="305">
        <v>0.29749999999999999</v>
      </c>
      <c r="V69" s="35">
        <v>4.1230000000000002</v>
      </c>
      <c r="W69" s="35">
        <v>4.2203991655020969</v>
      </c>
      <c r="X69" s="179">
        <v>4.258</v>
      </c>
      <c r="Y69" s="36"/>
      <c r="Z69" s="276">
        <v>0.14000000000000001</v>
      </c>
      <c r="AA69" s="292">
        <v>0.1940468370808901</v>
      </c>
      <c r="AB69" s="298">
        <v>5.9263341428482397</v>
      </c>
      <c r="AC69" s="123">
        <v>6.0663341428482394</v>
      </c>
      <c r="AD69" s="179">
        <v>6.1203809799291298</v>
      </c>
      <c r="AE69" s="229">
        <v>4.8819999999999997</v>
      </c>
      <c r="AF69" s="184">
        <v>4.1479999999999997</v>
      </c>
      <c r="AG69" s="185">
        <v>4.9779999999999998</v>
      </c>
      <c r="AH69" s="234">
        <v>-0.155</v>
      </c>
      <c r="AI69" s="278">
        <v>1.5165205906904904</v>
      </c>
      <c r="AJ69" s="289">
        <v>5.317083515022291E-2</v>
      </c>
      <c r="AK69" s="289">
        <v>5.5785807806943803E-2</v>
      </c>
      <c r="AL69" s="165">
        <v>0.85602687810151434</v>
      </c>
      <c r="AM69" s="188">
        <v>0.84959580289623304</v>
      </c>
      <c r="AN69" s="164">
        <v>0.42</v>
      </c>
      <c r="AO69" s="189">
        <v>0.13300000000000001</v>
      </c>
      <c r="AP69" s="48"/>
      <c r="AQ69" s="164">
        <v>-4.3805667715498062</v>
      </c>
      <c r="AR69" s="190">
        <v>-4.1255667715498063</v>
      </c>
      <c r="AS69" s="48"/>
      <c r="AT69" s="267">
        <v>7.4999999999999997E-3</v>
      </c>
      <c r="AU69" s="48"/>
      <c r="AV69" s="164">
        <v>8.0000000000000002E-3</v>
      </c>
      <c r="AW69" s="236"/>
      <c r="AX69" s="165">
        <v>6.25E-2</v>
      </c>
      <c r="AY69" s="165"/>
      <c r="AZ69" s="299">
        <v>1</v>
      </c>
      <c r="BA69" s="299">
        <v>1</v>
      </c>
      <c r="BB69" s="244">
        <v>-0.255</v>
      </c>
      <c r="BC69" s="239"/>
      <c r="BD69" s="166"/>
      <c r="BE69" s="48"/>
      <c r="BF69" s="130"/>
      <c r="BG69" s="48"/>
      <c r="BH69" s="103"/>
      <c r="BI69" s="103"/>
      <c r="BJ69" s="48"/>
      <c r="BK69" s="130"/>
      <c r="BL69" s="48"/>
      <c r="BM69" s="48"/>
      <c r="BN69" s="66"/>
      <c r="BO69" s="66"/>
      <c r="BP69" s="103"/>
      <c r="BQ69" s="48"/>
      <c r="BR69" s="103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</row>
    <row r="70" spans="1:85" x14ac:dyDescent="0.2">
      <c r="A70" s="167">
        <v>38047</v>
      </c>
      <c r="B70" s="272">
        <v>4.2730000000000006</v>
      </c>
      <c r="C70" s="304">
        <v>-0.255</v>
      </c>
      <c r="D70" s="170">
        <v>-0.15756909587934675</v>
      </c>
      <c r="E70" s="170">
        <v>-0.12</v>
      </c>
      <c r="F70" s="280">
        <v>0.26</v>
      </c>
      <c r="G70" s="281">
        <v>0.41</v>
      </c>
      <c r="H70" s="281">
        <v>0.42</v>
      </c>
      <c r="I70" s="282">
        <v>0.56000000000000005</v>
      </c>
      <c r="J70" s="281">
        <v>0.13</v>
      </c>
      <c r="K70" s="281">
        <v>0.21</v>
      </c>
      <c r="L70" s="281">
        <v>0.92</v>
      </c>
      <c r="M70" s="280">
        <v>-0.23</v>
      </c>
      <c r="N70" s="281">
        <v>0.65</v>
      </c>
      <c r="O70" s="282">
        <v>0.6</v>
      </c>
      <c r="P70" s="306">
        <v>0.30399999999999999</v>
      </c>
      <c r="Q70" s="199">
        <v>0.29249999999999998</v>
      </c>
      <c r="R70" s="286">
        <v>0.29249999999999998</v>
      </c>
      <c r="S70" s="176">
        <v>0.29249999999999998</v>
      </c>
      <c r="T70" s="84" t="e">
        <v>#N/A</v>
      </c>
      <c r="U70" s="305">
        <v>0.29249999999999998</v>
      </c>
      <c r="V70" s="35">
        <v>4.0180000000000007</v>
      </c>
      <c r="W70" s="35">
        <v>4.1154309041206538</v>
      </c>
      <c r="X70" s="179">
        <v>4.1530000000000005</v>
      </c>
      <c r="Y70" s="36"/>
      <c r="Z70" s="276">
        <v>0.14000000000000001</v>
      </c>
      <c r="AA70" s="292">
        <v>0.19398362532482771</v>
      </c>
      <c r="AB70" s="298">
        <v>5.7735274559641478</v>
      </c>
      <c r="AC70" s="123">
        <v>5.9135274559641475</v>
      </c>
      <c r="AD70" s="179">
        <v>5.9675110812889756</v>
      </c>
      <c r="AE70" s="229">
        <v>4.5770000000000008</v>
      </c>
      <c r="AF70" s="184">
        <v>4.0430000000000001</v>
      </c>
      <c r="AG70" s="185">
        <v>4.8730000000000002</v>
      </c>
      <c r="AH70" s="234">
        <v>-0.155</v>
      </c>
      <c r="AI70" s="278">
        <v>1.5160265763015701</v>
      </c>
      <c r="AJ70" s="289">
        <v>5.3260903850195405E-2</v>
      </c>
      <c r="AK70" s="289">
        <v>5.5917792101028811E-2</v>
      </c>
      <c r="AL70" s="165">
        <v>0.85224019888484914</v>
      </c>
      <c r="AM70" s="188">
        <v>0.84556203593060586</v>
      </c>
      <c r="AN70" s="164">
        <v>0.42</v>
      </c>
      <c r="AO70" s="189">
        <v>0.12</v>
      </c>
      <c r="AP70" s="48"/>
      <c r="AQ70" s="164">
        <v>-4.3405606907645904</v>
      </c>
      <c r="AR70" s="190">
        <v>-4.0855606907645905</v>
      </c>
      <c r="AS70" s="48"/>
      <c r="AT70" s="267">
        <v>7.4999999999999997E-3</v>
      </c>
      <c r="AU70" s="48"/>
      <c r="AV70" s="164">
        <v>8.0000000000000002E-3</v>
      </c>
      <c r="AW70" s="236"/>
      <c r="AX70" s="165">
        <v>0.06</v>
      </c>
      <c r="AY70" s="165"/>
      <c r="AZ70" s="299">
        <v>0.75</v>
      </c>
      <c r="BA70" s="299">
        <v>0.75</v>
      </c>
      <c r="BB70" s="244">
        <v>-0.255</v>
      </c>
      <c r="BC70" s="239"/>
      <c r="BD70" s="166"/>
      <c r="BE70" s="48"/>
      <c r="BF70" s="130"/>
      <c r="BG70" s="48"/>
      <c r="BH70" s="103"/>
      <c r="BI70" s="103"/>
      <c r="BJ70" s="48"/>
      <c r="BK70" s="130"/>
      <c r="BL70" s="48"/>
      <c r="BM70" s="48"/>
      <c r="BN70" s="66"/>
      <c r="BO70" s="66"/>
      <c r="BP70" s="103"/>
      <c r="BQ70" s="48"/>
      <c r="BR70" s="103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</row>
    <row r="71" spans="1:85" x14ac:dyDescent="0.2">
      <c r="A71" s="167">
        <v>38078</v>
      </c>
      <c r="B71" s="272">
        <v>4.1829999999999998</v>
      </c>
      <c r="C71" s="295">
        <v>-0.41</v>
      </c>
      <c r="D71" s="170">
        <v>-0.31253408384661752</v>
      </c>
      <c r="E71" s="170">
        <v>-0.34038148846186944</v>
      </c>
      <c r="F71" s="280">
        <v>0.17499999999999999</v>
      </c>
      <c r="G71" s="281">
        <v>0.185</v>
      </c>
      <c r="H71" s="281">
        <v>0.2</v>
      </c>
      <c r="I71" s="282">
        <v>0.17</v>
      </c>
      <c r="J71" s="281">
        <v>7.4999999999999997E-2</v>
      </c>
      <c r="K71" s="281">
        <v>0.16500000000000001</v>
      </c>
      <c r="L71" s="281">
        <v>0.5</v>
      </c>
      <c r="M71" s="280">
        <v>-0.32</v>
      </c>
      <c r="N71" s="281">
        <v>0.81</v>
      </c>
      <c r="O71" s="282">
        <v>0.12</v>
      </c>
      <c r="P71" s="296">
        <v>-7.4999999999999997E-2</v>
      </c>
      <c r="Q71" s="199">
        <v>0.28499999999999998</v>
      </c>
      <c r="R71" s="286">
        <v>0.28499999999999998</v>
      </c>
      <c r="S71" s="176">
        <v>0.28499999999999998</v>
      </c>
      <c r="T71" s="84" t="e">
        <v>#N/A</v>
      </c>
      <c r="U71" s="305">
        <v>0.28499999999999998</v>
      </c>
      <c r="V71" s="35">
        <v>3.7729999999999997</v>
      </c>
      <c r="W71" s="35">
        <v>3.8704659161533823</v>
      </c>
      <c r="X71" s="179">
        <v>3.8426185115381304</v>
      </c>
      <c r="Y71" s="36"/>
      <c r="Z71" s="276">
        <v>0.14000000000000001</v>
      </c>
      <c r="AA71" s="292">
        <v>0.1</v>
      </c>
      <c r="AB71" s="298">
        <v>5.4195355755825076</v>
      </c>
      <c r="AC71" s="123">
        <v>5.5595355755825073</v>
      </c>
      <c r="AD71" s="179">
        <v>5.5195355755825073</v>
      </c>
      <c r="AE71" s="229">
        <v>4.1079999999999997</v>
      </c>
      <c r="AF71" s="184">
        <v>3.863</v>
      </c>
      <c r="AG71" s="185">
        <v>4.3029999999999999</v>
      </c>
      <c r="AH71" s="234">
        <v>-0.14499999999999999</v>
      </c>
      <c r="AI71" s="278">
        <v>1.515481984158966</v>
      </c>
      <c r="AJ71" s="289">
        <v>5.3342480100178509E-2</v>
      </c>
      <c r="AK71" s="289">
        <v>5.6045432589995094E-2</v>
      </c>
      <c r="AL71" s="165">
        <v>0.84823581731436659</v>
      </c>
      <c r="AM71" s="188">
        <v>0.84128671430515567</v>
      </c>
      <c r="AN71" s="164">
        <v>0.185</v>
      </c>
      <c r="AO71" s="189">
        <v>0.124</v>
      </c>
      <c r="AP71" s="48"/>
      <c r="AQ71" s="164">
        <v>-4.2454105881149573</v>
      </c>
      <c r="AR71" s="190">
        <v>-3.8354105881149572</v>
      </c>
      <c r="AS71" s="48"/>
      <c r="AT71" s="267">
        <v>7.4999999999999997E-3</v>
      </c>
      <c r="AU71" s="48"/>
      <c r="AV71" s="164">
        <v>2.5000000000000001E-3</v>
      </c>
      <c r="AW71" s="236"/>
      <c r="AX71" s="165">
        <v>-0.08</v>
      </c>
      <c r="AY71" s="165"/>
      <c r="AZ71" s="299">
        <v>0.4</v>
      </c>
      <c r="BA71" s="299">
        <v>0.4</v>
      </c>
      <c r="BB71" s="244">
        <v>-0.41</v>
      </c>
      <c r="BC71" s="239"/>
      <c r="BD71" s="166"/>
      <c r="BE71" s="48"/>
      <c r="BF71" s="130"/>
      <c r="BG71" s="48"/>
      <c r="BH71" s="103"/>
      <c r="BI71" s="103"/>
      <c r="BJ71" s="48"/>
      <c r="BK71" s="130"/>
      <c r="BL71" s="48"/>
      <c r="BM71" s="48"/>
      <c r="BN71" s="66"/>
      <c r="BO71" s="66"/>
      <c r="BP71" s="103"/>
      <c r="BQ71" s="48"/>
      <c r="BR71" s="103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</row>
    <row r="72" spans="1:85" x14ac:dyDescent="0.2">
      <c r="A72" s="167">
        <v>38108</v>
      </c>
      <c r="B72" s="272">
        <v>4.1630000000000003</v>
      </c>
      <c r="C72" s="300">
        <v>-0.41</v>
      </c>
      <c r="D72" s="170">
        <v>-0.31250370983629283</v>
      </c>
      <c r="E72" s="170">
        <v>-0.34035979274020933</v>
      </c>
      <c r="F72" s="280">
        <v>0.17499999999999999</v>
      </c>
      <c r="G72" s="281">
        <v>0.185</v>
      </c>
      <c r="H72" s="281">
        <v>0.2</v>
      </c>
      <c r="I72" s="282">
        <v>0.17</v>
      </c>
      <c r="J72" s="281">
        <v>7.4999999999999997E-2</v>
      </c>
      <c r="K72" s="281">
        <v>0.16500000000000001</v>
      </c>
      <c r="L72" s="281">
        <v>0.44</v>
      </c>
      <c r="M72" s="280">
        <v>-0.32</v>
      </c>
      <c r="N72" s="281">
        <v>0.81</v>
      </c>
      <c r="O72" s="282">
        <v>0.12</v>
      </c>
      <c r="P72" s="230">
        <v>-7.4999999999999997E-2</v>
      </c>
      <c r="Q72" s="199">
        <v>0.28499999999999998</v>
      </c>
      <c r="R72" s="286">
        <v>0.28499999999999998</v>
      </c>
      <c r="S72" s="176">
        <v>0.28499999999999998</v>
      </c>
      <c r="T72" s="84" t="e">
        <v>#N/A</v>
      </c>
      <c r="U72" s="305">
        <v>0.28499999999999998</v>
      </c>
      <c r="V72" s="35">
        <v>3.7530000000000001</v>
      </c>
      <c r="W72" s="35">
        <v>3.8504962901637074</v>
      </c>
      <c r="X72" s="179">
        <v>3.8226402072597909</v>
      </c>
      <c r="Y72" s="36"/>
      <c r="Z72" s="276">
        <v>0.14000000000000001</v>
      </c>
      <c r="AA72" s="292">
        <v>0.1</v>
      </c>
      <c r="AB72" s="298">
        <v>5.3891281311089614</v>
      </c>
      <c r="AC72" s="123">
        <v>5.5291281311089611</v>
      </c>
      <c r="AD72" s="179">
        <v>5.489128131108961</v>
      </c>
      <c r="AE72" s="229">
        <v>4.0880000000000001</v>
      </c>
      <c r="AF72" s="184">
        <v>3.8430000000000004</v>
      </c>
      <c r="AG72" s="185">
        <v>4.2830000000000004</v>
      </c>
      <c r="AH72" s="234">
        <v>-0.14499999999999999</v>
      </c>
      <c r="AI72" s="278">
        <v>1.5150098506515579</v>
      </c>
      <c r="AJ72" s="289">
        <v>5.3421424860339517E-2</v>
      </c>
      <c r="AK72" s="289">
        <v>5.6155075724216616E-2</v>
      </c>
      <c r="AL72" s="165">
        <v>0.84436768933957773</v>
      </c>
      <c r="AM72" s="188">
        <v>0.83718937625743095</v>
      </c>
      <c r="AN72" s="164">
        <v>0.185</v>
      </c>
      <c r="AO72" s="189">
        <v>0.12</v>
      </c>
      <c r="AP72" s="48"/>
      <c r="AQ72" s="164">
        <v>-4.2103889014618332</v>
      </c>
      <c r="AR72" s="190">
        <v>-3.8003889014618331</v>
      </c>
      <c r="AS72" s="48"/>
      <c r="AT72" s="267">
        <v>7.4999999999999997E-3</v>
      </c>
      <c r="AU72" s="48"/>
      <c r="AV72" s="164">
        <v>2.5000000000000001E-3</v>
      </c>
      <c r="AW72" s="236"/>
      <c r="AX72" s="165">
        <v>-0.08</v>
      </c>
      <c r="AY72" s="165"/>
      <c r="AZ72" s="299">
        <v>0.45</v>
      </c>
      <c r="BA72" s="299">
        <v>0.45</v>
      </c>
      <c r="BB72" s="244">
        <v>-0.41</v>
      </c>
      <c r="BC72" s="239"/>
      <c r="BD72" s="166"/>
      <c r="BE72" s="48"/>
      <c r="BF72" s="130"/>
      <c r="BG72" s="48"/>
      <c r="BH72" s="103"/>
      <c r="BI72" s="103"/>
      <c r="BJ72" s="48"/>
      <c r="BK72" s="130"/>
      <c r="BL72" s="48"/>
      <c r="BM72" s="48"/>
      <c r="BN72" s="66"/>
      <c r="BO72" s="66"/>
      <c r="BP72" s="103"/>
      <c r="BQ72" s="48"/>
      <c r="BR72" s="103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</row>
    <row r="73" spans="1:85" x14ac:dyDescent="0.2">
      <c r="A73" s="167">
        <v>38139</v>
      </c>
      <c r="B73" s="272">
        <v>4.1910000000000007</v>
      </c>
      <c r="C73" s="300">
        <v>-0.41</v>
      </c>
      <c r="D73" s="170">
        <v>-0.31247181346087149</v>
      </c>
      <c r="E73" s="170">
        <v>-0.34033700961490876</v>
      </c>
      <c r="F73" s="280">
        <v>0.17499999999999999</v>
      </c>
      <c r="G73" s="281">
        <v>0.185</v>
      </c>
      <c r="H73" s="281">
        <v>0.2</v>
      </c>
      <c r="I73" s="282">
        <v>0.17</v>
      </c>
      <c r="J73" s="281">
        <v>7.4999999999999997E-2</v>
      </c>
      <c r="K73" s="281">
        <v>0.16500000000000001</v>
      </c>
      <c r="L73" s="281">
        <v>0.44</v>
      </c>
      <c r="M73" s="280">
        <v>-0.32</v>
      </c>
      <c r="N73" s="281">
        <v>0.81</v>
      </c>
      <c r="O73" s="282">
        <v>0.12</v>
      </c>
      <c r="P73" s="230">
        <v>-7.4999999999999997E-2</v>
      </c>
      <c r="Q73" s="199">
        <v>0.28249999999999997</v>
      </c>
      <c r="R73" s="286">
        <v>0.28249999999999997</v>
      </c>
      <c r="S73" s="176">
        <v>0.28249999999999997</v>
      </c>
      <c r="T73" s="84" t="e">
        <v>#N/A</v>
      </c>
      <c r="U73" s="305">
        <v>0.28249999999999997</v>
      </c>
      <c r="V73" s="35">
        <v>3.7810000000000006</v>
      </c>
      <c r="W73" s="35">
        <v>3.8785281865391292</v>
      </c>
      <c r="X73" s="179">
        <v>3.850662990385092</v>
      </c>
      <c r="Y73" s="301" t="s">
        <v>111</v>
      </c>
      <c r="Z73" s="276">
        <v>0.14000000000000001</v>
      </c>
      <c r="AA73" s="292">
        <v>0.1</v>
      </c>
      <c r="AB73" s="298">
        <v>5.4275591373538603</v>
      </c>
      <c r="AC73" s="123">
        <v>5.56755913735386</v>
      </c>
      <c r="AD73" s="179">
        <v>5.52755913735386</v>
      </c>
      <c r="AE73" s="229">
        <v>4.1160000000000005</v>
      </c>
      <c r="AF73" s="184">
        <v>3.8710000000000009</v>
      </c>
      <c r="AG73" s="185">
        <v>4.3110000000000008</v>
      </c>
      <c r="AH73" s="234">
        <v>-0.14499999999999999</v>
      </c>
      <c r="AI73" s="278">
        <v>1.5145143700661237</v>
      </c>
      <c r="AJ73" s="289">
        <v>5.3503001114687504E-2</v>
      </c>
      <c r="AK73" s="289">
        <v>5.6268373633782315E-2</v>
      </c>
      <c r="AL73" s="165">
        <v>0.8403780109363107</v>
      </c>
      <c r="AM73" s="188">
        <v>0.83296110854098748</v>
      </c>
      <c r="AN73" s="164">
        <v>0.185</v>
      </c>
      <c r="AO73" s="189">
        <v>0.124</v>
      </c>
      <c r="AP73" s="48"/>
      <c r="AQ73" s="164">
        <v>-4.2303661278595888</v>
      </c>
      <c r="AR73" s="190">
        <v>-3.8203661278595886</v>
      </c>
      <c r="AS73" s="48"/>
      <c r="AT73" s="267">
        <v>7.4999999999999997E-3</v>
      </c>
      <c r="AU73" s="48"/>
      <c r="AV73" s="164">
        <v>2.5000000000000001E-3</v>
      </c>
      <c r="AW73" s="236"/>
      <c r="AX73" s="165">
        <v>-0.08</v>
      </c>
      <c r="AY73" s="165"/>
      <c r="AZ73" s="299">
        <v>0.45</v>
      </c>
      <c r="BA73" s="299">
        <v>0.45</v>
      </c>
      <c r="BB73" s="244">
        <v>-0.41</v>
      </c>
      <c r="BC73" s="239"/>
      <c r="BD73" s="166"/>
      <c r="BE73" s="48"/>
      <c r="BF73" s="130"/>
      <c r="BG73" s="48"/>
      <c r="BH73" s="103"/>
      <c r="BI73" s="103"/>
      <c r="BJ73" s="48"/>
      <c r="BK73" s="130"/>
      <c r="BL73" s="48"/>
      <c r="BM73" s="48"/>
      <c r="BN73" s="66"/>
      <c r="BO73" s="66"/>
      <c r="BP73" s="103"/>
      <c r="BQ73" s="48"/>
      <c r="BR73" s="103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</row>
    <row r="74" spans="1:85" x14ac:dyDescent="0.2">
      <c r="A74" s="167">
        <v>38169</v>
      </c>
      <c r="B74" s="272">
        <v>4.218</v>
      </c>
      <c r="C74" s="300">
        <v>-0.41</v>
      </c>
      <c r="D74" s="170">
        <v>-0.31244121088434973</v>
      </c>
      <c r="E74" s="170">
        <v>-0.34031515063167816</v>
      </c>
      <c r="F74" s="280">
        <v>0.17499999999999999</v>
      </c>
      <c r="G74" s="281">
        <v>0.185</v>
      </c>
      <c r="H74" s="281">
        <v>0.2</v>
      </c>
      <c r="I74" s="282">
        <v>0.17</v>
      </c>
      <c r="J74" s="281">
        <v>7.4999999999999997E-2</v>
      </c>
      <c r="K74" s="281">
        <v>0.16500000000000001</v>
      </c>
      <c r="L74" s="281">
        <v>0.5</v>
      </c>
      <c r="M74" s="280">
        <v>-0.32</v>
      </c>
      <c r="N74" s="281">
        <v>0.81</v>
      </c>
      <c r="O74" s="282">
        <v>0.12</v>
      </c>
      <c r="P74" s="230">
        <v>-7.4999999999999997E-2</v>
      </c>
      <c r="Q74" s="199">
        <v>0.28249999999999997</v>
      </c>
      <c r="R74" s="286">
        <v>0.28249999999999997</v>
      </c>
      <c r="S74" s="176">
        <v>0.28249999999999997</v>
      </c>
      <c r="T74" s="84" t="e">
        <v>#N/A</v>
      </c>
      <c r="U74" s="305">
        <v>0.28249999999999997</v>
      </c>
      <c r="V74" s="35">
        <v>3.8079999999999998</v>
      </c>
      <c r="W74" s="35">
        <v>3.9055587891156502</v>
      </c>
      <c r="X74" s="179">
        <v>3.8776848493683218</v>
      </c>
      <c r="Y74" s="226">
        <v>5.6834464909083984</v>
      </c>
      <c r="Z74" s="276">
        <v>0.14000000000000001</v>
      </c>
      <c r="AA74" s="292">
        <v>0.1</v>
      </c>
      <c r="AB74" s="298">
        <v>5.4646024702911618</v>
      </c>
      <c r="AC74" s="123">
        <v>5.6046024702911614</v>
      </c>
      <c r="AD74" s="179">
        <v>5.5646024702911614</v>
      </c>
      <c r="AE74" s="229">
        <v>4.1429999999999998</v>
      </c>
      <c r="AF74" s="184">
        <v>3.8980000000000001</v>
      </c>
      <c r="AG74" s="185">
        <v>4.3380000000000001</v>
      </c>
      <c r="AH74" s="234">
        <v>-0.14499999999999999</v>
      </c>
      <c r="AI74" s="278">
        <v>1.5140392919893677</v>
      </c>
      <c r="AJ74" s="289">
        <v>5.3581945879071807E-2</v>
      </c>
      <c r="AK74" s="289">
        <v>5.6375648015748209E-2</v>
      </c>
      <c r="AL74" s="165">
        <v>0.83652424823800531</v>
      </c>
      <c r="AM74" s="188">
        <v>0.82888126998311984</v>
      </c>
      <c r="AN74" s="164">
        <v>0.185</v>
      </c>
      <c r="AO74" s="189">
        <v>0.12</v>
      </c>
      <c r="AP74" s="48"/>
      <c r="AQ74" s="164">
        <v>-4.2553442780131361</v>
      </c>
      <c r="AR74" s="190">
        <v>-3.8453442780131359</v>
      </c>
      <c r="AS74" s="48"/>
      <c r="AT74" s="267">
        <v>7.4999999999999997E-3</v>
      </c>
      <c r="AU74" s="48"/>
      <c r="AV74" s="164">
        <v>2.5000000000000001E-3</v>
      </c>
      <c r="AW74" s="236"/>
      <c r="AX74" s="165">
        <v>-0.08</v>
      </c>
      <c r="AY74" s="165"/>
      <c r="AZ74" s="299">
        <v>0.5</v>
      </c>
      <c r="BA74" s="299">
        <v>0.5</v>
      </c>
      <c r="BB74" s="244">
        <v>-0.41</v>
      </c>
      <c r="BC74" s="239"/>
      <c r="BD74" s="166"/>
      <c r="BE74" s="48"/>
      <c r="BF74" s="130"/>
      <c r="BG74" s="48"/>
      <c r="BH74" s="103"/>
      <c r="BI74" s="103"/>
      <c r="BJ74" s="48"/>
      <c r="BK74" s="130"/>
      <c r="BL74" s="48"/>
      <c r="BM74" s="48"/>
      <c r="BN74" s="66"/>
      <c r="BO74" s="66"/>
      <c r="BP74" s="103"/>
      <c r="BQ74" s="48"/>
      <c r="BR74" s="103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</row>
    <row r="75" spans="1:85" x14ac:dyDescent="0.2">
      <c r="A75" s="167">
        <v>38200</v>
      </c>
      <c r="B75" s="272">
        <v>4.2380000000000004</v>
      </c>
      <c r="C75" s="300">
        <v>-0.41</v>
      </c>
      <c r="D75" s="170">
        <v>-0.31240997146602867</v>
      </c>
      <c r="E75" s="170">
        <v>-0.34029283676144884</v>
      </c>
      <c r="F75" s="280">
        <v>0.17499999999999999</v>
      </c>
      <c r="G75" s="281">
        <v>0.185</v>
      </c>
      <c r="H75" s="281">
        <v>0.2</v>
      </c>
      <c r="I75" s="282">
        <v>0.17</v>
      </c>
      <c r="J75" s="281">
        <v>7.4999999999999997E-2</v>
      </c>
      <c r="K75" s="281">
        <v>0.16500000000000001</v>
      </c>
      <c r="L75" s="281">
        <v>0.5</v>
      </c>
      <c r="M75" s="280">
        <v>-0.32</v>
      </c>
      <c r="N75" s="281">
        <v>0.81</v>
      </c>
      <c r="O75" s="282">
        <v>0.12</v>
      </c>
      <c r="P75" s="230">
        <v>-7.4999999999999997E-2</v>
      </c>
      <c r="Q75" s="199">
        <v>0.28249999999999997</v>
      </c>
      <c r="R75" s="286">
        <v>0.28249999999999997</v>
      </c>
      <c r="S75" s="176">
        <v>0.28249999999999997</v>
      </c>
      <c r="T75" s="84" t="e">
        <v>#N/A</v>
      </c>
      <c r="U75" s="305">
        <v>0.28249999999999997</v>
      </c>
      <c r="V75" s="35">
        <v>3.8280000000000003</v>
      </c>
      <c r="W75" s="35">
        <v>3.9255900285339718</v>
      </c>
      <c r="X75" s="179">
        <v>3.8977071632385516</v>
      </c>
      <c r="Y75" s="226">
        <v>5.9496633548186848</v>
      </c>
      <c r="Z75" s="276">
        <v>0.14000000000000001</v>
      </c>
      <c r="AA75" s="292">
        <v>0.1</v>
      </c>
      <c r="AB75" s="298">
        <v>5.4915446593341537</v>
      </c>
      <c r="AC75" s="123">
        <v>5.6315446593341534</v>
      </c>
      <c r="AD75" s="179">
        <v>5.5915446593341533</v>
      </c>
      <c r="AE75" s="229">
        <v>4.1630000000000003</v>
      </c>
      <c r="AF75" s="184">
        <v>3.9180000000000006</v>
      </c>
      <c r="AG75" s="185">
        <v>4.3580000000000005</v>
      </c>
      <c r="AH75" s="234">
        <v>-0.14499999999999999</v>
      </c>
      <c r="AI75" s="278">
        <v>1.5135546348219577</v>
      </c>
      <c r="AJ75" s="289">
        <v>5.366352213778481E-2</v>
      </c>
      <c r="AK75" s="289">
        <v>5.6483895825778112E-2</v>
      </c>
      <c r="AL75" s="165">
        <v>0.83254955364550343</v>
      </c>
      <c r="AM75" s="188">
        <v>0.82467881913553909</v>
      </c>
      <c r="AN75" s="164">
        <v>0.185</v>
      </c>
      <c r="AO75" s="189">
        <v>0.12</v>
      </c>
      <c r="AP75" s="48"/>
      <c r="AQ75" s="164">
        <v>-4.2953219734698207</v>
      </c>
      <c r="AR75" s="190">
        <v>-3.8853219734698206</v>
      </c>
      <c r="AS75" s="48"/>
      <c r="AT75" s="267">
        <v>7.4999999999999997E-3</v>
      </c>
      <c r="AU75" s="48"/>
      <c r="AV75" s="164">
        <v>2.5000000000000001E-3</v>
      </c>
      <c r="AW75" s="236"/>
      <c r="AX75" s="165">
        <v>-0.08</v>
      </c>
      <c r="AY75" s="165"/>
      <c r="AZ75" s="299">
        <v>0.55000000000000004</v>
      </c>
      <c r="BA75" s="299">
        <v>0.55000000000000004</v>
      </c>
      <c r="BB75" s="244">
        <v>-0.41</v>
      </c>
      <c r="BC75" s="239"/>
      <c r="BD75" s="166"/>
      <c r="BE75" s="48"/>
      <c r="BF75" s="130"/>
      <c r="BG75" s="48"/>
      <c r="BH75" s="103"/>
      <c r="BI75" s="103"/>
      <c r="BJ75" s="48"/>
      <c r="BK75" s="130"/>
      <c r="BL75" s="48"/>
      <c r="BM75" s="48"/>
      <c r="BN75" s="66"/>
      <c r="BO75" s="66"/>
      <c r="BP75" s="103"/>
      <c r="BQ75" s="48"/>
      <c r="BR75" s="103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</row>
    <row r="76" spans="1:85" x14ac:dyDescent="0.2">
      <c r="A76" s="167">
        <v>38231</v>
      </c>
      <c r="B76" s="272">
        <v>4.2279999999999998</v>
      </c>
      <c r="C76" s="300">
        <v>-0.41</v>
      </c>
      <c r="D76" s="170">
        <v>-0.31237829482225488</v>
      </c>
      <c r="E76" s="170">
        <v>-0.34027021058732521</v>
      </c>
      <c r="F76" s="280">
        <v>0.17499999999999999</v>
      </c>
      <c r="G76" s="281">
        <v>0.185</v>
      </c>
      <c r="H76" s="281">
        <v>0.2</v>
      </c>
      <c r="I76" s="282">
        <v>0.17</v>
      </c>
      <c r="J76" s="281">
        <v>7.4999999999999997E-2</v>
      </c>
      <c r="K76" s="281">
        <v>0.16500000000000001</v>
      </c>
      <c r="L76" s="281">
        <v>0.46</v>
      </c>
      <c r="M76" s="280">
        <v>-0.32</v>
      </c>
      <c r="N76" s="281">
        <v>0.81</v>
      </c>
      <c r="O76" s="282">
        <v>0.12</v>
      </c>
      <c r="P76" s="230">
        <v>-7.4999999999999997E-2</v>
      </c>
      <c r="Q76" s="199">
        <v>0.28249999999999997</v>
      </c>
      <c r="R76" s="286">
        <v>0.28249999999999997</v>
      </c>
      <c r="S76" s="176">
        <v>0.28249999999999997</v>
      </c>
      <c r="T76" s="84" t="e">
        <v>#N/A</v>
      </c>
      <c r="U76" s="305">
        <v>0.28249999999999997</v>
      </c>
      <c r="V76" s="35">
        <v>3.8179999999999996</v>
      </c>
      <c r="W76" s="35">
        <v>3.9156217051777449</v>
      </c>
      <c r="X76" s="179">
        <v>3.8877297894126746</v>
      </c>
      <c r="Y76" s="226">
        <v>5.4932915881153379</v>
      </c>
      <c r="Z76" s="276">
        <v>0.14000000000000001</v>
      </c>
      <c r="AA76" s="292">
        <v>0.1</v>
      </c>
      <c r="AB76" s="298">
        <v>5.4754216700760248</v>
      </c>
      <c r="AC76" s="123">
        <v>5.6154216700760244</v>
      </c>
      <c r="AD76" s="179">
        <v>5.5754216700760244</v>
      </c>
      <c r="AE76" s="229">
        <v>4.1529999999999996</v>
      </c>
      <c r="AF76" s="184">
        <v>3.9079999999999999</v>
      </c>
      <c r="AG76" s="185">
        <v>4.3479999999999999</v>
      </c>
      <c r="AH76" s="234">
        <v>-0.14499999999999999</v>
      </c>
      <c r="AI76" s="278">
        <v>1.5130635111429362</v>
      </c>
      <c r="AJ76" s="289">
        <v>5.3745098398715101E-2</v>
      </c>
      <c r="AK76" s="289">
        <v>5.6592143639707902E-2</v>
      </c>
      <c r="AL76" s="165">
        <v>0.82858257972013527</v>
      </c>
      <c r="AM76" s="188">
        <v>0.82048302836598108</v>
      </c>
      <c r="AN76" s="164">
        <v>0.185</v>
      </c>
      <c r="AO76" s="189">
        <v>0.124</v>
      </c>
      <c r="AP76" s="48"/>
      <c r="AQ76" s="164">
        <v>-4.2952993567531506</v>
      </c>
      <c r="AR76" s="190">
        <v>-3.8852993567531504</v>
      </c>
      <c r="AS76" s="48"/>
      <c r="AT76" s="267">
        <v>7.4999999999999997E-3</v>
      </c>
      <c r="AU76" s="48"/>
      <c r="AV76" s="164">
        <v>2.5000000000000001E-3</v>
      </c>
      <c r="AW76" s="236"/>
      <c r="AX76" s="165">
        <v>-0.08</v>
      </c>
      <c r="AY76" s="165"/>
      <c r="AZ76" s="299">
        <v>0.55000000000000004</v>
      </c>
      <c r="BA76" s="299">
        <v>0.55000000000000004</v>
      </c>
      <c r="BB76" s="244">
        <v>-0.41</v>
      </c>
      <c r="BC76" s="239"/>
      <c r="BD76" s="166"/>
      <c r="BE76" s="48"/>
      <c r="BF76" s="130"/>
      <c r="BG76" s="48"/>
      <c r="BH76" s="103"/>
      <c r="BI76" s="103"/>
      <c r="BJ76" s="48"/>
      <c r="BK76" s="130"/>
      <c r="BL76" s="48"/>
      <c r="BM76" s="48"/>
      <c r="BN76" s="66"/>
      <c r="BO76" s="66"/>
      <c r="BP76" s="103"/>
      <c r="BQ76" s="48"/>
      <c r="BR76" s="103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</row>
    <row r="77" spans="1:85" x14ac:dyDescent="0.2">
      <c r="A77" s="167">
        <v>38261</v>
      </c>
      <c r="B77" s="272">
        <v>4.2380000000000004</v>
      </c>
      <c r="C77" s="300">
        <v>-0.41</v>
      </c>
      <c r="D77" s="170">
        <v>-0.31234805090935769</v>
      </c>
      <c r="E77" s="170">
        <v>-0.34024860779239852</v>
      </c>
      <c r="F77" s="280">
        <v>0.17499999999999999</v>
      </c>
      <c r="G77" s="281">
        <v>0.185</v>
      </c>
      <c r="H77" s="281">
        <v>0.2</v>
      </c>
      <c r="I77" s="282">
        <v>0.17</v>
      </c>
      <c r="J77" s="281">
        <v>7.4999999999999997E-2</v>
      </c>
      <c r="K77" s="281">
        <v>0.16500000000000001</v>
      </c>
      <c r="L77" s="281">
        <v>0.47</v>
      </c>
      <c r="M77" s="280">
        <v>-0.32</v>
      </c>
      <c r="N77" s="281">
        <v>0.81</v>
      </c>
      <c r="O77" s="282">
        <v>0.12</v>
      </c>
      <c r="P77" s="230">
        <v>-7.4999999999999997E-2</v>
      </c>
      <c r="Q77" s="199">
        <v>0.28249999999999997</v>
      </c>
      <c r="R77" s="286">
        <v>0.28249999999999997</v>
      </c>
      <c r="S77" s="176">
        <v>0.28249999999999997</v>
      </c>
      <c r="T77" s="84" t="e">
        <v>#N/A</v>
      </c>
      <c r="U77" s="305">
        <v>0.28249999999999997</v>
      </c>
      <c r="V77" s="35">
        <v>3.8280000000000003</v>
      </c>
      <c r="W77" s="35">
        <v>3.9256519490906427</v>
      </c>
      <c r="X77" s="179">
        <v>3.8977513922076019</v>
      </c>
      <c r="Y77" s="129" t="s">
        <v>107</v>
      </c>
      <c r="Z77" s="276">
        <v>0.14000000000000001</v>
      </c>
      <c r="AA77" s="292">
        <v>0.1</v>
      </c>
      <c r="AB77" s="298">
        <v>5.4880625014719113</v>
      </c>
      <c r="AC77" s="123">
        <v>5.628062501471911</v>
      </c>
      <c r="AD77" s="179">
        <v>5.588062501471911</v>
      </c>
      <c r="AE77" s="229">
        <v>4.1630000000000003</v>
      </c>
      <c r="AF77" s="184">
        <v>3.9180000000000006</v>
      </c>
      <c r="AG77" s="185">
        <v>4.3580000000000005</v>
      </c>
      <c r="AH77" s="234">
        <v>-0.14499999999999999</v>
      </c>
      <c r="AI77" s="278">
        <v>1.5125948982635706</v>
      </c>
      <c r="AJ77" s="289">
        <v>5.3824043169469905E-2</v>
      </c>
      <c r="AK77" s="289">
        <v>5.6694497330070308E-2</v>
      </c>
      <c r="AL77" s="165">
        <v>0.82475099023079557</v>
      </c>
      <c r="AM77" s="188">
        <v>0.81643595560270199</v>
      </c>
      <c r="AN77" s="164">
        <v>0.185</v>
      </c>
      <c r="AO77" s="189">
        <v>0.12</v>
      </c>
      <c r="AP77" s="48"/>
      <c r="AQ77" s="164">
        <v>-4.3052777629879175</v>
      </c>
      <c r="AR77" s="190">
        <v>-3.8952777629879174</v>
      </c>
      <c r="AS77" s="48"/>
      <c r="AT77" s="267">
        <v>7.4999999999999997E-3</v>
      </c>
      <c r="AU77" s="48"/>
      <c r="AV77" s="164">
        <v>2.5000000000000001E-3</v>
      </c>
      <c r="AW77" s="236"/>
      <c r="AX77" s="165">
        <v>-0.08</v>
      </c>
      <c r="AY77" s="165"/>
      <c r="AZ77" s="299">
        <v>0.6</v>
      </c>
      <c r="BA77" s="299">
        <v>0.6</v>
      </c>
      <c r="BB77" s="244">
        <v>-0.41</v>
      </c>
      <c r="BC77" s="239"/>
      <c r="BD77" s="166"/>
      <c r="BE77" s="48"/>
      <c r="BF77" s="130"/>
      <c r="BG77" s="48"/>
      <c r="BH77" s="103"/>
      <c r="BI77" s="103"/>
      <c r="BJ77" s="48"/>
      <c r="BK77" s="130"/>
      <c r="BL77" s="48"/>
      <c r="BM77" s="48"/>
      <c r="BN77" s="66"/>
      <c r="BO77" s="66"/>
      <c r="BP77" s="103"/>
      <c r="BQ77" s="48"/>
      <c r="BR77" s="103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</row>
    <row r="78" spans="1:85" x14ac:dyDescent="0.2">
      <c r="A78" s="271">
        <v>38292</v>
      </c>
      <c r="B78" s="272">
        <v>4.383</v>
      </c>
      <c r="C78" s="279">
        <v>-0.29499999999999998</v>
      </c>
      <c r="D78" s="170">
        <v>-0.19731722294559884</v>
      </c>
      <c r="E78" s="170">
        <v>-0.13500000000000001</v>
      </c>
      <c r="F78" s="280">
        <v>0.22500000000000001</v>
      </c>
      <c r="G78" s="281">
        <v>0.38</v>
      </c>
      <c r="H78" s="281">
        <v>0.38</v>
      </c>
      <c r="I78" s="282">
        <v>0.38</v>
      </c>
      <c r="J78" s="281">
        <v>0.115</v>
      </c>
      <c r="K78" s="281">
        <v>0.185</v>
      </c>
      <c r="L78" s="281">
        <v>0.85499999999999998</v>
      </c>
      <c r="M78" s="280">
        <v>-0.22</v>
      </c>
      <c r="N78" s="281">
        <v>0.54</v>
      </c>
      <c r="O78" s="282">
        <v>0.49</v>
      </c>
      <c r="P78" s="306">
        <v>0.248</v>
      </c>
      <c r="Q78" s="199">
        <v>0.28249999999999997</v>
      </c>
      <c r="R78" s="286">
        <v>0.28249999999999997</v>
      </c>
      <c r="S78" s="176">
        <v>0.28249999999999997</v>
      </c>
      <c r="T78" s="84" t="e">
        <v>#N/A</v>
      </c>
      <c r="U78" s="305">
        <v>0.28249999999999997</v>
      </c>
      <c r="V78" s="35">
        <v>4.0880000000000001</v>
      </c>
      <c r="W78" s="35">
        <v>4.1856827770544012</v>
      </c>
      <c r="X78" s="179">
        <v>4.2480000000000002</v>
      </c>
      <c r="Y78" s="226"/>
      <c r="Z78" s="276">
        <v>0.14000000000000001</v>
      </c>
      <c r="AA78" s="292">
        <v>0.22931370990328226</v>
      </c>
      <c r="AB78" s="298">
        <v>5.8589652880288625</v>
      </c>
      <c r="AC78" s="123">
        <v>5.9989652880288622</v>
      </c>
      <c r="AD78" s="179">
        <v>6.0882789979321448</v>
      </c>
      <c r="AE78" s="229">
        <v>4.6310000000000002</v>
      </c>
      <c r="AF78" s="184">
        <v>4.1630000000000003</v>
      </c>
      <c r="AG78" s="185">
        <v>4.8730000000000002</v>
      </c>
      <c r="AH78" s="234">
        <v>-0.15</v>
      </c>
      <c r="AI78" s="278">
        <v>1.5121175344732338</v>
      </c>
      <c r="AJ78" s="289">
        <v>5.3905619434764206E-2</v>
      </c>
      <c r="AK78" s="289">
        <v>5.6797951326356309E-2</v>
      </c>
      <c r="AL78" s="165">
        <v>0.82079941388689903</v>
      </c>
      <c r="AM78" s="188">
        <v>0.81226779190034781</v>
      </c>
      <c r="AN78" s="164">
        <v>0.38</v>
      </c>
      <c r="AO78" s="189">
        <v>0.124</v>
      </c>
      <c r="AP78" s="48"/>
      <c r="AQ78" s="164">
        <v>-4.3605999991247897</v>
      </c>
      <c r="AR78" s="190">
        <v>-4.0655999991247898</v>
      </c>
      <c r="AS78" s="48"/>
      <c r="AT78" s="267">
        <v>7.4999999999999997E-3</v>
      </c>
      <c r="AU78" s="48"/>
      <c r="AV78" s="164">
        <v>8.0000000000000002E-3</v>
      </c>
      <c r="AW78" s="236"/>
      <c r="AX78" s="165">
        <v>2.5000000000000001E-2</v>
      </c>
      <c r="AY78" s="165"/>
      <c r="AZ78" s="299">
        <v>0.8</v>
      </c>
      <c r="BA78" s="299">
        <v>0.8</v>
      </c>
      <c r="BB78" s="244">
        <v>-0.29499999999999998</v>
      </c>
      <c r="BC78" s="239"/>
      <c r="BD78" s="166"/>
      <c r="BE78" s="48"/>
      <c r="BF78" s="130"/>
      <c r="BG78" s="48"/>
      <c r="BH78" s="103"/>
      <c r="BI78" s="103"/>
      <c r="BJ78" s="48"/>
      <c r="BK78" s="130"/>
      <c r="BL78" s="48"/>
      <c r="BM78" s="48"/>
      <c r="BN78" s="66"/>
      <c r="BO78" s="66"/>
      <c r="BP78" s="103"/>
      <c r="BQ78" s="48"/>
      <c r="BR78" s="103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</row>
    <row r="79" spans="1:85" x14ac:dyDescent="0.2">
      <c r="A79" s="167">
        <v>38322</v>
      </c>
      <c r="B79" s="272">
        <v>4.5179999999999998</v>
      </c>
      <c r="C79" s="304">
        <v>-0.29499999999999998</v>
      </c>
      <c r="D79" s="170">
        <v>-0.19728704662429219</v>
      </c>
      <c r="E79" s="170">
        <v>-0.12</v>
      </c>
      <c r="F79" s="280">
        <v>0.24</v>
      </c>
      <c r="G79" s="281">
        <v>0.39500000000000002</v>
      </c>
      <c r="H79" s="281">
        <v>0.39500000000000002</v>
      </c>
      <c r="I79" s="282">
        <v>0.39500000000000002</v>
      </c>
      <c r="J79" s="281">
        <v>0.13</v>
      </c>
      <c r="K79" s="281">
        <v>0.2</v>
      </c>
      <c r="L79" s="281">
        <v>1.27</v>
      </c>
      <c r="M79" s="280">
        <v>-0.22</v>
      </c>
      <c r="N79" s="281">
        <v>0.54</v>
      </c>
      <c r="O79" s="282">
        <v>0.49</v>
      </c>
      <c r="P79" s="306">
        <v>0.308</v>
      </c>
      <c r="Q79" s="199">
        <v>0.28249999999999997</v>
      </c>
      <c r="R79" s="286">
        <v>0.28249999999999997</v>
      </c>
      <c r="S79" s="176">
        <v>0.28249999999999997</v>
      </c>
      <c r="T79" s="84" t="e">
        <v>#N/A</v>
      </c>
      <c r="U79" s="305">
        <v>0.28249999999999997</v>
      </c>
      <c r="V79" s="35">
        <v>4.2229999999999999</v>
      </c>
      <c r="W79" s="35">
        <v>4.3207129533757076</v>
      </c>
      <c r="X79" s="179">
        <v>4.3979999999999997</v>
      </c>
      <c r="Y79" s="129" t="s">
        <v>105</v>
      </c>
      <c r="Z79" s="276">
        <v>0.14000000000000001</v>
      </c>
      <c r="AA79" s="292">
        <v>0.25073441292677856</v>
      </c>
      <c r="AB79" s="298">
        <v>6.0505795759416365</v>
      </c>
      <c r="AC79" s="123">
        <v>6.1905795759416362</v>
      </c>
      <c r="AD79" s="179">
        <v>6.3013139888684151</v>
      </c>
      <c r="AE79" s="229">
        <v>4.8259999999999996</v>
      </c>
      <c r="AF79" s="184">
        <v>4.298</v>
      </c>
      <c r="AG79" s="185">
        <v>5.008</v>
      </c>
      <c r="AH79" s="234">
        <v>-0.15</v>
      </c>
      <c r="AI79" s="278">
        <v>1.5116505529421453</v>
      </c>
      <c r="AJ79" s="289">
        <v>5.3984564209741792E-2</v>
      </c>
      <c r="AK79" s="289">
        <v>5.6898068100346609E-2</v>
      </c>
      <c r="AL79" s="165">
        <v>0.8169828555914912</v>
      </c>
      <c r="AM79" s="188">
        <v>0.80824122081094874</v>
      </c>
      <c r="AN79" s="164">
        <v>0.39500000000000002</v>
      </c>
      <c r="AO79" s="189">
        <v>0.12</v>
      </c>
      <c r="AP79" s="48"/>
      <c r="AQ79" s="164">
        <v>-4.4806476897015894</v>
      </c>
      <c r="AR79" s="190">
        <v>-4.1856476897015895</v>
      </c>
      <c r="AS79" s="48"/>
      <c r="AT79" s="267">
        <v>7.4999999999999997E-3</v>
      </c>
      <c r="AU79" s="48"/>
      <c r="AV79" s="164">
        <v>8.0000000000000002E-3</v>
      </c>
      <c r="AW79" s="236"/>
      <c r="AX79" s="165">
        <v>4.4999999999999998E-2</v>
      </c>
      <c r="AY79" s="165"/>
      <c r="AZ79" s="299">
        <v>1</v>
      </c>
      <c r="BA79" s="299">
        <v>1</v>
      </c>
      <c r="BB79" s="244">
        <v>-0.29499999999999998</v>
      </c>
      <c r="BC79" s="239"/>
      <c r="BD79" s="166"/>
      <c r="BE79" s="48"/>
      <c r="BF79" s="130"/>
      <c r="BG79" s="48"/>
      <c r="BH79" s="103"/>
      <c r="BI79" s="103"/>
      <c r="BJ79" s="48"/>
      <c r="BK79" s="130"/>
      <c r="BL79" s="48"/>
      <c r="BM79" s="48"/>
      <c r="BN79" s="66"/>
      <c r="BO79" s="66"/>
      <c r="BP79" s="103"/>
      <c r="BQ79" s="48"/>
      <c r="BR79" s="103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</row>
    <row r="80" spans="1:85" x14ac:dyDescent="0.2">
      <c r="A80" s="167">
        <v>38353</v>
      </c>
      <c r="B80" s="272">
        <v>4.5630000000000006</v>
      </c>
      <c r="C80" s="304">
        <v>-0.29499999999999998</v>
      </c>
      <c r="D80" s="170">
        <v>-0.19725400044918473</v>
      </c>
      <c r="E80" s="170">
        <v>-0.11</v>
      </c>
      <c r="F80" s="280">
        <v>0.25</v>
      </c>
      <c r="G80" s="281">
        <v>0.40500000000000003</v>
      </c>
      <c r="H80" s="281">
        <v>0.40500000000000003</v>
      </c>
      <c r="I80" s="282">
        <v>0.40500000000000003</v>
      </c>
      <c r="J80" s="281">
        <v>0.14000000000000001</v>
      </c>
      <c r="K80" s="281">
        <v>0.21</v>
      </c>
      <c r="L80" s="281">
        <v>1.595</v>
      </c>
      <c r="M80" s="280">
        <v>-0.22</v>
      </c>
      <c r="N80" s="281">
        <v>0.54</v>
      </c>
      <c r="O80" s="282">
        <v>0.49</v>
      </c>
      <c r="P80" s="306">
        <v>0.378</v>
      </c>
      <c r="Q80" s="199">
        <v>0.28499999999999998</v>
      </c>
      <c r="R80" s="286">
        <v>0.28499999999999998</v>
      </c>
      <c r="S80" s="176">
        <v>0.28499999999999998</v>
      </c>
      <c r="T80" s="84" t="e">
        <v>#N/A</v>
      </c>
      <c r="U80" s="305">
        <v>0.28499999999999998</v>
      </c>
      <c r="V80" s="35">
        <v>4.2680000000000007</v>
      </c>
      <c r="W80" s="35">
        <v>4.3657459995508159</v>
      </c>
      <c r="X80" s="179">
        <v>4.4530000000000003</v>
      </c>
      <c r="Y80" s="226"/>
      <c r="Z80" s="276">
        <v>0.14000000000000001</v>
      </c>
      <c r="AA80" s="292">
        <v>0.26497248090992542</v>
      </c>
      <c r="AB80" s="298">
        <v>6.1129867487760059</v>
      </c>
      <c r="AC80" s="123">
        <v>6.2529867487760056</v>
      </c>
      <c r="AD80" s="179">
        <v>6.3779592296859313</v>
      </c>
      <c r="AE80" s="229">
        <v>4.9410000000000007</v>
      </c>
      <c r="AF80" s="184">
        <v>4.3430000000000009</v>
      </c>
      <c r="AG80" s="185">
        <v>5.0530000000000008</v>
      </c>
      <c r="AH80" s="234">
        <v>-0.15</v>
      </c>
      <c r="AI80" s="278">
        <v>1.5111394909129843</v>
      </c>
      <c r="AJ80" s="289">
        <v>5.4066140479400317E-2</v>
      </c>
      <c r="AK80" s="289">
        <v>5.7005616131747601E-2</v>
      </c>
      <c r="AL80" s="165">
        <v>0.81304694486750362</v>
      </c>
      <c r="AM80" s="188">
        <v>0.80407548845250987</v>
      </c>
      <c r="AN80" s="164">
        <v>0.40500000000000003</v>
      </c>
      <c r="AO80" s="189">
        <v>0.12</v>
      </c>
      <c r="AP80" s="48"/>
      <c r="AQ80" s="164">
        <v>-4.5006752677053568</v>
      </c>
      <c r="AR80" s="190">
        <v>-4.2056752677053568</v>
      </c>
      <c r="AS80" s="48"/>
      <c r="AT80" s="267">
        <v>7.4999999999999997E-3</v>
      </c>
      <c r="AU80" s="48"/>
      <c r="AV80" s="164">
        <v>8.0000000000000002E-3</v>
      </c>
      <c r="AW80" s="236"/>
      <c r="AX80" s="165">
        <v>5.7500000000000002E-2</v>
      </c>
      <c r="AY80" s="165"/>
      <c r="AZ80" s="299">
        <v>1</v>
      </c>
      <c r="BA80" s="299">
        <v>1</v>
      </c>
      <c r="BB80" s="244">
        <v>-0.29499999999999998</v>
      </c>
      <c r="BC80" s="239"/>
      <c r="BD80" s="166"/>
      <c r="BE80" s="48"/>
      <c r="BF80" s="130"/>
      <c r="BG80" s="48"/>
      <c r="BH80" s="103"/>
      <c r="BI80" s="103"/>
      <c r="BJ80" s="48"/>
      <c r="BK80" s="130"/>
      <c r="BL80" s="48"/>
      <c r="BM80" s="48"/>
      <c r="BN80" s="66"/>
      <c r="BO80" s="66"/>
      <c r="BP80" s="103"/>
      <c r="BQ80" s="48"/>
      <c r="BR80" s="103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</row>
    <row r="81" spans="1:85" x14ac:dyDescent="0.2">
      <c r="A81" s="167">
        <v>38384</v>
      </c>
      <c r="B81" s="272">
        <v>4.4430000000000005</v>
      </c>
      <c r="C81" s="304">
        <v>-0.29499999999999998</v>
      </c>
      <c r="D81" s="170">
        <v>-0.19721925607036805</v>
      </c>
      <c r="E81" s="170">
        <v>-0.12</v>
      </c>
      <c r="F81" s="280">
        <v>0.24</v>
      </c>
      <c r="G81" s="281">
        <v>0.39500000000000002</v>
      </c>
      <c r="H81" s="281">
        <v>0.39500000000000002</v>
      </c>
      <c r="I81" s="282">
        <v>0.39500000000000002</v>
      </c>
      <c r="J81" s="281">
        <v>0.13</v>
      </c>
      <c r="K81" s="281">
        <v>0.2</v>
      </c>
      <c r="L81" s="281">
        <v>1.5549999999999999</v>
      </c>
      <c r="M81" s="280">
        <v>-0.22</v>
      </c>
      <c r="N81" s="281">
        <v>0.54</v>
      </c>
      <c r="O81" s="282">
        <v>0.49</v>
      </c>
      <c r="P81" s="306">
        <v>0.248</v>
      </c>
      <c r="Q81" s="199">
        <v>0.28249999999999997</v>
      </c>
      <c r="R81" s="286">
        <v>0.28249999999999997</v>
      </c>
      <c r="S81" s="176">
        <v>0.28249999999999997</v>
      </c>
      <c r="T81" s="84" t="e">
        <v>#N/A</v>
      </c>
      <c r="U81" s="305">
        <v>0.28249999999999997</v>
      </c>
      <c r="V81" s="35">
        <v>4.1480000000000006</v>
      </c>
      <c r="W81" s="35">
        <v>4.2457807439296325</v>
      </c>
      <c r="X81" s="179">
        <v>4.3230000000000004</v>
      </c>
      <c r="Y81" s="36"/>
      <c r="Z81" s="276">
        <v>0.14000000000000001</v>
      </c>
      <c r="AA81" s="292">
        <v>0.25056058090160693</v>
      </c>
      <c r="AB81" s="298">
        <v>5.9390016547420936</v>
      </c>
      <c r="AC81" s="123">
        <v>6.0790016547420933</v>
      </c>
      <c r="AD81" s="179">
        <v>6.1895622356437006</v>
      </c>
      <c r="AE81" s="229">
        <v>4.6910000000000007</v>
      </c>
      <c r="AF81" s="184">
        <v>4.2230000000000008</v>
      </c>
      <c r="AG81" s="185">
        <v>4.9330000000000007</v>
      </c>
      <c r="AH81" s="234">
        <v>-0.15</v>
      </c>
      <c r="AI81" s="278">
        <v>1.510602538535577</v>
      </c>
      <c r="AJ81" s="289">
        <v>5.4147716751276505E-2</v>
      </c>
      <c r="AK81" s="289">
        <v>5.7116535719680804E-2</v>
      </c>
      <c r="AL81" s="165">
        <v>0.80911909646594293</v>
      </c>
      <c r="AM81" s="188">
        <v>0.79990664993394278</v>
      </c>
      <c r="AN81" s="164">
        <v>0.39500000000000002</v>
      </c>
      <c r="AO81" s="189">
        <v>0.13300000000000001</v>
      </c>
      <c r="AP81" s="48"/>
      <c r="AQ81" s="164">
        <v>-4.3906297522340898</v>
      </c>
      <c r="AR81" s="190">
        <v>-4.0956297522340899</v>
      </c>
      <c r="AS81" s="48"/>
      <c r="AT81" s="267">
        <v>7.4999999999999997E-3</v>
      </c>
      <c r="AU81" s="48"/>
      <c r="AV81" s="164">
        <v>8.0000000000000002E-3</v>
      </c>
      <c r="AW81" s="236"/>
      <c r="AX81" s="165">
        <v>6.25E-2</v>
      </c>
      <c r="AY81" s="165"/>
      <c r="AZ81" s="299">
        <v>1</v>
      </c>
      <c r="BA81" s="299">
        <v>1</v>
      </c>
      <c r="BB81" s="244">
        <v>-0.29499999999999998</v>
      </c>
      <c r="BC81" s="239"/>
      <c r="BD81" s="166"/>
      <c r="BE81" s="48"/>
      <c r="BF81" s="130"/>
      <c r="BG81" s="48"/>
      <c r="BH81" s="103"/>
      <c r="BI81" s="103"/>
      <c r="BJ81" s="48"/>
      <c r="BK81" s="130"/>
      <c r="BL81" s="48"/>
      <c r="BM81" s="48"/>
      <c r="BN81" s="66"/>
      <c r="BO81" s="66"/>
      <c r="BP81" s="103"/>
      <c r="BQ81" s="48"/>
      <c r="BR81" s="103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</row>
    <row r="82" spans="1:85" x14ac:dyDescent="0.2">
      <c r="A82" s="167">
        <v>38412</v>
      </c>
      <c r="B82" s="272">
        <v>4.3380000000000001</v>
      </c>
      <c r="C82" s="304">
        <v>-0.29499999999999998</v>
      </c>
      <c r="D82" s="170">
        <v>-0.1971874588268312</v>
      </c>
      <c r="E82" s="170">
        <v>-0.125</v>
      </c>
      <c r="F82" s="280">
        <v>0.23499999999999999</v>
      </c>
      <c r="G82" s="281">
        <v>0.39</v>
      </c>
      <c r="H82" s="281">
        <v>0.39</v>
      </c>
      <c r="I82" s="282">
        <v>0.39</v>
      </c>
      <c r="J82" s="281">
        <v>0.125</v>
      </c>
      <c r="K82" s="281">
        <v>0.19500000000000001</v>
      </c>
      <c r="L82" s="281">
        <v>0.92500000000000004</v>
      </c>
      <c r="M82" s="280">
        <v>-0.22</v>
      </c>
      <c r="N82" s="281">
        <v>0.54</v>
      </c>
      <c r="O82" s="282">
        <v>0.49</v>
      </c>
      <c r="P82" s="306">
        <v>6.8000000000000005E-2</v>
      </c>
      <c r="Q82" s="199">
        <v>0.27500000000000002</v>
      </c>
      <c r="R82" s="286">
        <v>0.27500000000000002</v>
      </c>
      <c r="S82" s="176">
        <v>0.27500000000000002</v>
      </c>
      <c r="T82" s="84" t="e">
        <v>#N/A</v>
      </c>
      <c r="U82" s="305">
        <v>0.27500000000000002</v>
      </c>
      <c r="V82" s="35">
        <v>4.0430000000000001</v>
      </c>
      <c r="W82" s="35">
        <v>4.1408125411731689</v>
      </c>
      <c r="X82" s="179">
        <v>4.2130000000000001</v>
      </c>
      <c r="Y82" s="36"/>
      <c r="Z82" s="276">
        <v>0.14000000000000001</v>
      </c>
      <c r="AA82" s="292">
        <v>0.24332258128192397</v>
      </c>
      <c r="AB82" s="298">
        <v>5.786783506604829</v>
      </c>
      <c r="AC82" s="123">
        <v>5.9267835066048287</v>
      </c>
      <c r="AD82" s="179">
        <v>6.030106087886753</v>
      </c>
      <c r="AE82" s="229">
        <v>4.4059999999999997</v>
      </c>
      <c r="AF82" s="184">
        <v>4.1180000000000003</v>
      </c>
      <c r="AG82" s="185">
        <v>4.8280000000000003</v>
      </c>
      <c r="AH82" s="234">
        <v>-0.15</v>
      </c>
      <c r="AI82" s="278">
        <v>1.5101114665704833</v>
      </c>
      <c r="AJ82" s="289">
        <v>5.4221398547134911E-2</v>
      </c>
      <c r="AK82" s="289">
        <v>5.7216721157461702E-2</v>
      </c>
      <c r="AL82" s="165">
        <v>0.80557834812445239</v>
      </c>
      <c r="AM82" s="188">
        <v>0.79614731722751586</v>
      </c>
      <c r="AN82" s="164">
        <v>0.39</v>
      </c>
      <c r="AO82" s="189">
        <v>0.12</v>
      </c>
      <c r="AP82" s="48"/>
      <c r="AQ82" s="164">
        <v>-4.3556037124799678</v>
      </c>
      <c r="AR82" s="190">
        <v>-4.0606037124799679</v>
      </c>
      <c r="AS82" s="48"/>
      <c r="AT82" s="267">
        <v>7.4999999999999997E-3</v>
      </c>
      <c r="AU82" s="48"/>
      <c r="AV82" s="164">
        <v>8.0000000000000002E-3</v>
      </c>
      <c r="AW82" s="236"/>
      <c r="AX82" s="165">
        <v>0.06</v>
      </c>
      <c r="AY82" s="165"/>
      <c r="AZ82" s="299">
        <v>0.75</v>
      </c>
      <c r="BA82" s="299">
        <v>0.75</v>
      </c>
      <c r="BB82" s="244">
        <v>-0.29499999999999998</v>
      </c>
      <c r="BC82" s="239"/>
      <c r="BD82" s="166"/>
      <c r="BE82" s="48"/>
      <c r="BF82" s="130"/>
      <c r="BG82" s="48"/>
      <c r="BH82" s="103"/>
      <c r="BI82" s="103"/>
      <c r="BJ82" s="48"/>
      <c r="BK82" s="130"/>
      <c r="BL82" s="48"/>
      <c r="BM82" s="48"/>
      <c r="BN82" s="66"/>
      <c r="BO82" s="66"/>
      <c r="BP82" s="103"/>
      <c r="BQ82" s="48"/>
      <c r="BR82" s="103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</row>
    <row r="83" spans="1:85" x14ac:dyDescent="0.2">
      <c r="A83" s="167">
        <v>38443</v>
      </c>
      <c r="B83" s="272">
        <v>4.2480000000000002</v>
      </c>
      <c r="C83" s="295">
        <v>-0.43</v>
      </c>
      <c r="D83" s="170">
        <v>-0.33215256784426517</v>
      </c>
      <c r="E83" s="170">
        <v>-0.36010897703161859</v>
      </c>
      <c r="F83" s="280">
        <v>0.17</v>
      </c>
      <c r="G83" s="281">
        <v>0.185</v>
      </c>
      <c r="H83" s="281">
        <v>0.19500000000000001</v>
      </c>
      <c r="I83" s="282">
        <v>0.16500000000000001</v>
      </c>
      <c r="J83" s="281">
        <v>7.0000000000000007E-2</v>
      </c>
      <c r="K83" s="281">
        <v>0.16</v>
      </c>
      <c r="L83" s="281">
        <v>0.5</v>
      </c>
      <c r="M83" s="280">
        <v>-0.31</v>
      </c>
      <c r="N83" s="281">
        <v>0.72</v>
      </c>
      <c r="O83" s="282">
        <v>0.12</v>
      </c>
      <c r="P83" s="296">
        <v>-0.1</v>
      </c>
      <c r="Q83" s="199">
        <v>0.26250000000000001</v>
      </c>
      <c r="R83" s="286">
        <v>0.26250000000000001</v>
      </c>
      <c r="S83" s="176">
        <v>0.26250000000000001</v>
      </c>
      <c r="T83" s="84" t="e">
        <v>#N/A</v>
      </c>
      <c r="U83" s="305">
        <v>0.26250000000000001</v>
      </c>
      <c r="V83" s="35">
        <v>3.8180000000000001</v>
      </c>
      <c r="W83" s="35">
        <v>3.9158474321557351</v>
      </c>
      <c r="X83" s="179">
        <v>3.8878910229683816</v>
      </c>
      <c r="Y83" s="36"/>
      <c r="Z83" s="276">
        <v>0.14000000000000001</v>
      </c>
      <c r="AA83" s="292">
        <v>0.1</v>
      </c>
      <c r="AB83" s="298">
        <v>5.4627902666801731</v>
      </c>
      <c r="AC83" s="123">
        <v>5.6027902666801728</v>
      </c>
      <c r="AD83" s="179">
        <v>5.5627902666801727</v>
      </c>
      <c r="AE83" s="229">
        <v>4.1480000000000006</v>
      </c>
      <c r="AF83" s="184">
        <v>3.9380000000000002</v>
      </c>
      <c r="AG83" s="185">
        <v>4.3680000000000003</v>
      </c>
      <c r="AH83" s="234">
        <v>-0.14499999999999999</v>
      </c>
      <c r="AI83" s="278">
        <v>1.5095729826093549</v>
      </c>
      <c r="AJ83" s="289">
        <v>5.4302974823231313E-2</v>
      </c>
      <c r="AK83" s="289">
        <v>5.7325670559213109E-2</v>
      </c>
      <c r="AL83" s="165">
        <v>0.80166602941644682</v>
      </c>
      <c r="AM83" s="188">
        <v>0.7919982847400413</v>
      </c>
      <c r="AN83" s="164">
        <v>0.185</v>
      </c>
      <c r="AO83" s="189">
        <v>0.124</v>
      </c>
      <c r="AP83" s="48"/>
      <c r="AQ83" s="164">
        <v>-4.29513819059102</v>
      </c>
      <c r="AR83" s="190">
        <v>-3.8651381905910198</v>
      </c>
      <c r="AS83" s="48"/>
      <c r="AT83" s="267">
        <v>7.4999999999999997E-3</v>
      </c>
      <c r="AU83" s="48"/>
      <c r="AV83" s="164">
        <v>2.5000000000000001E-3</v>
      </c>
      <c r="AW83" s="236"/>
      <c r="AX83" s="165">
        <v>-0.09</v>
      </c>
      <c r="AY83" s="165"/>
      <c r="AZ83" s="299">
        <v>0.4</v>
      </c>
      <c r="BA83" s="299">
        <v>0.4</v>
      </c>
      <c r="BB83" s="244">
        <v>-0.43</v>
      </c>
      <c r="BC83" s="239"/>
      <c r="BD83" s="166"/>
      <c r="BE83" s="48"/>
      <c r="BF83" s="130"/>
      <c r="BG83" s="48"/>
      <c r="BH83" s="103"/>
      <c r="BI83" s="103"/>
      <c r="BJ83" s="48"/>
      <c r="BK83" s="130"/>
      <c r="BL83" s="48"/>
      <c r="BM83" s="48"/>
      <c r="BN83" s="66"/>
      <c r="BO83" s="66"/>
      <c r="BP83" s="103"/>
      <c r="BQ83" s="48"/>
      <c r="BR83" s="103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</row>
    <row r="84" spans="1:85" x14ac:dyDescent="0.2">
      <c r="A84" s="167">
        <v>38473</v>
      </c>
      <c r="B84" s="272">
        <v>4.2279999999999998</v>
      </c>
      <c r="C84" s="300">
        <v>-0.43</v>
      </c>
      <c r="D84" s="170">
        <v>-0.33211900103522574</v>
      </c>
      <c r="E84" s="170">
        <v>-0.36008500073944694</v>
      </c>
      <c r="F84" s="280">
        <v>0.17</v>
      </c>
      <c r="G84" s="281">
        <v>0.185</v>
      </c>
      <c r="H84" s="281">
        <v>0.19500000000000001</v>
      </c>
      <c r="I84" s="282">
        <v>0.16500000000000001</v>
      </c>
      <c r="J84" s="281">
        <v>7.0000000000000007E-2</v>
      </c>
      <c r="K84" s="281">
        <v>0.16</v>
      </c>
      <c r="L84" s="281">
        <v>0.44</v>
      </c>
      <c r="M84" s="280">
        <v>-0.31</v>
      </c>
      <c r="N84" s="281">
        <v>0.72</v>
      </c>
      <c r="O84" s="282">
        <v>0.12</v>
      </c>
      <c r="P84" s="230">
        <v>-0.1</v>
      </c>
      <c r="Q84" s="199">
        <v>0.255</v>
      </c>
      <c r="R84" s="286">
        <v>0.255</v>
      </c>
      <c r="S84" s="176">
        <v>0.255</v>
      </c>
      <c r="T84" s="84" t="e">
        <v>#N/A</v>
      </c>
      <c r="U84" s="305">
        <v>0.255</v>
      </c>
      <c r="V84" s="35">
        <v>3.7979999999999996</v>
      </c>
      <c r="W84" s="35">
        <v>3.895880998964774</v>
      </c>
      <c r="X84" s="179">
        <v>3.8679149992605528</v>
      </c>
      <c r="Y84" s="36"/>
      <c r="Z84" s="276">
        <v>0.14000000000000001</v>
      </c>
      <c r="AA84" s="292">
        <v>0.1</v>
      </c>
      <c r="AB84" s="298">
        <v>5.4323107204019419</v>
      </c>
      <c r="AC84" s="123">
        <v>5.5723107204019415</v>
      </c>
      <c r="AD84" s="179">
        <v>5.5323107204019415</v>
      </c>
      <c r="AE84" s="229">
        <v>4.1280000000000001</v>
      </c>
      <c r="AF84" s="184">
        <v>3.9179999999999997</v>
      </c>
      <c r="AG84" s="185">
        <v>4.3479999999999999</v>
      </c>
      <c r="AH84" s="234">
        <v>-0.14499999999999999</v>
      </c>
      <c r="AI84" s="278">
        <v>1.5090552973734577</v>
      </c>
      <c r="AJ84" s="289">
        <v>5.4381919608661011E-2</v>
      </c>
      <c r="AK84" s="289">
        <v>5.7429535294275108E-2</v>
      </c>
      <c r="AL84" s="165">
        <v>0.79788777445486514</v>
      </c>
      <c r="AM84" s="188">
        <v>0.78799527012475978</v>
      </c>
      <c r="AN84" s="164">
        <v>0.185</v>
      </c>
      <c r="AO84" s="189">
        <v>0.12</v>
      </c>
      <c r="AP84" s="48"/>
      <c r="AQ84" s="164">
        <v>-4.2601142243206347</v>
      </c>
      <c r="AR84" s="190">
        <v>-3.8301142243206345</v>
      </c>
      <c r="AS84" s="48"/>
      <c r="AT84" s="267">
        <v>7.4999999999999997E-3</v>
      </c>
      <c r="AU84" s="48"/>
      <c r="AV84" s="164">
        <v>2.5000000000000001E-3</v>
      </c>
      <c r="AW84" s="236"/>
      <c r="AX84" s="165">
        <v>-0.09</v>
      </c>
      <c r="AY84" s="165"/>
      <c r="AZ84" s="299">
        <v>0.45</v>
      </c>
      <c r="BA84" s="299">
        <v>0.45</v>
      </c>
      <c r="BB84" s="244">
        <v>-0.43</v>
      </c>
      <c r="BC84" s="239"/>
      <c r="BD84" s="166"/>
      <c r="BE84" s="48"/>
      <c r="BF84" s="130"/>
      <c r="BG84" s="48"/>
      <c r="BH84" s="103"/>
      <c r="BI84" s="103"/>
      <c r="BJ84" s="48"/>
      <c r="BK84" s="130"/>
      <c r="BL84" s="48"/>
      <c r="BM84" s="48"/>
      <c r="BN84" s="66"/>
      <c r="BO84" s="66"/>
      <c r="BP84" s="103"/>
      <c r="BQ84" s="48"/>
      <c r="BR84" s="103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</row>
    <row r="85" spans="1:85" x14ac:dyDescent="0.2">
      <c r="A85" s="167">
        <v>38504</v>
      </c>
      <c r="B85" s="272">
        <v>4.2560000000000002</v>
      </c>
      <c r="C85" s="300">
        <v>-0.43</v>
      </c>
      <c r="D85" s="170">
        <v>-0.33208389674556882</v>
      </c>
      <c r="E85" s="170">
        <v>-0.36005992624683492</v>
      </c>
      <c r="F85" s="280">
        <v>0.17</v>
      </c>
      <c r="G85" s="281">
        <v>0.185</v>
      </c>
      <c r="H85" s="281">
        <v>0.19500000000000001</v>
      </c>
      <c r="I85" s="282">
        <v>0.16500000000000001</v>
      </c>
      <c r="J85" s="281">
        <v>7.0000000000000007E-2</v>
      </c>
      <c r="K85" s="281">
        <v>0.16</v>
      </c>
      <c r="L85" s="281">
        <v>0.44</v>
      </c>
      <c r="M85" s="280">
        <v>-0.31</v>
      </c>
      <c r="N85" s="281">
        <v>0.72</v>
      </c>
      <c r="O85" s="282">
        <v>0.12</v>
      </c>
      <c r="P85" s="230">
        <v>-0.1</v>
      </c>
      <c r="Q85" s="199">
        <v>0.25</v>
      </c>
      <c r="R85" s="286">
        <v>0.25</v>
      </c>
      <c r="S85" s="176">
        <v>0.25</v>
      </c>
      <c r="T85" s="84" t="e">
        <v>#N/A</v>
      </c>
      <c r="U85" s="305">
        <v>0.25</v>
      </c>
      <c r="V85" s="35">
        <v>3.8260000000000001</v>
      </c>
      <c r="W85" s="35">
        <v>3.9239161032544314</v>
      </c>
      <c r="X85" s="179">
        <v>3.8959400737531653</v>
      </c>
      <c r="Y85" s="301" t="s">
        <v>112</v>
      </c>
      <c r="Z85" s="276">
        <v>0.14000000000000001</v>
      </c>
      <c r="AA85" s="292">
        <v>0.1</v>
      </c>
      <c r="AB85" s="298">
        <v>5.470397434098861</v>
      </c>
      <c r="AC85" s="123">
        <v>5.6103974340988607</v>
      </c>
      <c r="AD85" s="179">
        <v>5.5703974340988607</v>
      </c>
      <c r="AE85" s="229">
        <v>4.1560000000000006</v>
      </c>
      <c r="AF85" s="184">
        <v>3.9460000000000002</v>
      </c>
      <c r="AG85" s="185">
        <v>4.3760000000000003</v>
      </c>
      <c r="AH85" s="234">
        <v>-0.14499999999999999</v>
      </c>
      <c r="AI85" s="278">
        <v>1.5085142799870903</v>
      </c>
      <c r="AJ85" s="289">
        <v>5.4463495889120105E-2</v>
      </c>
      <c r="AK85" s="289">
        <v>5.7536862190943304E-2</v>
      </c>
      <c r="AL85" s="165">
        <v>0.79399176317729103</v>
      </c>
      <c r="AM85" s="188">
        <v>0.78386643517347532</v>
      </c>
      <c r="AN85" s="164">
        <v>0.185</v>
      </c>
      <c r="AO85" s="189">
        <v>0.124</v>
      </c>
      <c r="AP85" s="48"/>
      <c r="AQ85" s="164">
        <v>-4.280089160308842</v>
      </c>
      <c r="AR85" s="190">
        <v>-3.8500891603088419</v>
      </c>
      <c r="AS85" s="48"/>
      <c r="AT85" s="267">
        <v>7.4999999999999997E-3</v>
      </c>
      <c r="AU85" s="48"/>
      <c r="AV85" s="164">
        <v>2.5000000000000001E-3</v>
      </c>
      <c r="AW85" s="236"/>
      <c r="AX85" s="165">
        <v>-0.09</v>
      </c>
      <c r="AY85" s="165"/>
      <c r="AZ85" s="299">
        <v>0.45</v>
      </c>
      <c r="BA85" s="299">
        <v>0.45</v>
      </c>
      <c r="BB85" s="244">
        <v>-0.43</v>
      </c>
      <c r="BC85" s="239"/>
      <c r="BD85" s="166"/>
      <c r="BE85" s="48"/>
      <c r="BF85" s="130"/>
      <c r="BG85" s="48"/>
      <c r="BH85" s="103"/>
      <c r="BI85" s="103"/>
      <c r="BJ85" s="48"/>
      <c r="BK85" s="130"/>
      <c r="BL85" s="48"/>
      <c r="BM85" s="48"/>
      <c r="BN85" s="66"/>
      <c r="BO85" s="66"/>
      <c r="BP85" s="103"/>
      <c r="BQ85" s="48"/>
      <c r="BR85" s="103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</row>
    <row r="86" spans="1:85" x14ac:dyDescent="0.2">
      <c r="A86" s="167">
        <v>38534</v>
      </c>
      <c r="B86" s="272">
        <v>4.2830000000000004</v>
      </c>
      <c r="C86" s="300">
        <v>-0.43</v>
      </c>
      <c r="D86" s="170">
        <v>-0.33204951940299887</v>
      </c>
      <c r="E86" s="170">
        <v>-0.36003537100214222</v>
      </c>
      <c r="F86" s="280">
        <v>0.17</v>
      </c>
      <c r="G86" s="281">
        <v>0.185</v>
      </c>
      <c r="H86" s="281">
        <v>0.19500000000000001</v>
      </c>
      <c r="I86" s="282">
        <v>0.16500000000000001</v>
      </c>
      <c r="J86" s="281">
        <v>7.0000000000000007E-2</v>
      </c>
      <c r="K86" s="281">
        <v>0.16</v>
      </c>
      <c r="L86" s="281">
        <v>0.5</v>
      </c>
      <c r="M86" s="280">
        <v>-0.31</v>
      </c>
      <c r="N86" s="281">
        <v>0.72</v>
      </c>
      <c r="O86" s="282">
        <v>0.12</v>
      </c>
      <c r="P86" s="230">
        <v>-0.1</v>
      </c>
      <c r="Q86" s="199">
        <v>0.25</v>
      </c>
      <c r="R86" s="286">
        <v>0.25</v>
      </c>
      <c r="S86" s="176">
        <v>0.25</v>
      </c>
      <c r="T86" s="84" t="e">
        <v>#N/A</v>
      </c>
      <c r="U86" s="305">
        <v>0.25</v>
      </c>
      <c r="V86" s="35">
        <v>3.8530000000000002</v>
      </c>
      <c r="W86" s="35">
        <v>3.9509504805970015</v>
      </c>
      <c r="X86" s="179">
        <v>3.9229646289978581</v>
      </c>
      <c r="Y86" s="226">
        <v>5.6437710279391524</v>
      </c>
      <c r="Z86" s="276">
        <v>0.14000000000000001</v>
      </c>
      <c r="AA86" s="292">
        <v>0.1</v>
      </c>
      <c r="AB86" s="298">
        <v>5.5070684361349933</v>
      </c>
      <c r="AC86" s="123">
        <v>5.647068436134993</v>
      </c>
      <c r="AD86" s="179">
        <v>5.607068436134993</v>
      </c>
      <c r="AE86" s="229">
        <v>4.1830000000000007</v>
      </c>
      <c r="AF86" s="184">
        <v>3.9730000000000003</v>
      </c>
      <c r="AG86" s="185">
        <v>4.4030000000000005</v>
      </c>
      <c r="AH86" s="234">
        <v>-0.14499999999999999</v>
      </c>
      <c r="AI86" s="278">
        <v>1.507984841929624</v>
      </c>
      <c r="AJ86" s="289">
        <v>5.4542440678772217E-2</v>
      </c>
      <c r="AK86" s="289">
        <v>5.7640726933302106E-2</v>
      </c>
      <c r="AL86" s="165">
        <v>0.79022941142292658</v>
      </c>
      <c r="AM86" s="188">
        <v>0.77987825528320875</v>
      </c>
      <c r="AN86" s="164">
        <v>0.185</v>
      </c>
      <c r="AO86" s="189">
        <v>0.12</v>
      </c>
      <c r="AP86" s="48"/>
      <c r="AQ86" s="164">
        <v>-4.3050646153279288</v>
      </c>
      <c r="AR86" s="190">
        <v>-3.8750646153279287</v>
      </c>
      <c r="AS86" s="48"/>
      <c r="AT86" s="267">
        <v>7.4999999999999997E-3</v>
      </c>
      <c r="AU86" s="48"/>
      <c r="AV86" s="164">
        <v>2.5000000000000001E-3</v>
      </c>
      <c r="AW86" s="236"/>
      <c r="AX86" s="165">
        <v>-0.09</v>
      </c>
      <c r="AY86" s="165"/>
      <c r="AZ86" s="299">
        <v>0.5</v>
      </c>
      <c r="BA86" s="299">
        <v>0.5</v>
      </c>
      <c r="BB86" s="244">
        <v>-0.43</v>
      </c>
      <c r="BC86" s="239"/>
      <c r="BD86" s="166"/>
      <c r="BE86" s="48"/>
      <c r="BF86" s="130"/>
      <c r="BG86" s="48"/>
      <c r="BH86" s="103"/>
      <c r="BI86" s="103"/>
      <c r="BJ86" s="48"/>
      <c r="BK86" s="130"/>
      <c r="BL86" s="48"/>
      <c r="BM86" s="48"/>
      <c r="BN86" s="66"/>
      <c r="BO86" s="66"/>
      <c r="BP86" s="103"/>
      <c r="BQ86" s="48"/>
      <c r="BR86" s="103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</row>
    <row r="87" spans="1:85" x14ac:dyDescent="0.2">
      <c r="A87" s="167">
        <v>38565</v>
      </c>
      <c r="B87" s="272">
        <v>4.3029999999999999</v>
      </c>
      <c r="C87" s="300">
        <v>-0.43</v>
      </c>
      <c r="D87" s="170">
        <v>-0.33201357679792931</v>
      </c>
      <c r="E87" s="170">
        <v>-0.36000969771280644</v>
      </c>
      <c r="F87" s="280">
        <v>0.17</v>
      </c>
      <c r="G87" s="281">
        <v>0.185</v>
      </c>
      <c r="H87" s="281">
        <v>0.19500000000000001</v>
      </c>
      <c r="I87" s="282">
        <v>0.16500000000000001</v>
      </c>
      <c r="J87" s="281">
        <v>7.0000000000000007E-2</v>
      </c>
      <c r="K87" s="281">
        <v>0.16</v>
      </c>
      <c r="L87" s="281">
        <v>0.5</v>
      </c>
      <c r="M87" s="280">
        <v>-0.31</v>
      </c>
      <c r="N87" s="281">
        <v>0.72</v>
      </c>
      <c r="O87" s="282">
        <v>0.12</v>
      </c>
      <c r="P87" s="230">
        <v>-0.1</v>
      </c>
      <c r="Q87" s="199">
        <v>0.25</v>
      </c>
      <c r="R87" s="286">
        <v>0.25</v>
      </c>
      <c r="S87" s="176">
        <v>0.25</v>
      </c>
      <c r="T87" s="84" t="e">
        <v>#N/A</v>
      </c>
      <c r="U87" s="305">
        <v>0.25</v>
      </c>
      <c r="V87" s="35">
        <v>3.8729999999999998</v>
      </c>
      <c r="W87" s="35">
        <v>3.9709864232020706</v>
      </c>
      <c r="X87" s="179">
        <v>3.9429903022871935</v>
      </c>
      <c r="Y87" s="226">
        <v>5.8955562406587898</v>
      </c>
      <c r="Z87" s="276">
        <v>0.14000000000000001</v>
      </c>
      <c r="AA87" s="292">
        <v>0.1</v>
      </c>
      <c r="AB87" s="298">
        <v>5.5336237642006294</v>
      </c>
      <c r="AC87" s="123">
        <v>5.6736237642006291</v>
      </c>
      <c r="AD87" s="179">
        <v>5.633623764200629</v>
      </c>
      <c r="AE87" s="229">
        <v>4.2030000000000003</v>
      </c>
      <c r="AF87" s="184">
        <v>3.9929999999999999</v>
      </c>
      <c r="AG87" s="185">
        <v>4.423</v>
      </c>
      <c r="AH87" s="234">
        <v>-0.14499999999999999</v>
      </c>
      <c r="AI87" s="278">
        <v>1.5074316948521713</v>
      </c>
      <c r="AJ87" s="289">
        <v>5.4624016963593605E-2</v>
      </c>
      <c r="AK87" s="289">
        <v>5.774805383751061E-2</v>
      </c>
      <c r="AL87" s="165">
        <v>0.78634995807244557</v>
      </c>
      <c r="AM87" s="188">
        <v>0.77576495421733005</v>
      </c>
      <c r="AN87" s="164">
        <v>0.185</v>
      </c>
      <c r="AO87" s="189">
        <v>0.12</v>
      </c>
      <c r="AP87" s="48"/>
      <c r="AQ87" s="164">
        <v>-4.3450389527697029</v>
      </c>
      <c r="AR87" s="190">
        <v>-3.9150389527697027</v>
      </c>
      <c r="AS87" s="48"/>
      <c r="AT87" s="267">
        <v>7.4999999999999997E-3</v>
      </c>
      <c r="AU87" s="48"/>
      <c r="AV87" s="164">
        <v>2.5000000000000001E-3</v>
      </c>
      <c r="AW87" s="236"/>
      <c r="AX87" s="165">
        <v>-0.09</v>
      </c>
      <c r="AY87" s="165"/>
      <c r="AZ87" s="299">
        <v>0.55000000000000004</v>
      </c>
      <c r="BA87" s="299">
        <v>0.55000000000000004</v>
      </c>
      <c r="BB87" s="244">
        <v>-0.43</v>
      </c>
      <c r="BC87" s="239"/>
      <c r="BD87" s="166"/>
      <c r="BE87" s="48"/>
      <c r="BF87" s="130"/>
      <c r="BG87" s="48"/>
      <c r="BH87" s="103"/>
      <c r="BI87" s="103"/>
      <c r="BJ87" s="48"/>
      <c r="BK87" s="130"/>
      <c r="BL87" s="48"/>
      <c r="BM87" s="48"/>
      <c r="BN87" s="66"/>
      <c r="BO87" s="66"/>
      <c r="BP87" s="103"/>
      <c r="BQ87" s="48"/>
      <c r="BR87" s="103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</row>
    <row r="88" spans="1:85" x14ac:dyDescent="0.2">
      <c r="A88" s="167">
        <v>38596</v>
      </c>
      <c r="B88" s="272">
        <v>4.2930000000000001</v>
      </c>
      <c r="C88" s="300">
        <v>-0.43</v>
      </c>
      <c r="D88" s="170">
        <v>-0.33197720756869975</v>
      </c>
      <c r="E88" s="170">
        <v>-0.35998371969192844</v>
      </c>
      <c r="F88" s="280">
        <v>0.17</v>
      </c>
      <c r="G88" s="281">
        <v>0.185</v>
      </c>
      <c r="H88" s="281">
        <v>0.19500000000000001</v>
      </c>
      <c r="I88" s="282">
        <v>0.16500000000000001</v>
      </c>
      <c r="J88" s="281">
        <v>7.0000000000000007E-2</v>
      </c>
      <c r="K88" s="281">
        <v>0.16</v>
      </c>
      <c r="L88" s="281">
        <v>0.46</v>
      </c>
      <c r="M88" s="280">
        <v>-0.31</v>
      </c>
      <c r="N88" s="281">
        <v>0.72</v>
      </c>
      <c r="O88" s="282">
        <v>0.12</v>
      </c>
      <c r="P88" s="230">
        <v>-0.1</v>
      </c>
      <c r="Q88" s="199">
        <v>0.25</v>
      </c>
      <c r="R88" s="286">
        <v>0.25</v>
      </c>
      <c r="S88" s="176">
        <v>0.25</v>
      </c>
      <c r="T88" s="84" t="e">
        <v>#N/A</v>
      </c>
      <c r="U88" s="305">
        <v>0.25</v>
      </c>
      <c r="V88" s="35">
        <v>3.863</v>
      </c>
      <c r="W88" s="35">
        <v>3.9610227924313004</v>
      </c>
      <c r="X88" s="179">
        <v>3.9330162803080717</v>
      </c>
      <c r="Y88" s="226">
        <v>5.4639244474251241</v>
      </c>
      <c r="Z88" s="276">
        <v>0.14000000000000001</v>
      </c>
      <c r="AA88" s="292">
        <v>0.1</v>
      </c>
      <c r="AB88" s="298">
        <v>5.5172882406817338</v>
      </c>
      <c r="AC88" s="123">
        <v>5.6572882406817335</v>
      </c>
      <c r="AD88" s="179">
        <v>5.6172882406817335</v>
      </c>
      <c r="AE88" s="229">
        <v>4.1930000000000005</v>
      </c>
      <c r="AF88" s="184">
        <v>3.9830000000000001</v>
      </c>
      <c r="AG88" s="185">
        <v>4.4130000000000003</v>
      </c>
      <c r="AH88" s="234">
        <v>-0.14499999999999999</v>
      </c>
      <c r="AI88" s="278">
        <v>1.5068723950454845</v>
      </c>
      <c r="AJ88" s="289">
        <v>5.4705593250632407E-2</v>
      </c>
      <c r="AK88" s="289">
        <v>5.7855380745550224E-2</v>
      </c>
      <c r="AL88" s="165">
        <v>0.78247901378408347</v>
      </c>
      <c r="AM88" s="188">
        <v>0.77165970260055672</v>
      </c>
      <c r="AN88" s="164">
        <v>0.185</v>
      </c>
      <c r="AO88" s="189">
        <v>0.124</v>
      </c>
      <c r="AP88" s="48"/>
      <c r="AQ88" s="164">
        <v>-4.3450129856073074</v>
      </c>
      <c r="AR88" s="190">
        <v>-3.9150129856073073</v>
      </c>
      <c r="AS88" s="48"/>
      <c r="AT88" s="267">
        <v>7.4999999999999997E-3</v>
      </c>
      <c r="AU88" s="48"/>
      <c r="AV88" s="164">
        <v>2.5000000000000001E-3</v>
      </c>
      <c r="AW88" s="236"/>
      <c r="AX88" s="165">
        <v>-0.09</v>
      </c>
      <c r="AY88" s="165"/>
      <c r="AZ88" s="299">
        <v>0.55000000000000004</v>
      </c>
      <c r="BA88" s="299">
        <v>0.55000000000000004</v>
      </c>
      <c r="BB88" s="244">
        <v>-0.43</v>
      </c>
      <c r="BC88" s="239"/>
      <c r="BD88" s="166"/>
      <c r="BE88" s="48"/>
      <c r="BF88" s="130"/>
      <c r="BG88" s="48"/>
      <c r="BH88" s="103"/>
      <c r="BI88" s="103"/>
      <c r="BJ88" s="48"/>
      <c r="BK88" s="130"/>
      <c r="BL88" s="48"/>
      <c r="BM88" s="48"/>
      <c r="BN88" s="66"/>
      <c r="BO88" s="66"/>
      <c r="BP88" s="103"/>
      <c r="BQ88" s="48"/>
      <c r="BR88" s="103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</row>
    <row r="89" spans="1:85" x14ac:dyDescent="0.2">
      <c r="A89" s="167">
        <v>38626</v>
      </c>
      <c r="B89" s="272">
        <v>4.3029999999999999</v>
      </c>
      <c r="C89" s="300">
        <v>-0.43</v>
      </c>
      <c r="D89" s="170">
        <v>-0.3319416049528976</v>
      </c>
      <c r="E89" s="170">
        <v>-0.35995828925207007</v>
      </c>
      <c r="F89" s="280">
        <v>0.17</v>
      </c>
      <c r="G89" s="281">
        <v>0.185</v>
      </c>
      <c r="H89" s="281">
        <v>0.19500000000000001</v>
      </c>
      <c r="I89" s="282">
        <v>0.16500000000000001</v>
      </c>
      <c r="J89" s="281">
        <v>7.0000000000000007E-2</v>
      </c>
      <c r="K89" s="281">
        <v>0.16</v>
      </c>
      <c r="L89" s="281">
        <v>0.47</v>
      </c>
      <c r="M89" s="280">
        <v>-0.31</v>
      </c>
      <c r="N89" s="281">
        <v>0.72</v>
      </c>
      <c r="O89" s="282">
        <v>0.12</v>
      </c>
      <c r="P89" s="230">
        <v>-0.1</v>
      </c>
      <c r="Q89" s="199">
        <v>0.25</v>
      </c>
      <c r="R89" s="286">
        <v>0.25</v>
      </c>
      <c r="S89" s="176">
        <v>0.25</v>
      </c>
      <c r="T89" s="84" t="e">
        <v>#N/A</v>
      </c>
      <c r="U89" s="305">
        <v>0.25</v>
      </c>
      <c r="V89" s="35">
        <v>3.8729999999999998</v>
      </c>
      <c r="W89" s="35">
        <v>3.9710583950471023</v>
      </c>
      <c r="X89" s="179">
        <v>3.9430417107479299</v>
      </c>
      <c r="Y89" s="129" t="s">
        <v>107</v>
      </c>
      <c r="Z89" s="276">
        <v>0.14000000000000001</v>
      </c>
      <c r="AA89" s="292">
        <v>0.1</v>
      </c>
      <c r="AB89" s="298">
        <v>5.5295622546090231</v>
      </c>
      <c r="AC89" s="123">
        <v>5.6695622546090227</v>
      </c>
      <c r="AD89" s="179">
        <v>5.6295622546090227</v>
      </c>
      <c r="AE89" s="229">
        <v>4.2030000000000003</v>
      </c>
      <c r="AF89" s="184">
        <v>3.9929999999999999</v>
      </c>
      <c r="AG89" s="185">
        <v>4.423</v>
      </c>
      <c r="AH89" s="234">
        <v>-0.14499999999999999</v>
      </c>
      <c r="AI89" s="278">
        <v>1.5063252863668417</v>
      </c>
      <c r="AJ89" s="289">
        <v>5.4784538046651017E-2</v>
      </c>
      <c r="AK89" s="289">
        <v>5.7959245498914007E-2</v>
      </c>
      <c r="AL89" s="165">
        <v>0.77874109951177417</v>
      </c>
      <c r="AM89" s="188">
        <v>0.76769463987415054</v>
      </c>
      <c r="AN89" s="164">
        <v>0.185</v>
      </c>
      <c r="AO89" s="189">
        <v>0.12</v>
      </c>
      <c r="AP89" s="48"/>
      <c r="AQ89" s="164">
        <v>-4.3549875657970487</v>
      </c>
      <c r="AR89" s="190">
        <v>-3.9249875657970485</v>
      </c>
      <c r="AS89" s="48"/>
      <c r="AT89" s="267">
        <v>7.4999999999999997E-3</v>
      </c>
      <c r="AU89" s="48"/>
      <c r="AV89" s="164">
        <v>2.5000000000000001E-3</v>
      </c>
      <c r="AW89" s="236"/>
      <c r="AX89" s="165">
        <v>-0.09</v>
      </c>
      <c r="AY89" s="165"/>
      <c r="AZ89" s="299">
        <v>0.6</v>
      </c>
      <c r="BA89" s="299">
        <v>0.6</v>
      </c>
      <c r="BB89" s="244">
        <v>-0.43</v>
      </c>
      <c r="BC89" s="239"/>
      <c r="BD89" s="166"/>
      <c r="BE89" s="48"/>
      <c r="BF89" s="130"/>
      <c r="BG89" s="48"/>
      <c r="BH89" s="103"/>
      <c r="BI89" s="103"/>
      <c r="BJ89" s="48"/>
      <c r="BK89" s="130"/>
      <c r="BL89" s="48"/>
      <c r="BM89" s="48"/>
      <c r="BN89" s="66"/>
      <c r="BO89" s="66"/>
      <c r="BP89" s="103"/>
      <c r="BQ89" s="48"/>
      <c r="BR89" s="103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</row>
    <row r="90" spans="1:85" x14ac:dyDescent="0.2">
      <c r="A90" s="271">
        <v>38657</v>
      </c>
      <c r="B90" s="272">
        <v>4.4480000000000004</v>
      </c>
      <c r="C90" s="279">
        <v>-0.38</v>
      </c>
      <c r="D90" s="170">
        <v>-0.28190439504018272</v>
      </c>
      <c r="E90" s="170">
        <v>-0.13</v>
      </c>
      <c r="F90" s="280">
        <v>0.24</v>
      </c>
      <c r="G90" s="281">
        <v>0.38500000000000001</v>
      </c>
      <c r="H90" s="281">
        <v>0.38500000000000001</v>
      </c>
      <c r="I90" s="282">
        <v>0.38500000000000001</v>
      </c>
      <c r="J90" s="281">
        <v>0.12</v>
      </c>
      <c r="K90" s="281">
        <v>0.2</v>
      </c>
      <c r="L90" s="281">
        <v>0.86</v>
      </c>
      <c r="M90" s="280">
        <v>-0.22</v>
      </c>
      <c r="N90" s="281">
        <v>0.42</v>
      </c>
      <c r="O90" s="282">
        <v>0.49</v>
      </c>
      <c r="P90" s="230">
        <v>0.248</v>
      </c>
      <c r="Q90" s="199">
        <v>0.25</v>
      </c>
      <c r="R90" s="286">
        <v>0.25</v>
      </c>
      <c r="S90" s="176">
        <v>0.25</v>
      </c>
      <c r="T90" s="84" t="e">
        <v>#N/A</v>
      </c>
      <c r="U90" s="305">
        <v>0.25</v>
      </c>
      <c r="V90" s="35">
        <v>4.0680000000000005</v>
      </c>
      <c r="W90" s="35">
        <v>4.1660956049598177</v>
      </c>
      <c r="X90" s="179">
        <v>4.3180000000000005</v>
      </c>
      <c r="Y90" s="226"/>
      <c r="Z90" s="276">
        <v>0.14000000000000001</v>
      </c>
      <c r="AA90" s="292">
        <v>0.35679478213460047</v>
      </c>
      <c r="AB90" s="298">
        <v>5.8057646948942176</v>
      </c>
      <c r="AC90" s="123">
        <v>5.9457646948942173</v>
      </c>
      <c r="AD90" s="179">
        <v>6.1625594770288181</v>
      </c>
      <c r="AE90" s="229">
        <v>4.6960000000000006</v>
      </c>
      <c r="AF90" s="184">
        <v>4.2280000000000006</v>
      </c>
      <c r="AG90" s="185">
        <v>4.9380000000000006</v>
      </c>
      <c r="AH90" s="234">
        <v>-0.15</v>
      </c>
      <c r="AI90" s="278">
        <v>1.5057539026392117</v>
      </c>
      <c r="AJ90" s="289">
        <v>5.4866114338051608E-2</v>
      </c>
      <c r="AK90" s="289">
        <v>5.8066572414492028E-2</v>
      </c>
      <c r="AL90" s="165">
        <v>0.77488708138418438</v>
      </c>
      <c r="AM90" s="188">
        <v>0.76360552807522497</v>
      </c>
      <c r="AN90" s="164">
        <v>0.38500000000000001</v>
      </c>
      <c r="AO90" s="189">
        <v>0.124</v>
      </c>
      <c r="AP90" s="48"/>
      <c r="AQ90" s="164">
        <v>-4.3205547759436991</v>
      </c>
      <c r="AR90" s="190">
        <v>-3.9405547759436992</v>
      </c>
      <c r="AS90" s="48"/>
      <c r="AT90" s="267">
        <v>7.4999999999999997E-3</v>
      </c>
      <c r="AU90" s="48"/>
      <c r="AV90" s="164">
        <v>8.0000000000000002E-3</v>
      </c>
      <c r="AW90" s="236"/>
      <c r="AX90" s="165">
        <v>5.0000000000000001E-3</v>
      </c>
      <c r="AY90" s="165"/>
      <c r="AZ90" s="299">
        <v>0.8</v>
      </c>
      <c r="BA90" s="299">
        <v>0.8</v>
      </c>
      <c r="BB90" s="244">
        <v>-0.38</v>
      </c>
      <c r="BC90" s="239"/>
      <c r="BD90" s="166"/>
      <c r="BE90" s="48"/>
      <c r="BF90" s="130"/>
      <c r="BG90" s="48"/>
      <c r="BH90" s="103"/>
      <c r="BI90" s="103"/>
      <c r="BJ90" s="48"/>
      <c r="BK90" s="130"/>
      <c r="BL90" s="48"/>
      <c r="BM90" s="48"/>
      <c r="BN90" s="66"/>
      <c r="BO90" s="66"/>
      <c r="BP90" s="103"/>
      <c r="BQ90" s="48"/>
      <c r="BR90" s="103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</row>
    <row r="91" spans="1:85" x14ac:dyDescent="0.2">
      <c r="A91" s="167">
        <v>38687</v>
      </c>
      <c r="B91" s="272">
        <v>4.5830000000000002</v>
      </c>
      <c r="C91" s="304">
        <v>-0.38</v>
      </c>
      <c r="D91" s="170">
        <v>-0.28186797807963604</v>
      </c>
      <c r="E91" s="170">
        <v>-0.11</v>
      </c>
      <c r="F91" s="280">
        <v>0.26</v>
      </c>
      <c r="G91" s="281">
        <v>0.40500000000000003</v>
      </c>
      <c r="H91" s="281">
        <v>0.40500000000000003</v>
      </c>
      <c r="I91" s="282">
        <v>0.40500000000000003</v>
      </c>
      <c r="J91" s="281">
        <v>0.14000000000000001</v>
      </c>
      <c r="K91" s="281">
        <v>0.22</v>
      </c>
      <c r="L91" s="281">
        <v>1.28</v>
      </c>
      <c r="M91" s="280">
        <v>-0.22</v>
      </c>
      <c r="N91" s="281">
        <v>0.42</v>
      </c>
      <c r="O91" s="282">
        <v>0.49</v>
      </c>
      <c r="P91" s="230">
        <v>0.308</v>
      </c>
      <c r="Q91" s="199">
        <v>0.25</v>
      </c>
      <c r="R91" s="286">
        <v>0.25</v>
      </c>
      <c r="S91" s="176">
        <v>0.25</v>
      </c>
      <c r="T91" s="84" t="e">
        <v>#N/A</v>
      </c>
      <c r="U91" s="305">
        <v>0.25</v>
      </c>
      <c r="V91" s="35">
        <v>4.2030000000000003</v>
      </c>
      <c r="W91" s="35">
        <v>4.3011320219203641</v>
      </c>
      <c r="X91" s="179">
        <v>4.4729999999999999</v>
      </c>
      <c r="Y91" s="129" t="s">
        <v>105</v>
      </c>
      <c r="Z91" s="276">
        <v>0.14000000000000001</v>
      </c>
      <c r="AA91" s="292">
        <v>0.38519536498162932</v>
      </c>
      <c r="AB91" s="298">
        <v>5.9962078482140484</v>
      </c>
      <c r="AC91" s="123">
        <v>6.1362078482140481</v>
      </c>
      <c r="AD91" s="179">
        <v>6.3814032131956777</v>
      </c>
      <c r="AE91" s="229">
        <v>4.891</v>
      </c>
      <c r="AF91" s="184">
        <v>4.3630000000000004</v>
      </c>
      <c r="AG91" s="185">
        <v>5.0730000000000004</v>
      </c>
      <c r="AH91" s="234">
        <v>-0.15</v>
      </c>
      <c r="AI91" s="278">
        <v>1.5051951148002189</v>
      </c>
      <c r="AJ91" s="289">
        <v>5.4945059138291612E-2</v>
      </c>
      <c r="AK91" s="289">
        <v>5.8170437175150802E-2</v>
      </c>
      <c r="AL91" s="165">
        <v>0.77116566295273914</v>
      </c>
      <c r="AM91" s="188">
        <v>0.75965627524747159</v>
      </c>
      <c r="AN91" s="164">
        <v>0.40500000000000003</v>
      </c>
      <c r="AO91" s="189">
        <v>0.12</v>
      </c>
      <c r="AP91" s="48"/>
      <c r="AQ91" s="164">
        <v>-4.4355475253359957</v>
      </c>
      <c r="AR91" s="190">
        <v>-4.0555475253359958</v>
      </c>
      <c r="AS91" s="48"/>
      <c r="AT91" s="267">
        <v>7.4999999999999997E-3</v>
      </c>
      <c r="AU91" s="48"/>
      <c r="AV91" s="164">
        <v>8.0000000000000002E-3</v>
      </c>
      <c r="AW91" s="236"/>
      <c r="AX91" s="165">
        <v>2.5000000000000001E-2</v>
      </c>
      <c r="AY91" s="165"/>
      <c r="AZ91" s="299">
        <v>1</v>
      </c>
      <c r="BA91" s="299">
        <v>1</v>
      </c>
      <c r="BB91" s="244">
        <v>-0.38</v>
      </c>
      <c r="BC91" s="239"/>
      <c r="BD91" s="166"/>
      <c r="BE91" s="48"/>
      <c r="BF91" s="130"/>
      <c r="BG91" s="48"/>
      <c r="BH91" s="103"/>
      <c r="BI91" s="103"/>
      <c r="BJ91" s="48"/>
      <c r="BK91" s="130"/>
      <c r="BL91" s="48"/>
      <c r="BM91" s="48"/>
      <c r="BN91" s="66"/>
      <c r="BO91" s="66"/>
      <c r="BP91" s="103"/>
      <c r="BQ91" s="48"/>
      <c r="BR91" s="103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</row>
    <row r="92" spans="1:85" x14ac:dyDescent="0.2">
      <c r="A92" s="167">
        <v>38718</v>
      </c>
      <c r="B92" s="272">
        <v>4.6280000000000001</v>
      </c>
      <c r="C92" s="304">
        <v>-0.38</v>
      </c>
      <c r="D92" s="170">
        <v>-0.2818299258607091</v>
      </c>
      <c r="E92" s="170">
        <v>-9.9999999999998757E-2</v>
      </c>
      <c r="F92" s="280">
        <v>0.27</v>
      </c>
      <c r="G92" s="281">
        <v>0.41499999999999998</v>
      </c>
      <c r="H92" s="281">
        <v>0.41499999999999998</v>
      </c>
      <c r="I92" s="282">
        <v>0.41499999999999998</v>
      </c>
      <c r="J92" s="281">
        <v>0.15</v>
      </c>
      <c r="K92" s="281">
        <v>0.23</v>
      </c>
      <c r="L92" s="281">
        <v>1.61</v>
      </c>
      <c r="M92" s="280">
        <v>-0.22</v>
      </c>
      <c r="N92" s="281">
        <v>0.42</v>
      </c>
      <c r="O92" s="282">
        <v>0.49</v>
      </c>
      <c r="P92" s="230">
        <v>0.378</v>
      </c>
      <c r="Q92" s="199">
        <v>0.25</v>
      </c>
      <c r="R92" s="286">
        <v>0.25</v>
      </c>
      <c r="S92" s="176">
        <v>0.25</v>
      </c>
      <c r="T92" s="84" t="e">
        <v>#N/A</v>
      </c>
      <c r="U92" s="305">
        <v>0.25</v>
      </c>
      <c r="V92" s="35">
        <v>4.2480000000000002</v>
      </c>
      <c r="W92" s="35">
        <v>4.346170074139291</v>
      </c>
      <c r="X92" s="179">
        <v>4.5280000000000014</v>
      </c>
      <c r="Y92" s="226"/>
      <c r="Z92" s="276">
        <v>0.14000000000000001</v>
      </c>
      <c r="AA92" s="292">
        <v>0.39930702246776395</v>
      </c>
      <c r="AB92" s="298">
        <v>6.0580579694394947</v>
      </c>
      <c r="AC92" s="123">
        <v>6.1980579694394944</v>
      </c>
      <c r="AD92" s="179">
        <v>6.4573649919072587</v>
      </c>
      <c r="AE92" s="229">
        <v>5.0060000000000002</v>
      </c>
      <c r="AF92" s="184">
        <v>4.4080000000000004</v>
      </c>
      <c r="AG92" s="185">
        <v>5.1180000000000003</v>
      </c>
      <c r="AH92" s="234">
        <v>-0.15</v>
      </c>
      <c r="AI92" s="278">
        <v>1.5046116782026731</v>
      </c>
      <c r="AJ92" s="289">
        <v>5.5026635434054109E-2</v>
      </c>
      <c r="AK92" s="289">
        <v>5.8277764098267709E-2</v>
      </c>
      <c r="AL92" s="165">
        <v>0.7673288087973209</v>
      </c>
      <c r="AM92" s="188">
        <v>0.75558369550902904</v>
      </c>
      <c r="AN92" s="164">
        <v>0.41499999999999998</v>
      </c>
      <c r="AO92" s="189">
        <v>0.12</v>
      </c>
      <c r="AP92" s="48"/>
      <c r="AQ92" s="164">
        <v>-4.465511029390778</v>
      </c>
      <c r="AR92" s="190">
        <v>-4.0855110293907781</v>
      </c>
      <c r="AS92" s="48"/>
      <c r="AT92" s="267">
        <v>7.4999999999999997E-3</v>
      </c>
      <c r="AU92" s="48"/>
      <c r="AV92" s="164">
        <v>8.0000000000000002E-3</v>
      </c>
      <c r="AW92" s="236"/>
      <c r="AX92" s="165">
        <v>3.7499999999999999E-2</v>
      </c>
      <c r="AY92" s="165"/>
      <c r="AZ92" s="299">
        <v>1</v>
      </c>
      <c r="BA92" s="299">
        <v>1</v>
      </c>
      <c r="BB92" s="244">
        <v>-0.38</v>
      </c>
      <c r="BC92" s="239"/>
      <c r="BD92" s="166"/>
      <c r="BE92" s="48"/>
      <c r="BF92" s="130"/>
      <c r="BG92" s="48"/>
      <c r="BH92" s="103"/>
      <c r="BI92" s="103"/>
      <c r="BJ92" s="48"/>
      <c r="BK92" s="130"/>
      <c r="BL92" s="48"/>
      <c r="BM92" s="48"/>
      <c r="BN92" s="66"/>
      <c r="BO92" s="66"/>
      <c r="BP92" s="103"/>
      <c r="BQ92" s="48"/>
      <c r="BR92" s="103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</row>
    <row r="93" spans="1:85" x14ac:dyDescent="0.2">
      <c r="A93" s="167">
        <v>38749</v>
      </c>
      <c r="B93" s="272">
        <v>4.508</v>
      </c>
      <c r="C93" s="304">
        <v>-0.38</v>
      </c>
      <c r="D93" s="170">
        <v>-0.28179144494917274</v>
      </c>
      <c r="E93" s="170">
        <v>-0.11</v>
      </c>
      <c r="F93" s="280">
        <v>0.26</v>
      </c>
      <c r="G93" s="281">
        <v>0.40500000000000003</v>
      </c>
      <c r="H93" s="281">
        <v>0.40500000000000003</v>
      </c>
      <c r="I93" s="282">
        <v>0.40500000000000003</v>
      </c>
      <c r="J93" s="281">
        <v>0.14000000000000001</v>
      </c>
      <c r="K93" s="281">
        <v>0.22</v>
      </c>
      <c r="L93" s="281">
        <v>1.57</v>
      </c>
      <c r="M93" s="280">
        <v>-0.22</v>
      </c>
      <c r="N93" s="281">
        <v>0.42</v>
      </c>
      <c r="O93" s="282">
        <v>0.49</v>
      </c>
      <c r="P93" s="230">
        <v>0.248</v>
      </c>
      <c r="Q93" s="199">
        <v>0.25</v>
      </c>
      <c r="R93" s="286">
        <v>0.25</v>
      </c>
      <c r="S93" s="176">
        <v>0.25</v>
      </c>
      <c r="T93" s="84" t="e">
        <v>#N/A</v>
      </c>
      <c r="U93" s="305">
        <v>0.25</v>
      </c>
      <c r="V93" s="35">
        <v>4.1280000000000001</v>
      </c>
      <c r="W93" s="35">
        <v>4.2262085550508273</v>
      </c>
      <c r="X93" s="179">
        <v>4.3979999999999997</v>
      </c>
      <c r="Y93" s="36"/>
      <c r="Z93" s="276">
        <v>0.14000000000000001</v>
      </c>
      <c r="AA93" s="292">
        <v>0.38489518535770006</v>
      </c>
      <c r="AB93" s="298">
        <v>5.8846197228021886</v>
      </c>
      <c r="AC93" s="123">
        <v>6.0246197228021883</v>
      </c>
      <c r="AD93" s="179">
        <v>6.2695149081598887</v>
      </c>
      <c r="AE93" s="229">
        <v>4.7560000000000002</v>
      </c>
      <c r="AF93" s="184">
        <v>4.2880000000000003</v>
      </c>
      <c r="AG93" s="185">
        <v>4.9980000000000002</v>
      </c>
      <c r="AH93" s="234">
        <v>-0.15</v>
      </c>
      <c r="AI93" s="278">
        <v>1.5040221284546476</v>
      </c>
      <c r="AJ93" s="289">
        <v>5.5108211732032508E-2</v>
      </c>
      <c r="AK93" s="289">
        <v>5.8385091025215309E-2</v>
      </c>
      <c r="AL93" s="165">
        <v>0.7635007668321806</v>
      </c>
      <c r="AM93" s="188">
        <v>0.75151966518827973</v>
      </c>
      <c r="AN93" s="164">
        <v>0.40500000000000003</v>
      </c>
      <c r="AO93" s="189">
        <v>0.13300000000000001</v>
      </c>
      <c r="AP93" s="48"/>
      <c r="AQ93" s="164">
        <v>-4.3554366146213015</v>
      </c>
      <c r="AR93" s="190">
        <v>-3.9754366146213016</v>
      </c>
      <c r="AS93" s="48"/>
      <c r="AT93" s="267">
        <v>7.4999999999999997E-3</v>
      </c>
      <c r="AU93" s="48"/>
      <c r="AV93" s="164">
        <v>8.0000000000000002E-3</v>
      </c>
      <c r="AW93" s="236"/>
      <c r="AX93" s="165">
        <v>4.2500000000000003E-2</v>
      </c>
      <c r="AY93" s="165"/>
      <c r="AZ93" s="299">
        <v>1</v>
      </c>
      <c r="BA93" s="299">
        <v>1</v>
      </c>
      <c r="BB93" s="244">
        <v>-0.38</v>
      </c>
      <c r="BC93" s="239"/>
      <c r="BD93" s="166"/>
      <c r="BE93" s="48"/>
      <c r="BF93" s="130"/>
      <c r="BG93" s="48"/>
      <c r="BH93" s="103"/>
      <c r="BI93" s="103"/>
      <c r="BJ93" s="48"/>
      <c r="BK93" s="130"/>
      <c r="BL93" s="48"/>
      <c r="BM93" s="48"/>
      <c r="BN93" s="66"/>
      <c r="BO93" s="66"/>
      <c r="BP93" s="103"/>
      <c r="BQ93" s="48"/>
      <c r="BR93" s="103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</row>
    <row r="94" spans="1:85" x14ac:dyDescent="0.2">
      <c r="A94" s="167">
        <v>38777</v>
      </c>
      <c r="B94" s="272">
        <v>4.4030000000000005</v>
      </c>
      <c r="C94" s="304">
        <v>-0.38</v>
      </c>
      <c r="D94" s="170">
        <v>-0.28176048599811043</v>
      </c>
      <c r="E94" s="170">
        <v>-0.115</v>
      </c>
      <c r="F94" s="280">
        <v>0.255</v>
      </c>
      <c r="G94" s="281">
        <v>0.4</v>
      </c>
      <c r="H94" s="281">
        <v>0.4</v>
      </c>
      <c r="I94" s="282">
        <v>0.4</v>
      </c>
      <c r="J94" s="281">
        <v>0.13500000000000001</v>
      </c>
      <c r="K94" s="281">
        <v>0.215</v>
      </c>
      <c r="L94" s="281">
        <v>0.93</v>
      </c>
      <c r="M94" s="280">
        <v>-0.22</v>
      </c>
      <c r="N94" s="281">
        <v>0.42</v>
      </c>
      <c r="O94" s="282">
        <v>0.49</v>
      </c>
      <c r="P94" s="230">
        <v>6.8000000000000005E-2</v>
      </c>
      <c r="Q94" s="199">
        <v>0.24249999999999999</v>
      </c>
      <c r="R94" s="286">
        <v>0.24249999999999999</v>
      </c>
      <c r="S94" s="176">
        <v>0.24249999999999999</v>
      </c>
      <c r="T94" s="84" t="e">
        <v>#N/A</v>
      </c>
      <c r="U94" s="305">
        <v>0.24249999999999999</v>
      </c>
      <c r="V94" s="35">
        <v>4.0230000000000006</v>
      </c>
      <c r="W94" s="35">
        <v>4.12123951400189</v>
      </c>
      <c r="X94" s="179">
        <v>4.2880000000000003</v>
      </c>
      <c r="Y94" s="36"/>
      <c r="Z94" s="276">
        <v>0.14000000000000001</v>
      </c>
      <c r="AA94" s="292">
        <v>0.37764844805000219</v>
      </c>
      <c r="AB94" s="298">
        <v>5.7331309679440006</v>
      </c>
      <c r="AC94" s="123">
        <v>5.8731309679440002</v>
      </c>
      <c r="AD94" s="179">
        <v>6.1107794159940028</v>
      </c>
      <c r="AE94" s="229">
        <v>4.4710000000000001</v>
      </c>
      <c r="AF94" s="184">
        <v>4.1830000000000007</v>
      </c>
      <c r="AG94" s="185">
        <v>4.8930000000000007</v>
      </c>
      <c r="AH94" s="234">
        <v>-0.15</v>
      </c>
      <c r="AI94" s="278">
        <v>1.5035481547390317</v>
      </c>
      <c r="AJ94" s="289">
        <v>5.5174309369912015E-2</v>
      </c>
      <c r="AK94" s="289">
        <v>5.8465774243631405E-2</v>
      </c>
      <c r="AL94" s="165">
        <v>0.76007907932743368</v>
      </c>
      <c r="AM94" s="188">
        <v>0.74791590129483243</v>
      </c>
      <c r="AN94" s="164">
        <v>0.4</v>
      </c>
      <c r="AO94" s="189">
        <v>0.12</v>
      </c>
      <c r="AP94" s="48"/>
      <c r="AQ94" s="164">
        <v>-4.3203972072817214</v>
      </c>
      <c r="AR94" s="190">
        <v>-3.9403972072817215</v>
      </c>
      <c r="AS94" s="48"/>
      <c r="AT94" s="267">
        <v>7.4999999999999997E-3</v>
      </c>
      <c r="AU94" s="48"/>
      <c r="AV94" s="164">
        <v>8.0000000000000002E-3</v>
      </c>
      <c r="AW94" s="236"/>
      <c r="AX94" s="165">
        <v>0.04</v>
      </c>
      <c r="AY94" s="165"/>
      <c r="AZ94" s="299">
        <v>0.75</v>
      </c>
      <c r="BA94" s="299">
        <v>0.75</v>
      </c>
      <c r="BB94" s="244">
        <v>-0.38</v>
      </c>
      <c r="BC94" s="239"/>
      <c r="BD94" s="166"/>
      <c r="BE94" s="48"/>
      <c r="BF94" s="130"/>
      <c r="BG94" s="48"/>
      <c r="BH94" s="103"/>
      <c r="BI94" s="103"/>
      <c r="BJ94" s="48"/>
      <c r="BK94" s="130"/>
      <c r="BL94" s="48"/>
      <c r="BM94" s="48"/>
      <c r="BN94" s="66"/>
      <c r="BO94" s="66"/>
      <c r="BP94" s="103"/>
      <c r="BQ94" s="48"/>
      <c r="BR94" s="103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</row>
    <row r="95" spans="1:85" x14ac:dyDescent="0.2">
      <c r="A95" s="167">
        <v>38808</v>
      </c>
      <c r="B95" s="272">
        <v>4.3130000000000006</v>
      </c>
      <c r="C95" s="295">
        <v>-0.5</v>
      </c>
      <c r="D95" s="170">
        <v>-0.40173254788922774</v>
      </c>
      <c r="E95" s="170">
        <v>-0.42980896277802039</v>
      </c>
      <c r="F95" s="280">
        <v>0.17</v>
      </c>
      <c r="G95" s="281">
        <v>0.17</v>
      </c>
      <c r="H95" s="281">
        <v>0.19500000000000001</v>
      </c>
      <c r="I95" s="282">
        <v>0.16500000000000001</v>
      </c>
      <c r="J95" s="281">
        <v>7.0000000000000007E-2</v>
      </c>
      <c r="K95" s="281">
        <v>0.16</v>
      </c>
      <c r="L95" s="281">
        <v>0.5</v>
      </c>
      <c r="M95" s="280">
        <v>-0.31</v>
      </c>
      <c r="N95" s="281">
        <v>0.52</v>
      </c>
      <c r="O95" s="282">
        <v>0.12</v>
      </c>
      <c r="P95" s="296">
        <v>-0.1</v>
      </c>
      <c r="Q95" s="199">
        <v>0.24249999999999999</v>
      </c>
      <c r="R95" s="286">
        <v>0.24249999999999999</v>
      </c>
      <c r="S95" s="176">
        <v>0.24249999999999999</v>
      </c>
      <c r="T95" s="84" t="e">
        <v>#N/A</v>
      </c>
      <c r="U95" s="305">
        <v>0.24249999999999999</v>
      </c>
      <c r="V95" s="35">
        <v>3.8130000000000006</v>
      </c>
      <c r="W95" s="35">
        <v>3.9112674521107729</v>
      </c>
      <c r="X95" s="179">
        <v>3.8831910372219802</v>
      </c>
      <c r="Y95" s="36"/>
      <c r="Z95" s="276">
        <v>0.14000000000000001</v>
      </c>
      <c r="AA95" s="292">
        <v>0.1</v>
      </c>
      <c r="AB95" s="298">
        <v>5.4323175022208705</v>
      </c>
      <c r="AC95" s="123">
        <v>5.5723175022208702</v>
      </c>
      <c r="AD95" s="179">
        <v>5.5323175022208702</v>
      </c>
      <c r="AE95" s="229">
        <v>4.213000000000001</v>
      </c>
      <c r="AF95" s="184">
        <v>4.003000000000001</v>
      </c>
      <c r="AG95" s="185">
        <v>4.4330000000000007</v>
      </c>
      <c r="AH95" s="234">
        <v>-0.14499999999999999</v>
      </c>
      <c r="AI95" s="278">
        <v>1.5031206857128618</v>
      </c>
      <c r="AJ95" s="289">
        <v>5.5240211696325807E-2</v>
      </c>
      <c r="AK95" s="289">
        <v>5.8534333923516313E-2</v>
      </c>
      <c r="AL95" s="165">
        <v>0.75632742604520764</v>
      </c>
      <c r="AM95" s="188">
        <v>0.74401269585112306</v>
      </c>
      <c r="AN95" s="164">
        <v>0.17</v>
      </c>
      <c r="AO95" s="189">
        <v>0.124</v>
      </c>
      <c r="AP95" s="48"/>
      <c r="AQ95" s="164">
        <v>-4.3548383017395675</v>
      </c>
      <c r="AR95" s="190">
        <v>-3.8548383017395675</v>
      </c>
      <c r="AS95" s="48"/>
      <c r="AT95" s="267">
        <v>7.4999999999999997E-3</v>
      </c>
      <c r="AU95" s="48"/>
      <c r="AV95" s="164">
        <v>2.5000000000000001E-3</v>
      </c>
      <c r="AW95" s="236"/>
      <c r="AX95" s="165">
        <v>-0.09</v>
      </c>
      <c r="AY95" s="165"/>
      <c r="AZ95" s="299">
        <v>0.4</v>
      </c>
      <c r="BA95" s="299">
        <v>0.4</v>
      </c>
      <c r="BB95" s="244">
        <v>-0.5</v>
      </c>
      <c r="BC95" s="239"/>
      <c r="BD95" s="166"/>
      <c r="BE95" s="48"/>
      <c r="BF95" s="130"/>
      <c r="BG95" s="48"/>
      <c r="BH95" s="103"/>
      <c r="BI95" s="103"/>
      <c r="BJ95" s="48"/>
      <c r="BK95" s="130"/>
      <c r="BL95" s="48"/>
      <c r="BM95" s="48"/>
      <c r="BN95" s="66"/>
      <c r="BO95" s="66"/>
      <c r="BP95" s="103"/>
      <c r="BQ95" s="48"/>
      <c r="BR95" s="103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</row>
    <row r="96" spans="1:85" x14ac:dyDescent="0.2">
      <c r="A96" s="167">
        <v>38838</v>
      </c>
      <c r="B96" s="272">
        <v>4.2930000000000001</v>
      </c>
      <c r="C96" s="300">
        <v>-0.5</v>
      </c>
      <c r="D96" s="170">
        <v>-0.40170546413707253</v>
      </c>
      <c r="E96" s="170">
        <v>-0.42978961724076647</v>
      </c>
      <c r="F96" s="280">
        <v>0.17</v>
      </c>
      <c r="G96" s="281">
        <v>0.17</v>
      </c>
      <c r="H96" s="281">
        <v>0.19500000000000001</v>
      </c>
      <c r="I96" s="282">
        <v>0.16500000000000001</v>
      </c>
      <c r="J96" s="281">
        <v>7.0000000000000007E-2</v>
      </c>
      <c r="K96" s="281">
        <v>0.16</v>
      </c>
      <c r="L96" s="281">
        <v>0.44</v>
      </c>
      <c r="M96" s="280">
        <v>-0.31</v>
      </c>
      <c r="N96" s="281">
        <v>0.52</v>
      </c>
      <c r="O96" s="282">
        <v>0.12</v>
      </c>
      <c r="P96" s="230">
        <v>-0.1</v>
      </c>
      <c r="Q96" s="199">
        <v>0.24</v>
      </c>
      <c r="R96" s="286">
        <v>0.24</v>
      </c>
      <c r="S96" s="176">
        <v>0.24</v>
      </c>
      <c r="T96" s="84" t="e">
        <v>#N/A</v>
      </c>
      <c r="U96" s="305">
        <v>0.24</v>
      </c>
      <c r="V96" s="35">
        <v>3.7930000000000001</v>
      </c>
      <c r="W96" s="35">
        <v>3.8912945358629276</v>
      </c>
      <c r="X96" s="179">
        <v>3.8632103827592337</v>
      </c>
      <c r="Y96" s="36"/>
      <c r="Z96" s="276">
        <v>0.14000000000000001</v>
      </c>
      <c r="AA96" s="292">
        <v>0.1</v>
      </c>
      <c r="AB96" s="298">
        <v>5.4023348840113279</v>
      </c>
      <c r="AC96" s="123">
        <v>5.5423348840113276</v>
      </c>
      <c r="AD96" s="179">
        <v>5.5023348840113275</v>
      </c>
      <c r="AE96" s="229">
        <v>4.1930000000000005</v>
      </c>
      <c r="AF96" s="184">
        <v>3.9830000000000001</v>
      </c>
      <c r="AG96" s="185">
        <v>4.4130000000000003</v>
      </c>
      <c r="AH96" s="234">
        <v>-0.14499999999999999</v>
      </c>
      <c r="AI96" s="278">
        <v>1.502706520797642</v>
      </c>
      <c r="AJ96" s="289">
        <v>5.5303988142619213E-2</v>
      </c>
      <c r="AK96" s="289">
        <v>5.8600682002311708E-2</v>
      </c>
      <c r="AL96" s="165">
        <v>0.75270663180803687</v>
      </c>
      <c r="AM96" s="188">
        <v>0.74024683499055499</v>
      </c>
      <c r="AN96" s="164">
        <v>0.17</v>
      </c>
      <c r="AO96" s="189">
        <v>0.12</v>
      </c>
      <c r="AP96" s="48"/>
      <c r="AQ96" s="164">
        <v>-4.3198189642885021</v>
      </c>
      <c r="AR96" s="190">
        <v>-3.8198189642885021</v>
      </c>
      <c r="AS96" s="48"/>
      <c r="AT96" s="267">
        <v>7.4999999999999997E-3</v>
      </c>
      <c r="AU96" s="48"/>
      <c r="AV96" s="164">
        <v>2.5000000000000001E-3</v>
      </c>
      <c r="AW96" s="236"/>
      <c r="AX96" s="165">
        <v>-0.09</v>
      </c>
      <c r="AY96" s="165"/>
      <c r="AZ96" s="299">
        <v>0.45</v>
      </c>
      <c r="BA96" s="299">
        <v>0.45</v>
      </c>
      <c r="BB96" s="244">
        <v>-0.5</v>
      </c>
      <c r="BC96" s="239"/>
      <c r="BD96" s="166"/>
      <c r="BE96" s="48"/>
      <c r="BF96" s="130"/>
      <c r="BG96" s="48"/>
      <c r="BH96" s="103"/>
      <c r="BI96" s="103"/>
      <c r="BJ96" s="48"/>
      <c r="BK96" s="130"/>
      <c r="BL96" s="48"/>
      <c r="BM96" s="48"/>
      <c r="BN96" s="66"/>
      <c r="BO96" s="66"/>
      <c r="BP96" s="103"/>
      <c r="BQ96" s="48"/>
      <c r="BR96" s="103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</row>
    <row r="97" spans="1:85" x14ac:dyDescent="0.2">
      <c r="A97" s="167">
        <v>38869</v>
      </c>
      <c r="B97" s="272">
        <v>4.3210000000000006</v>
      </c>
      <c r="C97" s="300">
        <v>-0.5</v>
      </c>
      <c r="D97" s="170">
        <v>-0.40167742912557447</v>
      </c>
      <c r="E97" s="170">
        <v>-0.42976959223255351</v>
      </c>
      <c r="F97" s="280">
        <v>0.17</v>
      </c>
      <c r="G97" s="281">
        <v>0.17</v>
      </c>
      <c r="H97" s="281">
        <v>0.19500000000000001</v>
      </c>
      <c r="I97" s="282">
        <v>0.16500000000000001</v>
      </c>
      <c r="J97" s="281">
        <v>7.0000000000000007E-2</v>
      </c>
      <c r="K97" s="281">
        <v>0.16</v>
      </c>
      <c r="L97" s="281">
        <v>0.44</v>
      </c>
      <c r="M97" s="280">
        <v>-0.31</v>
      </c>
      <c r="N97" s="281">
        <v>0.52</v>
      </c>
      <c r="O97" s="282">
        <v>0.12</v>
      </c>
      <c r="P97" s="230">
        <v>-0.1</v>
      </c>
      <c r="Q97" s="199">
        <v>0.24</v>
      </c>
      <c r="R97" s="286">
        <v>0.24</v>
      </c>
      <c r="S97" s="176">
        <v>0.24</v>
      </c>
      <c r="T97" s="84" t="e">
        <v>#N/A</v>
      </c>
      <c r="U97" s="305">
        <v>0.24</v>
      </c>
      <c r="V97" s="35">
        <v>3.8210000000000006</v>
      </c>
      <c r="W97" s="35">
        <v>3.9193225708744261</v>
      </c>
      <c r="X97" s="179">
        <v>3.8912304077674471</v>
      </c>
      <c r="Y97" s="301" t="s">
        <v>113</v>
      </c>
      <c r="Z97" s="276">
        <v>0.14000000000000001</v>
      </c>
      <c r="AA97" s="292">
        <v>0.1</v>
      </c>
      <c r="AB97" s="298">
        <v>5.4406632703207594</v>
      </c>
      <c r="AC97" s="123">
        <v>5.580663270320759</v>
      </c>
      <c r="AD97" s="179">
        <v>5.540663270320759</v>
      </c>
      <c r="AE97" s="229">
        <v>4.221000000000001</v>
      </c>
      <c r="AF97" s="184">
        <v>4.011000000000001</v>
      </c>
      <c r="AG97" s="185">
        <v>4.4410000000000007</v>
      </c>
      <c r="AH97" s="234">
        <v>-0.14499999999999999</v>
      </c>
      <c r="AI97" s="278">
        <v>1.5022780495502588</v>
      </c>
      <c r="AJ97" s="289">
        <v>5.5369890471878701E-2</v>
      </c>
      <c r="AK97" s="289">
        <v>5.8669241685271906E-2</v>
      </c>
      <c r="AL97" s="165">
        <v>0.7489753399812672</v>
      </c>
      <c r="AM97" s="188">
        <v>0.7363672859347512</v>
      </c>
      <c r="AN97" s="164">
        <v>0.17</v>
      </c>
      <c r="AO97" s="189">
        <v>0.124</v>
      </c>
      <c r="AP97" s="48"/>
      <c r="AQ97" s="164">
        <v>-4.3397989476504888</v>
      </c>
      <c r="AR97" s="190">
        <v>-3.8397989476504888</v>
      </c>
      <c r="AS97" s="48"/>
      <c r="AT97" s="267">
        <v>7.4999999999999997E-3</v>
      </c>
      <c r="AU97" s="48"/>
      <c r="AV97" s="164">
        <v>2.5000000000000001E-3</v>
      </c>
      <c r="AW97" s="236"/>
      <c r="AX97" s="165">
        <v>-0.09</v>
      </c>
      <c r="AY97" s="165"/>
      <c r="AZ97" s="299">
        <v>0.45</v>
      </c>
      <c r="BA97" s="299">
        <v>0.45</v>
      </c>
      <c r="BB97" s="244">
        <v>-0.5</v>
      </c>
      <c r="BC97" s="239"/>
      <c r="BD97" s="166"/>
      <c r="BE97" s="48"/>
      <c r="BF97" s="130"/>
      <c r="BG97" s="48"/>
      <c r="BH97" s="103"/>
      <c r="BI97" s="103"/>
      <c r="BJ97" s="48"/>
      <c r="BK97" s="130"/>
      <c r="BL97" s="48"/>
      <c r="BM97" s="48"/>
      <c r="BN97" s="66"/>
      <c r="BO97" s="66"/>
      <c r="BP97" s="103"/>
      <c r="BQ97" s="48"/>
      <c r="BR97" s="103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</row>
    <row r="98" spans="1:85" x14ac:dyDescent="0.2">
      <c r="A98" s="167">
        <v>38899</v>
      </c>
      <c r="B98" s="272">
        <v>4.3479999999999999</v>
      </c>
      <c r="C98" s="300">
        <v>-0.5</v>
      </c>
      <c r="D98" s="170">
        <v>-0.40165025153389289</v>
      </c>
      <c r="E98" s="170">
        <v>-0.42975017966706686</v>
      </c>
      <c r="F98" s="280">
        <v>0.17</v>
      </c>
      <c r="G98" s="281">
        <v>0.17</v>
      </c>
      <c r="H98" s="281">
        <v>0.19500000000000001</v>
      </c>
      <c r="I98" s="282">
        <v>0.16500000000000001</v>
      </c>
      <c r="J98" s="281">
        <v>7.0000000000000007E-2</v>
      </c>
      <c r="K98" s="281">
        <v>0.16</v>
      </c>
      <c r="L98" s="281">
        <v>0.5</v>
      </c>
      <c r="M98" s="280">
        <v>-0.31</v>
      </c>
      <c r="N98" s="281">
        <v>0.52</v>
      </c>
      <c r="O98" s="282">
        <v>0.12</v>
      </c>
      <c r="P98" s="230">
        <v>-0.1</v>
      </c>
      <c r="Q98" s="199">
        <v>0.24</v>
      </c>
      <c r="R98" s="286">
        <v>0.24</v>
      </c>
      <c r="S98" s="176">
        <v>0.24</v>
      </c>
      <c r="T98" s="84" t="e">
        <v>#N/A</v>
      </c>
      <c r="U98" s="305">
        <v>0.24</v>
      </c>
      <c r="V98" s="35">
        <v>3.8479999999999999</v>
      </c>
      <c r="W98" s="35">
        <v>3.946349748466107</v>
      </c>
      <c r="X98" s="179">
        <v>3.918249820332933</v>
      </c>
      <c r="Y98" s="226">
        <v>5.5988525219901346</v>
      </c>
      <c r="Z98" s="276">
        <v>0.14000000000000001</v>
      </c>
      <c r="AA98" s="292">
        <v>0.1</v>
      </c>
      <c r="AB98" s="298">
        <v>5.477594080331075</v>
      </c>
      <c r="AC98" s="123">
        <v>5.6175940803310747</v>
      </c>
      <c r="AD98" s="179">
        <v>5.5775940803310746</v>
      </c>
      <c r="AE98" s="229">
        <v>4.2480000000000002</v>
      </c>
      <c r="AF98" s="184">
        <v>4.0380000000000003</v>
      </c>
      <c r="AG98" s="185">
        <v>4.468</v>
      </c>
      <c r="AH98" s="234">
        <v>-0.14499999999999999</v>
      </c>
      <c r="AI98" s="278">
        <v>1.5018629158050372</v>
      </c>
      <c r="AJ98" s="289">
        <v>5.5433666920926314E-2</v>
      </c>
      <c r="AK98" s="289">
        <v>5.8735589767043614E-2</v>
      </c>
      <c r="AL98" s="165">
        <v>0.7453743069966362</v>
      </c>
      <c r="AM98" s="188">
        <v>0.73262436523044949</v>
      </c>
      <c r="AN98" s="164">
        <v>0.17</v>
      </c>
      <c r="AO98" s="189">
        <v>0.12</v>
      </c>
      <c r="AP98" s="48"/>
      <c r="AQ98" s="164">
        <v>-4.3647795431992069</v>
      </c>
      <c r="AR98" s="190">
        <v>-3.8647795431992069</v>
      </c>
      <c r="AS98" s="48"/>
      <c r="AT98" s="267">
        <v>7.4999999999999997E-3</v>
      </c>
      <c r="AU98" s="48"/>
      <c r="AV98" s="164">
        <v>2.5000000000000001E-3</v>
      </c>
      <c r="AW98" s="236"/>
      <c r="AX98" s="165">
        <v>-0.09</v>
      </c>
      <c r="AY98" s="165"/>
      <c r="AZ98" s="299">
        <v>0.5</v>
      </c>
      <c r="BA98" s="299">
        <v>0.5</v>
      </c>
      <c r="BB98" s="244">
        <v>-0.5</v>
      </c>
      <c r="BC98" s="239"/>
      <c r="BD98" s="166"/>
      <c r="BE98" s="48"/>
      <c r="BF98" s="130"/>
      <c r="BG98" s="48"/>
      <c r="BH98" s="103"/>
      <c r="BI98" s="103"/>
      <c r="BJ98" s="48"/>
      <c r="BK98" s="130"/>
      <c r="BL98" s="48"/>
      <c r="BM98" s="48"/>
      <c r="BN98" s="66"/>
      <c r="BO98" s="66"/>
      <c r="BP98" s="103"/>
      <c r="BQ98" s="48"/>
      <c r="BR98" s="103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</row>
    <row r="99" spans="1:85" x14ac:dyDescent="0.2">
      <c r="A99" s="167">
        <v>38930</v>
      </c>
      <c r="B99" s="272">
        <v>4.3680000000000003</v>
      </c>
      <c r="C99" s="300">
        <v>-0.5</v>
      </c>
      <c r="D99" s="170">
        <v>-0.40162211948985904</v>
      </c>
      <c r="E99" s="170">
        <v>-0.42973008534989887</v>
      </c>
      <c r="F99" s="280">
        <v>0.17</v>
      </c>
      <c r="G99" s="281">
        <v>0.17</v>
      </c>
      <c r="H99" s="281">
        <v>0.19500000000000001</v>
      </c>
      <c r="I99" s="282">
        <v>0.16500000000000001</v>
      </c>
      <c r="J99" s="281">
        <v>7.0000000000000007E-2</v>
      </c>
      <c r="K99" s="281">
        <v>0.16</v>
      </c>
      <c r="L99" s="281">
        <v>0.5</v>
      </c>
      <c r="M99" s="280">
        <v>-0.31</v>
      </c>
      <c r="N99" s="281">
        <v>0.52</v>
      </c>
      <c r="O99" s="282">
        <v>0.12</v>
      </c>
      <c r="P99" s="230">
        <v>-0.1</v>
      </c>
      <c r="Q99" s="199">
        <v>0.24</v>
      </c>
      <c r="R99" s="286">
        <v>0.24</v>
      </c>
      <c r="S99" s="176">
        <v>0.24</v>
      </c>
      <c r="T99" s="84" t="e">
        <v>#N/A</v>
      </c>
      <c r="U99" s="305">
        <v>0.24</v>
      </c>
      <c r="V99" s="35">
        <v>3.8680000000000003</v>
      </c>
      <c r="W99" s="35">
        <v>3.9663778805101413</v>
      </c>
      <c r="X99" s="179">
        <v>3.9382699146501015</v>
      </c>
      <c r="Y99" s="226">
        <v>5.8434633384032342</v>
      </c>
      <c r="Z99" s="276">
        <v>0.14000000000000001</v>
      </c>
      <c r="AA99" s="292">
        <v>0.1</v>
      </c>
      <c r="AB99" s="298">
        <v>5.5044893952983429</v>
      </c>
      <c r="AC99" s="123">
        <v>5.6444893952983426</v>
      </c>
      <c r="AD99" s="179">
        <v>5.6044893952983426</v>
      </c>
      <c r="AE99" s="229">
        <v>4.2680000000000007</v>
      </c>
      <c r="AF99" s="184">
        <v>4.0580000000000007</v>
      </c>
      <c r="AG99" s="185">
        <v>4.4880000000000004</v>
      </c>
      <c r="AH99" s="234">
        <v>-0.14499999999999999</v>
      </c>
      <c r="AI99" s="278">
        <v>1.5014334445309947</v>
      </c>
      <c r="AJ99" s="289">
        <v>5.5499569253031115E-2</v>
      </c>
      <c r="AK99" s="289">
        <v>5.880414945307872E-2</v>
      </c>
      <c r="AL99" s="165">
        <v>0.74166349269138732</v>
      </c>
      <c r="AM99" s="188">
        <v>0.72876856839955317</v>
      </c>
      <c r="AN99" s="164">
        <v>0.17</v>
      </c>
      <c r="AO99" s="189">
        <v>0.12</v>
      </c>
      <c r="AP99" s="48"/>
      <c r="AQ99" s="164">
        <v>-4.4047594572812088</v>
      </c>
      <c r="AR99" s="190">
        <v>-3.9047594572812088</v>
      </c>
      <c r="AS99" s="48"/>
      <c r="AT99" s="267">
        <v>7.4999999999999997E-3</v>
      </c>
      <c r="AU99" s="48"/>
      <c r="AV99" s="164">
        <v>2.5000000000000001E-3</v>
      </c>
      <c r="AW99" s="236"/>
      <c r="AX99" s="165">
        <v>-0.09</v>
      </c>
      <c r="AY99" s="165"/>
      <c r="AZ99" s="299">
        <v>0.55000000000000004</v>
      </c>
      <c r="BA99" s="299">
        <v>0.55000000000000004</v>
      </c>
      <c r="BB99" s="244">
        <v>-0.5</v>
      </c>
      <c r="BC99" s="239"/>
      <c r="BD99" s="166"/>
      <c r="BE99" s="48"/>
      <c r="BF99" s="130"/>
      <c r="BG99" s="48"/>
      <c r="BH99" s="103"/>
      <c r="BI99" s="103"/>
      <c r="BJ99" s="48"/>
      <c r="BK99" s="130"/>
      <c r="BL99" s="48"/>
      <c r="BM99" s="48"/>
      <c r="BN99" s="66"/>
      <c r="BO99" s="66"/>
      <c r="BP99" s="103"/>
      <c r="BQ99" s="48"/>
      <c r="BR99" s="103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</row>
    <row r="100" spans="1:85" x14ac:dyDescent="0.2">
      <c r="A100" s="167">
        <v>38961</v>
      </c>
      <c r="B100" s="272">
        <v>4.3580000000000005</v>
      </c>
      <c r="C100" s="300">
        <v>-0.5</v>
      </c>
      <c r="D100" s="170">
        <v>-0.4015939380842517</v>
      </c>
      <c r="E100" s="170">
        <v>-0.42970995577446569</v>
      </c>
      <c r="F100" s="280">
        <v>0.17</v>
      </c>
      <c r="G100" s="281">
        <v>0.17</v>
      </c>
      <c r="H100" s="281">
        <v>0.19500000000000001</v>
      </c>
      <c r="I100" s="282">
        <v>0.16500000000000001</v>
      </c>
      <c r="J100" s="281">
        <v>7.0000000000000007E-2</v>
      </c>
      <c r="K100" s="281">
        <v>0.16</v>
      </c>
      <c r="L100" s="281">
        <v>0.46</v>
      </c>
      <c r="M100" s="280">
        <v>-0.31</v>
      </c>
      <c r="N100" s="281">
        <v>0.52</v>
      </c>
      <c r="O100" s="282">
        <v>0.12</v>
      </c>
      <c r="P100" s="230">
        <v>-0.1</v>
      </c>
      <c r="Q100" s="199">
        <v>0.24</v>
      </c>
      <c r="R100" s="286">
        <v>0.24</v>
      </c>
      <c r="S100" s="176">
        <v>0.24</v>
      </c>
      <c r="T100" s="84" t="e">
        <v>#N/A</v>
      </c>
      <c r="U100" s="305">
        <v>0.24</v>
      </c>
      <c r="V100" s="35">
        <v>3.8580000000000005</v>
      </c>
      <c r="W100" s="35">
        <v>3.9564060619157488</v>
      </c>
      <c r="X100" s="179">
        <v>3.9282900442255348</v>
      </c>
      <c r="Y100" s="226">
        <v>5.424130510266493</v>
      </c>
      <c r="Z100" s="276">
        <v>0.14000000000000001</v>
      </c>
      <c r="AA100" s="292">
        <v>0.1</v>
      </c>
      <c r="AB100" s="298">
        <v>5.4886862606333056</v>
      </c>
      <c r="AC100" s="123">
        <v>5.6286862606333052</v>
      </c>
      <c r="AD100" s="179">
        <v>5.5886862606333052</v>
      </c>
      <c r="AE100" s="229">
        <v>4.2580000000000009</v>
      </c>
      <c r="AF100" s="184">
        <v>4.0480000000000009</v>
      </c>
      <c r="AG100" s="185">
        <v>4.4780000000000006</v>
      </c>
      <c r="AH100" s="234">
        <v>-0.14499999999999999</v>
      </c>
      <c r="AI100" s="278">
        <v>1.501003465888733</v>
      </c>
      <c r="AJ100" s="289">
        <v>5.5565471586583211E-2</v>
      </c>
      <c r="AK100" s="289">
        <v>5.8872709140676403E-2</v>
      </c>
      <c r="AL100" s="165">
        <v>0.73796312827314636</v>
      </c>
      <c r="AM100" s="188">
        <v>0.72492487777230585</v>
      </c>
      <c r="AN100" s="164">
        <v>0.17</v>
      </c>
      <c r="AO100" s="189">
        <v>0.124</v>
      </c>
      <c r="AP100" s="48"/>
      <c r="AQ100" s="164">
        <v>-4.4047393361196825</v>
      </c>
      <c r="AR100" s="190">
        <v>-3.9047393361196825</v>
      </c>
      <c r="AS100" s="48"/>
      <c r="AT100" s="267">
        <v>7.4999999999999997E-3</v>
      </c>
      <c r="AU100" s="48"/>
      <c r="AV100" s="164">
        <v>2.5000000000000001E-3</v>
      </c>
      <c r="AW100" s="236"/>
      <c r="AX100" s="165">
        <v>-0.09</v>
      </c>
      <c r="AY100" s="165"/>
      <c r="AZ100" s="299">
        <v>0.55000000000000004</v>
      </c>
      <c r="BA100" s="299">
        <v>0.55000000000000004</v>
      </c>
      <c r="BB100" s="244">
        <v>-0.5</v>
      </c>
      <c r="BC100" s="239"/>
      <c r="BD100" s="166"/>
      <c r="BE100" s="48"/>
      <c r="BF100" s="130"/>
      <c r="BG100" s="48"/>
      <c r="BH100" s="103"/>
      <c r="BI100" s="103"/>
      <c r="BJ100" s="48"/>
      <c r="BK100" s="130"/>
      <c r="BL100" s="48"/>
      <c r="BM100" s="48"/>
      <c r="BN100" s="66"/>
      <c r="BO100" s="66"/>
      <c r="BP100" s="103"/>
      <c r="BQ100" s="48"/>
      <c r="BR100" s="103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</row>
    <row r="101" spans="1:85" x14ac:dyDescent="0.2">
      <c r="A101" s="167">
        <v>38991</v>
      </c>
      <c r="B101" s="272">
        <v>4.3680000000000003</v>
      </c>
      <c r="C101" s="300">
        <v>-0.5</v>
      </c>
      <c r="D101" s="170">
        <v>-0.40156661872565502</v>
      </c>
      <c r="E101" s="170">
        <v>-0.42969044194689632</v>
      </c>
      <c r="F101" s="280">
        <v>0.17</v>
      </c>
      <c r="G101" s="281">
        <v>0.17</v>
      </c>
      <c r="H101" s="281">
        <v>0.19500000000000001</v>
      </c>
      <c r="I101" s="282">
        <v>0.16500000000000001</v>
      </c>
      <c r="J101" s="281">
        <v>7.0000000000000007E-2</v>
      </c>
      <c r="K101" s="281">
        <v>0.16</v>
      </c>
      <c r="L101" s="281">
        <v>0.47</v>
      </c>
      <c r="M101" s="280">
        <v>-0.31</v>
      </c>
      <c r="N101" s="281">
        <v>0.52</v>
      </c>
      <c r="O101" s="282">
        <v>0.12</v>
      </c>
      <c r="P101" s="230">
        <v>-0.1</v>
      </c>
      <c r="Q101" s="199">
        <v>0.24</v>
      </c>
      <c r="R101" s="286">
        <v>0.24</v>
      </c>
      <c r="S101" s="176">
        <v>0.24</v>
      </c>
      <c r="T101" s="84" t="e">
        <v>#N/A</v>
      </c>
      <c r="U101" s="305">
        <v>0.24</v>
      </c>
      <c r="V101" s="35">
        <v>3.8680000000000003</v>
      </c>
      <c r="W101" s="35">
        <v>3.9664333812743453</v>
      </c>
      <c r="X101" s="179">
        <v>3.938309558053104</v>
      </c>
      <c r="Y101" s="129" t="s">
        <v>107</v>
      </c>
      <c r="Z101" s="276">
        <v>0.14000000000000001</v>
      </c>
      <c r="AA101" s="292">
        <v>0.1</v>
      </c>
      <c r="AB101" s="298">
        <v>5.5013857391601864</v>
      </c>
      <c r="AC101" s="123">
        <v>5.641385739160186</v>
      </c>
      <c r="AD101" s="179">
        <v>5.601385739160186</v>
      </c>
      <c r="AE101" s="229">
        <v>4.2680000000000007</v>
      </c>
      <c r="AF101" s="184">
        <v>4.0580000000000007</v>
      </c>
      <c r="AG101" s="185">
        <v>4.4880000000000004</v>
      </c>
      <c r="AH101" s="234">
        <v>-0.14499999999999999</v>
      </c>
      <c r="AI101" s="278">
        <v>1.5005868749781253</v>
      </c>
      <c r="AJ101" s="289">
        <v>5.5629248039784009E-2</v>
      </c>
      <c r="AK101" s="289">
        <v>5.8939057226935709E-2</v>
      </c>
      <c r="AL101" s="165">
        <v>0.73439210699653534</v>
      </c>
      <c r="AM101" s="188">
        <v>0.7212167256849028</v>
      </c>
      <c r="AN101" s="164">
        <v>0.17</v>
      </c>
      <c r="AO101" s="189">
        <v>0.12</v>
      </c>
      <c r="AP101" s="48"/>
      <c r="AQ101" s="164">
        <v>-4.4147198304486457</v>
      </c>
      <c r="AR101" s="190">
        <v>-3.9147198304486457</v>
      </c>
      <c r="AS101" s="48"/>
      <c r="AT101" s="267">
        <v>7.4999999999999997E-3</v>
      </c>
      <c r="AU101" s="48"/>
      <c r="AV101" s="164">
        <v>2.5000000000000001E-3</v>
      </c>
      <c r="AW101" s="236"/>
      <c r="AX101" s="165">
        <v>-0.09</v>
      </c>
      <c r="AY101" s="165"/>
      <c r="AZ101" s="299">
        <v>0.6</v>
      </c>
      <c r="BA101" s="299">
        <v>0.6</v>
      </c>
      <c r="BB101" s="244">
        <v>-0.5</v>
      </c>
      <c r="BC101" s="239"/>
      <c r="BD101" s="166"/>
      <c r="BE101" s="48"/>
      <c r="BF101" s="130"/>
      <c r="BG101" s="48"/>
      <c r="BH101" s="103"/>
      <c r="BI101" s="103"/>
      <c r="BJ101" s="48"/>
      <c r="BK101" s="130"/>
      <c r="BL101" s="48"/>
      <c r="BM101" s="48"/>
      <c r="BN101" s="66"/>
      <c r="BO101" s="66"/>
      <c r="BP101" s="103"/>
      <c r="BQ101" s="48"/>
      <c r="BR101" s="103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</row>
    <row r="102" spans="1:85" x14ac:dyDescent="0.2">
      <c r="A102" s="271">
        <v>39022</v>
      </c>
      <c r="B102" s="272">
        <v>4.5129999999999999</v>
      </c>
      <c r="C102" s="279">
        <v>-0.47</v>
      </c>
      <c r="D102" s="170">
        <v>-0.37153834009057363</v>
      </c>
      <c r="E102" s="170">
        <v>-0.13</v>
      </c>
      <c r="F102" s="280">
        <v>0.23</v>
      </c>
      <c r="G102" s="281">
        <v>0.38500000000000001</v>
      </c>
      <c r="H102" s="281">
        <v>0.38500000000000001</v>
      </c>
      <c r="I102" s="282">
        <v>0.48499999999999999</v>
      </c>
      <c r="J102" s="281">
        <v>0.12</v>
      </c>
      <c r="K102" s="281">
        <v>0.21</v>
      </c>
      <c r="L102" s="281">
        <v>0.86</v>
      </c>
      <c r="M102" s="280">
        <v>-0.22</v>
      </c>
      <c r="N102" s="281">
        <v>0.33</v>
      </c>
      <c r="O102" s="282">
        <v>0.49</v>
      </c>
      <c r="P102" s="230">
        <v>0.248</v>
      </c>
      <c r="Q102" s="199">
        <v>0.24249999999999999</v>
      </c>
      <c r="R102" s="286">
        <v>0.24249999999999999</v>
      </c>
      <c r="S102" s="176">
        <v>0.24249999999999999</v>
      </c>
      <c r="T102" s="84" t="e">
        <v>#N/A</v>
      </c>
      <c r="U102" s="305">
        <v>0.24249999999999999</v>
      </c>
      <c r="V102" s="35">
        <v>4.0430000000000001</v>
      </c>
      <c r="W102" s="35">
        <v>4.1414616599094263</v>
      </c>
      <c r="X102" s="179">
        <v>4.383</v>
      </c>
      <c r="Y102" s="226"/>
      <c r="Z102" s="276">
        <v>0.14000000000000001</v>
      </c>
      <c r="AA102" s="292">
        <v>0.48343690370227943</v>
      </c>
      <c r="AB102" s="298">
        <v>5.7486335343185777</v>
      </c>
      <c r="AC102" s="123">
        <v>5.8886335343185774</v>
      </c>
      <c r="AD102" s="179">
        <v>6.2320704380208571</v>
      </c>
      <c r="AE102" s="229">
        <v>4.7610000000000001</v>
      </c>
      <c r="AF102" s="184">
        <v>4.2930000000000001</v>
      </c>
      <c r="AG102" s="185">
        <v>5.0030000000000001</v>
      </c>
      <c r="AH102" s="234">
        <v>-0.15</v>
      </c>
      <c r="AI102" s="278">
        <v>1.5001558996250361</v>
      </c>
      <c r="AJ102" s="289">
        <v>5.5695150376181814E-2</v>
      </c>
      <c r="AK102" s="289">
        <v>5.9007616917608814E-2</v>
      </c>
      <c r="AL102" s="165">
        <v>0.73071238806277994</v>
      </c>
      <c r="AM102" s="188">
        <v>0.7173969240062027</v>
      </c>
      <c r="AN102" s="164">
        <v>0.38500000000000001</v>
      </c>
      <c r="AO102" s="189">
        <v>0.124</v>
      </c>
      <c r="AP102" s="48"/>
      <c r="AQ102" s="164">
        <v>-4.2904011081574511</v>
      </c>
      <c r="AR102" s="190">
        <v>-3.8204011081574514</v>
      </c>
      <c r="AS102" s="48"/>
      <c r="AT102" s="267">
        <v>7.4999999999999997E-3</v>
      </c>
      <c r="AU102" s="48"/>
      <c r="AV102" s="164">
        <v>8.0000000000000002E-3</v>
      </c>
      <c r="AW102" s="236"/>
      <c r="AX102" s="165">
        <v>5.0000000000000001E-3</v>
      </c>
      <c r="AY102" s="165"/>
      <c r="AZ102" s="299">
        <v>0.8</v>
      </c>
      <c r="BA102" s="299">
        <v>0.8</v>
      </c>
      <c r="BB102" s="244">
        <v>-0.47</v>
      </c>
      <c r="BC102" s="239"/>
      <c r="BD102" s="166"/>
      <c r="BE102" s="48"/>
      <c r="BF102" s="130"/>
      <c r="BG102" s="48"/>
      <c r="BH102" s="103"/>
      <c r="BI102" s="103"/>
      <c r="BJ102" s="48"/>
      <c r="BK102" s="130"/>
      <c r="BL102" s="48"/>
      <c r="BM102" s="48"/>
      <c r="BN102" s="66"/>
      <c r="BO102" s="66"/>
      <c r="BP102" s="103"/>
      <c r="BQ102" s="48"/>
      <c r="BR102" s="103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</row>
    <row r="103" spans="1:85" x14ac:dyDescent="0.2">
      <c r="A103" s="167">
        <v>39052</v>
      </c>
      <c r="B103" s="272">
        <v>4.6480000000000006</v>
      </c>
      <c r="C103" s="304">
        <v>-0.47</v>
      </c>
      <c r="D103" s="170">
        <v>-0.37151092657549967</v>
      </c>
      <c r="E103" s="170">
        <v>-0.11</v>
      </c>
      <c r="F103" s="280">
        <v>0.25</v>
      </c>
      <c r="G103" s="281">
        <v>0.40500000000000003</v>
      </c>
      <c r="H103" s="281">
        <v>0.40500000000000003</v>
      </c>
      <c r="I103" s="282">
        <v>0.505</v>
      </c>
      <c r="J103" s="281">
        <v>0.14000000000000001</v>
      </c>
      <c r="K103" s="281">
        <v>0.23</v>
      </c>
      <c r="L103" s="281">
        <v>1.28</v>
      </c>
      <c r="M103" s="280">
        <v>-0.22</v>
      </c>
      <c r="N103" s="281">
        <v>0.33</v>
      </c>
      <c r="O103" s="282">
        <v>0.49</v>
      </c>
      <c r="P103" s="230">
        <v>0.308</v>
      </c>
      <c r="Q103" s="199">
        <v>0.25</v>
      </c>
      <c r="R103" s="286">
        <v>0.25</v>
      </c>
      <c r="S103" s="176">
        <v>0.25</v>
      </c>
      <c r="T103" s="84" t="e">
        <v>#N/A</v>
      </c>
      <c r="U103" s="305">
        <v>0.25</v>
      </c>
      <c r="V103" s="35">
        <v>4.1780000000000008</v>
      </c>
      <c r="W103" s="35">
        <v>4.2764890734245009</v>
      </c>
      <c r="X103" s="179">
        <v>4.5380000000000003</v>
      </c>
      <c r="Y103" s="129" t="s">
        <v>105</v>
      </c>
      <c r="Z103" s="276">
        <v>0.14000000000000001</v>
      </c>
      <c r="AA103" s="292">
        <v>0.51173189316920276</v>
      </c>
      <c r="AB103" s="298">
        <v>5.9389329157248163</v>
      </c>
      <c r="AC103" s="123">
        <v>6.078932915724816</v>
      </c>
      <c r="AD103" s="179">
        <v>6.4506648088940191</v>
      </c>
      <c r="AE103" s="229">
        <v>4.9560000000000004</v>
      </c>
      <c r="AF103" s="184">
        <v>4.4280000000000008</v>
      </c>
      <c r="AG103" s="185">
        <v>5.1380000000000008</v>
      </c>
      <c r="AH103" s="234">
        <v>-0.15</v>
      </c>
      <c r="AI103" s="278">
        <v>1.4997383452209097</v>
      </c>
      <c r="AJ103" s="289">
        <v>5.5758926832136305E-2</v>
      </c>
      <c r="AK103" s="289">
        <v>5.9073965006843907E-2</v>
      </c>
      <c r="AL103" s="165">
        <v>0.72716139836526683</v>
      </c>
      <c r="AM103" s="188">
        <v>0.71371193212882611</v>
      </c>
      <c r="AN103" s="164">
        <v>0.40500000000000003</v>
      </c>
      <c r="AO103" s="189">
        <v>0.12</v>
      </c>
      <c r="AP103" s="48"/>
      <c r="AQ103" s="164">
        <v>-4.405411489407367</v>
      </c>
      <c r="AR103" s="190">
        <v>-3.9354114894073673</v>
      </c>
      <c r="AS103" s="48"/>
      <c r="AT103" s="267">
        <v>7.4999999999999997E-3</v>
      </c>
      <c r="AU103" s="48"/>
      <c r="AV103" s="164">
        <v>8.0000000000000002E-3</v>
      </c>
      <c r="AW103" s="236"/>
      <c r="AX103" s="165">
        <v>2.5000000000000001E-2</v>
      </c>
      <c r="AY103" s="165"/>
      <c r="AZ103" s="299">
        <v>1</v>
      </c>
      <c r="BA103" s="299">
        <v>1</v>
      </c>
      <c r="BB103" s="244">
        <v>-0.47</v>
      </c>
      <c r="BC103" s="239"/>
      <c r="BD103" s="166"/>
      <c r="BE103" s="48"/>
      <c r="BF103" s="130"/>
      <c r="BG103" s="48"/>
      <c r="BH103" s="103"/>
      <c r="BI103" s="103"/>
      <c r="BJ103" s="48"/>
      <c r="BK103" s="130"/>
      <c r="BL103" s="48"/>
      <c r="BM103" s="48"/>
      <c r="BN103" s="66"/>
      <c r="BO103" s="66"/>
      <c r="BP103" s="103"/>
      <c r="BQ103" s="48"/>
      <c r="BR103" s="103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</row>
    <row r="104" spans="1:85" x14ac:dyDescent="0.2">
      <c r="A104" s="167">
        <v>39083</v>
      </c>
      <c r="B104" s="272">
        <v>4.6980000000000004</v>
      </c>
      <c r="C104" s="304">
        <v>-0.47</v>
      </c>
      <c r="D104" s="170">
        <v>-0.37148255057970836</v>
      </c>
      <c r="E104" s="170">
        <v>-9.9999999999999645E-2</v>
      </c>
      <c r="F104" s="280">
        <v>0.26</v>
      </c>
      <c r="G104" s="281">
        <v>0.41499999999999998</v>
      </c>
      <c r="H104" s="281">
        <v>0.41499999999999998</v>
      </c>
      <c r="I104" s="282">
        <v>0.51500000000000001</v>
      </c>
      <c r="J104" s="281">
        <v>0.15</v>
      </c>
      <c r="K104" s="281">
        <v>0.24</v>
      </c>
      <c r="L104" s="281">
        <v>1.61</v>
      </c>
      <c r="M104" s="280">
        <v>-0.22</v>
      </c>
      <c r="N104" s="281">
        <v>0.33</v>
      </c>
      <c r="O104" s="282">
        <v>0.49</v>
      </c>
      <c r="P104" s="230">
        <v>0.378</v>
      </c>
      <c r="Q104" s="199">
        <v>0.2525</v>
      </c>
      <c r="R104" s="286">
        <v>0.2525</v>
      </c>
      <c r="S104" s="176">
        <v>0.2525</v>
      </c>
      <c r="T104" s="84" t="e">
        <v>#N/A</v>
      </c>
      <c r="U104" s="305">
        <v>0.2525</v>
      </c>
      <c r="V104" s="35">
        <v>4.2280000000000006</v>
      </c>
      <c r="W104" s="35">
        <v>4.326517449420292</v>
      </c>
      <c r="X104" s="179">
        <v>4.5980000000000008</v>
      </c>
      <c r="Y104" s="226"/>
      <c r="Z104" s="276">
        <v>0.14000000000000001</v>
      </c>
      <c r="AA104" s="292">
        <v>0.5257951794814808</v>
      </c>
      <c r="AB104" s="298">
        <v>6.0082757266154054</v>
      </c>
      <c r="AC104" s="123">
        <v>6.1482757266154051</v>
      </c>
      <c r="AD104" s="179">
        <v>6.5340709060968862</v>
      </c>
      <c r="AE104" s="229">
        <v>5.0760000000000005</v>
      </c>
      <c r="AF104" s="184">
        <v>4.4780000000000006</v>
      </c>
      <c r="AG104" s="185">
        <v>5.1880000000000006</v>
      </c>
      <c r="AH104" s="234">
        <v>-0.15</v>
      </c>
      <c r="AI104" s="278">
        <v>1.4993063753594944</v>
      </c>
      <c r="AJ104" s="289">
        <v>5.5824829171379403E-2</v>
      </c>
      <c r="AK104" s="289">
        <v>5.9142524700591004E-2</v>
      </c>
      <c r="AL104" s="165">
        <v>0.72350243161053696</v>
      </c>
      <c r="AM104" s="188">
        <v>0.70991610490953927</v>
      </c>
      <c r="AN104" s="164">
        <v>0.41499999999999998</v>
      </c>
      <c r="AO104" s="189">
        <v>0.12</v>
      </c>
      <c r="AP104" s="48"/>
      <c r="AQ104" s="164">
        <v>-4.4454090882625321</v>
      </c>
      <c r="AR104" s="190">
        <v>-3.9754090882625324</v>
      </c>
      <c r="AS104" s="48"/>
      <c r="AT104" s="267">
        <v>7.4999999999999997E-3</v>
      </c>
      <c r="AU104" s="48"/>
      <c r="AV104" s="164">
        <v>8.0000000000000002E-3</v>
      </c>
      <c r="AW104" s="236"/>
      <c r="AX104" s="165">
        <v>3.7499999999999999E-2</v>
      </c>
      <c r="AY104" s="165"/>
      <c r="AZ104" s="299">
        <v>1</v>
      </c>
      <c r="BA104" s="299">
        <v>1</v>
      </c>
      <c r="BB104" s="244">
        <v>-0.47</v>
      </c>
      <c r="BC104" s="239"/>
      <c r="BD104" s="166"/>
      <c r="BE104" s="48"/>
      <c r="BF104" s="130"/>
      <c r="BG104" s="48"/>
      <c r="BH104" s="103"/>
      <c r="BI104" s="103"/>
      <c r="BJ104" s="48"/>
      <c r="BK104" s="130"/>
      <c r="BL104" s="48"/>
      <c r="BM104" s="48"/>
      <c r="BN104" s="66"/>
      <c r="BO104" s="66"/>
      <c r="BP104" s="103"/>
      <c r="BQ104" s="48"/>
      <c r="BR104" s="103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</row>
    <row r="105" spans="1:85" x14ac:dyDescent="0.2">
      <c r="A105" s="167">
        <v>39114</v>
      </c>
      <c r="B105" s="272">
        <v>4.5780000000000003</v>
      </c>
      <c r="C105" s="304">
        <v>-0.47</v>
      </c>
      <c r="D105" s="170">
        <v>-0.37145412505505959</v>
      </c>
      <c r="E105" s="170">
        <v>-0.11</v>
      </c>
      <c r="F105" s="280">
        <v>0.25</v>
      </c>
      <c r="G105" s="281">
        <v>0.40500000000000003</v>
      </c>
      <c r="H105" s="281">
        <v>0.40500000000000003</v>
      </c>
      <c r="I105" s="282">
        <v>0.505</v>
      </c>
      <c r="J105" s="281">
        <v>0.14000000000000001</v>
      </c>
      <c r="K105" s="281">
        <v>0.23</v>
      </c>
      <c r="L105" s="281">
        <v>1.57</v>
      </c>
      <c r="M105" s="280">
        <v>-0.22</v>
      </c>
      <c r="N105" s="281">
        <v>0.33</v>
      </c>
      <c r="O105" s="282">
        <v>0.49</v>
      </c>
      <c r="P105" s="230">
        <v>0.248</v>
      </c>
      <c r="Q105" s="199">
        <v>0.24</v>
      </c>
      <c r="R105" s="286">
        <v>0.24</v>
      </c>
      <c r="S105" s="176">
        <v>0.24</v>
      </c>
      <c r="T105" s="84" t="e">
        <v>#N/A</v>
      </c>
      <c r="U105" s="305">
        <v>0.24</v>
      </c>
      <c r="V105" s="35">
        <v>4.1080000000000005</v>
      </c>
      <c r="W105" s="35">
        <v>4.2065458749449407</v>
      </c>
      <c r="X105" s="179">
        <v>4.468</v>
      </c>
      <c r="Y105" s="36"/>
      <c r="Z105" s="276">
        <v>0.14000000000000001</v>
      </c>
      <c r="AA105" s="292">
        <v>0.51143693257743639</v>
      </c>
      <c r="AB105" s="298">
        <v>5.8360636639669741</v>
      </c>
      <c r="AC105" s="123">
        <v>5.9760636639669737</v>
      </c>
      <c r="AD105" s="179">
        <v>6.3475005965444105</v>
      </c>
      <c r="AE105" s="229">
        <v>4.8260000000000005</v>
      </c>
      <c r="AF105" s="184">
        <v>4.3580000000000005</v>
      </c>
      <c r="AG105" s="185">
        <v>5.0680000000000005</v>
      </c>
      <c r="AH105" s="234">
        <v>-0.15</v>
      </c>
      <c r="AI105" s="278">
        <v>1.4988739009372782</v>
      </c>
      <c r="AJ105" s="289">
        <v>5.5890731512067998E-2</v>
      </c>
      <c r="AK105" s="289">
        <v>5.9211084395900414E-2</v>
      </c>
      <c r="AL105" s="165">
        <v>0.71985405074644704</v>
      </c>
      <c r="AM105" s="188">
        <v>0.70613249289779445</v>
      </c>
      <c r="AN105" s="164">
        <v>0.40500000000000003</v>
      </c>
      <c r="AO105" s="189">
        <v>0.13300000000000001</v>
      </c>
      <c r="AP105" s="48"/>
      <c r="AQ105" s="164">
        <v>-4.3353847736638995</v>
      </c>
      <c r="AR105" s="190">
        <v>-3.8653847736638998</v>
      </c>
      <c r="AS105" s="48"/>
      <c r="AT105" s="267">
        <v>7.4999999999999997E-3</v>
      </c>
      <c r="AU105" s="48"/>
      <c r="AV105" s="164">
        <v>8.0000000000000002E-3</v>
      </c>
      <c r="AW105" s="236"/>
      <c r="AX105" s="165">
        <v>4.2500000000000003E-2</v>
      </c>
      <c r="AY105" s="165"/>
      <c r="AZ105" s="299">
        <v>1</v>
      </c>
      <c r="BA105" s="299">
        <v>1</v>
      </c>
      <c r="BB105" s="244">
        <v>-0.47</v>
      </c>
      <c r="BC105" s="239"/>
      <c r="BD105" s="166"/>
      <c r="BE105" s="48"/>
      <c r="BF105" s="130"/>
      <c r="BG105" s="48"/>
      <c r="BH105" s="103"/>
      <c r="BI105" s="103"/>
      <c r="BJ105" s="48"/>
      <c r="BK105" s="130"/>
      <c r="BL105" s="48"/>
      <c r="BM105" s="48"/>
      <c r="BN105" s="66"/>
      <c r="BO105" s="66"/>
      <c r="BP105" s="103"/>
      <c r="BQ105" s="48"/>
      <c r="BR105" s="103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</row>
    <row r="106" spans="1:85" x14ac:dyDescent="0.2">
      <c r="A106" s="167">
        <v>39142</v>
      </c>
      <c r="B106" s="272">
        <v>4.4729999999999999</v>
      </c>
      <c r="C106" s="304">
        <v>-0.47</v>
      </c>
      <c r="D106" s="170">
        <v>-0.37142840778816399</v>
      </c>
      <c r="E106" s="170">
        <v>-0.115</v>
      </c>
      <c r="F106" s="280">
        <v>0.245</v>
      </c>
      <c r="G106" s="281">
        <v>0.4</v>
      </c>
      <c r="H106" s="281">
        <v>0.4</v>
      </c>
      <c r="I106" s="282">
        <v>0.5</v>
      </c>
      <c r="J106" s="281">
        <v>0.13500000000000001</v>
      </c>
      <c r="K106" s="281">
        <v>0.22500000000000001</v>
      </c>
      <c r="L106" s="281">
        <v>0.93</v>
      </c>
      <c r="M106" s="280">
        <v>-0.22</v>
      </c>
      <c r="N106" s="281">
        <v>0.33</v>
      </c>
      <c r="O106" s="282">
        <v>0.49</v>
      </c>
      <c r="P106" s="230">
        <v>6.8000000000000005E-2</v>
      </c>
      <c r="Q106" s="199">
        <v>0.23250000000000001</v>
      </c>
      <c r="R106" s="286">
        <v>0.23250000000000001</v>
      </c>
      <c r="S106" s="176">
        <v>0.23250000000000001</v>
      </c>
      <c r="T106" s="84" t="e">
        <v>#N/A</v>
      </c>
      <c r="U106" s="305">
        <v>0.23250000000000001</v>
      </c>
      <c r="V106" s="35">
        <v>4.0030000000000001</v>
      </c>
      <c r="W106" s="35">
        <v>4.1015715922118359</v>
      </c>
      <c r="X106" s="179">
        <v>4.3579999999999997</v>
      </c>
      <c r="Y106" s="36"/>
      <c r="Z106" s="276">
        <v>0.14000000000000001</v>
      </c>
      <c r="AA106" s="292">
        <v>0.50420206151476066</v>
      </c>
      <c r="AB106" s="298">
        <v>5.6854108513903929</v>
      </c>
      <c r="AC106" s="123">
        <v>5.8254108513903926</v>
      </c>
      <c r="AD106" s="179">
        <v>6.1896129129051536</v>
      </c>
      <c r="AE106" s="229">
        <v>4.5409999999999995</v>
      </c>
      <c r="AF106" s="184">
        <v>4.2530000000000001</v>
      </c>
      <c r="AG106" s="185">
        <v>4.9630000000000001</v>
      </c>
      <c r="AH106" s="234">
        <v>-0.15</v>
      </c>
      <c r="AI106" s="278">
        <v>1.4984828456718817</v>
      </c>
      <c r="AJ106" s="289">
        <v>5.5950256208126409E-2</v>
      </c>
      <c r="AK106" s="289">
        <v>5.9273009283329819E-2</v>
      </c>
      <c r="AL106" s="165">
        <v>0.71656785952873114</v>
      </c>
      <c r="AM106" s="188">
        <v>0.7027255531829979</v>
      </c>
      <c r="AN106" s="164">
        <v>0.4</v>
      </c>
      <c r="AO106" s="189">
        <v>0.12</v>
      </c>
      <c r="AP106" s="48"/>
      <c r="AQ106" s="164">
        <v>-4.3003677898245716</v>
      </c>
      <c r="AR106" s="190">
        <v>-3.8303677898245718</v>
      </c>
      <c r="AS106" s="48"/>
      <c r="AT106" s="267">
        <v>7.4999999999999997E-3</v>
      </c>
      <c r="AU106" s="48"/>
      <c r="AV106" s="164">
        <v>8.0000000000000002E-3</v>
      </c>
      <c r="AW106" s="236"/>
      <c r="AX106" s="165">
        <v>0.04</v>
      </c>
      <c r="AY106" s="165"/>
      <c r="AZ106" s="299">
        <v>0.75</v>
      </c>
      <c r="BA106" s="299">
        <v>0.75</v>
      </c>
      <c r="BB106" s="244">
        <v>-0.47</v>
      </c>
      <c r="BC106" s="239"/>
      <c r="BD106" s="166"/>
      <c r="BE106" s="48"/>
      <c r="BF106" s="130"/>
      <c r="BG106" s="48"/>
      <c r="BH106" s="103"/>
      <c r="BI106" s="103"/>
      <c r="BJ106" s="48"/>
      <c r="BK106" s="130"/>
      <c r="BL106" s="48"/>
      <c r="BM106" s="48"/>
      <c r="BN106" s="66"/>
      <c r="BO106" s="66"/>
      <c r="BP106" s="103"/>
      <c r="BQ106" s="48"/>
      <c r="BR106" s="103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</row>
    <row r="107" spans="1:85" x14ac:dyDescent="0.2">
      <c r="A107" s="167">
        <v>39173</v>
      </c>
      <c r="B107" s="272">
        <v>4.383</v>
      </c>
      <c r="C107" s="295">
        <v>-0.58499999999999996</v>
      </c>
      <c r="D107" s="170">
        <v>-0.48639988790465294</v>
      </c>
      <c r="E107" s="170">
        <v>-0.5145713485033232</v>
      </c>
      <c r="F107" s="280">
        <v>0.18</v>
      </c>
      <c r="G107" s="281">
        <v>0.18</v>
      </c>
      <c r="H107" s="281">
        <v>0.20499999999999999</v>
      </c>
      <c r="I107" s="282">
        <v>0.17499999999999999</v>
      </c>
      <c r="J107" s="281">
        <v>0.08</v>
      </c>
      <c r="K107" s="281">
        <v>0.17</v>
      </c>
      <c r="L107" s="281">
        <v>0.5</v>
      </c>
      <c r="M107" s="280">
        <v>-0.31</v>
      </c>
      <c r="N107" s="281">
        <v>0.43</v>
      </c>
      <c r="O107" s="282">
        <v>0.12</v>
      </c>
      <c r="P107" s="296">
        <v>-0.1</v>
      </c>
      <c r="Q107" s="199">
        <v>0.23250000000000001</v>
      </c>
      <c r="R107" s="286">
        <v>0.23250000000000001</v>
      </c>
      <c r="S107" s="176">
        <v>0.23250000000000001</v>
      </c>
      <c r="T107" s="84" t="e">
        <v>#N/A</v>
      </c>
      <c r="U107" s="305">
        <v>0.23250000000000001</v>
      </c>
      <c r="V107" s="35">
        <v>3.798</v>
      </c>
      <c r="W107" s="35">
        <v>3.8966001120953471</v>
      </c>
      <c r="X107" s="179">
        <v>3.8684286514966768</v>
      </c>
      <c r="Y107" s="36"/>
      <c r="Z107" s="276">
        <v>0.14000000000000001</v>
      </c>
      <c r="AA107" s="292">
        <v>0.1</v>
      </c>
      <c r="AB107" s="298">
        <v>5.3926916379752408</v>
      </c>
      <c r="AC107" s="123">
        <v>5.5326916379752404</v>
      </c>
      <c r="AD107" s="179">
        <v>5.4926916379752404</v>
      </c>
      <c r="AE107" s="229">
        <v>4.2830000000000004</v>
      </c>
      <c r="AF107" s="184">
        <v>4.0730000000000004</v>
      </c>
      <c r="AG107" s="185">
        <v>4.5030000000000001</v>
      </c>
      <c r="AH107" s="234">
        <v>-0.14499999999999999</v>
      </c>
      <c r="AI107" s="278">
        <v>1.4980494125317549</v>
      </c>
      <c r="AJ107" s="289">
        <v>5.6016158551567018E-2</v>
      </c>
      <c r="AK107" s="289">
        <v>5.9341568981612414E-2</v>
      </c>
      <c r="AL107" s="165">
        <v>0.71293969775123156</v>
      </c>
      <c r="AM107" s="188">
        <v>0.69896524567199048</v>
      </c>
      <c r="AN107" s="164">
        <v>0.18</v>
      </c>
      <c r="AO107" s="189">
        <v>0.124</v>
      </c>
      <c r="AP107" s="48"/>
      <c r="AQ107" s="164">
        <v>-4.4246007867846187</v>
      </c>
      <c r="AR107" s="190">
        <v>-3.8396007867846187</v>
      </c>
      <c r="AS107" s="48"/>
      <c r="AT107" s="267">
        <v>7.4999999999999997E-3</v>
      </c>
      <c r="AU107" s="48"/>
      <c r="AV107" s="164">
        <v>2.5000000000000001E-3</v>
      </c>
      <c r="AW107" s="236"/>
      <c r="AX107" s="165">
        <v>-0.09</v>
      </c>
      <c r="AY107" s="165"/>
      <c r="AZ107" s="299">
        <v>0.4</v>
      </c>
      <c r="BA107" s="299">
        <v>0.4</v>
      </c>
      <c r="BB107" s="244">
        <v>-0.58499999999999996</v>
      </c>
      <c r="BC107" s="239"/>
      <c r="BD107" s="166"/>
      <c r="BE107" s="48"/>
      <c r="BF107" s="130"/>
      <c r="BG107" s="48"/>
      <c r="BH107" s="103"/>
      <c r="BI107" s="103"/>
      <c r="BJ107" s="48"/>
      <c r="BK107" s="130"/>
      <c r="BL107" s="48"/>
      <c r="BM107" s="48"/>
      <c r="BN107" s="66"/>
      <c r="BO107" s="66"/>
      <c r="BP107" s="103"/>
      <c r="BQ107" s="48"/>
      <c r="BR107" s="103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</row>
    <row r="108" spans="1:85" x14ac:dyDescent="0.2">
      <c r="A108" s="167">
        <v>39203</v>
      </c>
      <c r="B108" s="272">
        <v>4.3630000000000004</v>
      </c>
      <c r="C108" s="300">
        <v>-0.58499999999999996</v>
      </c>
      <c r="D108" s="170">
        <v>-0.48637224076522578</v>
      </c>
      <c r="E108" s="170">
        <v>-0.51455160054658977</v>
      </c>
      <c r="F108" s="280">
        <v>0.17</v>
      </c>
      <c r="G108" s="281">
        <v>0.17</v>
      </c>
      <c r="H108" s="281">
        <v>0.19500000000000001</v>
      </c>
      <c r="I108" s="282">
        <v>0.16500000000000001</v>
      </c>
      <c r="J108" s="281">
        <v>7.0000000000000007E-2</v>
      </c>
      <c r="K108" s="281">
        <v>0.16</v>
      </c>
      <c r="L108" s="281">
        <v>0.44</v>
      </c>
      <c r="M108" s="280">
        <v>-0.31</v>
      </c>
      <c r="N108" s="281">
        <v>0.43</v>
      </c>
      <c r="O108" s="282">
        <v>0.12</v>
      </c>
      <c r="P108" s="230">
        <v>-0.1</v>
      </c>
      <c r="Q108" s="199">
        <v>0.23250000000000001</v>
      </c>
      <c r="R108" s="286">
        <v>0.23250000000000001</v>
      </c>
      <c r="S108" s="176">
        <v>0.23250000000000001</v>
      </c>
      <c r="T108" s="84" t="e">
        <v>#N/A</v>
      </c>
      <c r="U108" s="305">
        <v>0.23250000000000001</v>
      </c>
      <c r="V108" s="35">
        <v>3.7780000000000005</v>
      </c>
      <c r="W108" s="35">
        <v>3.8766277592347747</v>
      </c>
      <c r="X108" s="179">
        <v>3.8484483994534107</v>
      </c>
      <c r="Y108" s="36"/>
      <c r="Z108" s="276">
        <v>0.14000000000000001</v>
      </c>
      <c r="AA108" s="292">
        <v>0.1</v>
      </c>
      <c r="AB108" s="298">
        <v>5.3627903959670684</v>
      </c>
      <c r="AC108" s="123">
        <v>5.5027903959670681</v>
      </c>
      <c r="AD108" s="179">
        <v>5.4627903959670681</v>
      </c>
      <c r="AE108" s="229">
        <v>4.2630000000000008</v>
      </c>
      <c r="AF108" s="184">
        <v>4.0530000000000008</v>
      </c>
      <c r="AG108" s="185">
        <v>4.4830000000000005</v>
      </c>
      <c r="AH108" s="234">
        <v>-0.14499999999999999</v>
      </c>
      <c r="AI108" s="278">
        <v>1.4976294822677159</v>
      </c>
      <c r="AJ108" s="289">
        <v>5.6079935014337903E-2</v>
      </c>
      <c r="AK108" s="289">
        <v>5.9407917078213107E-2</v>
      </c>
      <c r="AL108" s="165">
        <v>0.70943872329255986</v>
      </c>
      <c r="AM108" s="188">
        <v>0.69533792399561756</v>
      </c>
      <c r="AN108" s="164">
        <v>0.17</v>
      </c>
      <c r="AO108" s="189">
        <v>0.12</v>
      </c>
      <c r="AP108" s="48"/>
      <c r="AQ108" s="164">
        <v>-4.38958104708228</v>
      </c>
      <c r="AR108" s="190">
        <v>-3.8045810470822801</v>
      </c>
      <c r="AS108" s="48"/>
      <c r="AT108" s="267">
        <v>7.4999999999999997E-3</v>
      </c>
      <c r="AU108" s="48"/>
      <c r="AV108" s="164">
        <v>2.5000000000000001E-3</v>
      </c>
      <c r="AW108" s="236"/>
      <c r="AX108" s="165">
        <v>-0.09</v>
      </c>
      <c r="AY108" s="165"/>
      <c r="AZ108" s="299">
        <v>0.45</v>
      </c>
      <c r="BA108" s="299">
        <v>0.45</v>
      </c>
      <c r="BB108" s="244">
        <v>-0.58499999999999996</v>
      </c>
      <c r="BC108" s="239"/>
      <c r="BD108" s="166"/>
      <c r="BE108" s="48"/>
      <c r="BF108" s="130"/>
      <c r="BG108" s="48"/>
      <c r="BH108" s="103"/>
      <c r="BI108" s="103"/>
      <c r="BJ108" s="48"/>
      <c r="BK108" s="130"/>
      <c r="BL108" s="48"/>
      <c r="BM108" s="48"/>
      <c r="BN108" s="66"/>
      <c r="BO108" s="66"/>
      <c r="BP108" s="103"/>
      <c r="BQ108" s="48"/>
      <c r="BR108" s="103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</row>
    <row r="109" spans="1:85" x14ac:dyDescent="0.2">
      <c r="A109" s="167">
        <v>39234</v>
      </c>
      <c r="B109" s="272">
        <v>4.391</v>
      </c>
      <c r="C109" s="300">
        <v>-0.58499999999999996</v>
      </c>
      <c r="D109" s="170">
        <v>-0.48634362319387137</v>
      </c>
      <c r="E109" s="170">
        <v>-0.5145311594241937</v>
      </c>
      <c r="F109" s="280">
        <v>0.16</v>
      </c>
      <c r="G109" s="281">
        <v>0.16</v>
      </c>
      <c r="H109" s="281">
        <v>0.185</v>
      </c>
      <c r="I109" s="282">
        <v>0.155</v>
      </c>
      <c r="J109" s="281">
        <v>0.06</v>
      </c>
      <c r="K109" s="281">
        <v>0.15</v>
      </c>
      <c r="L109" s="281">
        <v>0.44</v>
      </c>
      <c r="M109" s="280">
        <v>-0.31</v>
      </c>
      <c r="N109" s="281">
        <v>0.43</v>
      </c>
      <c r="O109" s="282">
        <v>0.12</v>
      </c>
      <c r="P109" s="230">
        <v>-0.1</v>
      </c>
      <c r="Q109" s="199">
        <v>0.2225</v>
      </c>
      <c r="R109" s="286">
        <v>0.2225</v>
      </c>
      <c r="S109" s="176">
        <v>0.2225</v>
      </c>
      <c r="T109" s="84" t="e">
        <v>#N/A</v>
      </c>
      <c r="U109" s="305">
        <v>0.2225</v>
      </c>
      <c r="V109" s="35">
        <v>3.806</v>
      </c>
      <c r="W109" s="35">
        <v>3.9046563768061286</v>
      </c>
      <c r="X109" s="179">
        <v>3.8764688405758063</v>
      </c>
      <c r="Y109" s="301" t="s">
        <v>114</v>
      </c>
      <c r="Z109" s="276">
        <v>0.14000000000000001</v>
      </c>
      <c r="AA109" s="292">
        <v>0.1</v>
      </c>
      <c r="AB109" s="298">
        <v>5.400968667713097</v>
      </c>
      <c r="AC109" s="123">
        <v>5.5409686677130967</v>
      </c>
      <c r="AD109" s="179">
        <v>5.5009686677130967</v>
      </c>
      <c r="AE109" s="229">
        <v>4.2910000000000004</v>
      </c>
      <c r="AF109" s="184">
        <v>4.0810000000000004</v>
      </c>
      <c r="AG109" s="185">
        <v>4.5110000000000001</v>
      </c>
      <c r="AH109" s="234">
        <v>-0.14499999999999999</v>
      </c>
      <c r="AI109" s="278">
        <v>1.4971950600847896</v>
      </c>
      <c r="AJ109" s="289">
        <v>5.6145837360623396E-2</v>
      </c>
      <c r="AK109" s="289">
        <v>5.9476476779570103E-2</v>
      </c>
      <c r="AL109" s="165">
        <v>0.70583156191967111</v>
      </c>
      <c r="AM109" s="188">
        <v>0.69160178518197712</v>
      </c>
      <c r="AN109" s="164">
        <v>0.16</v>
      </c>
      <c r="AO109" s="189">
        <v>0.124</v>
      </c>
      <c r="AP109" s="48"/>
      <c r="AQ109" s="164">
        <v>-4.4095606145040129</v>
      </c>
      <c r="AR109" s="190">
        <v>-3.824560614504013</v>
      </c>
      <c r="AS109" s="48"/>
      <c r="AT109" s="267">
        <v>7.4999999999999997E-3</v>
      </c>
      <c r="AU109" s="48"/>
      <c r="AV109" s="164">
        <v>2.5000000000000001E-3</v>
      </c>
      <c r="AW109" s="236"/>
      <c r="AX109" s="165">
        <v>-0.09</v>
      </c>
      <c r="AY109" s="165"/>
      <c r="AZ109" s="299">
        <v>0.45</v>
      </c>
      <c r="BA109" s="299">
        <v>0.45</v>
      </c>
      <c r="BB109" s="244">
        <v>-0.58499999999999996</v>
      </c>
      <c r="BC109" s="239"/>
      <c r="BD109" s="166"/>
      <c r="BE109" s="48"/>
      <c r="BF109" s="130"/>
      <c r="BG109" s="48"/>
      <c r="BH109" s="103"/>
      <c r="BI109" s="103"/>
      <c r="BJ109" s="48"/>
      <c r="BK109" s="130"/>
      <c r="BL109" s="48"/>
      <c r="BM109" s="48"/>
      <c r="BN109" s="66"/>
      <c r="BO109" s="66"/>
      <c r="BP109" s="103"/>
      <c r="BQ109" s="48"/>
      <c r="BR109" s="103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</row>
    <row r="110" spans="1:85" x14ac:dyDescent="0.2">
      <c r="A110" s="167">
        <v>39264</v>
      </c>
      <c r="B110" s="272">
        <v>4.4180000000000001</v>
      </c>
      <c r="C110" s="300">
        <v>-0.58499999999999996</v>
      </c>
      <c r="D110" s="170">
        <v>-0.48631588145349625</v>
      </c>
      <c r="E110" s="170">
        <v>-0.51451134389535458</v>
      </c>
      <c r="F110" s="280">
        <v>0.16</v>
      </c>
      <c r="G110" s="281">
        <v>0.16</v>
      </c>
      <c r="H110" s="281">
        <v>0.185</v>
      </c>
      <c r="I110" s="282">
        <v>0.155</v>
      </c>
      <c r="J110" s="281">
        <v>0.06</v>
      </c>
      <c r="K110" s="281">
        <v>0.15</v>
      </c>
      <c r="L110" s="281">
        <v>0.5</v>
      </c>
      <c r="M110" s="280">
        <v>-0.31</v>
      </c>
      <c r="N110" s="281">
        <v>0.43</v>
      </c>
      <c r="O110" s="282">
        <v>0.12</v>
      </c>
      <c r="P110" s="230">
        <v>-0.1</v>
      </c>
      <c r="Q110" s="199">
        <v>0.2225</v>
      </c>
      <c r="R110" s="286">
        <v>0.2225</v>
      </c>
      <c r="S110" s="176">
        <v>0.2225</v>
      </c>
      <c r="T110" s="84" t="e">
        <v>#N/A</v>
      </c>
      <c r="U110" s="305">
        <v>0.2225</v>
      </c>
      <c r="V110" s="35">
        <v>3.8330000000000002</v>
      </c>
      <c r="W110" s="35">
        <v>3.9316841185465039</v>
      </c>
      <c r="X110" s="179">
        <v>3.9034886561046456</v>
      </c>
      <c r="Y110" s="226">
        <v>5.752321376228104</v>
      </c>
      <c r="Z110" s="276">
        <v>0.14000000000000001</v>
      </c>
      <c r="AA110" s="292">
        <v>0.1</v>
      </c>
      <c r="AB110" s="298">
        <v>5.4377544016581147</v>
      </c>
      <c r="AC110" s="123">
        <v>5.5777544016581144</v>
      </c>
      <c r="AD110" s="179">
        <v>5.5377544016581144</v>
      </c>
      <c r="AE110" s="229">
        <v>4.3180000000000005</v>
      </c>
      <c r="AF110" s="184">
        <v>4.1080000000000005</v>
      </c>
      <c r="AG110" s="185">
        <v>4.5380000000000003</v>
      </c>
      <c r="AH110" s="234">
        <v>-0.14499999999999999</v>
      </c>
      <c r="AI110" s="278">
        <v>1.4967741737531446</v>
      </c>
      <c r="AJ110" s="289">
        <v>5.6209613826147607E-2</v>
      </c>
      <c r="AK110" s="289">
        <v>5.9542824879144515E-2</v>
      </c>
      <c r="AL110" s="165">
        <v>0.70235095631708122</v>
      </c>
      <c r="AM110" s="188">
        <v>0.68799788764805647</v>
      </c>
      <c r="AN110" s="164">
        <v>0.16</v>
      </c>
      <c r="AO110" s="189">
        <v>0.12</v>
      </c>
      <c r="AP110" s="48"/>
      <c r="AQ110" s="164">
        <v>-4.4345408072578136</v>
      </c>
      <c r="AR110" s="190">
        <v>-3.8495408072578137</v>
      </c>
      <c r="AS110" s="48"/>
      <c r="AT110" s="267">
        <v>7.4999999999999997E-3</v>
      </c>
      <c r="AU110" s="48"/>
      <c r="AV110" s="164">
        <v>2.5000000000000001E-3</v>
      </c>
      <c r="AW110" s="236"/>
      <c r="AX110" s="165">
        <v>-0.09</v>
      </c>
      <c r="AY110" s="165"/>
      <c r="AZ110" s="299">
        <v>0.5</v>
      </c>
      <c r="BA110" s="299">
        <v>0.5</v>
      </c>
      <c r="BB110" s="244">
        <v>-0.58499999999999996</v>
      </c>
      <c r="BC110" s="239"/>
      <c r="BD110" s="166"/>
      <c r="BE110" s="48"/>
      <c r="BF110" s="130"/>
      <c r="BG110" s="48"/>
      <c r="BH110" s="103"/>
      <c r="BI110" s="103"/>
      <c r="BJ110" s="48"/>
      <c r="BK110" s="130"/>
      <c r="BL110" s="48"/>
      <c r="BM110" s="48"/>
      <c r="BN110" s="66"/>
      <c r="BO110" s="66"/>
      <c r="BP110" s="103"/>
      <c r="BQ110" s="48"/>
      <c r="BR110" s="103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</row>
    <row r="111" spans="1:85" x14ac:dyDescent="0.2">
      <c r="A111" s="167">
        <v>39295</v>
      </c>
      <c r="B111" s="272">
        <v>4.4380000000000006</v>
      </c>
      <c r="C111" s="300">
        <v>-0.58499999999999996</v>
      </c>
      <c r="D111" s="170">
        <v>-0.48628716606122735</v>
      </c>
      <c r="E111" s="170">
        <v>-0.51449083290087705</v>
      </c>
      <c r="F111" s="280">
        <v>0.16</v>
      </c>
      <c r="G111" s="281">
        <v>0.16</v>
      </c>
      <c r="H111" s="281">
        <v>0.185</v>
      </c>
      <c r="I111" s="282">
        <v>0.155</v>
      </c>
      <c r="J111" s="281">
        <v>0.06</v>
      </c>
      <c r="K111" s="281">
        <v>0.15</v>
      </c>
      <c r="L111" s="281">
        <v>0.5</v>
      </c>
      <c r="M111" s="280">
        <v>-0.31</v>
      </c>
      <c r="N111" s="281">
        <v>0.43</v>
      </c>
      <c r="O111" s="282">
        <v>0.12</v>
      </c>
      <c r="P111" s="230">
        <v>-0.1</v>
      </c>
      <c r="Q111" s="199">
        <v>0.2225</v>
      </c>
      <c r="R111" s="286">
        <v>0.2225</v>
      </c>
      <c r="S111" s="176">
        <v>0.2225</v>
      </c>
      <c r="T111" s="84" t="e">
        <v>#N/A</v>
      </c>
      <c r="U111" s="305">
        <v>0.2225</v>
      </c>
      <c r="V111" s="35">
        <v>3.8530000000000006</v>
      </c>
      <c r="W111" s="35">
        <v>3.9517128339387733</v>
      </c>
      <c r="X111" s="179">
        <v>3.9235091670991236</v>
      </c>
      <c r="Y111" s="226">
        <v>5.8561200358379395</v>
      </c>
      <c r="Z111" s="276">
        <v>0.14000000000000001</v>
      </c>
      <c r="AA111" s="292">
        <v>0.1</v>
      </c>
      <c r="AB111" s="298">
        <v>5.4645376743471683</v>
      </c>
      <c r="AC111" s="123">
        <v>5.604537674347168</v>
      </c>
      <c r="AD111" s="179">
        <v>5.564537674347168</v>
      </c>
      <c r="AE111" s="229">
        <v>4.338000000000001</v>
      </c>
      <c r="AF111" s="184">
        <v>4.128000000000001</v>
      </c>
      <c r="AG111" s="185">
        <v>4.5580000000000007</v>
      </c>
      <c r="AH111" s="234">
        <v>-0.14499999999999999</v>
      </c>
      <c r="AI111" s="278">
        <v>1.496338764740728</v>
      </c>
      <c r="AJ111" s="289">
        <v>5.6275516175277901E-2</v>
      </c>
      <c r="AK111" s="289">
        <v>5.9611384583576017E-2</v>
      </c>
      <c r="AL111" s="165">
        <v>0.69876488925988489</v>
      </c>
      <c r="AM111" s="188">
        <v>0.68428598903097315</v>
      </c>
      <c r="AN111" s="164">
        <v>0.16</v>
      </c>
      <c r="AO111" s="189">
        <v>0.12</v>
      </c>
      <c r="AP111" s="48"/>
      <c r="AQ111" s="164">
        <v>-4.4745203048366697</v>
      </c>
      <c r="AR111" s="190">
        <v>-3.8895203048366698</v>
      </c>
      <c r="AS111" s="48"/>
      <c r="AT111" s="267">
        <v>7.4999999999999997E-3</v>
      </c>
      <c r="AU111" s="48"/>
      <c r="AV111" s="164">
        <v>2.5000000000000001E-3</v>
      </c>
      <c r="AW111" s="236"/>
      <c r="AX111" s="165">
        <v>-0.09</v>
      </c>
      <c r="AY111" s="165"/>
      <c r="AZ111" s="299">
        <v>0.55000000000000004</v>
      </c>
      <c r="BA111" s="299">
        <v>0.55000000000000004</v>
      </c>
      <c r="BB111" s="244">
        <v>-0.58499999999999996</v>
      </c>
      <c r="BC111" s="239"/>
      <c r="BD111" s="166"/>
      <c r="BE111" s="48"/>
      <c r="BF111" s="130"/>
      <c r="BG111" s="48"/>
      <c r="BH111" s="103"/>
      <c r="BI111" s="103"/>
      <c r="BJ111" s="48"/>
      <c r="BK111" s="130"/>
      <c r="BL111" s="48"/>
      <c r="BM111" s="48"/>
      <c r="BN111" s="66"/>
      <c r="BO111" s="66"/>
      <c r="BP111" s="103"/>
      <c r="BQ111" s="48"/>
      <c r="BR111" s="103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</row>
    <row r="112" spans="1:85" x14ac:dyDescent="0.2">
      <c r="A112" s="167">
        <v>39326</v>
      </c>
      <c r="B112" s="272">
        <v>4.4279999999999999</v>
      </c>
      <c r="C112" s="300">
        <v>-0.58499999999999996</v>
      </c>
      <c r="D112" s="170">
        <v>-0.4862584009055233</v>
      </c>
      <c r="E112" s="170">
        <v>-0.51447028636108838</v>
      </c>
      <c r="F112" s="280">
        <v>0.18</v>
      </c>
      <c r="G112" s="281">
        <v>0.18</v>
      </c>
      <c r="H112" s="281">
        <v>0.20499999999999999</v>
      </c>
      <c r="I112" s="282">
        <v>0.17499999999999999</v>
      </c>
      <c r="J112" s="281">
        <v>0.08</v>
      </c>
      <c r="K112" s="281">
        <v>0.17</v>
      </c>
      <c r="L112" s="281">
        <v>0.46</v>
      </c>
      <c r="M112" s="280">
        <v>-0.31</v>
      </c>
      <c r="N112" s="281">
        <v>0.43</v>
      </c>
      <c r="O112" s="282">
        <v>0.12</v>
      </c>
      <c r="P112" s="230">
        <v>-0.1</v>
      </c>
      <c r="Q112" s="199">
        <v>0.2225</v>
      </c>
      <c r="R112" s="286">
        <v>0.2225</v>
      </c>
      <c r="S112" s="176">
        <v>0.2225</v>
      </c>
      <c r="T112" s="84" t="e">
        <v>#N/A</v>
      </c>
      <c r="U112" s="305">
        <v>0.2225</v>
      </c>
      <c r="V112" s="35">
        <v>3.843</v>
      </c>
      <c r="W112" s="35">
        <v>3.9417415990944766</v>
      </c>
      <c r="X112" s="179">
        <v>3.9135297136389116</v>
      </c>
      <c r="Y112" s="226">
        <v>5.6781794765067923</v>
      </c>
      <c r="Z112" s="276">
        <v>0.14000000000000001</v>
      </c>
      <c r="AA112" s="292">
        <v>0.1</v>
      </c>
      <c r="AB112" s="298">
        <v>5.44876733751516</v>
      </c>
      <c r="AC112" s="123">
        <v>5.5887673375151596</v>
      </c>
      <c r="AD112" s="179">
        <v>5.5487673375151596</v>
      </c>
      <c r="AE112" s="229">
        <v>4.3280000000000003</v>
      </c>
      <c r="AF112" s="184">
        <v>4.1180000000000003</v>
      </c>
      <c r="AG112" s="185">
        <v>4.548</v>
      </c>
      <c r="AH112" s="234">
        <v>-0.14499999999999999</v>
      </c>
      <c r="AI112" s="278">
        <v>1.4959028550740032</v>
      </c>
      <c r="AJ112" s="289">
        <v>5.6341418525854607E-2</v>
      </c>
      <c r="AK112" s="289">
        <v>5.9679944289569208E-2</v>
      </c>
      <c r="AL112" s="165">
        <v>0.69518957708983731</v>
      </c>
      <c r="AM112" s="188">
        <v>0.68058643533139773</v>
      </c>
      <c r="AN112" s="164">
        <v>0.18</v>
      </c>
      <c r="AO112" s="189">
        <v>0.124</v>
      </c>
      <c r="AP112" s="48"/>
      <c r="AQ112" s="164">
        <v>-4.4744997668850743</v>
      </c>
      <c r="AR112" s="190">
        <v>-3.8894997668850744</v>
      </c>
      <c r="AS112" s="48"/>
      <c r="AT112" s="267">
        <v>7.4999999999999997E-3</v>
      </c>
      <c r="AU112" s="48"/>
      <c r="AV112" s="164">
        <v>2.5000000000000001E-3</v>
      </c>
      <c r="AW112" s="236"/>
      <c r="AX112" s="165">
        <v>-0.09</v>
      </c>
      <c r="AY112" s="165"/>
      <c r="AZ112" s="299">
        <v>0.55000000000000004</v>
      </c>
      <c r="BA112" s="299">
        <v>0.55000000000000004</v>
      </c>
      <c r="BB112" s="244">
        <v>-0.58499999999999996</v>
      </c>
      <c r="BC112" s="239"/>
      <c r="BD112" s="166"/>
      <c r="BE112" s="48"/>
      <c r="BF112" s="130"/>
      <c r="BG112" s="48"/>
      <c r="BH112" s="103"/>
      <c r="BI112" s="103"/>
      <c r="BJ112" s="48"/>
      <c r="BK112" s="130"/>
      <c r="BL112" s="48"/>
      <c r="BM112" s="48"/>
      <c r="BN112" s="66"/>
      <c r="BO112" s="66"/>
      <c r="BP112" s="103"/>
      <c r="BQ112" s="48"/>
      <c r="BR112" s="103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</row>
    <row r="113" spans="1:85" x14ac:dyDescent="0.2">
      <c r="A113" s="167">
        <v>39356</v>
      </c>
      <c r="B113" s="272">
        <v>4.4380000000000006</v>
      </c>
      <c r="C113" s="300">
        <v>-0.58499999999999996</v>
      </c>
      <c r="D113" s="170">
        <v>-0.48623051624408609</v>
      </c>
      <c r="E113" s="170">
        <v>-0.51445036874577577</v>
      </c>
      <c r="F113" s="280">
        <v>0.19</v>
      </c>
      <c r="G113" s="281">
        <v>0.19</v>
      </c>
      <c r="H113" s="281">
        <v>0.215</v>
      </c>
      <c r="I113" s="282">
        <v>0.185</v>
      </c>
      <c r="J113" s="281">
        <v>0.09</v>
      </c>
      <c r="K113" s="281">
        <v>0.18</v>
      </c>
      <c r="L113" s="281">
        <v>0.47</v>
      </c>
      <c r="M113" s="280">
        <v>-0.31</v>
      </c>
      <c r="N113" s="281">
        <v>0.43</v>
      </c>
      <c r="O113" s="282">
        <v>0.12</v>
      </c>
      <c r="P113" s="230">
        <v>-0.1</v>
      </c>
      <c r="Q113" s="199">
        <v>0.2225</v>
      </c>
      <c r="R113" s="286">
        <v>0.2225</v>
      </c>
      <c r="S113" s="176">
        <v>0.2225</v>
      </c>
      <c r="T113" s="84" t="e">
        <v>#N/A</v>
      </c>
      <c r="U113" s="305">
        <v>0.2225</v>
      </c>
      <c r="V113" s="35">
        <v>3.8530000000000006</v>
      </c>
      <c r="W113" s="35">
        <v>3.9517694837559145</v>
      </c>
      <c r="X113" s="179">
        <v>3.9235496312542248</v>
      </c>
      <c r="Y113" s="129" t="s">
        <v>107</v>
      </c>
      <c r="Z113" s="276">
        <v>0.14000000000000001</v>
      </c>
      <c r="AA113" s="292">
        <v>0.1</v>
      </c>
      <c r="AB113" s="298">
        <v>5.4614034566896006</v>
      </c>
      <c r="AC113" s="123">
        <v>5.6014034566896003</v>
      </c>
      <c r="AD113" s="179">
        <v>5.5614034566896002</v>
      </c>
      <c r="AE113" s="229">
        <v>4.338000000000001</v>
      </c>
      <c r="AF113" s="184">
        <v>4.128000000000001</v>
      </c>
      <c r="AG113" s="185">
        <v>4.5580000000000007</v>
      </c>
      <c r="AH113" s="234">
        <v>-0.14499999999999999</v>
      </c>
      <c r="AI113" s="278">
        <v>1.4954805308593571</v>
      </c>
      <c r="AJ113" s="289">
        <v>5.6405194995530615E-2</v>
      </c>
      <c r="AK113" s="289">
        <v>5.9746292393630711E-2</v>
      </c>
      <c r="AL113" s="165">
        <v>0.69173985917293734</v>
      </c>
      <c r="AM113" s="188">
        <v>0.677017992023902</v>
      </c>
      <c r="AN113" s="164">
        <v>0.19</v>
      </c>
      <c r="AO113" s="189">
        <v>0.12</v>
      </c>
      <c r="AP113" s="48"/>
      <c r="AQ113" s="164">
        <v>-4.4844798575950708</v>
      </c>
      <c r="AR113" s="190">
        <v>-3.8994798575950709</v>
      </c>
      <c r="AS113" s="48"/>
      <c r="AT113" s="267">
        <v>7.4999999999999997E-3</v>
      </c>
      <c r="AU113" s="48"/>
      <c r="AV113" s="164">
        <v>2.5000000000000001E-3</v>
      </c>
      <c r="AW113" s="236"/>
      <c r="AX113" s="165">
        <v>-0.09</v>
      </c>
      <c r="AY113" s="165"/>
      <c r="AZ113" s="299">
        <v>0.6</v>
      </c>
      <c r="BA113" s="299">
        <v>0.6</v>
      </c>
      <c r="BB113" s="244">
        <v>-0.58499999999999996</v>
      </c>
      <c r="BC113" s="239"/>
      <c r="BD113" s="166"/>
      <c r="BE113" s="48"/>
      <c r="BF113" s="130"/>
      <c r="BG113" s="48"/>
      <c r="BH113" s="103"/>
      <c r="BI113" s="103"/>
      <c r="BJ113" s="48"/>
      <c r="BK113" s="130"/>
      <c r="BL113" s="48"/>
      <c r="BM113" s="48"/>
      <c r="BN113" s="66"/>
      <c r="BO113" s="66"/>
      <c r="BP113" s="103"/>
      <c r="BQ113" s="48"/>
      <c r="BR113" s="103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</row>
    <row r="114" spans="1:85" x14ac:dyDescent="0.2">
      <c r="A114" s="271">
        <v>39387</v>
      </c>
      <c r="B114" s="272">
        <v>4.5830000000000002</v>
      </c>
      <c r="C114" s="279">
        <v>-0.52</v>
      </c>
      <c r="D114" s="170">
        <v>-0.42825867784678362</v>
      </c>
      <c r="E114" s="170">
        <v>-0.1275</v>
      </c>
      <c r="F114" s="280">
        <v>0.24249999999999999</v>
      </c>
      <c r="G114" s="281">
        <v>0.39250000000000002</v>
      </c>
      <c r="H114" s="281">
        <v>0.39250000000000002</v>
      </c>
      <c r="I114" s="282">
        <v>0.49249999999999999</v>
      </c>
      <c r="J114" s="281">
        <v>0.1225</v>
      </c>
      <c r="K114" s="281">
        <v>0.2225</v>
      </c>
      <c r="L114" s="281">
        <v>0.86</v>
      </c>
      <c r="M114" s="280">
        <v>-0.22</v>
      </c>
      <c r="N114" s="281">
        <v>0.33</v>
      </c>
      <c r="O114" s="282">
        <v>0.49</v>
      </c>
      <c r="P114" s="230">
        <v>0</v>
      </c>
      <c r="Q114" s="199">
        <v>0.2225</v>
      </c>
      <c r="R114" s="286">
        <v>0.2225</v>
      </c>
      <c r="S114" s="176">
        <v>0.2225</v>
      </c>
      <c r="T114" s="84" t="e">
        <v>#N/A</v>
      </c>
      <c r="U114" s="305">
        <v>0.2225</v>
      </c>
      <c r="V114" s="35">
        <v>4.0630000000000006</v>
      </c>
      <c r="W114" s="35">
        <v>4.1547413221532166</v>
      </c>
      <c r="X114" s="179">
        <v>4.4554999999999998</v>
      </c>
      <c r="Y114" s="226"/>
      <c r="Z114" s="276">
        <v>0.13</v>
      </c>
      <c r="AA114" s="292">
        <v>0.55618339481508006</v>
      </c>
      <c r="AB114" s="298">
        <v>5.757383778684531</v>
      </c>
      <c r="AC114" s="123">
        <v>5.8873837786845309</v>
      </c>
      <c r="AD114" s="179">
        <v>6.3135671734996111</v>
      </c>
      <c r="AE114" s="229">
        <v>4.5830000000000002</v>
      </c>
      <c r="AF114" s="184">
        <v>4.3630000000000004</v>
      </c>
      <c r="AG114" s="185">
        <v>5.0730000000000004</v>
      </c>
      <c r="AH114" s="234">
        <v>-0.15</v>
      </c>
      <c r="AI114" s="278">
        <v>1.4950436377070602</v>
      </c>
      <c r="AJ114" s="289">
        <v>5.647109734895131E-2</v>
      </c>
      <c r="AK114" s="289">
        <v>5.9814852102697103E-2</v>
      </c>
      <c r="AL114" s="165">
        <v>0.68818577609268661</v>
      </c>
      <c r="AM114" s="188">
        <v>0.67334277886640503</v>
      </c>
      <c r="AN114" s="164">
        <v>0.39250000000000002</v>
      </c>
      <c r="AO114" s="189">
        <v>0.124</v>
      </c>
      <c r="AP114" s="48"/>
      <c r="AQ114" s="164">
        <v>-4.3078016007673723</v>
      </c>
      <c r="AR114" s="190">
        <v>-3.7878016007673723</v>
      </c>
      <c r="AS114" s="48"/>
      <c r="AT114" s="267">
        <v>7.4999999999999997E-3</v>
      </c>
      <c r="AU114" s="48"/>
      <c r="AV114" s="164">
        <v>8.0000000000000002E-3</v>
      </c>
      <c r="AW114" s="236"/>
      <c r="AX114" s="165">
        <v>5.0000000000000001E-3</v>
      </c>
      <c r="AY114" s="165"/>
      <c r="AZ114" s="299">
        <v>0.8</v>
      </c>
      <c r="BA114" s="299">
        <v>0.8</v>
      </c>
      <c r="BB114" s="244">
        <v>-0.52</v>
      </c>
      <c r="BC114" s="239"/>
      <c r="BD114" s="166"/>
      <c r="BE114" s="48"/>
      <c r="BF114" s="130"/>
      <c r="BG114" s="48"/>
      <c r="BH114" s="103"/>
      <c r="BI114" s="103"/>
      <c r="BJ114" s="48"/>
      <c r="BK114" s="130"/>
      <c r="BL114" s="48"/>
      <c r="BM114" s="48"/>
      <c r="BN114" s="66"/>
      <c r="BO114" s="66"/>
      <c r="BP114" s="103"/>
      <c r="BQ114" s="48"/>
      <c r="BR114" s="103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</row>
    <row r="115" spans="1:85" x14ac:dyDescent="0.2">
      <c r="A115" s="167">
        <v>39417</v>
      </c>
      <c r="B115" s="272">
        <v>4.718</v>
      </c>
      <c r="C115" s="304">
        <v>-0.52</v>
      </c>
      <c r="D115" s="170">
        <v>-0.42823269680171006</v>
      </c>
      <c r="E115" s="170">
        <v>-0.1075</v>
      </c>
      <c r="F115" s="280">
        <v>0.26250000000000001</v>
      </c>
      <c r="G115" s="281">
        <v>0.41249999999999998</v>
      </c>
      <c r="H115" s="281">
        <v>0.41249999999999998</v>
      </c>
      <c r="I115" s="282">
        <v>0.51249999999999996</v>
      </c>
      <c r="J115" s="281">
        <v>0.14249999999999999</v>
      </c>
      <c r="K115" s="281">
        <v>0.24249999999999999</v>
      </c>
      <c r="L115" s="281">
        <v>1.28</v>
      </c>
      <c r="M115" s="280">
        <v>-0.22</v>
      </c>
      <c r="N115" s="281">
        <v>0.33</v>
      </c>
      <c r="O115" s="282">
        <v>0.49</v>
      </c>
      <c r="P115" s="230">
        <v>0.06</v>
      </c>
      <c r="Q115" s="199">
        <v>0.2225</v>
      </c>
      <c r="R115" s="286">
        <v>0.2225</v>
      </c>
      <c r="S115" s="176">
        <v>0.2225</v>
      </c>
      <c r="T115" s="84" t="e">
        <v>#N/A</v>
      </c>
      <c r="U115" s="305">
        <v>0.2225</v>
      </c>
      <c r="V115" s="35">
        <v>4.1980000000000004</v>
      </c>
      <c r="W115" s="35">
        <v>4.2897673031982899</v>
      </c>
      <c r="X115" s="179">
        <v>4.6105</v>
      </c>
      <c r="Y115" s="129" t="s">
        <v>105</v>
      </c>
      <c r="Z115" s="276">
        <v>0.13</v>
      </c>
      <c r="AA115" s="292">
        <v>0.58435846026910099</v>
      </c>
      <c r="AB115" s="298">
        <v>5.9469983423265136</v>
      </c>
      <c r="AC115" s="123">
        <v>6.0769983423265135</v>
      </c>
      <c r="AD115" s="179">
        <v>6.5313568025956146</v>
      </c>
      <c r="AE115" s="229">
        <v>4.7779999999999996</v>
      </c>
      <c r="AF115" s="184">
        <v>4.4980000000000002</v>
      </c>
      <c r="AG115" s="185">
        <v>5.2080000000000002</v>
      </c>
      <c r="AH115" s="234">
        <v>-0.15</v>
      </c>
      <c r="AI115" s="278">
        <v>1.4946203628064891</v>
      </c>
      <c r="AJ115" s="289">
        <v>5.6534873821380213E-2</v>
      </c>
      <c r="AK115" s="289">
        <v>5.9881200209732609E-2</v>
      </c>
      <c r="AL115" s="165">
        <v>0.68475664394576286</v>
      </c>
      <c r="AM115" s="188">
        <v>0.6697979212096673</v>
      </c>
      <c r="AN115" s="164">
        <v>0.41249999999999998</v>
      </c>
      <c r="AO115" s="189">
        <v>0.12</v>
      </c>
      <c r="AP115" s="48"/>
      <c r="AQ115" s="164">
        <v>-4.4228044323319198</v>
      </c>
      <c r="AR115" s="190">
        <v>-3.9028044323319198</v>
      </c>
      <c r="AS115" s="48"/>
      <c r="AT115" s="267">
        <v>7.4999999999999997E-3</v>
      </c>
      <c r="AU115" s="48"/>
      <c r="AV115" s="164">
        <v>8.0000000000000002E-3</v>
      </c>
      <c r="AW115" s="236"/>
      <c r="AX115" s="165">
        <v>2.5000000000000001E-2</v>
      </c>
      <c r="AY115" s="165"/>
      <c r="AZ115" s="299">
        <v>1</v>
      </c>
      <c r="BA115" s="299">
        <v>1</v>
      </c>
      <c r="BB115" s="244">
        <v>-0.52</v>
      </c>
      <c r="BC115" s="239"/>
      <c r="BD115" s="166"/>
      <c r="BE115" s="48"/>
      <c r="BF115" s="130"/>
      <c r="BG115" s="48"/>
      <c r="BH115" s="103"/>
      <c r="BI115" s="103"/>
      <c r="BJ115" s="48"/>
      <c r="BK115" s="130"/>
      <c r="BL115" s="48"/>
      <c r="BM115" s="48"/>
      <c r="BN115" s="66"/>
      <c r="BO115" s="66"/>
      <c r="BP115" s="103"/>
      <c r="BQ115" s="48"/>
      <c r="BR115" s="103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</row>
    <row r="116" spans="1:85" x14ac:dyDescent="0.2">
      <c r="A116" s="167">
        <v>39448</v>
      </c>
      <c r="B116" s="272">
        <v>4.7730000000000006</v>
      </c>
      <c r="C116" s="304">
        <v>-0.52</v>
      </c>
      <c r="D116" s="170">
        <v>-0.4282058041331851</v>
      </c>
      <c r="E116" s="170">
        <v>-9.7500000000000142E-2</v>
      </c>
      <c r="F116" s="280">
        <v>0.27250000000000002</v>
      </c>
      <c r="G116" s="281">
        <v>0.42249999999999999</v>
      </c>
      <c r="H116" s="281">
        <v>0.42249999999999999</v>
      </c>
      <c r="I116" s="282">
        <v>0.52249999999999996</v>
      </c>
      <c r="J116" s="281">
        <v>0.1525</v>
      </c>
      <c r="K116" s="281">
        <v>0.2525</v>
      </c>
      <c r="L116" s="281">
        <v>1.61</v>
      </c>
      <c r="M116" s="280">
        <v>-0.22</v>
      </c>
      <c r="N116" s="281">
        <v>0.33</v>
      </c>
      <c r="O116" s="282">
        <v>0.49</v>
      </c>
      <c r="P116" s="230">
        <v>0.13</v>
      </c>
      <c r="Q116" s="199">
        <v>0.2225</v>
      </c>
      <c r="R116" s="286">
        <v>0.2225</v>
      </c>
      <c r="S116" s="176">
        <v>0.2225</v>
      </c>
      <c r="T116" s="84" t="e">
        <v>#N/A</v>
      </c>
      <c r="U116" s="305">
        <v>0.2225</v>
      </c>
      <c r="V116" s="35">
        <v>4.2530000000000001</v>
      </c>
      <c r="W116" s="35">
        <v>4.3447941958668155</v>
      </c>
      <c r="X116" s="179">
        <v>4.6755000000000004</v>
      </c>
      <c r="Y116" s="226"/>
      <c r="Z116" s="276">
        <v>0.13</v>
      </c>
      <c r="AA116" s="292">
        <v>0.59834937798998755</v>
      </c>
      <c r="AB116" s="298">
        <v>6.0231477031749501</v>
      </c>
      <c r="AC116" s="123">
        <v>6.15314770317495</v>
      </c>
      <c r="AD116" s="179">
        <v>6.6214970811649376</v>
      </c>
      <c r="AE116" s="229">
        <v>4.9030000000000005</v>
      </c>
      <c r="AF116" s="184">
        <v>4.5530000000000008</v>
      </c>
      <c r="AG116" s="185">
        <v>5.2630000000000008</v>
      </c>
      <c r="AH116" s="234">
        <v>-0.15</v>
      </c>
      <c r="AI116" s="278">
        <v>1.4941824883895956</v>
      </c>
      <c r="AJ116" s="289">
        <v>5.6600776177644807E-2</v>
      </c>
      <c r="AK116" s="289">
        <v>5.9949759921873513E-2</v>
      </c>
      <c r="AL116" s="165">
        <v>0.68122387479856206</v>
      </c>
      <c r="AM116" s="188">
        <v>0.66614711020740502</v>
      </c>
      <c r="AN116" s="164">
        <v>0.42249999999999999</v>
      </c>
      <c r="AO116" s="189">
        <v>0.12</v>
      </c>
      <c r="AP116" s="48"/>
      <c r="AQ116" s="164">
        <v>-4.4677987742017127</v>
      </c>
      <c r="AR116" s="190">
        <v>-3.9477987742017127</v>
      </c>
      <c r="AS116" s="48"/>
      <c r="AT116" s="267">
        <v>7.4999999999999997E-3</v>
      </c>
      <c r="AU116" s="48"/>
      <c r="AV116" s="164">
        <v>8.0000000000000002E-3</v>
      </c>
      <c r="AW116" s="236"/>
      <c r="AX116" s="165">
        <v>3.7499999999999999E-2</v>
      </c>
      <c r="AY116" s="165"/>
      <c r="AZ116" s="299">
        <v>1</v>
      </c>
      <c r="BA116" s="299">
        <v>1</v>
      </c>
      <c r="BB116" s="244">
        <v>-0.52</v>
      </c>
      <c r="BC116" s="239"/>
      <c r="BD116" s="166"/>
      <c r="BE116" s="48"/>
      <c r="BF116" s="130"/>
      <c r="BG116" s="48"/>
      <c r="BH116" s="103"/>
      <c r="BI116" s="103"/>
      <c r="BJ116" s="48"/>
      <c r="BK116" s="130"/>
      <c r="BL116" s="48"/>
      <c r="BM116" s="48"/>
      <c r="BN116" s="66"/>
      <c r="BO116" s="66"/>
      <c r="BP116" s="103"/>
      <c r="BQ116" s="48"/>
      <c r="BR116" s="103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</row>
    <row r="117" spans="1:85" x14ac:dyDescent="0.2">
      <c r="A117" s="167">
        <v>39479</v>
      </c>
      <c r="B117" s="272">
        <v>4.6530000000000005</v>
      </c>
      <c r="C117" s="304">
        <v>-0.52</v>
      </c>
      <c r="D117" s="170">
        <v>-0.42817886509667513</v>
      </c>
      <c r="E117" s="170">
        <v>-0.10750000000000082</v>
      </c>
      <c r="F117" s="280">
        <v>0.26250000000000001</v>
      </c>
      <c r="G117" s="281">
        <v>0.41249999999999998</v>
      </c>
      <c r="H117" s="281">
        <v>0.41249999999999998</v>
      </c>
      <c r="I117" s="282">
        <v>0.51249999999999996</v>
      </c>
      <c r="J117" s="281">
        <v>0.14249999999999999</v>
      </c>
      <c r="K117" s="281">
        <v>0.24249999999999999</v>
      </c>
      <c r="L117" s="281">
        <v>1.57</v>
      </c>
      <c r="M117" s="280">
        <v>-0.22</v>
      </c>
      <c r="N117" s="281">
        <v>0.33</v>
      </c>
      <c r="O117" s="282">
        <v>0.49</v>
      </c>
      <c r="P117" s="230">
        <v>0</v>
      </c>
      <c r="Q117" s="199">
        <v>0.2225</v>
      </c>
      <c r="R117" s="286">
        <v>0.2225</v>
      </c>
      <c r="S117" s="176">
        <v>0.2225</v>
      </c>
      <c r="T117" s="84" t="e">
        <v>#N/A</v>
      </c>
      <c r="U117" s="305">
        <v>0.2225</v>
      </c>
      <c r="V117" s="35">
        <v>4.1330000000000009</v>
      </c>
      <c r="W117" s="35">
        <v>4.2248211349033253</v>
      </c>
      <c r="X117" s="179">
        <v>4.5454999999999997</v>
      </c>
      <c r="Y117" s="36"/>
      <c r="Z117" s="276">
        <v>0.13</v>
      </c>
      <c r="AA117" s="292">
        <v>0.58401587016387779</v>
      </c>
      <c r="AB117" s="298">
        <v>5.8514850700298426</v>
      </c>
      <c r="AC117" s="123">
        <v>5.9814850700298425</v>
      </c>
      <c r="AD117" s="179">
        <v>6.4355009401937204</v>
      </c>
      <c r="AE117" s="229">
        <v>4.6530000000000005</v>
      </c>
      <c r="AF117" s="184">
        <v>4.4330000000000007</v>
      </c>
      <c r="AG117" s="185">
        <v>5.1430000000000007</v>
      </c>
      <c r="AH117" s="234">
        <v>-0.15</v>
      </c>
      <c r="AI117" s="278">
        <v>1.4937441161493841</v>
      </c>
      <c r="AJ117" s="289">
        <v>5.6666678535355813E-2</v>
      </c>
      <c r="AK117" s="289">
        <v>6.0018319635575204E-2</v>
      </c>
      <c r="AL117" s="165">
        <v>0.67770196869004717</v>
      </c>
      <c r="AM117" s="188">
        <v>0.66250872266597538</v>
      </c>
      <c r="AN117" s="164">
        <v>0.41249999999999998</v>
      </c>
      <c r="AO117" s="189">
        <v>0.13300000000000001</v>
      </c>
      <c r="AP117" s="48"/>
      <c r="AQ117" s="164">
        <v>-4.3577792014016863</v>
      </c>
      <c r="AR117" s="190">
        <v>-3.8377792014016863</v>
      </c>
      <c r="AS117" s="48"/>
      <c r="AT117" s="267">
        <v>7.4999999999999997E-3</v>
      </c>
      <c r="AU117" s="48"/>
      <c r="AV117" s="164">
        <v>8.0000000000000002E-3</v>
      </c>
      <c r="AW117" s="236"/>
      <c r="AX117" s="165">
        <v>4.2500000000000003E-2</v>
      </c>
      <c r="AY117" s="165"/>
      <c r="AZ117" s="299">
        <v>1</v>
      </c>
      <c r="BA117" s="299">
        <v>1</v>
      </c>
      <c r="BB117" s="244">
        <v>-0.52</v>
      </c>
      <c r="BC117" s="239"/>
      <c r="BD117" s="166"/>
      <c r="BE117" s="48"/>
      <c r="BF117" s="130"/>
      <c r="BG117" s="48"/>
      <c r="BH117" s="103"/>
      <c r="BI117" s="103"/>
      <c r="BJ117" s="48"/>
      <c r="BK117" s="130"/>
      <c r="BL117" s="48"/>
      <c r="BM117" s="48"/>
      <c r="BN117" s="66"/>
      <c r="BO117" s="66"/>
      <c r="BP117" s="103"/>
      <c r="BQ117" s="48"/>
      <c r="BR117" s="103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</row>
    <row r="118" spans="1:85" x14ac:dyDescent="0.2">
      <c r="A118" s="167">
        <v>39508</v>
      </c>
      <c r="B118" s="272">
        <v>4.548</v>
      </c>
      <c r="C118" s="304">
        <v>-0.52</v>
      </c>
      <c r="D118" s="170">
        <v>-0.42815887620237447</v>
      </c>
      <c r="E118" s="170">
        <v>-0.11250000000000071</v>
      </c>
      <c r="F118" s="280">
        <v>0.25750000000000001</v>
      </c>
      <c r="G118" s="281">
        <v>0.40749999999999997</v>
      </c>
      <c r="H118" s="281">
        <v>0.40749999999999997</v>
      </c>
      <c r="I118" s="282">
        <v>0.50749999999999995</v>
      </c>
      <c r="J118" s="281">
        <v>0.13750000000000001</v>
      </c>
      <c r="K118" s="281">
        <v>0.23749999999999999</v>
      </c>
      <c r="L118" s="281">
        <v>0.93</v>
      </c>
      <c r="M118" s="280">
        <v>-0.22</v>
      </c>
      <c r="N118" s="281">
        <v>0.33</v>
      </c>
      <c r="O118" s="282">
        <v>0.49</v>
      </c>
      <c r="P118" s="230">
        <v>-0.18</v>
      </c>
      <c r="Q118" s="199">
        <v>0.20749999999999999</v>
      </c>
      <c r="R118" s="286">
        <v>0.20749999999999999</v>
      </c>
      <c r="S118" s="176">
        <v>0.20749999999999999</v>
      </c>
      <c r="T118" s="84" t="e">
        <v>#N/A</v>
      </c>
      <c r="U118" s="305">
        <v>0.20749999999999999</v>
      </c>
      <c r="V118" s="35">
        <v>4.0280000000000005</v>
      </c>
      <c r="W118" s="35">
        <v>4.1198411237976256</v>
      </c>
      <c r="X118" s="179">
        <v>4.4354999999999993</v>
      </c>
      <c r="Y118" s="36"/>
      <c r="Z118" s="276">
        <v>0.13</v>
      </c>
      <c r="AA118" s="292">
        <v>0.57681132165512583</v>
      </c>
      <c r="AB118" s="298">
        <v>5.7015852849738646</v>
      </c>
      <c r="AC118" s="123">
        <v>5.8315852849738645</v>
      </c>
      <c r="AD118" s="179">
        <v>6.2783966066289905</v>
      </c>
      <c r="AE118" s="229">
        <v>4.3680000000000003</v>
      </c>
      <c r="AF118" s="184">
        <v>4.3280000000000003</v>
      </c>
      <c r="AG118" s="185">
        <v>5.0380000000000003</v>
      </c>
      <c r="AH118" s="234">
        <v>-0.15</v>
      </c>
      <c r="AI118" s="278">
        <v>1.4934190080494998</v>
      </c>
      <c r="AJ118" s="289">
        <v>5.6728329129361217E-2</v>
      </c>
      <c r="AK118" s="289">
        <v>6.0074088069636211E-2</v>
      </c>
      <c r="AL118" s="165">
        <v>0.67441713489999822</v>
      </c>
      <c r="AM118" s="188">
        <v>0.65915403705100772</v>
      </c>
      <c r="AN118" s="164">
        <v>0.40749999999999997</v>
      </c>
      <c r="AO118" s="189">
        <v>0.12</v>
      </c>
      <c r="AP118" s="48"/>
      <c r="AQ118" s="164">
        <v>-4.3227537238331744</v>
      </c>
      <c r="AR118" s="190">
        <v>-3.8027537238331743</v>
      </c>
      <c r="AS118" s="48"/>
      <c r="AT118" s="267">
        <v>7.4999999999999997E-3</v>
      </c>
      <c r="AU118" s="48"/>
      <c r="AV118" s="164">
        <v>8.0000000000000002E-3</v>
      </c>
      <c r="AW118" s="236"/>
      <c r="AX118" s="165">
        <v>0.04</v>
      </c>
      <c r="AY118" s="165"/>
      <c r="AZ118" s="299">
        <v>0.75</v>
      </c>
      <c r="BA118" s="299">
        <v>0.75</v>
      </c>
      <c r="BB118" s="244">
        <v>-0.52</v>
      </c>
      <c r="BC118" s="239"/>
      <c r="BD118" s="166"/>
      <c r="BE118" s="48"/>
      <c r="BF118" s="130"/>
      <c r="BG118" s="48"/>
      <c r="BH118" s="103"/>
      <c r="BI118" s="103"/>
      <c r="BJ118" s="48"/>
      <c r="BK118" s="130"/>
      <c r="BL118" s="48"/>
      <c r="BM118" s="48"/>
      <c r="BN118" s="66"/>
      <c r="BO118" s="66"/>
      <c r="BP118" s="103"/>
      <c r="BQ118" s="48"/>
      <c r="BR118" s="103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</row>
    <row r="119" spans="1:85" x14ac:dyDescent="0.2">
      <c r="A119" s="167">
        <v>39539</v>
      </c>
      <c r="B119" s="272">
        <v>4.4580000000000002</v>
      </c>
      <c r="C119" s="295">
        <v>-0.47</v>
      </c>
      <c r="D119" s="170">
        <v>-0.37814690001563989</v>
      </c>
      <c r="E119" s="170">
        <v>-0.39934376924280013</v>
      </c>
      <c r="F119" s="280">
        <v>0.1825</v>
      </c>
      <c r="G119" s="281">
        <v>0.1825</v>
      </c>
      <c r="H119" s="281">
        <v>0.20749999999999999</v>
      </c>
      <c r="I119" s="282">
        <v>0.17749999999999999</v>
      </c>
      <c r="J119" s="281">
        <v>8.2500000000000004E-2</v>
      </c>
      <c r="K119" s="281">
        <v>0.17249999999999999</v>
      </c>
      <c r="L119" s="281">
        <v>0.5</v>
      </c>
      <c r="M119" s="280">
        <v>-0.31</v>
      </c>
      <c r="N119" s="281">
        <v>0.43</v>
      </c>
      <c r="O119" s="282">
        <v>0.12</v>
      </c>
      <c r="P119" s="230">
        <v>-0.28999999999999998</v>
      </c>
      <c r="Q119" s="199">
        <v>0.2</v>
      </c>
      <c r="R119" s="286">
        <v>0.20749999999999999</v>
      </c>
      <c r="S119" s="176">
        <v>0.20749999999999999</v>
      </c>
      <c r="T119" s="84" t="e">
        <v>#N/A</v>
      </c>
      <c r="U119" s="305">
        <v>0.20749999999999999</v>
      </c>
      <c r="V119" s="35">
        <v>3.9880000000000004</v>
      </c>
      <c r="W119" s="35">
        <v>4.0798530999843603</v>
      </c>
      <c r="X119" s="179">
        <v>4.0586562307572001</v>
      </c>
      <c r="Y119" s="36"/>
      <c r="Z119" s="276">
        <v>0.13</v>
      </c>
      <c r="AA119" s="292">
        <v>0.1</v>
      </c>
      <c r="AB119" s="298">
        <v>5.644229754774476</v>
      </c>
      <c r="AC119" s="123">
        <v>5.7742297547744759</v>
      </c>
      <c r="AD119" s="179">
        <v>5.7442297547744756</v>
      </c>
      <c r="AE119" s="229">
        <v>4.1680000000000001</v>
      </c>
      <c r="AF119" s="184">
        <v>4.1480000000000006</v>
      </c>
      <c r="AG119" s="185">
        <v>4.5780000000000003</v>
      </c>
      <c r="AH119" s="234">
        <v>-0.14499999999999999</v>
      </c>
      <c r="AI119" s="278">
        <v>1.493224289908059</v>
      </c>
      <c r="AJ119" s="289">
        <v>5.6794231489869514E-2</v>
      </c>
      <c r="AK119" s="289">
        <v>6.0119065032550704E-2</v>
      </c>
      <c r="AL119" s="165">
        <v>0.67091631191089318</v>
      </c>
      <c r="AM119" s="188">
        <v>0.65564694596916029</v>
      </c>
      <c r="AN119" s="164">
        <v>0.1825</v>
      </c>
      <c r="AO119" s="189">
        <v>0.124</v>
      </c>
      <c r="AP119" s="48"/>
      <c r="AQ119" s="164">
        <v>-4.4993733026493343</v>
      </c>
      <c r="AR119" s="190">
        <v>-4.0293733026493346</v>
      </c>
      <c r="AS119" s="48"/>
      <c r="AT119" s="267">
        <v>7.4999999999999997E-3</v>
      </c>
      <c r="AU119" s="48"/>
      <c r="AV119" s="164">
        <v>2.5000000000000001E-3</v>
      </c>
      <c r="AW119" s="236"/>
      <c r="AX119" s="165">
        <v>-0.09</v>
      </c>
      <c r="AY119" s="165"/>
      <c r="AZ119" s="299">
        <v>0.4</v>
      </c>
      <c r="BA119" s="299">
        <v>0.4</v>
      </c>
      <c r="BB119" s="244">
        <v>-0.47</v>
      </c>
      <c r="BC119" s="239"/>
      <c r="BD119" s="166"/>
      <c r="BE119" s="48"/>
      <c r="BF119" s="130"/>
      <c r="BG119" s="48"/>
      <c r="BH119" s="103"/>
      <c r="BI119" s="103"/>
      <c r="BJ119" s="48"/>
      <c r="BK119" s="130"/>
      <c r="BL119" s="48"/>
      <c r="BM119" s="48"/>
      <c r="BN119" s="66"/>
      <c r="BO119" s="66"/>
      <c r="BP119" s="103"/>
      <c r="BQ119" s="48"/>
      <c r="BR119" s="103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</row>
    <row r="120" spans="1:85" x14ac:dyDescent="0.2">
      <c r="A120" s="167">
        <v>39569</v>
      </c>
      <c r="B120" s="272">
        <v>4.4380000000000006</v>
      </c>
      <c r="C120" s="300">
        <v>-0.47</v>
      </c>
      <c r="D120" s="170">
        <v>-0.37813561114001004</v>
      </c>
      <c r="E120" s="170">
        <v>-0.39933508549231522</v>
      </c>
      <c r="F120" s="280">
        <v>0.17249999999999999</v>
      </c>
      <c r="G120" s="281">
        <v>0.17249999999999999</v>
      </c>
      <c r="H120" s="281">
        <v>0.19750000000000001</v>
      </c>
      <c r="I120" s="282">
        <v>0.16750000000000001</v>
      </c>
      <c r="J120" s="281">
        <v>7.2499999999999995E-2</v>
      </c>
      <c r="K120" s="281">
        <v>0.16250000000000001</v>
      </c>
      <c r="L120" s="281">
        <v>0.44</v>
      </c>
      <c r="M120" s="280">
        <v>-0.31</v>
      </c>
      <c r="N120" s="281">
        <v>0.43</v>
      </c>
      <c r="O120" s="282">
        <v>0.12</v>
      </c>
      <c r="P120" s="230">
        <v>-0.28999999999999998</v>
      </c>
      <c r="Q120" s="199">
        <v>0.2</v>
      </c>
      <c r="R120" s="286">
        <v>0.20749999999999999</v>
      </c>
      <c r="S120" s="176">
        <v>0.20749999999999999</v>
      </c>
      <c r="T120" s="84" t="e">
        <v>#N/A</v>
      </c>
      <c r="U120" s="305">
        <v>0.20749999999999999</v>
      </c>
      <c r="V120" s="35">
        <v>3.9680000000000009</v>
      </c>
      <c r="W120" s="35">
        <v>4.0598643888599906</v>
      </c>
      <c r="X120" s="179">
        <v>4.0386649145076854</v>
      </c>
      <c r="Y120" s="36"/>
      <c r="Z120" s="276">
        <v>0.13</v>
      </c>
      <c r="AA120" s="292">
        <v>0.1</v>
      </c>
      <c r="AB120" s="298">
        <v>5.6152335676688665</v>
      </c>
      <c r="AC120" s="123">
        <v>5.7452335676688664</v>
      </c>
      <c r="AD120" s="179">
        <v>5.7152335676688661</v>
      </c>
      <c r="AE120" s="229">
        <v>4.1480000000000006</v>
      </c>
      <c r="AF120" s="184">
        <v>4.128000000000001</v>
      </c>
      <c r="AG120" s="185">
        <v>4.5580000000000007</v>
      </c>
      <c r="AH120" s="234">
        <v>-0.14499999999999999</v>
      </c>
      <c r="AI120" s="278">
        <v>1.4930407930873091</v>
      </c>
      <c r="AJ120" s="289">
        <v>5.6858007969157014E-2</v>
      </c>
      <c r="AK120" s="289">
        <v>6.016259112633332E-2</v>
      </c>
      <c r="AL120" s="165">
        <v>0.66753881765555201</v>
      </c>
      <c r="AM120" s="188">
        <v>0.65226615558181256</v>
      </c>
      <c r="AN120" s="164">
        <v>0.17249999999999999</v>
      </c>
      <c r="AO120" s="189">
        <v>0.12</v>
      </c>
      <c r="AP120" s="48"/>
      <c r="AQ120" s="164">
        <v>-4.4643646225285467</v>
      </c>
      <c r="AR120" s="190">
        <v>-3.994364622528547</v>
      </c>
      <c r="AS120" s="48"/>
      <c r="AT120" s="267">
        <v>7.4999999999999997E-3</v>
      </c>
      <c r="AU120" s="48"/>
      <c r="AV120" s="164">
        <v>2.5000000000000001E-3</v>
      </c>
      <c r="AW120" s="236"/>
      <c r="AX120" s="165">
        <v>-0.09</v>
      </c>
      <c r="AY120" s="165"/>
      <c r="AZ120" s="299">
        <v>0.45</v>
      </c>
      <c r="BA120" s="299">
        <v>0.45</v>
      </c>
      <c r="BB120" s="244">
        <v>-0.47</v>
      </c>
      <c r="BC120" s="239"/>
      <c r="BD120" s="166"/>
      <c r="BE120" s="48"/>
      <c r="BF120" s="130"/>
      <c r="BG120" s="48"/>
      <c r="BH120" s="103"/>
      <c r="BI120" s="103"/>
      <c r="BJ120" s="48"/>
      <c r="BK120" s="130"/>
      <c r="BL120" s="48"/>
      <c r="BM120" s="48"/>
      <c r="BN120" s="66"/>
      <c r="BO120" s="66"/>
      <c r="BP120" s="103"/>
      <c r="BQ120" s="48"/>
      <c r="BR120" s="103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</row>
    <row r="121" spans="1:85" x14ac:dyDescent="0.2">
      <c r="A121" s="167">
        <v>39600</v>
      </c>
      <c r="B121" s="272">
        <v>4.4660000000000002</v>
      </c>
      <c r="C121" s="300">
        <v>-0.47</v>
      </c>
      <c r="D121" s="170">
        <v>-0.37812425707640962</v>
      </c>
      <c r="E121" s="170">
        <v>-0.39932635159723784</v>
      </c>
      <c r="F121" s="280">
        <v>0.16250000000000001</v>
      </c>
      <c r="G121" s="281">
        <v>0.16250000000000001</v>
      </c>
      <c r="H121" s="281">
        <v>0.1875</v>
      </c>
      <c r="I121" s="282">
        <v>0.1575</v>
      </c>
      <c r="J121" s="281">
        <v>6.25E-2</v>
      </c>
      <c r="K121" s="281">
        <v>0.1525</v>
      </c>
      <c r="L121" s="281">
        <v>0.44</v>
      </c>
      <c r="M121" s="280">
        <v>-0.31</v>
      </c>
      <c r="N121" s="281">
        <v>0.43</v>
      </c>
      <c r="O121" s="282">
        <v>0.12</v>
      </c>
      <c r="P121" s="230">
        <v>-0.28999999999999998</v>
      </c>
      <c r="Q121" s="199">
        <v>0.2</v>
      </c>
      <c r="R121" s="286">
        <v>0.20749999999999999</v>
      </c>
      <c r="S121" s="176">
        <v>0.20749999999999999</v>
      </c>
      <c r="T121" s="84" t="e">
        <v>#N/A</v>
      </c>
      <c r="U121" s="305">
        <v>0.20749999999999999</v>
      </c>
      <c r="V121" s="35">
        <v>3.9960000000000004</v>
      </c>
      <c r="W121" s="35">
        <v>4.0878757429235906</v>
      </c>
      <c r="X121" s="179">
        <v>4.0666736484027624</v>
      </c>
      <c r="Y121" s="301" t="s">
        <v>115</v>
      </c>
      <c r="Z121" s="276">
        <v>0.13</v>
      </c>
      <c r="AA121" s="292">
        <v>0.1</v>
      </c>
      <c r="AB121" s="298">
        <v>5.6541583607332555</v>
      </c>
      <c r="AC121" s="123">
        <v>5.7841583607332554</v>
      </c>
      <c r="AD121" s="179">
        <v>5.7541583607332552</v>
      </c>
      <c r="AE121" s="229">
        <v>4.1760000000000002</v>
      </c>
      <c r="AF121" s="184">
        <v>4.1560000000000006</v>
      </c>
      <c r="AG121" s="185">
        <v>4.5860000000000003</v>
      </c>
      <c r="AH121" s="234">
        <v>-0.14499999999999999</v>
      </c>
      <c r="AI121" s="278">
        <v>1.4928562821425888</v>
      </c>
      <c r="AJ121" s="289">
        <v>5.6923910332508813E-2</v>
      </c>
      <c r="AK121" s="289">
        <v>6.0207568090569819E-2</v>
      </c>
      <c r="AL121" s="165">
        <v>0.66405950450470486</v>
      </c>
      <c r="AM121" s="188">
        <v>0.64878625851854965</v>
      </c>
      <c r="AN121" s="164">
        <v>0.16250000000000001</v>
      </c>
      <c r="AO121" s="189">
        <v>0.124</v>
      </c>
      <c r="AP121" s="48"/>
      <c r="AQ121" s="164">
        <v>-4.4843558922841256</v>
      </c>
      <c r="AR121" s="190">
        <v>-4.0143558922841258</v>
      </c>
      <c r="AS121" s="48"/>
      <c r="AT121" s="267">
        <v>7.4999999999999997E-3</v>
      </c>
      <c r="AU121" s="48"/>
      <c r="AV121" s="164">
        <v>2.5000000000000001E-3</v>
      </c>
      <c r="AW121" s="236"/>
      <c r="AX121" s="165">
        <v>-0.09</v>
      </c>
      <c r="AY121" s="165"/>
      <c r="AZ121" s="299">
        <v>0.45</v>
      </c>
      <c r="BA121" s="299">
        <v>0.45</v>
      </c>
      <c r="BB121" s="244">
        <v>-0.47</v>
      </c>
      <c r="BC121" s="239"/>
      <c r="BD121" s="166"/>
      <c r="BE121" s="48"/>
      <c r="BF121" s="130"/>
      <c r="BG121" s="48"/>
      <c r="BH121" s="103"/>
      <c r="BI121" s="103"/>
      <c r="BJ121" s="48"/>
      <c r="BK121" s="130"/>
      <c r="BL121" s="48"/>
      <c r="BM121" s="48"/>
      <c r="BN121" s="66"/>
      <c r="BO121" s="66"/>
      <c r="BP121" s="103"/>
      <c r="BQ121" s="48"/>
      <c r="BR121" s="103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</row>
    <row r="122" spans="1:85" x14ac:dyDescent="0.2">
      <c r="A122" s="167">
        <v>39630</v>
      </c>
      <c r="B122" s="272">
        <v>4.4930000000000003</v>
      </c>
      <c r="C122" s="300">
        <v>-0.47</v>
      </c>
      <c r="D122" s="170">
        <v>-0.37811357043073723</v>
      </c>
      <c r="E122" s="170">
        <v>-0.3993181311005678</v>
      </c>
      <c r="F122" s="280">
        <v>0.16250000000000001</v>
      </c>
      <c r="G122" s="281">
        <v>0.16250000000000001</v>
      </c>
      <c r="H122" s="281">
        <v>0.1875</v>
      </c>
      <c r="I122" s="282">
        <v>0.1575</v>
      </c>
      <c r="J122" s="281">
        <v>6.25E-2</v>
      </c>
      <c r="K122" s="281">
        <v>0.1525</v>
      </c>
      <c r="L122" s="281">
        <v>0.5</v>
      </c>
      <c r="M122" s="280">
        <v>-0.31</v>
      </c>
      <c r="N122" s="281">
        <v>0.43</v>
      </c>
      <c r="O122" s="282">
        <v>0.12</v>
      </c>
      <c r="P122" s="230">
        <v>-0.28999999999999998</v>
      </c>
      <c r="Q122" s="199">
        <v>0.19500000000000001</v>
      </c>
      <c r="R122" s="286">
        <v>0.20250000000000001</v>
      </c>
      <c r="S122" s="176">
        <v>0.20250000000000001</v>
      </c>
      <c r="T122" s="84" t="e">
        <v>#N/A</v>
      </c>
      <c r="U122" s="305">
        <v>0.20250000000000001</v>
      </c>
      <c r="V122" s="35">
        <v>4.0230000000000006</v>
      </c>
      <c r="W122" s="35">
        <v>4.1148864295692631</v>
      </c>
      <c r="X122" s="179">
        <v>4.0936818688994325</v>
      </c>
      <c r="Y122" s="226">
        <v>5.8858152792234231</v>
      </c>
      <c r="Z122" s="276">
        <v>0.13</v>
      </c>
      <c r="AA122" s="292">
        <v>0.1</v>
      </c>
      <c r="AB122" s="298">
        <v>5.6917000959948938</v>
      </c>
      <c r="AC122" s="123">
        <v>5.8217000959948937</v>
      </c>
      <c r="AD122" s="179">
        <v>5.7917000959948934</v>
      </c>
      <c r="AE122" s="229">
        <v>4.2030000000000003</v>
      </c>
      <c r="AF122" s="184">
        <v>4.1830000000000007</v>
      </c>
      <c r="AG122" s="185">
        <v>4.6130000000000004</v>
      </c>
      <c r="AH122" s="234">
        <v>-0.14499999999999999</v>
      </c>
      <c r="AI122" s="278">
        <v>1.4926826588317146</v>
      </c>
      <c r="AJ122" s="289">
        <v>5.6987686814548209E-2</v>
      </c>
      <c r="AK122" s="289">
        <v>6.0251094185632209E-2</v>
      </c>
      <c r="AL122" s="165">
        <v>0.6607028617085039</v>
      </c>
      <c r="AM122" s="188">
        <v>0.64543174366019107</v>
      </c>
      <c r="AN122" s="164">
        <v>0.16250000000000001</v>
      </c>
      <c r="AO122" s="189">
        <v>0.12</v>
      </c>
      <c r="AP122" s="48"/>
      <c r="AQ122" s="164">
        <v>-4.5093476752235189</v>
      </c>
      <c r="AR122" s="190">
        <v>-4.0393476752235191</v>
      </c>
      <c r="AS122" s="48"/>
      <c r="AT122" s="267">
        <v>7.4999999999999997E-3</v>
      </c>
      <c r="AU122" s="48"/>
      <c r="AV122" s="164">
        <v>2.5000000000000001E-3</v>
      </c>
      <c r="AW122" s="236"/>
      <c r="AX122" s="165">
        <v>-0.09</v>
      </c>
      <c r="AY122" s="165"/>
      <c r="AZ122" s="299">
        <v>0.5</v>
      </c>
      <c r="BA122" s="299">
        <v>0.5</v>
      </c>
      <c r="BB122" s="244">
        <v>-0.47</v>
      </c>
      <c r="BC122" s="239"/>
      <c r="BD122" s="166"/>
      <c r="BE122" s="48"/>
      <c r="BF122" s="130"/>
      <c r="BG122" s="48"/>
      <c r="BH122" s="103"/>
      <c r="BI122" s="103"/>
      <c r="BJ122" s="48"/>
      <c r="BK122" s="130"/>
      <c r="BL122" s="48"/>
      <c r="BM122" s="48"/>
      <c r="BN122" s="66"/>
      <c r="BO122" s="66"/>
      <c r="BP122" s="103"/>
      <c r="BQ122" s="48"/>
      <c r="BR122" s="103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</row>
    <row r="123" spans="1:85" x14ac:dyDescent="0.2">
      <c r="A123" s="167">
        <v>39661</v>
      </c>
      <c r="B123" s="272">
        <v>4.5129999999999999</v>
      </c>
      <c r="C123" s="300">
        <v>-0.47</v>
      </c>
      <c r="D123" s="170">
        <v>-0.37810283884630813</v>
      </c>
      <c r="E123" s="170">
        <v>-0.39930987603562151</v>
      </c>
      <c r="F123" s="280">
        <v>0.16250000000000001</v>
      </c>
      <c r="G123" s="281">
        <v>0.16250000000000001</v>
      </c>
      <c r="H123" s="281">
        <v>0.1875</v>
      </c>
      <c r="I123" s="282">
        <v>0.1575</v>
      </c>
      <c r="J123" s="281">
        <v>6.25E-2</v>
      </c>
      <c r="K123" s="281">
        <v>0.1525</v>
      </c>
      <c r="L123" s="281">
        <v>0.5</v>
      </c>
      <c r="M123" s="280">
        <v>-0.31</v>
      </c>
      <c r="N123" s="281">
        <v>0.43</v>
      </c>
      <c r="O123" s="282">
        <v>0.12</v>
      </c>
      <c r="P123" s="230">
        <v>-0.28999999999999998</v>
      </c>
      <c r="Q123" s="199">
        <v>0.19500000000000001</v>
      </c>
      <c r="R123" s="286">
        <v>0.20250000000000001</v>
      </c>
      <c r="S123" s="176">
        <v>0.20250000000000001</v>
      </c>
      <c r="T123" s="84" t="e">
        <v>#N/A</v>
      </c>
      <c r="U123" s="305">
        <v>0.20250000000000001</v>
      </c>
      <c r="V123" s="35">
        <v>4.0430000000000001</v>
      </c>
      <c r="W123" s="35">
        <v>4.1348971611536918</v>
      </c>
      <c r="X123" s="179">
        <v>4.1136901239643784</v>
      </c>
      <c r="Y123" s="226">
        <v>6.0274058465929663</v>
      </c>
      <c r="Z123" s="276">
        <v>0.13</v>
      </c>
      <c r="AA123" s="292">
        <v>0.1</v>
      </c>
      <c r="AB123" s="298">
        <v>5.7193279248418074</v>
      </c>
      <c r="AC123" s="123">
        <v>5.8493279248418073</v>
      </c>
      <c r="AD123" s="179">
        <v>5.8193279248418071</v>
      </c>
      <c r="AE123" s="229">
        <v>4.2229999999999999</v>
      </c>
      <c r="AF123" s="184">
        <v>4.2030000000000003</v>
      </c>
      <c r="AG123" s="185">
        <v>4.633</v>
      </c>
      <c r="AH123" s="234">
        <v>-0.14499999999999999</v>
      </c>
      <c r="AI123" s="278">
        <v>1.4925083460479589</v>
      </c>
      <c r="AJ123" s="289">
        <v>5.7053589180744012E-2</v>
      </c>
      <c r="AK123" s="289">
        <v>6.0296071151191698E-2</v>
      </c>
      <c r="AL123" s="165">
        <v>0.65724513085380587</v>
      </c>
      <c r="AM123" s="188">
        <v>0.64197895497296231</v>
      </c>
      <c r="AN123" s="164">
        <v>0.16250000000000001</v>
      </c>
      <c r="AO123" s="189">
        <v>0.12</v>
      </c>
      <c r="AP123" s="48"/>
      <c r="AQ123" s="164">
        <v>-4.5493394236090854</v>
      </c>
      <c r="AR123" s="190">
        <v>-4.0793394236090856</v>
      </c>
      <c r="AS123" s="48"/>
      <c r="AT123" s="267">
        <v>7.4999999999999997E-3</v>
      </c>
      <c r="AU123" s="48"/>
      <c r="AV123" s="164">
        <v>2.5000000000000001E-3</v>
      </c>
      <c r="AW123" s="236"/>
      <c r="AX123" s="165">
        <v>-0.09</v>
      </c>
      <c r="AY123" s="165"/>
      <c r="AZ123" s="299">
        <v>0.55000000000000004</v>
      </c>
      <c r="BA123" s="299">
        <v>0.55000000000000004</v>
      </c>
      <c r="BB123" s="244">
        <v>-0.47</v>
      </c>
      <c r="BC123" s="239"/>
      <c r="BD123" s="166"/>
      <c r="BE123" s="48"/>
      <c r="BF123" s="130"/>
      <c r="BG123" s="48"/>
      <c r="BH123" s="103"/>
      <c r="BI123" s="103"/>
      <c r="BJ123" s="48"/>
      <c r="BK123" s="130"/>
      <c r="BL123" s="48"/>
      <c r="BM123" s="48"/>
      <c r="BN123" s="66"/>
      <c r="BO123" s="66"/>
      <c r="BP123" s="103"/>
      <c r="BQ123" s="48"/>
      <c r="BR123" s="103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</row>
    <row r="124" spans="1:85" x14ac:dyDescent="0.2">
      <c r="A124" s="167">
        <v>39692</v>
      </c>
      <c r="B124" s="272">
        <v>4.5030000000000001</v>
      </c>
      <c r="C124" s="300">
        <v>-0.47</v>
      </c>
      <c r="D124" s="170">
        <v>-0.37809242373219654</v>
      </c>
      <c r="E124" s="170">
        <v>-0.39930186440938265</v>
      </c>
      <c r="F124" s="280">
        <v>0.1825</v>
      </c>
      <c r="G124" s="281">
        <v>0.1825</v>
      </c>
      <c r="H124" s="281">
        <v>0.20749999999999999</v>
      </c>
      <c r="I124" s="282">
        <v>0.17749999999999999</v>
      </c>
      <c r="J124" s="281">
        <v>8.2500000000000004E-2</v>
      </c>
      <c r="K124" s="281">
        <v>0.17249999999999999</v>
      </c>
      <c r="L124" s="281">
        <v>0.46</v>
      </c>
      <c r="M124" s="280">
        <v>-0.31</v>
      </c>
      <c r="N124" s="281">
        <v>0.43</v>
      </c>
      <c r="O124" s="282">
        <v>0.12</v>
      </c>
      <c r="P124" s="230">
        <v>-0.28999999999999998</v>
      </c>
      <c r="Q124" s="199">
        <v>0.19500000000000001</v>
      </c>
      <c r="R124" s="286">
        <v>0.20250000000000001</v>
      </c>
      <c r="S124" s="176">
        <v>0.20250000000000001</v>
      </c>
      <c r="T124" s="84" t="e">
        <v>#N/A</v>
      </c>
      <c r="U124" s="305">
        <v>0.20250000000000001</v>
      </c>
      <c r="V124" s="35">
        <v>4.0330000000000004</v>
      </c>
      <c r="W124" s="35">
        <v>4.1249075762678036</v>
      </c>
      <c r="X124" s="179">
        <v>4.1036981355906175</v>
      </c>
      <c r="Y124" s="226">
        <v>5.7846791596737495</v>
      </c>
      <c r="Z124" s="276">
        <v>0.13</v>
      </c>
      <c r="AA124" s="292">
        <v>0.1</v>
      </c>
      <c r="AB124" s="298">
        <v>5.7045351568439937</v>
      </c>
      <c r="AC124" s="123">
        <v>5.8345351568439936</v>
      </c>
      <c r="AD124" s="179">
        <v>5.8045351568439933</v>
      </c>
      <c r="AE124" s="229">
        <v>4.2130000000000001</v>
      </c>
      <c r="AF124" s="184">
        <v>4.1930000000000005</v>
      </c>
      <c r="AG124" s="185">
        <v>4.6230000000000002</v>
      </c>
      <c r="AH124" s="234">
        <v>-0.14499999999999999</v>
      </c>
      <c r="AI124" s="278">
        <v>1.492339212605801</v>
      </c>
      <c r="AJ124" s="289">
        <v>5.7119491548385221E-2</v>
      </c>
      <c r="AK124" s="289">
        <v>6.0341048117422719E-2</v>
      </c>
      <c r="AL124" s="165">
        <v>0.65379839469910705</v>
      </c>
      <c r="AM124" s="188">
        <v>0.63853990939018535</v>
      </c>
      <c r="AN124" s="164">
        <v>0.1825</v>
      </c>
      <c r="AO124" s="189">
        <v>0.124</v>
      </c>
      <c r="AP124" s="48"/>
      <c r="AQ124" s="164">
        <v>-4.5493314153316042</v>
      </c>
      <c r="AR124" s="190">
        <v>-4.0793314153316045</v>
      </c>
      <c r="AS124" s="48"/>
      <c r="AT124" s="267">
        <v>7.4999999999999997E-3</v>
      </c>
      <c r="AU124" s="48"/>
      <c r="AV124" s="164">
        <v>2.5000000000000001E-3</v>
      </c>
      <c r="AW124" s="236"/>
      <c r="AX124" s="165">
        <v>-0.09</v>
      </c>
      <c r="AY124" s="165"/>
      <c r="AZ124" s="299">
        <v>0.55000000000000004</v>
      </c>
      <c r="BA124" s="299">
        <v>0.55000000000000004</v>
      </c>
      <c r="BB124" s="244">
        <v>-0.47</v>
      </c>
      <c r="BC124" s="239"/>
      <c r="BD124" s="166"/>
      <c r="BE124" s="48"/>
      <c r="BF124" s="130"/>
      <c r="BG124" s="48"/>
      <c r="BH124" s="103"/>
      <c r="BI124" s="103"/>
      <c r="BJ124" s="48"/>
      <c r="BK124" s="130"/>
      <c r="BL124" s="48"/>
      <c r="BM124" s="48"/>
      <c r="BN124" s="66"/>
      <c r="BO124" s="66"/>
      <c r="BP124" s="103"/>
      <c r="BQ124" s="48"/>
      <c r="BR124" s="103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</row>
    <row r="125" spans="1:85" x14ac:dyDescent="0.2">
      <c r="A125" s="167">
        <v>39722</v>
      </c>
      <c r="B125" s="272">
        <v>4.5129999999999999</v>
      </c>
      <c r="C125" s="300">
        <v>-0.47</v>
      </c>
      <c r="D125" s="170">
        <v>-0.37808264598887842</v>
      </c>
      <c r="E125" s="170">
        <v>-0.39929434306836775</v>
      </c>
      <c r="F125" s="280">
        <v>0.1925</v>
      </c>
      <c r="G125" s="281">
        <v>0.1925</v>
      </c>
      <c r="H125" s="281">
        <v>0.2175</v>
      </c>
      <c r="I125" s="282">
        <v>0.1875</v>
      </c>
      <c r="J125" s="281">
        <v>9.2499999999999999E-2</v>
      </c>
      <c r="K125" s="281">
        <v>0.1825</v>
      </c>
      <c r="L125" s="281">
        <v>0.47</v>
      </c>
      <c r="M125" s="280">
        <v>-0.31</v>
      </c>
      <c r="N125" s="281">
        <v>0.43</v>
      </c>
      <c r="O125" s="282">
        <v>0.12</v>
      </c>
      <c r="P125" s="230">
        <v>-0.28999999999999998</v>
      </c>
      <c r="Q125" s="199">
        <v>0.19500000000000001</v>
      </c>
      <c r="R125" s="286">
        <v>0.20250000000000001</v>
      </c>
      <c r="S125" s="176">
        <v>0.20250000000000001</v>
      </c>
      <c r="T125" s="84" t="e">
        <v>#N/A</v>
      </c>
      <c r="U125" s="305">
        <v>0.20250000000000001</v>
      </c>
      <c r="V125" s="35">
        <v>4.0430000000000001</v>
      </c>
      <c r="W125" s="35">
        <v>4.1349173540111215</v>
      </c>
      <c r="X125" s="179">
        <v>4.1137056569316321</v>
      </c>
      <c r="Y125" s="129" t="s">
        <v>107</v>
      </c>
      <c r="Z125" s="276">
        <v>0.13</v>
      </c>
      <c r="AA125" s="292">
        <v>0.1</v>
      </c>
      <c r="AB125" s="298">
        <v>5.7180714746902543</v>
      </c>
      <c r="AC125" s="123">
        <v>5.8480714746902542</v>
      </c>
      <c r="AD125" s="179">
        <v>5.818071474690254</v>
      </c>
      <c r="AE125" s="229">
        <v>4.2229999999999999</v>
      </c>
      <c r="AF125" s="184">
        <v>4.2030000000000003</v>
      </c>
      <c r="AG125" s="185">
        <v>4.633</v>
      </c>
      <c r="AH125" s="234">
        <v>-0.14499999999999999</v>
      </c>
      <c r="AI125" s="278">
        <v>1.4921804644572845</v>
      </c>
      <c r="AJ125" s="289">
        <v>5.7183268034574707E-2</v>
      </c>
      <c r="AK125" s="289">
        <v>6.0384574214415621E-2</v>
      </c>
      <c r="AL125" s="165">
        <v>0.65047332835023808</v>
      </c>
      <c r="AM125" s="188">
        <v>0.63522486466932704</v>
      </c>
      <c r="AN125" s="164">
        <v>0.1925</v>
      </c>
      <c r="AO125" s="189">
        <v>0.12</v>
      </c>
      <c r="AP125" s="48"/>
      <c r="AQ125" s="164">
        <v>-4.5593238971344148</v>
      </c>
      <c r="AR125" s="190">
        <v>-4.089323897134415</v>
      </c>
      <c r="AS125" s="48"/>
      <c r="AT125" s="267">
        <v>7.4999999999999997E-3</v>
      </c>
      <c r="AU125" s="48"/>
      <c r="AV125" s="164">
        <v>2.5000000000000001E-3</v>
      </c>
      <c r="AW125" s="236"/>
      <c r="AX125" s="165">
        <v>-0.09</v>
      </c>
      <c r="AY125" s="165"/>
      <c r="AZ125" s="299">
        <v>0.6</v>
      </c>
      <c r="BA125" s="299">
        <v>0.6</v>
      </c>
      <c r="BB125" s="244">
        <v>-0.47</v>
      </c>
      <c r="BC125" s="239"/>
      <c r="BD125" s="166"/>
      <c r="BE125" s="48"/>
      <c r="BF125" s="130"/>
      <c r="BG125" s="48"/>
      <c r="BH125" s="103"/>
      <c r="BI125" s="103"/>
      <c r="BJ125" s="48"/>
      <c r="BK125" s="130"/>
      <c r="BL125" s="48"/>
      <c r="BM125" s="48"/>
      <c r="BN125" s="66"/>
      <c r="BO125" s="66"/>
      <c r="BP125" s="103"/>
      <c r="BQ125" s="48"/>
      <c r="BR125" s="103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</row>
    <row r="126" spans="1:85" x14ac:dyDescent="0.2">
      <c r="A126" s="271">
        <v>39753</v>
      </c>
      <c r="B126" s="272">
        <v>4.6580000000000004</v>
      </c>
      <c r="C126" s="279">
        <v>-0.47</v>
      </c>
      <c r="D126" s="170">
        <v>-0.37807285384368416</v>
      </c>
      <c r="E126" s="170">
        <v>-0.1225</v>
      </c>
      <c r="F126" s="280">
        <v>0.2475</v>
      </c>
      <c r="G126" s="281">
        <v>0.38750000000000001</v>
      </c>
      <c r="H126" s="281">
        <v>0.35749999999999998</v>
      </c>
      <c r="I126" s="282">
        <v>0.45750000000000002</v>
      </c>
      <c r="J126" s="281">
        <v>0.1275</v>
      </c>
      <c r="K126" s="281">
        <v>0.22750000000000001</v>
      </c>
      <c r="L126" s="281">
        <v>0.86</v>
      </c>
      <c r="M126" s="280">
        <v>-0.22</v>
      </c>
      <c r="N126" s="281">
        <v>0.33</v>
      </c>
      <c r="O126" s="282">
        <v>0</v>
      </c>
      <c r="P126" s="230">
        <v>0</v>
      </c>
      <c r="Q126" s="199">
        <v>0.19500000000000001</v>
      </c>
      <c r="R126" s="286">
        <v>0.20250000000000001</v>
      </c>
      <c r="S126" s="176">
        <v>0.20250000000000001</v>
      </c>
      <c r="T126" s="84" t="e">
        <v>#N/A</v>
      </c>
      <c r="U126" s="305">
        <v>0.20250000000000001</v>
      </c>
      <c r="V126" s="35">
        <v>4.1880000000000006</v>
      </c>
      <c r="W126" s="35">
        <v>4.2799271461563162</v>
      </c>
      <c r="X126" s="179">
        <v>4.5355000000000008</v>
      </c>
      <c r="Y126" s="226"/>
      <c r="Z126" s="276">
        <v>0.13</v>
      </c>
      <c r="AA126" s="292">
        <v>0.49142176047957964</v>
      </c>
      <c r="AB126" s="298">
        <v>5.9225160658661284</v>
      </c>
      <c r="AC126" s="123">
        <v>6.0525160658661283</v>
      </c>
      <c r="AD126" s="179">
        <v>6.4139378263457081</v>
      </c>
      <c r="AE126" s="229">
        <v>4.6580000000000004</v>
      </c>
      <c r="AF126" s="184">
        <v>4.4380000000000006</v>
      </c>
      <c r="AG126" s="185">
        <v>4.6580000000000004</v>
      </c>
      <c r="AH126" s="234">
        <v>-0.15</v>
      </c>
      <c r="AI126" s="278">
        <v>1.4920215163296211</v>
      </c>
      <c r="AJ126" s="289">
        <v>5.7249170405059509E-2</v>
      </c>
      <c r="AK126" s="289">
        <v>6.0429551181969007E-2</v>
      </c>
      <c r="AL126" s="165">
        <v>0.64704827717333468</v>
      </c>
      <c r="AM126" s="188">
        <v>0.63181279558025338</v>
      </c>
      <c r="AN126" s="164">
        <v>0.38750000000000001</v>
      </c>
      <c r="AO126" s="189">
        <v>0.124</v>
      </c>
      <c r="AP126" s="48"/>
      <c r="AQ126" s="164">
        <v>-4.4276058082494645</v>
      </c>
      <c r="AR126" s="190">
        <v>-3.9576058082494647</v>
      </c>
      <c r="AS126" s="48"/>
      <c r="AT126" s="267">
        <v>7.4999999999999997E-3</v>
      </c>
      <c r="AU126" s="48"/>
      <c r="AV126" s="164">
        <v>8.0000000000000002E-3</v>
      </c>
      <c r="AW126" s="236"/>
      <c r="AX126" s="165">
        <v>5.0000000000000001E-3</v>
      </c>
      <c r="AY126" s="165"/>
      <c r="AZ126" s="299">
        <v>0.8</v>
      </c>
      <c r="BA126" s="299">
        <v>0.8</v>
      </c>
      <c r="BB126" s="244">
        <v>-0.47</v>
      </c>
      <c r="BC126" s="239"/>
      <c r="BD126" s="166"/>
      <c r="BE126" s="48"/>
      <c r="BF126" s="130"/>
      <c r="BG126" s="48"/>
      <c r="BH126" s="103"/>
      <c r="BI126" s="103"/>
      <c r="BJ126" s="48"/>
      <c r="BK126" s="130"/>
      <c r="BL126" s="48"/>
      <c r="BM126" s="48"/>
      <c r="BN126" s="66"/>
      <c r="BO126" s="66"/>
      <c r="BP126" s="103"/>
      <c r="BQ126" s="48"/>
      <c r="BR126" s="103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</row>
    <row r="127" spans="1:85" x14ac:dyDescent="0.2">
      <c r="A127" s="167">
        <v>39783</v>
      </c>
      <c r="B127" s="272">
        <v>4.7930000000000001</v>
      </c>
      <c r="C127" s="304">
        <v>-0.47</v>
      </c>
      <c r="D127" s="170">
        <v>-0.37806367911851257</v>
      </c>
      <c r="E127" s="170">
        <v>-0.10250000000000092</v>
      </c>
      <c r="F127" s="280">
        <v>0.26750000000000002</v>
      </c>
      <c r="G127" s="281">
        <v>0.40749999999999997</v>
      </c>
      <c r="H127" s="281">
        <v>0.3775</v>
      </c>
      <c r="I127" s="282">
        <v>0.47749999999999998</v>
      </c>
      <c r="J127" s="281">
        <v>0.14749999999999999</v>
      </c>
      <c r="K127" s="281">
        <v>0.2475</v>
      </c>
      <c r="L127" s="281">
        <v>1.28</v>
      </c>
      <c r="M127" s="280">
        <v>-0.22</v>
      </c>
      <c r="N127" s="281">
        <v>0.33</v>
      </c>
      <c r="O127" s="282">
        <v>0</v>
      </c>
      <c r="P127" s="230">
        <v>0.06</v>
      </c>
      <c r="Q127" s="199">
        <v>0.19750000000000001</v>
      </c>
      <c r="R127" s="286">
        <v>0.20499999999999999</v>
      </c>
      <c r="S127" s="176">
        <v>0.20499999999999999</v>
      </c>
      <c r="T127" s="84" t="e">
        <v>#N/A</v>
      </c>
      <c r="U127" s="305">
        <v>0.20499999999999999</v>
      </c>
      <c r="V127" s="35">
        <v>4.3230000000000004</v>
      </c>
      <c r="W127" s="35">
        <v>4.4149363208814876</v>
      </c>
      <c r="X127" s="179">
        <v>4.6904999999999992</v>
      </c>
      <c r="Y127" s="129" t="s">
        <v>105</v>
      </c>
      <c r="Z127" s="276">
        <v>0.13</v>
      </c>
      <c r="AA127" s="292">
        <v>0.51965316364557435</v>
      </c>
      <c r="AB127" s="298">
        <v>6.112818031128767</v>
      </c>
      <c r="AC127" s="123">
        <v>6.2428180311287669</v>
      </c>
      <c r="AD127" s="179">
        <v>6.6324711947743413</v>
      </c>
      <c r="AE127" s="229">
        <v>4.8529999999999998</v>
      </c>
      <c r="AF127" s="184">
        <v>4.5730000000000004</v>
      </c>
      <c r="AG127" s="185">
        <v>4.7930000000000001</v>
      </c>
      <c r="AH127" s="234">
        <v>-0.15</v>
      </c>
      <c r="AI127" s="278">
        <v>1.4918726210156354</v>
      </c>
      <c r="AJ127" s="289">
        <v>5.7312946894001016E-2</v>
      </c>
      <c r="AK127" s="289">
        <v>6.0473077280241302E-2</v>
      </c>
      <c r="AL127" s="165">
        <v>0.64374422754923377</v>
      </c>
      <c r="AM127" s="188">
        <v>0.62852381414761882</v>
      </c>
      <c r="AN127" s="164">
        <v>0.40749999999999997</v>
      </c>
      <c r="AO127" s="189">
        <v>0.12</v>
      </c>
      <c r="AP127" s="48"/>
      <c r="AQ127" s="164">
        <v>-4.5425980204335481</v>
      </c>
      <c r="AR127" s="190">
        <v>-4.0725980204335483</v>
      </c>
      <c r="AS127" s="48"/>
      <c r="AT127" s="267">
        <v>7.4999999999999997E-3</v>
      </c>
      <c r="AU127" s="48"/>
      <c r="AV127" s="164">
        <v>8.0000000000000002E-3</v>
      </c>
      <c r="AW127" s="236"/>
      <c r="AX127" s="165">
        <v>2.5000000000000001E-2</v>
      </c>
      <c r="AY127" s="165"/>
      <c r="AZ127" s="299">
        <v>1</v>
      </c>
      <c r="BA127" s="299">
        <v>1</v>
      </c>
      <c r="BB127" s="244">
        <v>-0.47</v>
      </c>
      <c r="BC127" s="239"/>
      <c r="BD127" s="166"/>
      <c r="BE127" s="48"/>
      <c r="BF127" s="130"/>
      <c r="BG127" s="48"/>
      <c r="BH127" s="103"/>
      <c r="BI127" s="103"/>
      <c r="BJ127" s="48"/>
      <c r="BK127" s="130"/>
      <c r="BL127" s="48"/>
      <c r="BM127" s="48"/>
      <c r="BN127" s="66"/>
      <c r="BO127" s="66"/>
      <c r="BP127" s="103"/>
      <c r="BQ127" s="48"/>
      <c r="BR127" s="103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</row>
    <row r="128" spans="1:85" x14ac:dyDescent="0.2">
      <c r="A128" s="167">
        <v>39814</v>
      </c>
      <c r="B128" s="272">
        <v>4.8530000000000006</v>
      </c>
      <c r="C128" s="304">
        <v>-0.47</v>
      </c>
      <c r="D128" s="170">
        <v>-0.37805451023561965</v>
      </c>
      <c r="E128" s="170">
        <v>-9.2499999999999361E-2</v>
      </c>
      <c r="F128" s="280">
        <v>0.27750000000000002</v>
      </c>
      <c r="G128" s="281">
        <v>0.41749999999999998</v>
      </c>
      <c r="H128" s="281">
        <v>0.38750000000000001</v>
      </c>
      <c r="I128" s="282">
        <v>0.48749999999999999</v>
      </c>
      <c r="J128" s="281">
        <v>0.1575</v>
      </c>
      <c r="K128" s="281">
        <v>0.25750000000000001</v>
      </c>
      <c r="L128" s="281">
        <v>1.61</v>
      </c>
      <c r="M128" s="280">
        <v>-0.22</v>
      </c>
      <c r="N128" s="281">
        <v>0.33</v>
      </c>
      <c r="O128" s="282">
        <v>0</v>
      </c>
      <c r="P128" s="230">
        <v>0.13</v>
      </c>
      <c r="Q128" s="199">
        <v>0.19750000000000001</v>
      </c>
      <c r="R128" s="286">
        <v>0.20499999999999999</v>
      </c>
      <c r="S128" s="176">
        <v>0.20499999999999999</v>
      </c>
      <c r="T128" s="84" t="e">
        <v>#N/A</v>
      </c>
      <c r="U128" s="305">
        <v>0.20499999999999999</v>
      </c>
      <c r="V128" s="35">
        <v>4.3830000000000009</v>
      </c>
      <c r="W128" s="35">
        <v>4.474945489764381</v>
      </c>
      <c r="X128" s="179">
        <v>4.7605000000000013</v>
      </c>
      <c r="Y128" s="226"/>
      <c r="Z128" s="276">
        <v>0.13</v>
      </c>
      <c r="AA128" s="292">
        <v>0.53374015545253961</v>
      </c>
      <c r="AB128" s="298">
        <v>6.1970413280754517</v>
      </c>
      <c r="AC128" s="123">
        <v>6.3270413280754516</v>
      </c>
      <c r="AD128" s="179">
        <v>6.7307814835279913</v>
      </c>
      <c r="AE128" s="229">
        <v>4.9830000000000005</v>
      </c>
      <c r="AF128" s="184">
        <v>4.6330000000000009</v>
      </c>
      <c r="AG128" s="185">
        <v>4.8530000000000006</v>
      </c>
      <c r="AH128" s="234">
        <v>-0.15</v>
      </c>
      <c r="AI128" s="278">
        <v>1.4917238502016821</v>
      </c>
      <c r="AJ128" s="289">
        <v>5.7378849267328419E-2</v>
      </c>
      <c r="AK128" s="289">
        <v>6.0518054249117326E-2</v>
      </c>
      <c r="AL128" s="165">
        <v>0.64034092509366258</v>
      </c>
      <c r="AM128" s="188">
        <v>0.62513863234451861</v>
      </c>
      <c r="AN128" s="164">
        <v>0.41749999999999998</v>
      </c>
      <c r="AO128" s="189">
        <v>0.12</v>
      </c>
      <c r="AP128" s="48"/>
      <c r="AQ128" s="164">
        <v>-4.5925860608319526</v>
      </c>
      <c r="AR128" s="190">
        <v>-4.1225860608319529</v>
      </c>
      <c r="AS128" s="48"/>
      <c r="AT128" s="267">
        <v>7.4999999999999997E-3</v>
      </c>
      <c r="AU128" s="48"/>
      <c r="AV128" s="164">
        <v>8.0000000000000002E-3</v>
      </c>
      <c r="AW128" s="236"/>
      <c r="AX128" s="165">
        <v>3.7499999999999999E-2</v>
      </c>
      <c r="AY128" s="165"/>
      <c r="AZ128" s="299">
        <v>1</v>
      </c>
      <c r="BA128" s="299">
        <v>1</v>
      </c>
      <c r="BB128" s="244">
        <v>-0.47</v>
      </c>
      <c r="BC128" s="239"/>
      <c r="BD128" s="166"/>
      <c r="BE128" s="48"/>
      <c r="BF128" s="130"/>
      <c r="BG128" s="48"/>
      <c r="BH128" s="103"/>
      <c r="BI128" s="103"/>
      <c r="BJ128" s="48"/>
      <c r="BK128" s="130"/>
      <c r="BL128" s="48"/>
      <c r="BM128" s="48"/>
      <c r="BN128" s="66"/>
      <c r="BO128" s="66"/>
      <c r="BP128" s="103"/>
      <c r="BQ128" s="48"/>
      <c r="BR128" s="103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</row>
    <row r="129" spans="1:85" x14ac:dyDescent="0.2">
      <c r="A129" s="167">
        <v>39845</v>
      </c>
      <c r="B129" s="272">
        <v>4.7330000000000005</v>
      </c>
      <c r="C129" s="304">
        <v>-0.47</v>
      </c>
      <c r="D129" s="170">
        <v>-0.37804565819701086</v>
      </c>
      <c r="E129" s="170">
        <v>-0.10249999999999999</v>
      </c>
      <c r="F129" s="280">
        <v>0.26750000000000002</v>
      </c>
      <c r="G129" s="281">
        <v>0.40749999999999997</v>
      </c>
      <c r="H129" s="281">
        <v>0.3775</v>
      </c>
      <c r="I129" s="282">
        <v>0.47749999999999998</v>
      </c>
      <c r="J129" s="281">
        <v>0.14749999999999999</v>
      </c>
      <c r="K129" s="281">
        <v>0.2475</v>
      </c>
      <c r="L129" s="281">
        <v>1.57</v>
      </c>
      <c r="M129" s="280">
        <v>-0.22</v>
      </c>
      <c r="N129" s="281">
        <v>0.33</v>
      </c>
      <c r="O129" s="282">
        <v>0</v>
      </c>
      <c r="P129" s="230">
        <v>0</v>
      </c>
      <c r="Q129" s="199">
        <v>0.1925</v>
      </c>
      <c r="R129" s="286">
        <v>0.2</v>
      </c>
      <c r="S129" s="176">
        <v>0.2</v>
      </c>
      <c r="T129" s="84" t="e">
        <v>#N/A</v>
      </c>
      <c r="U129" s="305">
        <v>0.2</v>
      </c>
      <c r="V129" s="35">
        <v>4.2630000000000008</v>
      </c>
      <c r="W129" s="35">
        <v>4.3549543418029897</v>
      </c>
      <c r="X129" s="179">
        <v>4.6305000000000005</v>
      </c>
      <c r="Y129" s="36"/>
      <c r="Z129" s="276">
        <v>0.13</v>
      </c>
      <c r="AA129" s="292">
        <v>0.51955132365970513</v>
      </c>
      <c r="AB129" s="298">
        <v>6.0267953544525783</v>
      </c>
      <c r="AC129" s="123">
        <v>6.1567953544525782</v>
      </c>
      <c r="AD129" s="179">
        <v>6.5463466781122834</v>
      </c>
      <c r="AE129" s="229">
        <v>4.7330000000000005</v>
      </c>
      <c r="AF129" s="184">
        <v>4.5130000000000008</v>
      </c>
      <c r="AG129" s="185">
        <v>4.7330000000000005</v>
      </c>
      <c r="AH129" s="234">
        <v>-0.15</v>
      </c>
      <c r="AI129" s="278">
        <v>1.4915802485309215</v>
      </c>
      <c r="AJ129" s="289">
        <v>5.7444751642101312E-2</v>
      </c>
      <c r="AK129" s="289">
        <v>6.0563031218665103E-2</v>
      </c>
      <c r="AL129" s="165">
        <v>0.63694869859543057</v>
      </c>
      <c r="AM129" s="188">
        <v>0.62176707994268243</v>
      </c>
      <c r="AN129" s="164">
        <v>0.40749999999999997</v>
      </c>
      <c r="AO129" s="189">
        <v>0.13300000000000001</v>
      </c>
      <c r="AP129" s="48"/>
      <c r="AQ129" s="164">
        <v>-4.4825696441007619</v>
      </c>
      <c r="AR129" s="190">
        <v>-4.0125696441007621</v>
      </c>
      <c r="AS129" s="48"/>
      <c r="AT129" s="267">
        <v>7.4999999999999997E-3</v>
      </c>
      <c r="AU129" s="48"/>
      <c r="AV129" s="164">
        <v>8.0000000000000002E-3</v>
      </c>
      <c r="AW129" s="236"/>
      <c r="AX129" s="165">
        <v>4.2500000000000003E-2</v>
      </c>
      <c r="AY129" s="165"/>
      <c r="AZ129" s="299">
        <v>1</v>
      </c>
      <c r="BA129" s="299">
        <v>1</v>
      </c>
      <c r="BB129" s="244">
        <v>-0.47</v>
      </c>
      <c r="BC129" s="239"/>
      <c r="BD129" s="166"/>
      <c r="BE129" s="48"/>
      <c r="BF129" s="130"/>
      <c r="BG129" s="48"/>
      <c r="BH129" s="103"/>
      <c r="BI129" s="103"/>
      <c r="BJ129" s="48"/>
      <c r="BK129" s="130"/>
      <c r="BL129" s="48"/>
      <c r="BM129" s="48"/>
      <c r="BN129" s="66"/>
      <c r="BO129" s="66"/>
      <c r="BP129" s="103"/>
      <c r="BQ129" s="48"/>
      <c r="BR129" s="103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</row>
    <row r="130" spans="1:85" x14ac:dyDescent="0.2">
      <c r="A130" s="167">
        <v>39873</v>
      </c>
      <c r="B130" s="272">
        <v>4.6280000000000001</v>
      </c>
      <c r="C130" s="304">
        <v>-0.47</v>
      </c>
      <c r="D130" s="170">
        <v>-0.37803793519670759</v>
      </c>
      <c r="E130" s="170">
        <v>-0.1075</v>
      </c>
      <c r="F130" s="280">
        <v>0.26250000000000001</v>
      </c>
      <c r="G130" s="281">
        <v>0.40250000000000002</v>
      </c>
      <c r="H130" s="281">
        <v>0.3725</v>
      </c>
      <c r="I130" s="282">
        <v>0.47249999999999998</v>
      </c>
      <c r="J130" s="281">
        <v>0.14249999999999999</v>
      </c>
      <c r="K130" s="281">
        <v>0.24249999999999999</v>
      </c>
      <c r="L130" s="281">
        <v>0.93</v>
      </c>
      <c r="M130" s="280">
        <v>-0.22</v>
      </c>
      <c r="N130" s="281">
        <v>0.33</v>
      </c>
      <c r="O130" s="282">
        <v>0</v>
      </c>
      <c r="P130" s="230">
        <v>-0.18</v>
      </c>
      <c r="Q130" s="199">
        <v>0.1825</v>
      </c>
      <c r="R130" s="286">
        <v>0.19</v>
      </c>
      <c r="S130" s="176">
        <v>0.19</v>
      </c>
      <c r="T130" s="84" t="e">
        <v>#N/A</v>
      </c>
      <c r="U130" s="305">
        <v>0.19</v>
      </c>
      <c r="V130" s="35">
        <v>4.1580000000000004</v>
      </c>
      <c r="W130" s="35">
        <v>4.2499620648032925</v>
      </c>
      <c r="X130" s="179">
        <v>4.5205000000000002</v>
      </c>
      <c r="Y130" s="36"/>
      <c r="Z130" s="276">
        <v>0.13</v>
      </c>
      <c r="AA130" s="292">
        <v>0.51243955973369104</v>
      </c>
      <c r="AB130" s="298">
        <v>5.8778584534419087</v>
      </c>
      <c r="AC130" s="123">
        <v>6.0078584534419086</v>
      </c>
      <c r="AD130" s="179">
        <v>6.3902980131755998</v>
      </c>
      <c r="AE130" s="229">
        <v>4.4480000000000004</v>
      </c>
      <c r="AF130" s="184">
        <v>4.4080000000000004</v>
      </c>
      <c r="AG130" s="185">
        <v>4.6280000000000001</v>
      </c>
      <c r="AH130" s="234">
        <v>-0.15</v>
      </c>
      <c r="AI130" s="278">
        <v>1.4914549851983179</v>
      </c>
      <c r="AJ130" s="289">
        <v>5.7504276368944826E-2</v>
      </c>
      <c r="AK130" s="289">
        <v>6.0603655578834709E-2</v>
      </c>
      <c r="AL130" s="165">
        <v>0.63389428469554854</v>
      </c>
      <c r="AM130" s="188">
        <v>0.61873350196197519</v>
      </c>
      <c r="AN130" s="164">
        <v>0.40250000000000002</v>
      </c>
      <c r="AO130" s="189">
        <v>0.12</v>
      </c>
      <c r="AP130" s="48"/>
      <c r="AQ130" s="164">
        <v>-4.4475561882208057</v>
      </c>
      <c r="AR130" s="190">
        <v>-3.9775561882208059</v>
      </c>
      <c r="AS130" s="48"/>
      <c r="AT130" s="267">
        <v>7.4999999999999997E-3</v>
      </c>
      <c r="AU130" s="48"/>
      <c r="AV130" s="164">
        <v>8.0000000000000002E-3</v>
      </c>
      <c r="AW130" s="236"/>
      <c r="AX130" s="165">
        <v>0.04</v>
      </c>
      <c r="AY130" s="165"/>
      <c r="AZ130" s="299">
        <v>0.75</v>
      </c>
      <c r="BA130" s="299">
        <v>0.75</v>
      </c>
      <c r="BB130" s="244">
        <v>-0.47</v>
      </c>
      <c r="BC130" s="239"/>
      <c r="BD130" s="166"/>
      <c r="BE130" s="48"/>
      <c r="BF130" s="130"/>
      <c r="BG130" s="48"/>
      <c r="BH130" s="103"/>
      <c r="BI130" s="103"/>
      <c r="BJ130" s="48"/>
      <c r="BK130" s="130"/>
      <c r="BL130" s="48"/>
      <c r="BM130" s="48"/>
      <c r="BN130" s="66"/>
      <c r="BO130" s="66"/>
      <c r="BP130" s="103"/>
      <c r="BQ130" s="48"/>
      <c r="BR130" s="103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</row>
    <row r="131" spans="1:85" x14ac:dyDescent="0.2">
      <c r="A131" s="167">
        <v>39904</v>
      </c>
      <c r="B131" s="272">
        <v>4.5380000000000003</v>
      </c>
      <c r="C131" s="295">
        <v>-0.47</v>
      </c>
      <c r="D131" s="170">
        <v>-0.37802968636400891</v>
      </c>
      <c r="E131" s="170">
        <v>-0.39925360489539141</v>
      </c>
      <c r="F131" s="280">
        <v>0.1875</v>
      </c>
      <c r="G131" s="281">
        <v>0.1875</v>
      </c>
      <c r="H131" s="281">
        <v>0.21249999999999999</v>
      </c>
      <c r="I131" s="282">
        <v>0.1825</v>
      </c>
      <c r="J131" s="281">
        <v>8.7499999999999994E-2</v>
      </c>
      <c r="K131" s="281">
        <v>0.17749999999999999</v>
      </c>
      <c r="L131" s="281">
        <v>0.5</v>
      </c>
      <c r="M131" s="280">
        <v>-0.31</v>
      </c>
      <c r="N131" s="281">
        <v>0.43</v>
      </c>
      <c r="O131" s="282">
        <v>0</v>
      </c>
      <c r="P131" s="230">
        <v>-0.28999999999999998</v>
      </c>
      <c r="Q131" s="199">
        <v>0.1825</v>
      </c>
      <c r="R131" s="286">
        <v>0.19</v>
      </c>
      <c r="S131" s="176">
        <v>0.19</v>
      </c>
      <c r="T131" s="84" t="e">
        <v>#N/A</v>
      </c>
      <c r="U131" s="305">
        <v>0.19</v>
      </c>
      <c r="V131" s="35">
        <v>4.0680000000000005</v>
      </c>
      <c r="W131" s="35">
        <v>4.1599703136359913</v>
      </c>
      <c r="X131" s="179">
        <v>4.1387463951046088</v>
      </c>
      <c r="Y131" s="36"/>
      <c r="Z131" s="276">
        <v>0.13</v>
      </c>
      <c r="AA131" s="292">
        <v>0.1</v>
      </c>
      <c r="AB131" s="298">
        <v>5.7501163048447408</v>
      </c>
      <c r="AC131" s="123">
        <v>5.8801163048447407</v>
      </c>
      <c r="AD131" s="179">
        <v>5.8501163048447404</v>
      </c>
      <c r="AE131" s="229">
        <v>4.2480000000000002</v>
      </c>
      <c r="AF131" s="184">
        <v>4.2280000000000006</v>
      </c>
      <c r="AG131" s="185">
        <v>4.5380000000000003</v>
      </c>
      <c r="AH131" s="234">
        <v>-0.14499999999999999</v>
      </c>
      <c r="AI131" s="278">
        <v>1.491321216353066</v>
      </c>
      <c r="AJ131" s="289">
        <v>5.757017874646711E-2</v>
      </c>
      <c r="AK131" s="289">
        <v>6.0648632549661623E-2</v>
      </c>
      <c r="AL131" s="165">
        <v>0.63052317967133764</v>
      </c>
      <c r="AM131" s="188">
        <v>0.61538782411404547</v>
      </c>
      <c r="AN131" s="164">
        <v>0.1875</v>
      </c>
      <c r="AO131" s="189">
        <v>0.124</v>
      </c>
      <c r="AP131" s="48"/>
      <c r="AQ131" s="164">
        <v>-4.5792831759894765</v>
      </c>
      <c r="AR131" s="190">
        <v>-4.1092831759894768</v>
      </c>
      <c r="AS131" s="48"/>
      <c r="AT131" s="267">
        <v>7.4999999999999997E-3</v>
      </c>
      <c r="AU131" s="48"/>
      <c r="AV131" s="164">
        <v>2.5000000000000001E-3</v>
      </c>
      <c r="AW131" s="236"/>
      <c r="AX131" s="165">
        <v>-0.09</v>
      </c>
      <c r="AY131" s="165"/>
      <c r="AZ131" s="299">
        <v>0.4</v>
      </c>
      <c r="BA131" s="299">
        <v>0.4</v>
      </c>
      <c r="BB131" s="244">
        <v>-0.47</v>
      </c>
      <c r="BC131" s="239"/>
      <c r="BD131" s="166"/>
      <c r="BE131" s="48"/>
      <c r="BF131" s="130"/>
      <c r="BG131" s="48"/>
      <c r="BH131" s="103"/>
      <c r="BI131" s="103"/>
      <c r="BJ131" s="48"/>
      <c r="BK131" s="130"/>
      <c r="BL131" s="48"/>
      <c r="BM131" s="48"/>
      <c r="BN131" s="66"/>
      <c r="BO131" s="66"/>
      <c r="BP131" s="103"/>
      <c r="BQ131" s="48"/>
      <c r="BR131" s="103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</row>
    <row r="132" spans="1:85" x14ac:dyDescent="0.2">
      <c r="A132" s="167">
        <v>39934</v>
      </c>
      <c r="B132" s="272">
        <v>4.5179999999999998</v>
      </c>
      <c r="C132" s="300">
        <v>-0.47</v>
      </c>
      <c r="D132" s="170">
        <v>-0.37802200547394627</v>
      </c>
      <c r="E132" s="170">
        <v>-0.39924769651842063</v>
      </c>
      <c r="F132" s="280">
        <v>0.17749999999999999</v>
      </c>
      <c r="G132" s="281">
        <v>0.17749999999999999</v>
      </c>
      <c r="H132" s="281">
        <v>0.20250000000000001</v>
      </c>
      <c r="I132" s="282">
        <v>0.17249999999999999</v>
      </c>
      <c r="J132" s="281">
        <v>7.7499999999999999E-2</v>
      </c>
      <c r="K132" s="281">
        <v>0.16750000000000001</v>
      </c>
      <c r="L132" s="281">
        <v>0.44</v>
      </c>
      <c r="M132" s="280">
        <v>-0.31</v>
      </c>
      <c r="N132" s="281">
        <v>0.43</v>
      </c>
      <c r="O132" s="282">
        <v>0</v>
      </c>
      <c r="P132" s="230">
        <v>-0.28999999999999998</v>
      </c>
      <c r="Q132" s="199">
        <v>0.1825</v>
      </c>
      <c r="R132" s="286">
        <v>0.19</v>
      </c>
      <c r="S132" s="176">
        <v>0.19</v>
      </c>
      <c r="T132" s="84" t="e">
        <v>#N/A</v>
      </c>
      <c r="U132" s="305">
        <v>0.19</v>
      </c>
      <c r="V132" s="35">
        <v>4.048</v>
      </c>
      <c r="W132" s="35">
        <v>4.1399779945260535</v>
      </c>
      <c r="X132" s="179">
        <v>4.1187523034815792</v>
      </c>
      <c r="Y132" s="36"/>
      <c r="Z132" s="276">
        <v>0.13</v>
      </c>
      <c r="AA132" s="292">
        <v>0.1</v>
      </c>
      <c r="AB132" s="298">
        <v>5.7213684937535305</v>
      </c>
      <c r="AC132" s="123">
        <v>5.8513684937535304</v>
      </c>
      <c r="AD132" s="179">
        <v>5.8213684937535302</v>
      </c>
      <c r="AE132" s="229">
        <v>4.2279999999999998</v>
      </c>
      <c r="AF132" s="184">
        <v>4.2080000000000002</v>
      </c>
      <c r="AG132" s="185">
        <v>4.5179999999999998</v>
      </c>
      <c r="AH132" s="234">
        <v>-0.14499999999999999</v>
      </c>
      <c r="AI132" s="278">
        <v>1.4911966792355793</v>
      </c>
      <c r="AJ132" s="289">
        <v>5.7633955242219204E-2</v>
      </c>
      <c r="AK132" s="289">
        <v>6.0692158651101107E-2</v>
      </c>
      <c r="AL132" s="165">
        <v>0.62727140626277667</v>
      </c>
      <c r="AM132" s="188">
        <v>0.61216298298330174</v>
      </c>
      <c r="AN132" s="164">
        <v>0.17749999999999999</v>
      </c>
      <c r="AO132" s="189">
        <v>0.12</v>
      </c>
      <c r="AP132" s="48"/>
      <c r="AQ132" s="164">
        <v>-4.5442772700821319</v>
      </c>
      <c r="AR132" s="190">
        <v>-4.0742772700821321</v>
      </c>
      <c r="AS132" s="48"/>
      <c r="AT132" s="267">
        <v>7.4999999999999997E-3</v>
      </c>
      <c r="AU132" s="48"/>
      <c r="AV132" s="164">
        <v>2.5000000000000001E-3</v>
      </c>
      <c r="AW132" s="236"/>
      <c r="AX132" s="165">
        <v>-0.09</v>
      </c>
      <c r="AY132" s="165"/>
      <c r="AZ132" s="299">
        <v>0.45</v>
      </c>
      <c r="BA132" s="299">
        <v>0.45</v>
      </c>
      <c r="BB132" s="244">
        <v>-0.47</v>
      </c>
      <c r="BC132" s="239"/>
      <c r="BD132" s="166"/>
      <c r="BE132" s="48"/>
      <c r="BF132" s="130"/>
      <c r="BG132" s="48"/>
      <c r="BH132" s="103"/>
      <c r="BI132" s="103"/>
      <c r="BJ132" s="48"/>
      <c r="BK132" s="130"/>
      <c r="BL132" s="48"/>
      <c r="BM132" s="48"/>
      <c r="BN132" s="66"/>
      <c r="BO132" s="66"/>
      <c r="BP132" s="103"/>
      <c r="BQ132" s="48"/>
      <c r="BR132" s="103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</row>
    <row r="133" spans="1:85" x14ac:dyDescent="0.2">
      <c r="A133" s="167">
        <v>39965</v>
      </c>
      <c r="B133" s="272">
        <v>4.5460000000000003</v>
      </c>
      <c r="C133" s="300">
        <v>-0.47</v>
      </c>
      <c r="D133" s="170">
        <v>-0.37801438052222291</v>
      </c>
      <c r="E133" s="170">
        <v>-0.39924183117094092</v>
      </c>
      <c r="F133" s="280">
        <v>0.16750000000000001</v>
      </c>
      <c r="G133" s="281">
        <v>0.16750000000000001</v>
      </c>
      <c r="H133" s="281">
        <v>0.1925</v>
      </c>
      <c r="I133" s="282">
        <v>0.16250000000000001</v>
      </c>
      <c r="J133" s="281">
        <v>6.7500000000000004E-2</v>
      </c>
      <c r="K133" s="281">
        <v>0.1575</v>
      </c>
      <c r="L133" s="281">
        <v>0.44</v>
      </c>
      <c r="M133" s="280">
        <v>-0.31</v>
      </c>
      <c r="N133" s="281">
        <v>0.43</v>
      </c>
      <c r="O133" s="282">
        <v>0</v>
      </c>
      <c r="P133" s="230">
        <v>-0.28999999999999998</v>
      </c>
      <c r="Q133" s="199">
        <v>0.1825</v>
      </c>
      <c r="R133" s="286">
        <v>0.19</v>
      </c>
      <c r="S133" s="176">
        <v>0.19</v>
      </c>
      <c r="T133" s="84" t="e">
        <v>#N/A</v>
      </c>
      <c r="U133" s="305">
        <v>0.19</v>
      </c>
      <c r="V133" s="35">
        <v>4.0760000000000005</v>
      </c>
      <c r="W133" s="35">
        <v>4.1679856194777773</v>
      </c>
      <c r="X133" s="179">
        <v>4.1467581688290593</v>
      </c>
      <c r="Y133" s="36"/>
      <c r="Z133" s="276">
        <v>0.13</v>
      </c>
      <c r="AA133" s="292">
        <v>0.1</v>
      </c>
      <c r="AB133" s="298">
        <v>5.7604656359140387</v>
      </c>
      <c r="AC133" s="123">
        <v>5.8904656359140386</v>
      </c>
      <c r="AD133" s="179">
        <v>5.8604656359140384</v>
      </c>
      <c r="AE133" s="229">
        <v>4.2560000000000002</v>
      </c>
      <c r="AF133" s="184">
        <v>4.2360000000000007</v>
      </c>
      <c r="AG133" s="185">
        <v>4.5460000000000003</v>
      </c>
      <c r="AH133" s="234">
        <v>-0.14499999999999999</v>
      </c>
      <c r="AI133" s="278">
        <v>1.4910730696675469</v>
      </c>
      <c r="AJ133" s="289">
        <v>5.7699857622584914E-2</v>
      </c>
      <c r="AK133" s="289">
        <v>6.0737135623250005E-2</v>
      </c>
      <c r="AL133" s="165">
        <v>0.62392219305253926</v>
      </c>
      <c r="AM133" s="188">
        <v>0.60884396572549737</v>
      </c>
      <c r="AN133" s="164">
        <v>0.16750000000000001</v>
      </c>
      <c r="AO133" s="189">
        <v>0.124</v>
      </c>
      <c r="AP133" s="48"/>
      <c r="AQ133" s="164">
        <v>-4.5642714071862924</v>
      </c>
      <c r="AR133" s="190">
        <v>-4.0942714071862927</v>
      </c>
      <c r="AS133" s="48"/>
      <c r="AT133" s="267">
        <v>7.4999999999999997E-3</v>
      </c>
      <c r="AU133" s="48"/>
      <c r="AV133" s="164">
        <v>2.5000000000000001E-3</v>
      </c>
      <c r="AW133" s="236"/>
      <c r="AX133" s="165">
        <v>-0.09</v>
      </c>
      <c r="AY133" s="165"/>
      <c r="AZ133" s="299">
        <v>0.45</v>
      </c>
      <c r="BA133" s="299">
        <v>0.45</v>
      </c>
      <c r="BB133" s="244">
        <v>-0.47</v>
      </c>
      <c r="BC133" s="239"/>
      <c r="BD133" s="166"/>
      <c r="BE133" s="48"/>
      <c r="BF133" s="130"/>
      <c r="BG133" s="48"/>
      <c r="BH133" s="103"/>
      <c r="BI133" s="103"/>
      <c r="BJ133" s="48"/>
      <c r="BK133" s="130"/>
      <c r="BL133" s="48"/>
      <c r="BM133" s="48"/>
      <c r="BN133" s="66"/>
      <c r="BO133" s="66"/>
      <c r="BP133" s="103"/>
      <c r="BQ133" s="48"/>
      <c r="BR133" s="103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</row>
    <row r="134" spans="1:85" x14ac:dyDescent="0.2">
      <c r="A134" s="167">
        <v>39995</v>
      </c>
      <c r="B134" s="272">
        <v>4.5730000000000004</v>
      </c>
      <c r="C134" s="300">
        <v>-0.47</v>
      </c>
      <c r="D134" s="170">
        <v>-0.37800730349088152</v>
      </c>
      <c r="E134" s="170">
        <v>-0.3992363873006779</v>
      </c>
      <c r="F134" s="280">
        <v>0.16750000000000001</v>
      </c>
      <c r="G134" s="281">
        <v>0.16750000000000001</v>
      </c>
      <c r="H134" s="281">
        <v>0.1925</v>
      </c>
      <c r="I134" s="282">
        <v>0.16250000000000001</v>
      </c>
      <c r="J134" s="281">
        <v>6.7500000000000004E-2</v>
      </c>
      <c r="K134" s="281">
        <v>0.1575</v>
      </c>
      <c r="L134" s="281">
        <v>0.5</v>
      </c>
      <c r="M134" s="280">
        <v>-0.31</v>
      </c>
      <c r="N134" s="281">
        <v>0.43</v>
      </c>
      <c r="O134" s="282">
        <v>0</v>
      </c>
      <c r="P134" s="230">
        <v>-0.28999999999999998</v>
      </c>
      <c r="Q134" s="199">
        <v>0.1825</v>
      </c>
      <c r="R134" s="286">
        <v>0.19</v>
      </c>
      <c r="S134" s="176">
        <v>0.19</v>
      </c>
      <c r="T134" s="84" t="e">
        <v>#N/A</v>
      </c>
      <c r="U134" s="305">
        <v>0.19</v>
      </c>
      <c r="V134" s="35">
        <v>4.1030000000000006</v>
      </c>
      <c r="W134" s="35">
        <v>4.1949926965091189</v>
      </c>
      <c r="X134" s="179">
        <v>4.1737636126993225</v>
      </c>
      <c r="Y134" s="36"/>
      <c r="Z134" s="276">
        <v>0.13</v>
      </c>
      <c r="AA134" s="292">
        <v>0.1</v>
      </c>
      <c r="AB134" s="298">
        <v>5.7981776841070181</v>
      </c>
      <c r="AC134" s="123">
        <v>5.928177684107018</v>
      </c>
      <c r="AD134" s="179">
        <v>5.8981776841070177</v>
      </c>
      <c r="AE134" s="229">
        <v>4.2830000000000004</v>
      </c>
      <c r="AF134" s="184">
        <v>4.2630000000000008</v>
      </c>
      <c r="AG134" s="185">
        <v>4.5730000000000004</v>
      </c>
      <c r="AH134" s="234">
        <v>-0.14499999999999999</v>
      </c>
      <c r="AI134" s="278">
        <v>1.4909583608781898</v>
      </c>
      <c r="AJ134" s="289">
        <v>5.776363412108812E-2</v>
      </c>
      <c r="AK134" s="289">
        <v>6.0780661725969409E-2</v>
      </c>
      <c r="AL134" s="165">
        <v>0.62069163080835932</v>
      </c>
      <c r="AM134" s="188">
        <v>0.60564487989583971</v>
      </c>
      <c r="AN134" s="164">
        <v>0.16750000000000001</v>
      </c>
      <c r="AO134" s="189">
        <v>0.12</v>
      </c>
      <c r="AP134" s="48"/>
      <c r="AQ134" s="164">
        <v>-4.5892659655914994</v>
      </c>
      <c r="AR134" s="190">
        <v>-4.1192659655914996</v>
      </c>
      <c r="AS134" s="48"/>
      <c r="AT134" s="267">
        <v>7.4999999999999997E-3</v>
      </c>
      <c r="AU134" s="48"/>
      <c r="AV134" s="164">
        <v>2.5000000000000001E-3</v>
      </c>
      <c r="AW134" s="236"/>
      <c r="AX134" s="165">
        <v>-0.09</v>
      </c>
      <c r="AY134" s="165"/>
      <c r="AZ134" s="299">
        <v>0.5</v>
      </c>
      <c r="BA134" s="299">
        <v>0.5</v>
      </c>
      <c r="BB134" s="244">
        <v>-0.47</v>
      </c>
      <c r="BC134" s="239"/>
      <c r="BD134" s="166"/>
      <c r="BE134" s="48"/>
      <c r="BF134" s="130"/>
      <c r="BG134" s="48"/>
      <c r="BH134" s="103"/>
      <c r="BI134" s="103"/>
      <c r="BJ134" s="48"/>
      <c r="BK134" s="130"/>
      <c r="BL134" s="48"/>
      <c r="BM134" s="48"/>
      <c r="BN134" s="66"/>
      <c r="BO134" s="66"/>
      <c r="BP134" s="103"/>
      <c r="BQ134" s="48"/>
      <c r="BR134" s="103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</row>
    <row r="135" spans="1:85" x14ac:dyDescent="0.2">
      <c r="A135" s="167">
        <v>40026</v>
      </c>
      <c r="B135" s="272">
        <v>4.593</v>
      </c>
      <c r="C135" s="300">
        <v>-0.47</v>
      </c>
      <c r="D135" s="170">
        <v>-0.37800030262657902</v>
      </c>
      <c r="E135" s="170">
        <v>-0.39923100202044637</v>
      </c>
      <c r="F135" s="280">
        <v>0.16750000000000001</v>
      </c>
      <c r="G135" s="281">
        <v>0.16750000000000001</v>
      </c>
      <c r="H135" s="281">
        <v>0.1925</v>
      </c>
      <c r="I135" s="282">
        <v>0.16250000000000001</v>
      </c>
      <c r="J135" s="281">
        <v>6.7500000000000004E-2</v>
      </c>
      <c r="K135" s="281">
        <v>0.1575</v>
      </c>
      <c r="L135" s="281">
        <v>0.5</v>
      </c>
      <c r="M135" s="280">
        <v>-0.31</v>
      </c>
      <c r="N135" s="281">
        <v>0.43</v>
      </c>
      <c r="O135" s="282">
        <v>0</v>
      </c>
      <c r="P135" s="230">
        <v>-0.28999999999999998</v>
      </c>
      <c r="Q135" s="199">
        <v>0.1825</v>
      </c>
      <c r="R135" s="286">
        <v>0.19</v>
      </c>
      <c r="S135" s="176">
        <v>0.19</v>
      </c>
      <c r="T135" s="84" t="e">
        <v>#N/A</v>
      </c>
      <c r="U135" s="305">
        <v>0.19</v>
      </c>
      <c r="V135" s="35">
        <v>4.1230000000000002</v>
      </c>
      <c r="W135" s="35">
        <v>4.214999697373421</v>
      </c>
      <c r="X135" s="179">
        <v>4.1937689979795536</v>
      </c>
      <c r="Y135" s="36"/>
      <c r="Z135" s="276">
        <v>0.13</v>
      </c>
      <c r="AA135" s="292">
        <v>0.1</v>
      </c>
      <c r="AB135" s="298">
        <v>5.8259974250182056</v>
      </c>
      <c r="AC135" s="123">
        <v>5.9559974250182055</v>
      </c>
      <c r="AD135" s="179">
        <v>5.9259974250182053</v>
      </c>
      <c r="AE135" s="229">
        <v>4.3029999999999999</v>
      </c>
      <c r="AF135" s="184">
        <v>4.2830000000000004</v>
      </c>
      <c r="AG135" s="185">
        <v>4.593</v>
      </c>
      <c r="AH135" s="234">
        <v>-0.14499999999999999</v>
      </c>
      <c r="AI135" s="278">
        <v>1.4908449040140692</v>
      </c>
      <c r="AJ135" s="289">
        <v>5.7829536504296397E-2</v>
      </c>
      <c r="AK135" s="289">
        <v>6.0825638699440798E-2</v>
      </c>
      <c r="AL135" s="165">
        <v>0.61736436134815131</v>
      </c>
      <c r="AM135" s="188">
        <v>0.60235242934279509</v>
      </c>
      <c r="AN135" s="164">
        <v>0.16750000000000001</v>
      </c>
      <c r="AO135" s="189">
        <v>0.12</v>
      </c>
      <c r="AP135" s="48"/>
      <c r="AQ135" s="164">
        <v>-4.6292605825622459</v>
      </c>
      <c r="AR135" s="190">
        <v>-4.1592605825622462</v>
      </c>
      <c r="AS135" s="48"/>
      <c r="AT135" s="267">
        <v>7.4999999999999997E-3</v>
      </c>
      <c r="AU135" s="48"/>
      <c r="AV135" s="164">
        <v>2.5000000000000001E-3</v>
      </c>
      <c r="AW135" s="236"/>
      <c r="AX135" s="165">
        <v>-0.09</v>
      </c>
      <c r="AY135" s="165"/>
      <c r="AZ135" s="299">
        <v>0.55000000000000004</v>
      </c>
      <c r="BA135" s="299">
        <v>0.55000000000000004</v>
      </c>
      <c r="BB135" s="244">
        <v>-0.47</v>
      </c>
      <c r="BC135" s="239"/>
      <c r="BD135" s="166"/>
      <c r="BE135" s="48"/>
      <c r="BF135" s="130"/>
      <c r="BG135" s="48"/>
      <c r="BH135" s="103"/>
      <c r="BI135" s="103"/>
      <c r="BJ135" s="48"/>
      <c r="BK135" s="130"/>
      <c r="BL135" s="48"/>
      <c r="BM135" s="48"/>
      <c r="BN135" s="66"/>
      <c r="BO135" s="66"/>
      <c r="BP135" s="103"/>
      <c r="BQ135" s="48"/>
      <c r="BR135" s="103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</row>
    <row r="136" spans="1:85" x14ac:dyDescent="0.2">
      <c r="A136" s="167">
        <v>40057</v>
      </c>
      <c r="B136" s="272">
        <v>4.5830000000000002</v>
      </c>
      <c r="C136" s="300">
        <v>-0.47</v>
      </c>
      <c r="D136" s="170">
        <v>-0.37799361899255413</v>
      </c>
      <c r="E136" s="170">
        <v>-0.39922586076350353</v>
      </c>
      <c r="F136" s="280">
        <v>0.1875</v>
      </c>
      <c r="G136" s="281">
        <v>0.1875</v>
      </c>
      <c r="H136" s="281">
        <v>0.21249999999999999</v>
      </c>
      <c r="I136" s="282">
        <v>0.1825</v>
      </c>
      <c r="J136" s="281">
        <v>8.7499999999999994E-2</v>
      </c>
      <c r="K136" s="281">
        <v>0.17749999999999999</v>
      </c>
      <c r="L136" s="281">
        <v>0.46</v>
      </c>
      <c r="M136" s="280">
        <v>-0.31</v>
      </c>
      <c r="N136" s="281">
        <v>0.43</v>
      </c>
      <c r="O136" s="282">
        <v>0</v>
      </c>
      <c r="P136" s="230">
        <v>-0.28999999999999998</v>
      </c>
      <c r="Q136" s="199">
        <v>0.1825</v>
      </c>
      <c r="R136" s="286">
        <v>0.19</v>
      </c>
      <c r="S136" s="176">
        <v>0.19</v>
      </c>
      <c r="T136" s="84" t="e">
        <v>#N/A</v>
      </c>
      <c r="U136" s="305">
        <v>0.19</v>
      </c>
      <c r="V136" s="35">
        <v>4.1130000000000004</v>
      </c>
      <c r="W136" s="35">
        <v>4.2050063810074461</v>
      </c>
      <c r="X136" s="179">
        <v>4.1837741392364967</v>
      </c>
      <c r="Y136" s="36"/>
      <c r="Z136" s="276">
        <v>0.13</v>
      </c>
      <c r="AA136" s="292">
        <v>0.1</v>
      </c>
      <c r="AB136" s="298">
        <v>5.8114447513888052</v>
      </c>
      <c r="AC136" s="123">
        <v>5.9414447513888051</v>
      </c>
      <c r="AD136" s="179">
        <v>5.9114447513888049</v>
      </c>
      <c r="AE136" s="229">
        <v>4.2930000000000001</v>
      </c>
      <c r="AF136" s="184">
        <v>4.2730000000000006</v>
      </c>
      <c r="AG136" s="185">
        <v>4.5830000000000002</v>
      </c>
      <c r="AH136" s="234">
        <v>-0.14499999999999999</v>
      </c>
      <c r="AI136" s="278">
        <v>1.490736604332912</v>
      </c>
      <c r="AJ136" s="289">
        <v>5.7895438888948998E-2</v>
      </c>
      <c r="AK136" s="289">
        <v>6.0870615673583227E-2</v>
      </c>
      <c r="AL136" s="165">
        <v>0.61404826246277189</v>
      </c>
      <c r="AM136" s="188">
        <v>0.59907344350803515</v>
      </c>
      <c r="AN136" s="164">
        <v>0.1875</v>
      </c>
      <c r="AO136" s="189">
        <v>0.124</v>
      </c>
      <c r="AP136" s="48"/>
      <c r="AQ136" s="164">
        <v>-4.6292554434542827</v>
      </c>
      <c r="AR136" s="190">
        <v>-4.159255443454283</v>
      </c>
      <c r="AS136" s="48"/>
      <c r="AT136" s="267">
        <v>7.4999999999999997E-3</v>
      </c>
      <c r="AU136" s="48"/>
      <c r="AV136" s="164">
        <v>2.5000000000000001E-3</v>
      </c>
      <c r="AW136" s="236"/>
      <c r="AX136" s="165">
        <v>-0.09</v>
      </c>
      <c r="AY136" s="165"/>
      <c r="AZ136" s="299">
        <v>0.55000000000000004</v>
      </c>
      <c r="BA136" s="299">
        <v>0.55000000000000004</v>
      </c>
      <c r="BB136" s="244">
        <v>-0.47</v>
      </c>
      <c r="BC136" s="239"/>
      <c r="BD136" s="166"/>
      <c r="BE136" s="48"/>
      <c r="BF136" s="130"/>
      <c r="BG136" s="48"/>
      <c r="BH136" s="103"/>
      <c r="BI136" s="103"/>
      <c r="BJ136" s="48"/>
      <c r="BK136" s="130"/>
      <c r="BL136" s="48"/>
      <c r="BM136" s="48"/>
      <c r="BN136" s="66"/>
      <c r="BO136" s="66"/>
      <c r="BP136" s="103"/>
      <c r="BQ136" s="48"/>
      <c r="BR136" s="103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</row>
    <row r="137" spans="1:85" x14ac:dyDescent="0.2">
      <c r="A137" s="167">
        <v>40087</v>
      </c>
      <c r="B137" s="272">
        <v>4.593</v>
      </c>
      <c r="C137" s="300">
        <v>-0.47</v>
      </c>
      <c r="D137" s="170">
        <v>-0.37798745304616066</v>
      </c>
      <c r="E137" s="170">
        <v>-0.39922111772781577</v>
      </c>
      <c r="F137" s="280">
        <v>0.19750000000000001</v>
      </c>
      <c r="G137" s="281">
        <v>0.19750000000000001</v>
      </c>
      <c r="H137" s="281">
        <v>0.2225</v>
      </c>
      <c r="I137" s="282">
        <v>0.1925</v>
      </c>
      <c r="J137" s="281">
        <v>9.7500000000000003E-2</v>
      </c>
      <c r="K137" s="281">
        <v>0.1875</v>
      </c>
      <c r="L137" s="281">
        <v>0.47</v>
      </c>
      <c r="M137" s="280">
        <v>-0.31</v>
      </c>
      <c r="N137" s="281">
        <v>0.43</v>
      </c>
      <c r="O137" s="282">
        <v>0</v>
      </c>
      <c r="P137" s="230">
        <v>-0.28999999999999998</v>
      </c>
      <c r="Q137" s="199">
        <v>0.1825</v>
      </c>
      <c r="R137" s="286">
        <v>0.19</v>
      </c>
      <c r="S137" s="176">
        <v>0.19</v>
      </c>
      <c r="T137" s="84" t="e">
        <v>#N/A</v>
      </c>
      <c r="U137" s="305">
        <v>0.19</v>
      </c>
      <c r="V137" s="35">
        <v>4.1230000000000002</v>
      </c>
      <c r="W137" s="35">
        <v>4.2150125469538393</v>
      </c>
      <c r="X137" s="179">
        <v>4.1937788822721842</v>
      </c>
      <c r="Y137" s="36"/>
      <c r="Z137" s="276">
        <v>0.13</v>
      </c>
      <c r="AA137" s="292">
        <v>0.1</v>
      </c>
      <c r="AB137" s="298">
        <v>5.8251838226899118</v>
      </c>
      <c r="AC137" s="123">
        <v>5.9551838226899116</v>
      </c>
      <c r="AD137" s="179">
        <v>5.9251838226899114</v>
      </c>
      <c r="AE137" s="229">
        <v>4.3029999999999999</v>
      </c>
      <c r="AF137" s="184">
        <v>4.2830000000000004</v>
      </c>
      <c r="AG137" s="185">
        <v>4.593</v>
      </c>
      <c r="AH137" s="234">
        <v>-0.14499999999999999</v>
      </c>
      <c r="AI137" s="278">
        <v>1.4906367070657112</v>
      </c>
      <c r="AJ137" s="289">
        <v>5.7959215391601315E-2</v>
      </c>
      <c r="AK137" s="289">
        <v>6.0914141778232608E-2</v>
      </c>
      <c r="AL137" s="165">
        <v>0.61084978179905125</v>
      </c>
      <c r="AM137" s="188">
        <v>0.59591302830676995</v>
      </c>
      <c r="AN137" s="164">
        <v>0.19750000000000001</v>
      </c>
      <c r="AO137" s="189">
        <v>0.12</v>
      </c>
      <c r="AP137" s="48"/>
      <c r="AQ137" s="164">
        <v>-4.6392507024011245</v>
      </c>
      <c r="AR137" s="190">
        <v>-4.1692507024011247</v>
      </c>
      <c r="AS137" s="48"/>
      <c r="AT137" s="267">
        <v>7.4999999999999997E-3</v>
      </c>
      <c r="AU137" s="48"/>
      <c r="AV137" s="164">
        <v>2.5000000000000001E-3</v>
      </c>
      <c r="AW137" s="236"/>
      <c r="AX137" s="165">
        <v>-0.09</v>
      </c>
      <c r="AY137" s="165"/>
      <c r="AZ137" s="299">
        <v>0.6</v>
      </c>
      <c r="BA137" s="299">
        <v>0.6</v>
      </c>
      <c r="BB137" s="244">
        <v>-0.47</v>
      </c>
      <c r="BC137" s="239"/>
      <c r="BD137" s="166"/>
      <c r="BE137" s="48"/>
      <c r="BF137" s="130"/>
      <c r="BG137" s="48"/>
      <c r="BH137" s="103"/>
      <c r="BI137" s="103"/>
      <c r="BJ137" s="48"/>
      <c r="BK137" s="130"/>
      <c r="BL137" s="48"/>
      <c r="BM137" s="48"/>
      <c r="BN137" s="66"/>
      <c r="BO137" s="66"/>
      <c r="BP137" s="103"/>
      <c r="BQ137" s="48"/>
      <c r="BR137" s="103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</row>
    <row r="138" spans="1:85" x14ac:dyDescent="0.2">
      <c r="A138" s="271">
        <v>40118</v>
      </c>
      <c r="B138" s="272">
        <v>4.7380000000000004</v>
      </c>
      <c r="C138" s="307">
        <v>-0.47</v>
      </c>
      <c r="D138" s="170">
        <v>-0.37798139376356232</v>
      </c>
      <c r="E138" s="170">
        <v>-0.12</v>
      </c>
      <c r="F138" s="280">
        <v>0.25</v>
      </c>
      <c r="G138" s="281">
        <v>0.38250000000000001</v>
      </c>
      <c r="H138" s="281">
        <v>0.37</v>
      </c>
      <c r="I138" s="282">
        <v>0.47</v>
      </c>
      <c r="J138" s="281">
        <v>0.13</v>
      </c>
      <c r="K138" s="281">
        <v>0.23</v>
      </c>
      <c r="L138" s="281">
        <v>0.86</v>
      </c>
      <c r="M138" s="280">
        <v>-0.22</v>
      </c>
      <c r="N138" s="281">
        <v>0.33</v>
      </c>
      <c r="O138" s="282">
        <v>0</v>
      </c>
      <c r="P138" s="230">
        <v>0</v>
      </c>
      <c r="Q138" s="199">
        <v>0.1825</v>
      </c>
      <c r="R138" s="286">
        <v>0.19</v>
      </c>
      <c r="S138" s="176">
        <v>0.19</v>
      </c>
      <c r="T138" s="84" t="e">
        <v>#N/A</v>
      </c>
      <c r="U138" s="305">
        <v>0.19</v>
      </c>
      <c r="V138" s="35">
        <v>4.2680000000000007</v>
      </c>
      <c r="W138" s="35">
        <v>4.3600186062364381</v>
      </c>
      <c r="X138" s="179">
        <v>4.6180000000000003</v>
      </c>
      <c r="Y138" s="36"/>
      <c r="Z138" s="276">
        <v>0.13</v>
      </c>
      <c r="AA138" s="292">
        <v>0.49446521590524206</v>
      </c>
      <c r="AB138" s="298">
        <v>6.0296501185245015</v>
      </c>
      <c r="AC138" s="123">
        <v>6.1596501185245014</v>
      </c>
      <c r="AD138" s="179">
        <v>6.5241153344297436</v>
      </c>
      <c r="AE138" s="229">
        <v>4.7380000000000004</v>
      </c>
      <c r="AF138" s="184">
        <v>4.5180000000000007</v>
      </c>
      <c r="AG138" s="185">
        <v>4.7380000000000004</v>
      </c>
      <c r="AH138" s="234">
        <v>-0.15</v>
      </c>
      <c r="AI138" s="278">
        <v>1.4905385509489189</v>
      </c>
      <c r="AJ138" s="289">
        <v>5.8025117779096518E-2</v>
      </c>
      <c r="AK138" s="289">
        <v>6.0959118753697104E-2</v>
      </c>
      <c r="AL138" s="165">
        <v>0.60755569868948045</v>
      </c>
      <c r="AM138" s="188">
        <v>0.59266046514749837</v>
      </c>
      <c r="AN138" s="164">
        <v>0.38250000000000001</v>
      </c>
      <c r="AO138" s="189">
        <v>0.124</v>
      </c>
      <c r="AP138" s="48"/>
      <c r="AQ138" s="164">
        <v>-4.5049519713877491</v>
      </c>
      <c r="AR138" s="190">
        <v>-4.0349519713877493</v>
      </c>
      <c r="AS138" s="48"/>
      <c r="AT138" s="267">
        <v>7.4999999999999997E-3</v>
      </c>
      <c r="AU138" s="48"/>
      <c r="AV138" s="164">
        <v>8.0000000000000002E-3</v>
      </c>
      <c r="AW138" s="48"/>
      <c r="AX138" s="48">
        <v>5.0000000000000001E-3</v>
      </c>
      <c r="AY138" s="165"/>
      <c r="AZ138" s="299">
        <v>0.8</v>
      </c>
      <c r="BA138" s="299">
        <v>0.8</v>
      </c>
      <c r="BB138" s="244">
        <v>-0.47</v>
      </c>
      <c r="BC138" s="130"/>
      <c r="BD138" s="166"/>
      <c r="BE138" s="48"/>
      <c r="BF138" s="130"/>
      <c r="BG138" s="48"/>
      <c r="BH138" s="103"/>
      <c r="BI138" s="103"/>
      <c r="BJ138" s="48"/>
      <c r="BK138" s="130"/>
      <c r="BL138" s="48"/>
      <c r="BM138" s="48"/>
      <c r="BN138" s="66"/>
      <c r="BO138" s="66"/>
      <c r="BP138" s="103"/>
      <c r="BQ138" s="48"/>
      <c r="BR138" s="103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</row>
    <row r="139" spans="1:85" x14ac:dyDescent="0.2">
      <c r="A139" s="167">
        <v>40148</v>
      </c>
      <c r="B139" s="272">
        <v>4.8730000000000002</v>
      </c>
      <c r="C139" s="308">
        <v>-0.47</v>
      </c>
      <c r="D139" s="170">
        <v>-0.37797583210077601</v>
      </c>
      <c r="E139" s="170">
        <v>-9.9999999999999645E-2</v>
      </c>
      <c r="F139" s="280">
        <v>0.27</v>
      </c>
      <c r="G139" s="281">
        <v>0.40250000000000002</v>
      </c>
      <c r="H139" s="281">
        <v>0.39</v>
      </c>
      <c r="I139" s="282">
        <v>0.49</v>
      </c>
      <c r="J139" s="281">
        <v>0.15</v>
      </c>
      <c r="K139" s="281">
        <v>0.25</v>
      </c>
      <c r="L139" s="281">
        <v>1.28</v>
      </c>
      <c r="M139" s="280">
        <v>-0.22</v>
      </c>
      <c r="N139" s="281">
        <v>0.33</v>
      </c>
      <c r="O139" s="282">
        <v>0</v>
      </c>
      <c r="P139" s="230">
        <v>0.06</v>
      </c>
      <c r="Q139" s="199">
        <v>0.185</v>
      </c>
      <c r="R139" s="286">
        <v>0.1925</v>
      </c>
      <c r="S139" s="176">
        <v>0.1925</v>
      </c>
      <c r="T139" s="84" t="e">
        <v>#N/A</v>
      </c>
      <c r="U139" s="305">
        <v>0.1925</v>
      </c>
      <c r="V139" s="35">
        <v>4.4030000000000005</v>
      </c>
      <c r="W139" s="35">
        <v>4.4950241678992242</v>
      </c>
      <c r="X139" s="179">
        <v>4.7730000000000006</v>
      </c>
      <c r="Y139" s="36"/>
      <c r="Z139" s="276">
        <v>0.13</v>
      </c>
      <c r="AA139" s="292">
        <v>0.52268877945927184</v>
      </c>
      <c r="AB139" s="298">
        <v>6.2199964755653321</v>
      </c>
      <c r="AC139" s="123">
        <v>6.349996475565332</v>
      </c>
      <c r="AD139" s="179">
        <v>6.7426852550246039</v>
      </c>
      <c r="AE139" s="229">
        <v>4.9329999999999998</v>
      </c>
      <c r="AF139" s="184">
        <v>4.6530000000000005</v>
      </c>
      <c r="AG139" s="185">
        <v>4.8730000000000002</v>
      </c>
      <c r="AH139" s="234">
        <v>-0.15</v>
      </c>
      <c r="AI139" s="278">
        <v>1.4904484673004896</v>
      </c>
      <c r="AJ139" s="289">
        <v>5.8088894284499509E-2</v>
      </c>
      <c r="AK139" s="289">
        <v>6.1002644859625497E-2</v>
      </c>
      <c r="AL139" s="165">
        <v>0.60437854511938349</v>
      </c>
      <c r="AM139" s="188">
        <v>0.58952557345712275</v>
      </c>
      <c r="AN139" s="164">
        <v>0.40250000000000002</v>
      </c>
      <c r="AO139" s="189">
        <v>0.12</v>
      </c>
      <c r="AP139" s="48"/>
      <c r="AQ139" s="164">
        <v>-4.6199364300077965</v>
      </c>
      <c r="AR139" s="190">
        <v>-4.1499364300077968</v>
      </c>
      <c r="AS139" s="48"/>
      <c r="AT139" s="267">
        <v>7.4999999999999997E-3</v>
      </c>
      <c r="AU139" s="48"/>
      <c r="AV139" s="164">
        <v>8.0000000000000002E-3</v>
      </c>
      <c r="AW139" s="48"/>
      <c r="AX139" s="48">
        <v>2.5000000000000001E-2</v>
      </c>
      <c r="AY139" s="165"/>
      <c r="AZ139" s="299">
        <v>1</v>
      </c>
      <c r="BA139" s="299">
        <v>1</v>
      </c>
      <c r="BB139" s="244">
        <v>-0.47</v>
      </c>
      <c r="BC139" s="130"/>
      <c r="BD139" s="166"/>
      <c r="BE139" s="48"/>
      <c r="BF139" s="130"/>
      <c r="BG139" s="48"/>
      <c r="BH139" s="103"/>
      <c r="BI139" s="103"/>
      <c r="BJ139" s="48"/>
      <c r="BK139" s="130"/>
      <c r="BL139" s="48"/>
      <c r="BM139" s="48"/>
      <c r="BN139" s="66"/>
      <c r="BO139" s="66"/>
      <c r="BP139" s="103"/>
      <c r="BQ139" s="48"/>
      <c r="BR139" s="103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</row>
    <row r="140" spans="1:85" x14ac:dyDescent="0.2">
      <c r="A140" s="167">
        <v>40179</v>
      </c>
      <c r="B140" s="272">
        <v>4.9380000000000006</v>
      </c>
      <c r="C140" s="308">
        <v>-0.47</v>
      </c>
      <c r="D140" s="170">
        <v>-0.37797039731324578</v>
      </c>
      <c r="E140" s="170">
        <v>-8.9999999999999858E-2</v>
      </c>
      <c r="F140" s="280">
        <v>0.28000000000000003</v>
      </c>
      <c r="G140" s="281">
        <v>0.41249999999999998</v>
      </c>
      <c r="H140" s="281">
        <v>0.4</v>
      </c>
      <c r="I140" s="282">
        <v>0.5</v>
      </c>
      <c r="J140" s="281">
        <v>0.16</v>
      </c>
      <c r="K140" s="281">
        <v>0.26</v>
      </c>
      <c r="L140" s="281">
        <v>1.61</v>
      </c>
      <c r="M140" s="280">
        <v>-0.22</v>
      </c>
      <c r="N140" s="281">
        <v>0.33</v>
      </c>
      <c r="O140" s="282">
        <v>0</v>
      </c>
      <c r="P140" s="230">
        <v>0.13</v>
      </c>
      <c r="Q140" s="199">
        <v>0.185</v>
      </c>
      <c r="R140" s="286">
        <v>0.1925</v>
      </c>
      <c r="S140" s="176">
        <v>0.1925</v>
      </c>
      <c r="T140" s="84" t="e">
        <v>#N/A</v>
      </c>
      <c r="U140" s="305">
        <v>0.1925</v>
      </c>
      <c r="V140" s="35">
        <v>4.4680000000000009</v>
      </c>
      <c r="W140" s="35">
        <v>4.5600296026867548</v>
      </c>
      <c r="X140" s="179">
        <v>4.8480000000000008</v>
      </c>
      <c r="Y140" s="36"/>
      <c r="Z140" s="276">
        <v>0.13</v>
      </c>
      <c r="AA140" s="292">
        <v>0.53678380170938311</v>
      </c>
      <c r="AB140" s="298">
        <v>6.31144743694085</v>
      </c>
      <c r="AC140" s="123">
        <v>6.4414474369408499</v>
      </c>
      <c r="AD140" s="179">
        <v>6.8482312386502331</v>
      </c>
      <c r="AE140" s="229">
        <v>5.0680000000000005</v>
      </c>
      <c r="AF140" s="184">
        <v>4.7180000000000009</v>
      </c>
      <c r="AG140" s="185">
        <v>4.9380000000000006</v>
      </c>
      <c r="AH140" s="234">
        <v>-0.15</v>
      </c>
      <c r="AI140" s="278">
        <v>1.4903604492007754</v>
      </c>
      <c r="AJ140" s="289">
        <v>5.8154796674836806E-2</v>
      </c>
      <c r="AK140" s="289">
        <v>6.1047621836412408E-2</v>
      </c>
      <c r="AL140" s="165">
        <v>0.60110652140252241</v>
      </c>
      <c r="AM140" s="188">
        <v>0.58629933589985539</v>
      </c>
      <c r="AN140" s="164">
        <v>0.41249999999999998</v>
      </c>
      <c r="AO140" s="189">
        <v>0.12</v>
      </c>
      <c r="AP140" s="48"/>
      <c r="AQ140" s="164">
        <v>-4.674921235318525</v>
      </c>
      <c r="AR140" s="190">
        <v>-4.2049212353185252</v>
      </c>
      <c r="AS140" s="48"/>
      <c r="AT140" s="267">
        <v>7.4999999999999997E-3</v>
      </c>
      <c r="AU140" s="48"/>
      <c r="AV140" s="164">
        <v>8.0000000000000002E-3</v>
      </c>
      <c r="AW140" s="48"/>
      <c r="AX140" s="48">
        <v>3.7499999999999999E-2</v>
      </c>
      <c r="AY140" s="165"/>
      <c r="AZ140" s="299">
        <v>1</v>
      </c>
      <c r="BA140" s="299">
        <v>1</v>
      </c>
      <c r="BB140" s="244">
        <v>-0.47</v>
      </c>
      <c r="BC140" s="130"/>
      <c r="BD140" s="166"/>
      <c r="BE140" s="48"/>
      <c r="BF140" s="130"/>
      <c r="BG140" s="48"/>
      <c r="BH140" s="103"/>
      <c r="BI140" s="103"/>
      <c r="BJ140" s="48"/>
      <c r="BK140" s="130"/>
      <c r="BL140" s="48"/>
      <c r="BM140" s="48"/>
      <c r="BN140" s="66"/>
      <c r="BO140" s="66"/>
      <c r="BP140" s="103"/>
      <c r="BQ140" s="48"/>
      <c r="BR140" s="103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</row>
    <row r="141" spans="1:85" x14ac:dyDescent="0.2">
      <c r="A141" s="167">
        <v>40210</v>
      </c>
      <c r="B141" s="272">
        <v>4.8180000000000005</v>
      </c>
      <c r="C141" s="308">
        <v>-0.47</v>
      </c>
      <c r="D141" s="170">
        <v>-0.37796527993908402</v>
      </c>
      <c r="E141" s="170">
        <v>-9.9999999999999645E-2</v>
      </c>
      <c r="F141" s="280">
        <v>0.27</v>
      </c>
      <c r="G141" s="281">
        <v>0.40250000000000002</v>
      </c>
      <c r="H141" s="281">
        <v>0.39</v>
      </c>
      <c r="I141" s="282">
        <v>0.49</v>
      </c>
      <c r="J141" s="281">
        <v>0.15</v>
      </c>
      <c r="K141" s="281">
        <v>0.25</v>
      </c>
      <c r="L141" s="281">
        <v>1.57</v>
      </c>
      <c r="M141" s="280">
        <v>-0.22</v>
      </c>
      <c r="N141" s="281">
        <v>0.33</v>
      </c>
      <c r="O141" s="282">
        <v>0</v>
      </c>
      <c r="P141" s="230">
        <v>0</v>
      </c>
      <c r="Q141" s="199">
        <v>0.18</v>
      </c>
      <c r="R141" s="286">
        <v>0.1875</v>
      </c>
      <c r="S141" s="176">
        <v>0.1875</v>
      </c>
      <c r="T141" s="84" t="e">
        <v>#N/A</v>
      </c>
      <c r="U141" s="305">
        <v>0.1875</v>
      </c>
      <c r="V141" s="35">
        <v>4.3480000000000008</v>
      </c>
      <c r="W141" s="35">
        <v>4.4400347200609165</v>
      </c>
      <c r="X141" s="179">
        <v>4.7180000000000009</v>
      </c>
      <c r="Y141" s="36"/>
      <c r="Z141" s="276">
        <v>0.13</v>
      </c>
      <c r="AA141" s="292">
        <v>0.52262885102669632</v>
      </c>
      <c r="AB141" s="298">
        <v>6.1415952547677719</v>
      </c>
      <c r="AC141" s="123">
        <v>6.2715952547677718</v>
      </c>
      <c r="AD141" s="179">
        <v>6.6642241057944682</v>
      </c>
      <c r="AE141" s="229">
        <v>4.8180000000000005</v>
      </c>
      <c r="AF141" s="184">
        <v>4.5980000000000008</v>
      </c>
      <c r="AG141" s="185">
        <v>4.8180000000000005</v>
      </c>
      <c r="AH141" s="234">
        <v>-0.15</v>
      </c>
      <c r="AI141" s="278">
        <v>1.4902775812130324</v>
      </c>
      <c r="AJ141" s="289">
        <v>5.8220699066618808E-2</v>
      </c>
      <c r="AK141" s="289">
        <v>6.1092598813871322E-2</v>
      </c>
      <c r="AL141" s="165">
        <v>0.59784572386388279</v>
      </c>
      <c r="AM141" s="188">
        <v>0.58308643933142756</v>
      </c>
      <c r="AN141" s="164">
        <v>0.40250000000000002</v>
      </c>
      <c r="AO141" s="189">
        <v>0.13300000000000001</v>
      </c>
      <c r="AP141" s="48"/>
      <c r="AQ141" s="164">
        <v>-4.5649102893278632</v>
      </c>
      <c r="AR141" s="190">
        <v>-4.0949102893278635</v>
      </c>
      <c r="AS141" s="48"/>
      <c r="AT141" s="267">
        <v>7.4999999999999997E-3</v>
      </c>
      <c r="AU141" s="48"/>
      <c r="AV141" s="164">
        <v>8.0000000000000002E-3</v>
      </c>
      <c r="AW141" s="48"/>
      <c r="AX141" s="48">
        <v>4.2500000000000003E-2</v>
      </c>
      <c r="AY141" s="165"/>
      <c r="AZ141" s="299">
        <v>1</v>
      </c>
      <c r="BA141" s="299">
        <v>1</v>
      </c>
      <c r="BB141" s="244">
        <v>-0.47</v>
      </c>
      <c r="BC141" s="130"/>
      <c r="BD141" s="166"/>
      <c r="BE141" s="48"/>
      <c r="BF141" s="130"/>
      <c r="BG141" s="48"/>
      <c r="BH141" s="103"/>
      <c r="BI141" s="103"/>
      <c r="BJ141" s="48"/>
      <c r="BK141" s="130"/>
      <c r="BL141" s="48"/>
      <c r="BM141" s="48"/>
      <c r="BN141" s="66"/>
      <c r="BO141" s="66"/>
      <c r="BP141" s="103"/>
      <c r="BQ141" s="48"/>
      <c r="BR141" s="103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</row>
    <row r="142" spans="1:85" x14ac:dyDescent="0.2">
      <c r="A142" s="167">
        <v>40238</v>
      </c>
      <c r="B142" s="272">
        <v>4.7130000000000001</v>
      </c>
      <c r="C142" s="308">
        <v>-0.47</v>
      </c>
      <c r="D142" s="170">
        <v>-0.37796093064105118</v>
      </c>
      <c r="E142" s="170">
        <v>-0.105</v>
      </c>
      <c r="F142" s="280">
        <v>0.26500000000000001</v>
      </c>
      <c r="G142" s="281">
        <v>0.39750000000000002</v>
      </c>
      <c r="H142" s="281">
        <v>0.38500000000000001</v>
      </c>
      <c r="I142" s="282">
        <v>0.48499999999999999</v>
      </c>
      <c r="J142" s="281">
        <v>0.14499999999999999</v>
      </c>
      <c r="K142" s="281">
        <v>0.245</v>
      </c>
      <c r="L142" s="281">
        <v>0.93</v>
      </c>
      <c r="M142" s="280">
        <v>-0.22</v>
      </c>
      <c r="N142" s="281">
        <v>0.33</v>
      </c>
      <c r="O142" s="282">
        <v>0</v>
      </c>
      <c r="P142" s="230">
        <v>-0.18</v>
      </c>
      <c r="Q142" s="199">
        <v>0.17749999999999999</v>
      </c>
      <c r="R142" s="286">
        <v>0.185</v>
      </c>
      <c r="S142" s="176">
        <v>0.185</v>
      </c>
      <c r="T142" s="84" t="e">
        <v>#N/A</v>
      </c>
      <c r="U142" s="305">
        <v>0.185</v>
      </c>
      <c r="V142" s="35">
        <v>4.2430000000000003</v>
      </c>
      <c r="W142" s="35">
        <v>4.3350390693589489</v>
      </c>
      <c r="X142" s="179">
        <v>4.6079999999999997</v>
      </c>
      <c r="Y142" s="36"/>
      <c r="Z142" s="276">
        <v>0.13</v>
      </c>
      <c r="AA142" s="292">
        <v>0.51554193594620745</v>
      </c>
      <c r="AB142" s="298">
        <v>5.9929984499171542</v>
      </c>
      <c r="AC142" s="123">
        <v>6.1229984499171541</v>
      </c>
      <c r="AD142" s="179">
        <v>6.5085403858633617</v>
      </c>
      <c r="AE142" s="229">
        <v>4.5330000000000004</v>
      </c>
      <c r="AF142" s="184">
        <v>4.4930000000000003</v>
      </c>
      <c r="AG142" s="185">
        <v>4.7130000000000001</v>
      </c>
      <c r="AH142" s="234">
        <v>-0.15</v>
      </c>
      <c r="AI142" s="278">
        <v>1.4902071582785277</v>
      </c>
      <c r="AJ142" s="289">
        <v>5.8280223808823813E-2</v>
      </c>
      <c r="AK142" s="289">
        <v>6.1133223181185914E-2</v>
      </c>
      <c r="AL142" s="165">
        <v>0.59491014483867821</v>
      </c>
      <c r="AM142" s="188">
        <v>0.58019591385543967</v>
      </c>
      <c r="AN142" s="164">
        <v>0.39750000000000002</v>
      </c>
      <c r="AO142" s="189">
        <v>0.12</v>
      </c>
      <c r="AP142" s="48"/>
      <c r="AQ142" s="164">
        <v>-4.5298999891727059</v>
      </c>
      <c r="AR142" s="190">
        <v>-4.0598999891727061</v>
      </c>
      <c r="AS142" s="48"/>
      <c r="AT142" s="267">
        <v>7.4999999999999997E-3</v>
      </c>
      <c r="AU142" s="48"/>
      <c r="AV142" s="164">
        <v>8.0000000000000002E-3</v>
      </c>
      <c r="AW142" s="48"/>
      <c r="AX142" s="48">
        <v>0.04</v>
      </c>
      <c r="AY142" s="165"/>
      <c r="AZ142" s="299">
        <v>0.75</v>
      </c>
      <c r="BA142" s="299">
        <v>0.75</v>
      </c>
      <c r="BB142" s="244">
        <v>-0.47</v>
      </c>
      <c r="BC142" s="130"/>
      <c r="BD142" s="166"/>
      <c r="BE142" s="48"/>
      <c r="BF142" s="130"/>
      <c r="BG142" s="48"/>
      <c r="BH142" s="103"/>
      <c r="BI142" s="103"/>
      <c r="BJ142" s="48"/>
      <c r="BK142" s="130"/>
      <c r="BL142" s="48"/>
      <c r="BM142" s="48"/>
      <c r="BN142" s="66"/>
      <c r="BO142" s="66"/>
      <c r="BP142" s="103"/>
      <c r="BQ142" s="48"/>
      <c r="BR142" s="103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</row>
    <row r="143" spans="1:85" x14ac:dyDescent="0.2">
      <c r="A143" s="167">
        <v>40269</v>
      </c>
      <c r="B143" s="272">
        <v>4.6230000000000002</v>
      </c>
      <c r="C143" s="309">
        <v>-0.47</v>
      </c>
      <c r="D143" s="170">
        <v>-0.37795641744900887</v>
      </c>
      <c r="E143" s="170">
        <v>-0.39919724419154612</v>
      </c>
      <c r="F143" s="280">
        <v>0.19</v>
      </c>
      <c r="G143" s="281">
        <v>0.19</v>
      </c>
      <c r="H143" s="281">
        <v>0.215</v>
      </c>
      <c r="I143" s="282">
        <v>0.185</v>
      </c>
      <c r="J143" s="281">
        <v>0.09</v>
      </c>
      <c r="K143" s="281">
        <v>0.18</v>
      </c>
      <c r="L143" s="281">
        <v>0.5</v>
      </c>
      <c r="M143" s="280">
        <v>-0.31</v>
      </c>
      <c r="N143" s="281">
        <v>0.43</v>
      </c>
      <c r="O143" s="282">
        <v>0</v>
      </c>
      <c r="P143" s="230">
        <v>-0.28999999999999998</v>
      </c>
      <c r="Q143" s="199">
        <v>0.17749999999999999</v>
      </c>
      <c r="R143" s="286">
        <v>0.185</v>
      </c>
      <c r="S143" s="176">
        <v>0.185</v>
      </c>
      <c r="T143" s="84" t="e">
        <v>#N/A</v>
      </c>
      <c r="U143" s="305">
        <v>0.185</v>
      </c>
      <c r="V143" s="35">
        <v>4.1530000000000005</v>
      </c>
      <c r="W143" s="35">
        <v>4.2450435825509913</v>
      </c>
      <c r="X143" s="179">
        <v>4.2238027558084541</v>
      </c>
      <c r="Y143" s="36"/>
      <c r="Z143" s="276">
        <v>0.13</v>
      </c>
      <c r="AA143" s="292">
        <v>0.1</v>
      </c>
      <c r="AB143" s="298">
        <v>5.8655908976696809</v>
      </c>
      <c r="AC143" s="123">
        <v>5.9955908976696808</v>
      </c>
      <c r="AD143" s="179">
        <v>5.9655908976696805</v>
      </c>
      <c r="AE143" s="229">
        <v>4.3330000000000002</v>
      </c>
      <c r="AF143" s="184">
        <v>4.3130000000000006</v>
      </c>
      <c r="AG143" s="185">
        <v>4.6230000000000002</v>
      </c>
      <c r="AH143" s="234">
        <v>-0.14499999999999999</v>
      </c>
      <c r="AI143" s="278">
        <v>1.4901340886423748</v>
      </c>
      <c r="AJ143" s="289">
        <v>5.8346126203354713E-2</v>
      </c>
      <c r="AK143" s="289">
        <v>6.1178200159923306E-2</v>
      </c>
      <c r="AL143" s="165">
        <v>0.59167074051065138</v>
      </c>
      <c r="AM143" s="188">
        <v>0.57700833749162062</v>
      </c>
      <c r="AN143" s="164">
        <v>0.19</v>
      </c>
      <c r="AO143" s="189">
        <v>0.124</v>
      </c>
      <c r="AP143" s="48"/>
      <c r="AQ143" s="164">
        <v>-4.6642268388436889</v>
      </c>
      <c r="AR143" s="190">
        <v>-4.1942268388436892</v>
      </c>
      <c r="AS143" s="48"/>
      <c r="AT143" s="267">
        <v>7.4999999999999997E-3</v>
      </c>
      <c r="AU143" s="48"/>
      <c r="AV143" s="164">
        <v>2.5000000000000001E-3</v>
      </c>
      <c r="AW143" s="48"/>
      <c r="AX143" s="48">
        <v>-0.09</v>
      </c>
      <c r="AY143" s="165"/>
      <c r="AZ143" s="299">
        <v>0.4</v>
      </c>
      <c r="BA143" s="299">
        <v>0.4</v>
      </c>
      <c r="BB143" s="244">
        <v>-0.47</v>
      </c>
      <c r="BC143" s="130"/>
      <c r="BD143" s="166"/>
      <c r="BE143" s="48"/>
      <c r="BF143" s="130"/>
      <c r="BG143" s="48"/>
      <c r="BH143" s="103"/>
      <c r="BI143" s="103"/>
      <c r="BJ143" s="48"/>
      <c r="BK143" s="130"/>
      <c r="BL143" s="48"/>
      <c r="BM143" s="48"/>
      <c r="BN143" s="66"/>
      <c r="BO143" s="66"/>
      <c r="BP143" s="103"/>
      <c r="BQ143" s="48"/>
      <c r="BR143" s="103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</row>
    <row r="144" spans="1:85" x14ac:dyDescent="0.2">
      <c r="A144" s="167">
        <v>40299</v>
      </c>
      <c r="B144" s="272">
        <v>4.6030000000000006</v>
      </c>
      <c r="C144" s="308">
        <v>-0.47</v>
      </c>
      <c r="D144" s="170">
        <v>-0.37795235213035383</v>
      </c>
      <c r="E144" s="170">
        <v>-0.39919411702334884</v>
      </c>
      <c r="F144" s="280">
        <v>0.18</v>
      </c>
      <c r="G144" s="281">
        <v>0.18</v>
      </c>
      <c r="H144" s="281">
        <v>0.20499999999999999</v>
      </c>
      <c r="I144" s="282">
        <v>0.17499999999999999</v>
      </c>
      <c r="J144" s="281">
        <v>0.08</v>
      </c>
      <c r="K144" s="281">
        <v>0.17</v>
      </c>
      <c r="L144" s="281">
        <v>0.44</v>
      </c>
      <c r="M144" s="280">
        <v>-0.31</v>
      </c>
      <c r="N144" s="281">
        <v>0.43</v>
      </c>
      <c r="O144" s="282">
        <v>0</v>
      </c>
      <c r="P144" s="230">
        <v>-0.28999999999999998</v>
      </c>
      <c r="Q144" s="199">
        <v>0.17749999999999999</v>
      </c>
      <c r="R144" s="286">
        <v>0.185</v>
      </c>
      <c r="S144" s="176">
        <v>0.185</v>
      </c>
      <c r="T144" s="84" t="e">
        <v>#N/A</v>
      </c>
      <c r="U144" s="305">
        <v>0.185</v>
      </c>
      <c r="V144" s="35">
        <v>4.1330000000000009</v>
      </c>
      <c r="W144" s="35">
        <v>4.2250476478696468</v>
      </c>
      <c r="X144" s="179">
        <v>4.2038058829766518</v>
      </c>
      <c r="Y144" s="36"/>
      <c r="Z144" s="276">
        <v>0.13</v>
      </c>
      <c r="AA144" s="292">
        <v>0.1</v>
      </c>
      <c r="AB144" s="298">
        <v>5.8370856011539392</v>
      </c>
      <c r="AC144" s="123">
        <v>5.967085601153939</v>
      </c>
      <c r="AD144" s="179">
        <v>5.9370856011539388</v>
      </c>
      <c r="AE144" s="229">
        <v>4.3130000000000006</v>
      </c>
      <c r="AF144" s="184">
        <v>4.293000000000001</v>
      </c>
      <c r="AG144" s="185">
        <v>4.6030000000000006</v>
      </c>
      <c r="AH144" s="234">
        <v>-0.14499999999999999</v>
      </c>
      <c r="AI144" s="278">
        <v>1.4900682763152839</v>
      </c>
      <c r="AJ144" s="289">
        <v>5.840990271556603E-2</v>
      </c>
      <c r="AK144" s="289">
        <v>6.1221726269018006E-2</v>
      </c>
      <c r="AL144" s="165">
        <v>0.58854654833470543</v>
      </c>
      <c r="AM144" s="188">
        <v>0.57393621780654902</v>
      </c>
      <c r="AN144" s="164">
        <v>0.18</v>
      </c>
      <c r="AO144" s="189">
        <v>0.12</v>
      </c>
      <c r="AP144" s="48"/>
      <c r="AQ144" s="164">
        <v>-4.6292237129826086</v>
      </c>
      <c r="AR144" s="190">
        <v>-4.1592237129826088</v>
      </c>
      <c r="AS144" s="48"/>
      <c r="AT144" s="267">
        <v>7.4999999999999997E-3</v>
      </c>
      <c r="AU144" s="48"/>
      <c r="AV144" s="164">
        <v>2.5000000000000001E-3</v>
      </c>
      <c r="AW144" s="48"/>
      <c r="AX144" s="48">
        <v>-0.09</v>
      </c>
      <c r="AY144" s="165"/>
      <c r="AZ144" s="299">
        <v>0.45</v>
      </c>
      <c r="BA144" s="299">
        <v>0.45</v>
      </c>
      <c r="BB144" s="244">
        <v>-0.47</v>
      </c>
      <c r="BC144" s="130"/>
      <c r="BD144" s="166"/>
      <c r="BE144" s="48"/>
      <c r="BF144" s="130"/>
      <c r="BG144" s="48"/>
      <c r="BH144" s="103"/>
      <c r="BI144" s="103"/>
      <c r="BJ144" s="48"/>
      <c r="BK144" s="130"/>
      <c r="BL144" s="48"/>
      <c r="BM144" s="48"/>
      <c r="BN144" s="66"/>
      <c r="BO144" s="66"/>
      <c r="BP144" s="103"/>
      <c r="BQ144" s="48"/>
      <c r="BR144" s="103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</row>
    <row r="145" spans="1:85" x14ac:dyDescent="0.2">
      <c r="A145" s="167">
        <v>40330</v>
      </c>
      <c r="B145" s="272">
        <v>4.6310000000000002</v>
      </c>
      <c r="C145" s="308">
        <v>-0.47</v>
      </c>
      <c r="D145" s="170">
        <v>-0.37794846368121515</v>
      </c>
      <c r="E145" s="170">
        <v>-0.3991911259086276</v>
      </c>
      <c r="F145" s="280">
        <v>0.17</v>
      </c>
      <c r="G145" s="281">
        <v>0.17</v>
      </c>
      <c r="H145" s="281">
        <v>0.19500000000000001</v>
      </c>
      <c r="I145" s="282">
        <v>0.16500000000000001</v>
      </c>
      <c r="J145" s="281">
        <v>7.0000000000000007E-2</v>
      </c>
      <c r="K145" s="281">
        <v>0.16</v>
      </c>
      <c r="L145" s="281">
        <v>0.44</v>
      </c>
      <c r="M145" s="280">
        <v>-0.31</v>
      </c>
      <c r="N145" s="281">
        <v>0.43</v>
      </c>
      <c r="O145" s="282">
        <v>0</v>
      </c>
      <c r="P145" s="230">
        <v>-0.28999999999999998</v>
      </c>
      <c r="Q145" s="199">
        <v>0.17749999999999999</v>
      </c>
      <c r="R145" s="286">
        <v>0.185</v>
      </c>
      <c r="S145" s="176">
        <v>0.185</v>
      </c>
      <c r="T145" s="84" t="e">
        <v>#N/A</v>
      </c>
      <c r="U145" s="305">
        <v>0.185</v>
      </c>
      <c r="V145" s="35">
        <v>4.1610000000000005</v>
      </c>
      <c r="W145" s="35">
        <v>4.2530515363187851</v>
      </c>
      <c r="X145" s="179">
        <v>4.2318088740913726</v>
      </c>
      <c r="Y145" s="36"/>
      <c r="Z145" s="276">
        <v>0.13</v>
      </c>
      <c r="AA145" s="292">
        <v>0.1</v>
      </c>
      <c r="AB145" s="298">
        <v>5.8763820967278591</v>
      </c>
      <c r="AC145" s="123">
        <v>6.0063820967278589</v>
      </c>
      <c r="AD145" s="179">
        <v>5.9763820967278587</v>
      </c>
      <c r="AE145" s="229">
        <v>4.3410000000000002</v>
      </c>
      <c r="AF145" s="184">
        <v>4.3210000000000006</v>
      </c>
      <c r="AG145" s="185">
        <v>4.6310000000000002</v>
      </c>
      <c r="AH145" s="234">
        <v>-0.14499999999999999</v>
      </c>
      <c r="AI145" s="278">
        <v>1.4900053327193721</v>
      </c>
      <c r="AJ145" s="289">
        <v>5.8475805112938622E-2</v>
      </c>
      <c r="AK145" s="289">
        <v>6.1266703249077507E-2</v>
      </c>
      <c r="AL145" s="165">
        <v>0.58532929737288875</v>
      </c>
      <c r="AM145" s="188">
        <v>0.57077472151995268</v>
      </c>
      <c r="AN145" s="164">
        <v>0.17</v>
      </c>
      <c r="AO145" s="189">
        <v>0.124</v>
      </c>
      <c r="AP145" s="48"/>
      <c r="AQ145" s="164">
        <v>-4.6492207231181348</v>
      </c>
      <c r="AR145" s="190">
        <v>-4.1792207231181351</v>
      </c>
      <c r="AS145" s="48"/>
      <c r="AT145" s="267">
        <v>7.4999999999999997E-3</v>
      </c>
      <c r="AU145" s="48"/>
      <c r="AV145" s="164">
        <v>2.5000000000000001E-3</v>
      </c>
      <c r="AW145" s="48"/>
      <c r="AX145" s="48">
        <v>-0.09</v>
      </c>
      <c r="AY145" s="165"/>
      <c r="AZ145" s="299">
        <v>0.45</v>
      </c>
      <c r="BA145" s="299">
        <v>0.45</v>
      </c>
      <c r="BB145" s="244">
        <v>-0.47</v>
      </c>
      <c r="BC145" s="130"/>
      <c r="BD145" s="166"/>
      <c r="BE145" s="48"/>
      <c r="BF145" s="130"/>
      <c r="BG145" s="48"/>
      <c r="BH145" s="103"/>
      <c r="BI145" s="103"/>
      <c r="BJ145" s="48"/>
      <c r="BK145" s="130"/>
      <c r="BL145" s="48"/>
      <c r="BM145" s="48"/>
      <c r="BN145" s="66"/>
      <c r="BO145" s="66"/>
      <c r="BP145" s="103"/>
      <c r="BQ145" s="48"/>
      <c r="BR145" s="103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</row>
    <row r="146" spans="1:85" x14ac:dyDescent="0.2">
      <c r="A146" s="167">
        <v>40360</v>
      </c>
      <c r="B146" s="272">
        <v>4.6580000000000004</v>
      </c>
      <c r="C146" s="308">
        <v>-0.47</v>
      </c>
      <c r="D146" s="170">
        <v>-0.3779450029828979</v>
      </c>
      <c r="E146" s="170">
        <v>-0.39918846383299833</v>
      </c>
      <c r="F146" s="280">
        <v>0.17</v>
      </c>
      <c r="G146" s="281">
        <v>0.17</v>
      </c>
      <c r="H146" s="281">
        <v>0.19500000000000001</v>
      </c>
      <c r="I146" s="282">
        <v>0.16500000000000001</v>
      </c>
      <c r="J146" s="281">
        <v>7.0000000000000007E-2</v>
      </c>
      <c r="K146" s="281">
        <v>0.16</v>
      </c>
      <c r="L146" s="281">
        <v>0.5</v>
      </c>
      <c r="M146" s="280">
        <v>-0.31</v>
      </c>
      <c r="N146" s="281">
        <v>0.43</v>
      </c>
      <c r="O146" s="282">
        <v>0</v>
      </c>
      <c r="P146" s="230">
        <v>-0.28999999999999998</v>
      </c>
      <c r="Q146" s="199">
        <v>0.17749999999999999</v>
      </c>
      <c r="R146" s="286">
        <v>0.185</v>
      </c>
      <c r="S146" s="176">
        <v>0.185</v>
      </c>
      <c r="T146" s="84" t="e">
        <v>#N/A</v>
      </c>
      <c r="U146" s="305">
        <v>0.185</v>
      </c>
      <c r="V146" s="35">
        <v>4.1880000000000006</v>
      </c>
      <c r="W146" s="35">
        <v>4.2800549970171025</v>
      </c>
      <c r="X146" s="179">
        <v>4.258811536167002</v>
      </c>
      <c r="Y146" s="36"/>
      <c r="Z146" s="276">
        <v>0.13</v>
      </c>
      <c r="AA146" s="292">
        <v>0.1</v>
      </c>
      <c r="AB146" s="298">
        <v>5.9142905615308639</v>
      </c>
      <c r="AC146" s="123">
        <v>6.0442905615308637</v>
      </c>
      <c r="AD146" s="179">
        <v>6.0142905615308635</v>
      </c>
      <c r="AE146" s="229">
        <v>4.3680000000000003</v>
      </c>
      <c r="AF146" s="184">
        <v>4.3480000000000008</v>
      </c>
      <c r="AG146" s="185">
        <v>4.6580000000000004</v>
      </c>
      <c r="AH146" s="234">
        <v>-0.14499999999999999</v>
      </c>
      <c r="AI146" s="278">
        <v>1.4899493177379433</v>
      </c>
      <c r="AJ146" s="289">
        <v>5.8539581627899302E-2</v>
      </c>
      <c r="AK146" s="289">
        <v>6.1310229359451615E-2</v>
      </c>
      <c r="AL146" s="165">
        <v>0.58222655999480222</v>
      </c>
      <c r="AM146" s="188">
        <v>0.56772779177563004</v>
      </c>
      <c r="AN146" s="164">
        <v>0.17</v>
      </c>
      <c r="AO146" s="189">
        <v>0.12</v>
      </c>
      <c r="AP146" s="48"/>
      <c r="AQ146" s="164">
        <v>-4.6742180621552194</v>
      </c>
      <c r="AR146" s="190">
        <v>-4.2042180621552196</v>
      </c>
      <c r="AS146" s="48"/>
      <c r="AT146" s="267">
        <v>7.4999999999999997E-3</v>
      </c>
      <c r="AU146" s="48"/>
      <c r="AV146" s="164">
        <v>2.5000000000000001E-3</v>
      </c>
      <c r="AW146" s="48"/>
      <c r="AX146" s="48">
        <v>-0.09</v>
      </c>
      <c r="AY146" s="165"/>
      <c r="AZ146" s="299">
        <v>0.5</v>
      </c>
      <c r="BA146" s="299">
        <v>0.5</v>
      </c>
      <c r="BB146" s="244">
        <v>-0.47</v>
      </c>
      <c r="BC146" s="130"/>
      <c r="BD146" s="166"/>
      <c r="BE146" s="48"/>
      <c r="BF146" s="130"/>
      <c r="BG146" s="48"/>
      <c r="BH146" s="103"/>
      <c r="BI146" s="103"/>
      <c r="BJ146" s="48"/>
      <c r="BK146" s="130"/>
      <c r="BL146" s="48"/>
      <c r="BM146" s="48"/>
      <c r="BN146" s="66"/>
      <c r="BO146" s="66"/>
      <c r="BP146" s="103"/>
      <c r="BQ146" s="48"/>
      <c r="BR146" s="103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</row>
    <row r="147" spans="1:85" x14ac:dyDescent="0.2">
      <c r="A147" s="167">
        <v>40391</v>
      </c>
      <c r="B147" s="272">
        <v>4.6779999999999999</v>
      </c>
      <c r="C147" s="308">
        <v>-0.47</v>
      </c>
      <c r="D147" s="170">
        <v>-0.37794173933325759</v>
      </c>
      <c r="E147" s="170">
        <v>-0.39918595333327556</v>
      </c>
      <c r="F147" s="280">
        <v>0.17</v>
      </c>
      <c r="G147" s="281">
        <v>0.17</v>
      </c>
      <c r="H147" s="281">
        <v>0.19500000000000001</v>
      </c>
      <c r="I147" s="282">
        <v>0.16500000000000001</v>
      </c>
      <c r="J147" s="281">
        <v>7.0000000000000007E-2</v>
      </c>
      <c r="K147" s="281">
        <v>0.16</v>
      </c>
      <c r="L147" s="281">
        <v>0.5</v>
      </c>
      <c r="M147" s="280">
        <v>-0.31</v>
      </c>
      <c r="N147" s="281">
        <v>0.43</v>
      </c>
      <c r="O147" s="282">
        <v>0</v>
      </c>
      <c r="P147" s="230">
        <v>-0.28999999999999998</v>
      </c>
      <c r="Q147" s="199">
        <v>0.17749999999999999</v>
      </c>
      <c r="R147" s="286">
        <v>0.185</v>
      </c>
      <c r="S147" s="176">
        <v>0.185</v>
      </c>
      <c r="T147" s="84" t="e">
        <v>#N/A</v>
      </c>
      <c r="U147" s="305">
        <v>0.185</v>
      </c>
      <c r="V147" s="35">
        <v>4.2080000000000002</v>
      </c>
      <c r="W147" s="35">
        <v>4.3000582606667423</v>
      </c>
      <c r="X147" s="179">
        <v>4.2788140466667244</v>
      </c>
      <c r="Y147" s="36"/>
      <c r="Z147" s="276">
        <v>0.13</v>
      </c>
      <c r="AA147" s="292">
        <v>0.1</v>
      </c>
      <c r="AB147" s="298">
        <v>5.9423238722739837</v>
      </c>
      <c r="AC147" s="123">
        <v>6.0723238722739836</v>
      </c>
      <c r="AD147" s="179">
        <v>6.0423238722739834</v>
      </c>
      <c r="AE147" s="229">
        <v>4.3879999999999999</v>
      </c>
      <c r="AF147" s="184">
        <v>4.3680000000000003</v>
      </c>
      <c r="AG147" s="185">
        <v>4.6779999999999999</v>
      </c>
      <c r="AH147" s="234">
        <v>-0.14499999999999999</v>
      </c>
      <c r="AI147" s="278">
        <v>1.4898964960517822</v>
      </c>
      <c r="AJ147" s="289">
        <v>5.8605484028113608E-2</v>
      </c>
      <c r="AK147" s="289">
        <v>6.1355206340832212E-2</v>
      </c>
      <c r="AL147" s="165">
        <v>0.57903149478251492</v>
      </c>
      <c r="AM147" s="188">
        <v>0.56459227433252335</v>
      </c>
      <c r="AN147" s="164">
        <v>0.17</v>
      </c>
      <c r="AO147" s="189">
        <v>0.12</v>
      </c>
      <c r="AP147" s="48"/>
      <c r="AQ147" s="164">
        <v>-4.7142155527048546</v>
      </c>
      <c r="AR147" s="190">
        <v>-4.2442155527048548</v>
      </c>
      <c r="AS147" s="48"/>
      <c r="AT147" s="267">
        <v>7.4999999999999997E-3</v>
      </c>
      <c r="AU147" s="48"/>
      <c r="AV147" s="164">
        <v>2.5000000000000001E-3</v>
      </c>
      <c r="AW147" s="48"/>
      <c r="AX147" s="48">
        <v>-0.09</v>
      </c>
      <c r="AY147" s="165"/>
      <c r="AZ147" s="299">
        <v>0.55000000000000004</v>
      </c>
      <c r="BA147" s="299">
        <v>0.55000000000000004</v>
      </c>
      <c r="BB147" s="244">
        <v>-0.47</v>
      </c>
      <c r="BC147" s="130"/>
      <c r="BD147" s="166"/>
      <c r="BE147" s="48"/>
      <c r="BF147" s="130"/>
      <c r="BG147" s="48"/>
      <c r="BH147" s="103"/>
      <c r="BI147" s="103"/>
      <c r="BJ147" s="48"/>
      <c r="BK147" s="130"/>
      <c r="BL147" s="48"/>
      <c r="BM147" s="48"/>
      <c r="BN147" s="66"/>
      <c r="BO147" s="66"/>
      <c r="BP147" s="103"/>
      <c r="BQ147" s="48"/>
      <c r="BR147" s="103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</row>
    <row r="148" spans="1:85" x14ac:dyDescent="0.2">
      <c r="A148" s="167">
        <v>40422</v>
      </c>
      <c r="B148" s="272">
        <v>4.6680000000000001</v>
      </c>
      <c r="C148" s="308">
        <v>-0.47</v>
      </c>
      <c r="D148" s="170">
        <v>-0.37793879321833934</v>
      </c>
      <c r="E148" s="170">
        <v>-0.39918368709103103</v>
      </c>
      <c r="F148" s="280">
        <v>0.19</v>
      </c>
      <c r="G148" s="281">
        <v>0.19</v>
      </c>
      <c r="H148" s="281">
        <v>0.215</v>
      </c>
      <c r="I148" s="282">
        <v>0.185</v>
      </c>
      <c r="J148" s="281">
        <v>0.09</v>
      </c>
      <c r="K148" s="281">
        <v>0.18</v>
      </c>
      <c r="L148" s="281">
        <v>0.46</v>
      </c>
      <c r="M148" s="280">
        <v>-0.31</v>
      </c>
      <c r="N148" s="281">
        <v>0.43</v>
      </c>
      <c r="O148" s="282">
        <v>0</v>
      </c>
      <c r="P148" s="230">
        <v>-0.28999999999999998</v>
      </c>
      <c r="Q148" s="199">
        <v>0.17749999999999999</v>
      </c>
      <c r="R148" s="286">
        <v>0.185</v>
      </c>
      <c r="S148" s="176">
        <v>0.185</v>
      </c>
      <c r="T148" s="84" t="e">
        <v>#N/A</v>
      </c>
      <c r="U148" s="305">
        <v>0.185</v>
      </c>
      <c r="V148" s="35">
        <v>4.1980000000000004</v>
      </c>
      <c r="W148" s="35">
        <v>4.2900612067816608</v>
      </c>
      <c r="X148" s="179">
        <v>4.2688163129089691</v>
      </c>
      <c r="Y148" s="36"/>
      <c r="Z148" s="276">
        <v>0.13</v>
      </c>
      <c r="AA148" s="292">
        <v>0.1</v>
      </c>
      <c r="AB148" s="298">
        <v>5.9280126676410543</v>
      </c>
      <c r="AC148" s="123">
        <v>6.0580126676410542</v>
      </c>
      <c r="AD148" s="179">
        <v>6.0280126676410539</v>
      </c>
      <c r="AE148" s="229">
        <v>4.3780000000000001</v>
      </c>
      <c r="AF148" s="184">
        <v>4.3580000000000005</v>
      </c>
      <c r="AG148" s="185">
        <v>4.6680000000000001</v>
      </c>
      <c r="AH148" s="234">
        <v>-0.14499999999999999</v>
      </c>
      <c r="AI148" s="278">
        <v>1.4898488168343733</v>
      </c>
      <c r="AJ148" s="289">
        <v>5.8671386429771703E-2</v>
      </c>
      <c r="AK148" s="289">
        <v>6.1400183322885209E-2</v>
      </c>
      <c r="AL148" s="165">
        <v>0.57584771568972803</v>
      </c>
      <c r="AM148" s="188">
        <v>0.56146992008973728</v>
      </c>
      <c r="AN148" s="164">
        <v>0.19</v>
      </c>
      <c r="AO148" s="189">
        <v>0.124</v>
      </c>
      <c r="AP148" s="48"/>
      <c r="AQ148" s="164">
        <v>-4.7142132874098701</v>
      </c>
      <c r="AR148" s="190">
        <v>-4.2442132874098704</v>
      </c>
      <c r="AS148" s="48"/>
      <c r="AT148" s="267">
        <v>7.4999999999999997E-3</v>
      </c>
      <c r="AU148" s="48"/>
      <c r="AV148" s="164">
        <v>2.5000000000000001E-3</v>
      </c>
      <c r="AW148" s="48"/>
      <c r="AX148" s="48">
        <v>-0.09</v>
      </c>
      <c r="AY148" s="165"/>
      <c r="AZ148" s="299">
        <v>0.55000000000000004</v>
      </c>
      <c r="BA148" s="299">
        <v>0.55000000000000004</v>
      </c>
      <c r="BB148" s="244">
        <v>-0.47</v>
      </c>
      <c r="BC148" s="130"/>
      <c r="BD148" s="166"/>
      <c r="BE148" s="48"/>
      <c r="BF148" s="130"/>
      <c r="BG148" s="48"/>
      <c r="BH148" s="103"/>
      <c r="BI148" s="103"/>
      <c r="BJ148" s="48"/>
      <c r="BK148" s="130"/>
      <c r="BL148" s="48"/>
      <c r="BM148" s="48"/>
      <c r="BN148" s="66"/>
      <c r="BO148" s="66"/>
      <c r="BP148" s="103"/>
      <c r="BQ148" s="48"/>
      <c r="BR148" s="103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</row>
    <row r="149" spans="1:85" x14ac:dyDescent="0.2">
      <c r="A149" s="167">
        <v>40452</v>
      </c>
      <c r="B149" s="272">
        <v>4.6779999999999999</v>
      </c>
      <c r="C149" s="308">
        <v>-0.47</v>
      </c>
      <c r="D149" s="170">
        <v>-0.37793624447934171</v>
      </c>
      <c r="E149" s="170">
        <v>-0.39918172652257056</v>
      </c>
      <c r="F149" s="280">
        <v>0.2</v>
      </c>
      <c r="G149" s="281">
        <v>0.2</v>
      </c>
      <c r="H149" s="281">
        <v>0.22500000000000001</v>
      </c>
      <c r="I149" s="282">
        <v>0.19500000000000001</v>
      </c>
      <c r="J149" s="281">
        <v>0.1</v>
      </c>
      <c r="K149" s="281">
        <v>0.19</v>
      </c>
      <c r="L149" s="281">
        <v>0.47</v>
      </c>
      <c r="M149" s="280">
        <v>-0.31</v>
      </c>
      <c r="N149" s="281">
        <v>0.43</v>
      </c>
      <c r="O149" s="282">
        <v>0</v>
      </c>
      <c r="P149" s="230">
        <v>-0.28999999999999998</v>
      </c>
      <c r="Q149" s="199">
        <v>0.17749999999999999</v>
      </c>
      <c r="R149" s="286">
        <v>0.185</v>
      </c>
      <c r="S149" s="176">
        <v>0.185</v>
      </c>
      <c r="T149" s="84" t="e">
        <v>#N/A</v>
      </c>
      <c r="U149" s="305">
        <v>0.185</v>
      </c>
      <c r="V149" s="35">
        <v>4.2080000000000002</v>
      </c>
      <c r="W149" s="35">
        <v>4.3000637555206582</v>
      </c>
      <c r="X149" s="179">
        <v>4.2788182734774294</v>
      </c>
      <c r="Y149" s="36"/>
      <c r="Z149" s="276">
        <v>0.13</v>
      </c>
      <c r="AA149" s="292">
        <v>0.1</v>
      </c>
      <c r="AB149" s="298">
        <v>5.9419692028232616</v>
      </c>
      <c r="AC149" s="123">
        <v>6.0719692028232615</v>
      </c>
      <c r="AD149" s="179">
        <v>6.0419692028232612</v>
      </c>
      <c r="AE149" s="229">
        <v>4.3879999999999999</v>
      </c>
      <c r="AF149" s="184">
        <v>4.3680000000000003</v>
      </c>
      <c r="AG149" s="185">
        <v>4.6779999999999999</v>
      </c>
      <c r="AH149" s="234">
        <v>-0.14499999999999999</v>
      </c>
      <c r="AI149" s="278">
        <v>1.4898075711154701</v>
      </c>
      <c r="AJ149" s="289">
        <v>5.8735162948879711E-2</v>
      </c>
      <c r="AK149" s="289">
        <v>6.1443709435188509E-2</v>
      </c>
      <c r="AL149" s="165">
        <v>0.57277739175829911</v>
      </c>
      <c r="AM149" s="188">
        <v>0.55846079502963597</v>
      </c>
      <c r="AN149" s="164">
        <v>0.2</v>
      </c>
      <c r="AO149" s="189">
        <v>0.12</v>
      </c>
      <c r="AP149" s="48"/>
      <c r="AQ149" s="164">
        <v>-4.7242113276609023</v>
      </c>
      <c r="AR149" s="190">
        <v>-4.2542113276609026</v>
      </c>
      <c r="AS149" s="48"/>
      <c r="AT149" s="267">
        <v>7.4999999999999997E-3</v>
      </c>
      <c r="AU149" s="48"/>
      <c r="AV149" s="164">
        <v>2.5000000000000001E-3</v>
      </c>
      <c r="AW149" s="48"/>
      <c r="AX149" s="48">
        <v>-0.09</v>
      </c>
      <c r="AY149" s="165"/>
      <c r="AZ149" s="299">
        <v>0.6</v>
      </c>
      <c r="BA149" s="299">
        <v>0.6</v>
      </c>
      <c r="BB149" s="244">
        <v>-0.47</v>
      </c>
      <c r="BC149" s="130"/>
      <c r="BD149" s="166"/>
      <c r="BE149" s="48"/>
      <c r="BF149" s="130"/>
      <c r="BG149" s="48"/>
      <c r="BH149" s="103"/>
      <c r="BI149" s="103"/>
      <c r="BJ149" s="48"/>
      <c r="BK149" s="130"/>
      <c r="BL149" s="48"/>
      <c r="BM149" s="48"/>
      <c r="BN149" s="66"/>
      <c r="BO149" s="66"/>
      <c r="BP149" s="103"/>
      <c r="BQ149" s="48"/>
      <c r="BR149" s="103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</row>
    <row r="150" spans="1:85" x14ac:dyDescent="0.2">
      <c r="A150" s="271">
        <v>40483</v>
      </c>
      <c r="B150" s="272">
        <v>4.8230000000000004</v>
      </c>
      <c r="C150" s="309">
        <v>-0.47</v>
      </c>
      <c r="D150" s="170">
        <v>-0.37793392320191543</v>
      </c>
      <c r="E150" s="170">
        <v>-0.11749999999999999</v>
      </c>
      <c r="F150" s="280">
        <v>0.25</v>
      </c>
      <c r="G150" s="281">
        <v>0.3775</v>
      </c>
      <c r="H150" s="281">
        <v>0.37</v>
      </c>
      <c r="I150" s="282">
        <v>0.47</v>
      </c>
      <c r="J150" s="281">
        <v>0.13250000000000001</v>
      </c>
      <c r="K150" s="281">
        <v>0.23250000000000001</v>
      </c>
      <c r="L150" s="281">
        <v>0.86</v>
      </c>
      <c r="M150" s="280">
        <v>-0.22</v>
      </c>
      <c r="N150" s="281">
        <v>0.33</v>
      </c>
      <c r="O150" s="282">
        <v>0</v>
      </c>
      <c r="P150" s="230">
        <v>0</v>
      </c>
      <c r="Q150" s="199">
        <v>0.17749999999999999</v>
      </c>
      <c r="R150" s="286">
        <v>0.185</v>
      </c>
      <c r="S150" s="176">
        <v>0.185</v>
      </c>
      <c r="T150" s="84" t="e">
        <v>#N/A</v>
      </c>
      <c r="U150" s="305">
        <v>0.185</v>
      </c>
      <c r="V150" s="35">
        <v>4.3530000000000006</v>
      </c>
      <c r="W150" s="35">
        <v>4.445066076798085</v>
      </c>
      <c r="X150" s="179">
        <v>4.7055000000000007</v>
      </c>
      <c r="Y150" s="36"/>
      <c r="Z150" s="276">
        <v>0.13</v>
      </c>
      <c r="AA150" s="292">
        <v>0.49774033600347067</v>
      </c>
      <c r="AB150" s="298">
        <v>6.1465636386471045</v>
      </c>
      <c r="AC150" s="123">
        <v>6.2765636386471044</v>
      </c>
      <c r="AD150" s="179">
        <v>6.6443039746505752</v>
      </c>
      <c r="AE150" s="229">
        <v>4.8230000000000004</v>
      </c>
      <c r="AF150" s="184">
        <v>4.6030000000000006</v>
      </c>
      <c r="AG150" s="185">
        <v>4.8230000000000004</v>
      </c>
      <c r="AH150" s="234">
        <v>-0.15</v>
      </c>
      <c r="AI150" s="278">
        <v>1.4897700083474521</v>
      </c>
      <c r="AJ150" s="289">
        <v>5.8801065353379513E-2</v>
      </c>
      <c r="AK150" s="289">
        <v>6.1488686418562602E-2</v>
      </c>
      <c r="AL150" s="165">
        <v>0.56961584127453879</v>
      </c>
      <c r="AM150" s="188">
        <v>0.55536426479738998</v>
      </c>
      <c r="AN150" s="164">
        <v>0.3775</v>
      </c>
      <c r="AO150" s="189">
        <v>0.124</v>
      </c>
      <c r="AP150" s="48"/>
      <c r="AQ150" s="164">
        <v>-4.5873095522470653</v>
      </c>
      <c r="AR150" s="190">
        <v>-4.1173095522470655</v>
      </c>
      <c r="AS150" s="48"/>
      <c r="AT150" s="267">
        <v>7.4999999999999997E-3</v>
      </c>
      <c r="AU150" s="48"/>
      <c r="AV150" s="164">
        <v>8.0000000000000002E-3</v>
      </c>
      <c r="AW150" s="48"/>
      <c r="AX150" s="48">
        <v>5.0000000000000001E-3</v>
      </c>
      <c r="AY150" s="165"/>
      <c r="AZ150" s="299">
        <v>0.8</v>
      </c>
      <c r="BA150" s="299"/>
      <c r="BB150" s="244">
        <v>-0.47</v>
      </c>
      <c r="BC150" s="130"/>
      <c r="BD150" s="166"/>
      <c r="BE150" s="48"/>
      <c r="BF150" s="130"/>
      <c r="BG150" s="48"/>
      <c r="BH150" s="103"/>
      <c r="BI150" s="103"/>
      <c r="BJ150" s="48"/>
      <c r="BK150" s="130"/>
      <c r="BL150" s="48"/>
      <c r="BM150" s="48"/>
      <c r="BN150" s="66"/>
      <c r="BO150" s="66"/>
      <c r="BP150" s="103"/>
      <c r="BQ150" s="48"/>
      <c r="BR150" s="103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</row>
    <row r="151" spans="1:85" x14ac:dyDescent="0.2">
      <c r="A151" s="167">
        <v>40513</v>
      </c>
      <c r="B151" s="272">
        <v>4.9580000000000002</v>
      </c>
      <c r="C151" s="308">
        <v>-0.47</v>
      </c>
      <c r="D151" s="170">
        <v>-0.37793197914439958</v>
      </c>
      <c r="E151" s="170">
        <v>-9.750000000000103E-2</v>
      </c>
      <c r="F151" s="280">
        <v>0.27</v>
      </c>
      <c r="G151" s="281">
        <v>0.39750000000000002</v>
      </c>
      <c r="H151" s="281">
        <v>0.39</v>
      </c>
      <c r="I151" s="282">
        <v>0.49</v>
      </c>
      <c r="J151" s="281">
        <v>0.1525</v>
      </c>
      <c r="K151" s="281">
        <v>0.2525</v>
      </c>
      <c r="L151" s="281">
        <v>1.28</v>
      </c>
      <c r="M151" s="280">
        <v>-0.22</v>
      </c>
      <c r="N151" s="281">
        <v>0.33</v>
      </c>
      <c r="O151" s="282">
        <v>0</v>
      </c>
      <c r="P151" s="230">
        <v>0.06</v>
      </c>
      <c r="Q151" s="199">
        <v>0.17749999999999999</v>
      </c>
      <c r="R151" s="286">
        <v>0.185</v>
      </c>
      <c r="S151" s="176">
        <v>0.185</v>
      </c>
      <c r="T151" s="84" t="e">
        <v>#N/A</v>
      </c>
      <c r="U151" s="305">
        <v>0.185</v>
      </c>
      <c r="V151" s="35">
        <v>4.4880000000000004</v>
      </c>
      <c r="W151" s="35">
        <v>4.5800680208556006</v>
      </c>
      <c r="X151" s="179">
        <v>4.8604999999999992</v>
      </c>
      <c r="Y151" s="36"/>
      <c r="Z151" s="276">
        <v>0.13</v>
      </c>
      <c r="AA151" s="292">
        <v>0.52596981612051685</v>
      </c>
      <c r="AB151" s="298">
        <v>6.3370537845607675</v>
      </c>
      <c r="AC151" s="123">
        <v>6.4670537845607674</v>
      </c>
      <c r="AD151" s="179">
        <v>6.8630236006812844</v>
      </c>
      <c r="AE151" s="229">
        <v>5.0179999999999998</v>
      </c>
      <c r="AF151" s="184">
        <v>4.7380000000000004</v>
      </c>
      <c r="AG151" s="185">
        <v>4.9580000000000002</v>
      </c>
      <c r="AH151" s="234">
        <v>-0.15</v>
      </c>
      <c r="AI151" s="278">
        <v>1.4897385511861729</v>
      </c>
      <c r="AJ151" s="289">
        <v>5.8864841875237314E-2</v>
      </c>
      <c r="AK151" s="289">
        <v>6.1532212532145414E-2</v>
      </c>
      <c r="AL151" s="165">
        <v>0.56656704113098344</v>
      </c>
      <c r="AM151" s="188">
        <v>0.5523800805001996</v>
      </c>
      <c r="AN151" s="164">
        <v>0.39750000000000002</v>
      </c>
      <c r="AO151" s="189">
        <v>0.12</v>
      </c>
      <c r="AP151" s="48"/>
      <c r="AQ151" s="164">
        <v>-4.7022870474889062</v>
      </c>
      <c r="AR151" s="190">
        <v>-4.2322870474889065</v>
      </c>
      <c r="AS151" s="48"/>
      <c r="AT151" s="267">
        <v>7.4999999999999997E-3</v>
      </c>
      <c r="AU151" s="48"/>
      <c r="AV151" s="164">
        <v>8.0000000000000002E-3</v>
      </c>
      <c r="AW151" s="48"/>
      <c r="AX151" s="48">
        <v>2.5000000000000001E-2</v>
      </c>
      <c r="AY151" s="165"/>
      <c r="AZ151" s="299">
        <v>1</v>
      </c>
      <c r="BA151" s="299"/>
      <c r="BB151" s="244">
        <v>-0.47</v>
      </c>
      <c r="BC151" s="130"/>
      <c r="BD151" s="166"/>
      <c r="BE151" s="48"/>
      <c r="BF151" s="130"/>
      <c r="BG151" s="48"/>
      <c r="BH151" s="103"/>
      <c r="BI151" s="103"/>
      <c r="BJ151" s="48"/>
      <c r="BK151" s="130"/>
      <c r="BL151" s="48"/>
      <c r="BM151" s="48"/>
      <c r="BN151" s="66"/>
      <c r="BO151" s="66"/>
      <c r="BP151" s="103"/>
      <c r="BQ151" s="48"/>
      <c r="BR151" s="103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</row>
    <row r="152" spans="1:85" x14ac:dyDescent="0.2">
      <c r="A152" s="167">
        <v>40544</v>
      </c>
      <c r="B152" s="272">
        <v>5.0280000000000005</v>
      </c>
      <c r="C152" s="308">
        <v>-0.47</v>
      </c>
      <c r="D152" s="170">
        <v>-0.37793028269825601</v>
      </c>
      <c r="E152" s="170">
        <v>-8.7499999999999467E-2</v>
      </c>
      <c r="F152" s="280">
        <v>0.28000000000000003</v>
      </c>
      <c r="G152" s="281">
        <v>0.40749999999999997</v>
      </c>
      <c r="H152" s="281">
        <v>0.4</v>
      </c>
      <c r="I152" s="282">
        <v>0.5</v>
      </c>
      <c r="J152" s="281">
        <v>0.16250000000000001</v>
      </c>
      <c r="K152" s="281">
        <v>0.26250000000000001</v>
      </c>
      <c r="L152" s="281">
        <v>1.61</v>
      </c>
      <c r="M152" s="280">
        <v>-0.22</v>
      </c>
      <c r="N152" s="281">
        <v>0.33</v>
      </c>
      <c r="O152" s="282">
        <v>0</v>
      </c>
      <c r="P152" s="230">
        <v>0.13</v>
      </c>
      <c r="Q152" s="199">
        <v>0.17749999999999999</v>
      </c>
      <c r="R152" s="286">
        <v>0.185</v>
      </c>
      <c r="S152" s="176">
        <v>0.185</v>
      </c>
      <c r="T152" s="84" t="e">
        <v>#N/A</v>
      </c>
      <c r="U152" s="305">
        <v>0.185</v>
      </c>
      <c r="V152" s="35">
        <v>4.5580000000000007</v>
      </c>
      <c r="W152" s="35">
        <v>4.6500697173017445</v>
      </c>
      <c r="X152" s="179">
        <v>4.940500000000001</v>
      </c>
      <c r="Y152" s="36"/>
      <c r="Z152" s="276">
        <v>0.13</v>
      </c>
      <c r="AA152" s="292">
        <v>0.54007985966801542</v>
      </c>
      <c r="AB152" s="298">
        <v>6.4357751643576879</v>
      </c>
      <c r="AC152" s="123">
        <v>6.5657751643576878</v>
      </c>
      <c r="AD152" s="179">
        <v>6.9758550240257033</v>
      </c>
      <c r="AE152" s="229">
        <v>5.1580000000000004</v>
      </c>
      <c r="AF152" s="184">
        <v>4.8080000000000007</v>
      </c>
      <c r="AG152" s="185">
        <v>5.0280000000000005</v>
      </c>
      <c r="AH152" s="234">
        <v>-0.15</v>
      </c>
      <c r="AI152" s="278">
        <v>1.4897111017565958</v>
      </c>
      <c r="AJ152" s="289">
        <v>5.8930744282578405E-2</v>
      </c>
      <c r="AK152" s="289">
        <v>6.1577189516841102E-2</v>
      </c>
      <c r="AL152" s="165">
        <v>0.56342774375212246</v>
      </c>
      <c r="AM152" s="188">
        <v>0.54930927022592191</v>
      </c>
      <c r="AN152" s="164">
        <v>0.40749999999999997</v>
      </c>
      <c r="AO152" s="189">
        <v>0.12</v>
      </c>
      <c r="AP152" s="48"/>
      <c r="AQ152" s="164">
        <v>-4.7622690219598018</v>
      </c>
      <c r="AR152" s="190">
        <v>-4.2922690219598021</v>
      </c>
      <c r="AS152" s="48"/>
      <c r="AT152" s="267">
        <v>7.4999999999999997E-3</v>
      </c>
      <c r="AU152" s="48"/>
      <c r="AV152" s="164">
        <v>8.0000000000000002E-3</v>
      </c>
      <c r="AW152" s="48"/>
      <c r="AX152" s="48">
        <v>3.7499999999999999E-2</v>
      </c>
      <c r="AY152" s="165"/>
      <c r="AZ152" s="299">
        <v>1</v>
      </c>
      <c r="BA152" s="299"/>
      <c r="BB152" s="244">
        <v>-0.47</v>
      </c>
      <c r="BC152" s="130"/>
      <c r="BD152" s="166"/>
      <c r="BE152" s="48"/>
      <c r="BF152" s="130"/>
      <c r="BG152" s="48"/>
      <c r="BH152" s="103"/>
      <c r="BI152" s="103"/>
      <c r="BJ152" s="48"/>
      <c r="BK152" s="130"/>
      <c r="BL152" s="48"/>
      <c r="BM152" s="48"/>
      <c r="BN152" s="66"/>
      <c r="BO152" s="66"/>
      <c r="BP152" s="103"/>
      <c r="BQ152" s="48"/>
      <c r="BR152" s="103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</row>
    <row r="153" spans="1:85" x14ac:dyDescent="0.2">
      <c r="A153" s="167">
        <v>40575</v>
      </c>
      <c r="B153" s="272">
        <v>4.9080000000000004</v>
      </c>
      <c r="C153" s="308">
        <v>-0.47</v>
      </c>
      <c r="D153" s="170">
        <v>-0.37792890377892174</v>
      </c>
      <c r="E153" s="170">
        <v>-9.7500000000000142E-2</v>
      </c>
      <c r="F153" s="280">
        <v>0.27</v>
      </c>
      <c r="G153" s="281">
        <v>0.39750000000000002</v>
      </c>
      <c r="H153" s="281">
        <v>0.39</v>
      </c>
      <c r="I153" s="282">
        <v>0.49</v>
      </c>
      <c r="J153" s="281">
        <v>0.1525</v>
      </c>
      <c r="K153" s="281">
        <v>0.2525</v>
      </c>
      <c r="L153" s="281">
        <v>1.57</v>
      </c>
      <c r="M153" s="280">
        <v>-0.22</v>
      </c>
      <c r="N153" s="281">
        <v>0.33</v>
      </c>
      <c r="O153" s="282">
        <v>0</v>
      </c>
      <c r="P153" s="230">
        <v>0</v>
      </c>
      <c r="Q153" s="199">
        <v>0.17749999999999999</v>
      </c>
      <c r="R153" s="286">
        <v>0.185</v>
      </c>
      <c r="S153" s="176">
        <v>0.185</v>
      </c>
      <c r="T153" s="84" t="e">
        <v>#N/A</v>
      </c>
      <c r="U153" s="305">
        <v>0.185</v>
      </c>
      <c r="V153" s="35">
        <v>4.4380000000000006</v>
      </c>
      <c r="W153" s="35">
        <v>4.5300710962210786</v>
      </c>
      <c r="X153" s="179">
        <v>4.8105000000000002</v>
      </c>
      <c r="Y153" s="36"/>
      <c r="Z153" s="276">
        <v>0.13</v>
      </c>
      <c r="AA153" s="292">
        <v>0.52595224763831805</v>
      </c>
      <c r="AB153" s="298">
        <v>6.2662444966949149</v>
      </c>
      <c r="AC153" s="123">
        <v>6.3962444966949148</v>
      </c>
      <c r="AD153" s="179">
        <v>6.7921967443332329</v>
      </c>
      <c r="AE153" s="229">
        <v>4.9080000000000004</v>
      </c>
      <c r="AF153" s="184">
        <v>4.6880000000000006</v>
      </c>
      <c r="AG153" s="185">
        <v>4.9080000000000004</v>
      </c>
      <c r="AH153" s="234">
        <v>-0.15</v>
      </c>
      <c r="AI153" s="278">
        <v>1.4896887908303176</v>
      </c>
      <c r="AJ153" s="289">
        <v>5.8996646691362314E-2</v>
      </c>
      <c r="AK153" s="289">
        <v>6.1622166502208316E-2</v>
      </c>
      <c r="AL153" s="165">
        <v>0.56029976372391888</v>
      </c>
      <c r="AM153" s="188">
        <v>0.54625149052643762</v>
      </c>
      <c r="AN153" s="164">
        <v>0.39750000000000002</v>
      </c>
      <c r="AO153" s="189">
        <v>0.13300000000000001</v>
      </c>
      <c r="AP153" s="48"/>
      <c r="AQ153" s="164">
        <v>-4.6522631776965859</v>
      </c>
      <c r="AR153" s="190">
        <v>-4.1822631776965862</v>
      </c>
      <c r="AS153" s="48"/>
      <c r="AT153" s="267">
        <v>7.4999999999999997E-3</v>
      </c>
      <c r="AU153" s="48"/>
      <c r="AV153" s="164">
        <v>8.0000000000000002E-3</v>
      </c>
      <c r="AW153" s="48"/>
      <c r="AX153" s="48">
        <v>4.2500000000000003E-2</v>
      </c>
      <c r="AY153" s="165"/>
      <c r="AZ153" s="299">
        <v>1</v>
      </c>
      <c r="BA153" s="299"/>
      <c r="BB153" s="244">
        <v>-0.47</v>
      </c>
      <c r="BC153" s="130"/>
      <c r="BD153" s="166"/>
      <c r="BE153" s="48"/>
      <c r="BF153" s="130"/>
      <c r="BG153" s="48"/>
      <c r="BH153" s="103"/>
      <c r="BI153" s="103"/>
      <c r="BJ153" s="48"/>
      <c r="BK153" s="130"/>
      <c r="BL153" s="48"/>
      <c r="BM153" s="48"/>
      <c r="BN153" s="66"/>
      <c r="BO153" s="66"/>
      <c r="BP153" s="103"/>
      <c r="BQ153" s="48"/>
      <c r="BR153" s="103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</row>
    <row r="154" spans="1:85" x14ac:dyDescent="0.2">
      <c r="A154" s="167">
        <v>40603</v>
      </c>
      <c r="B154" s="272">
        <v>4.8029999999999999</v>
      </c>
      <c r="C154" s="308">
        <v>-0.47</v>
      </c>
      <c r="D154" s="170">
        <v>-0.37792490647557031</v>
      </c>
      <c r="E154" s="170">
        <v>-0.10249999999999915</v>
      </c>
      <c r="F154" s="280">
        <v>0.26500000000000001</v>
      </c>
      <c r="G154" s="281">
        <v>0.39250000000000002</v>
      </c>
      <c r="H154" s="281">
        <v>0.38500000000000001</v>
      </c>
      <c r="I154" s="282">
        <v>0.48499999999999999</v>
      </c>
      <c r="J154" s="281">
        <v>0.14749999999999999</v>
      </c>
      <c r="K154" s="281">
        <v>0.2475</v>
      </c>
      <c r="L154" s="281">
        <v>0.93</v>
      </c>
      <c r="M154" s="280">
        <v>-0.22</v>
      </c>
      <c r="N154" s="281">
        <v>0.33</v>
      </c>
      <c r="O154" s="282">
        <v>0</v>
      </c>
      <c r="P154" s="230">
        <v>-0.18</v>
      </c>
      <c r="Q154" s="199">
        <v>0.17249999999999999</v>
      </c>
      <c r="R154" s="286">
        <v>0.18</v>
      </c>
      <c r="S154" s="176">
        <v>0.18</v>
      </c>
      <c r="T154" s="84" t="e">
        <v>#N/A</v>
      </c>
      <c r="U154" s="305">
        <v>0.18</v>
      </c>
      <c r="V154" s="35">
        <v>4.3330000000000002</v>
      </c>
      <c r="W154" s="35">
        <v>4.4250750935244296</v>
      </c>
      <c r="X154" s="179">
        <v>4.7005000000000008</v>
      </c>
      <c r="Y154" s="36"/>
      <c r="Z154" s="276">
        <v>0.13</v>
      </c>
      <c r="AA154" s="292">
        <v>0.51886995897891097</v>
      </c>
      <c r="AB154" s="298">
        <v>6.117723897294205</v>
      </c>
      <c r="AC154" s="123">
        <v>6.2477238972942049</v>
      </c>
      <c r="AD154" s="179">
        <v>6.6365938562731159</v>
      </c>
      <c r="AE154" s="229">
        <v>4.6230000000000002</v>
      </c>
      <c r="AF154" s="184">
        <v>4.5830000000000002</v>
      </c>
      <c r="AG154" s="185">
        <v>4.8029999999999999</v>
      </c>
      <c r="AH154" s="234">
        <v>-0.15</v>
      </c>
      <c r="AI154" s="278">
        <v>1.489624118205316</v>
      </c>
      <c r="AJ154" s="289">
        <v>5.9045421720755907E-2</v>
      </c>
      <c r="AK154" s="289">
        <v>6.1655400552864718E-2</v>
      </c>
      <c r="AL154" s="165">
        <v>0.55754266674643949</v>
      </c>
      <c r="AM154" s="188">
        <v>0.5435399236348204</v>
      </c>
      <c r="AN154" s="164">
        <v>0.39250000000000002</v>
      </c>
      <c r="AO154" s="189">
        <v>0.12</v>
      </c>
      <c r="AP154" s="48"/>
      <c r="AQ154" s="164">
        <v>-4.6172521365287267</v>
      </c>
      <c r="AR154" s="190">
        <v>-4.1472521365287269</v>
      </c>
      <c r="AS154" s="48"/>
      <c r="AT154" s="267">
        <v>7.4999999999999997E-3</v>
      </c>
      <c r="AU154" s="48"/>
      <c r="AV154" s="164">
        <v>8.0000000000000002E-3</v>
      </c>
      <c r="AW154" s="48"/>
      <c r="AX154" s="48">
        <v>0.04</v>
      </c>
      <c r="AY154" s="165"/>
      <c r="AZ154" s="299">
        <v>0.75</v>
      </c>
      <c r="BA154" s="299"/>
      <c r="BB154" s="244">
        <v>-0.47</v>
      </c>
      <c r="BC154" s="130"/>
      <c r="BD154" s="166"/>
      <c r="BE154" s="48"/>
      <c r="BF154" s="130"/>
      <c r="BG154" s="48"/>
      <c r="BH154" s="103"/>
      <c r="BI154" s="103"/>
      <c r="BJ154" s="48"/>
      <c r="BK154" s="130"/>
      <c r="BL154" s="48"/>
      <c r="BM154" s="48"/>
      <c r="BN154" s="66"/>
      <c r="BO154" s="66"/>
      <c r="BP154" s="103"/>
      <c r="BQ154" s="48"/>
      <c r="BR154" s="103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</row>
    <row r="155" spans="1:85" x14ac:dyDescent="0.2">
      <c r="A155" s="167">
        <v>40634</v>
      </c>
      <c r="B155" s="272">
        <v>4.7130000000000001</v>
      </c>
      <c r="C155" s="309">
        <v>-0.47</v>
      </c>
      <c r="D155" s="170">
        <v>-0.3779199274080991</v>
      </c>
      <c r="E155" s="170">
        <v>-0.39916917492930715</v>
      </c>
      <c r="F155" s="280">
        <v>0.19</v>
      </c>
      <c r="G155" s="281">
        <v>0.19</v>
      </c>
      <c r="H155" s="281">
        <v>0.215</v>
      </c>
      <c r="I155" s="282">
        <v>0.185</v>
      </c>
      <c r="J155" s="281">
        <v>9.2499999999999999E-2</v>
      </c>
      <c r="K155" s="281">
        <v>0.1825</v>
      </c>
      <c r="L155" s="281">
        <v>0.5</v>
      </c>
      <c r="M155" s="280">
        <v>-0.31</v>
      </c>
      <c r="N155" s="281">
        <v>0.43</v>
      </c>
      <c r="O155" s="282">
        <v>0</v>
      </c>
      <c r="P155" s="230">
        <v>-0.28999999999999998</v>
      </c>
      <c r="Q155" s="199">
        <v>0.17249999999999999</v>
      </c>
      <c r="R155" s="286">
        <v>0.18</v>
      </c>
      <c r="S155" s="176">
        <v>0.18</v>
      </c>
      <c r="T155" s="84" t="e">
        <v>#N/A</v>
      </c>
      <c r="U155" s="305">
        <v>0.18</v>
      </c>
      <c r="V155" s="35">
        <v>4.2430000000000003</v>
      </c>
      <c r="W155" s="35">
        <v>4.335080072591901</v>
      </c>
      <c r="X155" s="179">
        <v>4.3138308250706929</v>
      </c>
      <c r="Y155" s="36"/>
      <c r="Z155" s="276">
        <v>0.13</v>
      </c>
      <c r="AA155" s="292">
        <v>0.1</v>
      </c>
      <c r="AB155" s="298">
        <v>5.9903297692286817</v>
      </c>
      <c r="AC155" s="123">
        <v>6.1203297692286815</v>
      </c>
      <c r="AD155" s="179">
        <v>6.0903297692286813</v>
      </c>
      <c r="AE155" s="229">
        <v>4.423</v>
      </c>
      <c r="AF155" s="184">
        <v>4.4030000000000005</v>
      </c>
      <c r="AG155" s="185">
        <v>4.7130000000000001</v>
      </c>
      <c r="AH155" s="234">
        <v>-0.14499999999999999</v>
      </c>
      <c r="AI155" s="278">
        <v>1.4895435694092236</v>
      </c>
      <c r="AJ155" s="289">
        <v>5.9089108026804109E-2</v>
      </c>
      <c r="AK155" s="289">
        <v>6.1682754459374822E-2</v>
      </c>
      <c r="AL155" s="165">
        <v>0.55455754625772502</v>
      </c>
      <c r="AM155" s="188">
        <v>0.54060054116200906</v>
      </c>
      <c r="AN155" s="164">
        <v>0.19</v>
      </c>
      <c r="AO155" s="189">
        <v>0.124</v>
      </c>
      <c r="AP155" s="48"/>
      <c r="AQ155" s="164">
        <v>-4.7541987813140452</v>
      </c>
      <c r="AR155" s="190">
        <v>-4.2841987813140454</v>
      </c>
      <c r="AS155" s="48"/>
      <c r="AT155" s="267">
        <v>7.4999999999999997E-3</v>
      </c>
      <c r="AU155" s="48"/>
      <c r="AV155" s="164">
        <v>2.5000000000000001E-3</v>
      </c>
      <c r="AW155" s="48"/>
      <c r="AX155" s="48">
        <v>-0.09</v>
      </c>
      <c r="AY155" s="165"/>
      <c r="AZ155" s="299">
        <v>0.4</v>
      </c>
      <c r="BA155" s="299"/>
      <c r="BB155" s="244">
        <v>-0.47</v>
      </c>
      <c r="BC155" s="130"/>
      <c r="BD155" s="166"/>
      <c r="BE155" s="48"/>
      <c r="BF155" s="130"/>
      <c r="BG155" s="48"/>
      <c r="BH155" s="103"/>
      <c r="BI155" s="103"/>
      <c r="BJ155" s="48"/>
      <c r="BK155" s="130"/>
      <c r="BL155" s="48"/>
      <c r="BM155" s="48"/>
      <c r="BN155" s="66"/>
      <c r="BO155" s="66"/>
      <c r="BP155" s="103"/>
      <c r="BQ155" s="48"/>
      <c r="BR155" s="103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</row>
    <row r="156" spans="1:85" x14ac:dyDescent="0.2">
      <c r="A156" s="167">
        <v>40664</v>
      </c>
      <c r="B156" s="272">
        <v>4.6930000000000005</v>
      </c>
      <c r="C156" s="308">
        <v>-0.47</v>
      </c>
      <c r="D156" s="170">
        <v>-0.37791534480838163</v>
      </c>
      <c r="E156" s="170">
        <v>-0.39916564985260106</v>
      </c>
      <c r="F156" s="280">
        <v>0.18</v>
      </c>
      <c r="G156" s="281">
        <v>0.18</v>
      </c>
      <c r="H156" s="281">
        <v>0.20499999999999999</v>
      </c>
      <c r="I156" s="282">
        <v>0.17499999999999999</v>
      </c>
      <c r="J156" s="281">
        <v>8.2500000000000004E-2</v>
      </c>
      <c r="K156" s="281">
        <v>0.17249999999999999</v>
      </c>
      <c r="L156" s="281">
        <v>0.44</v>
      </c>
      <c r="M156" s="280">
        <v>-0.31</v>
      </c>
      <c r="N156" s="281">
        <v>0.43</v>
      </c>
      <c r="O156" s="282">
        <v>0</v>
      </c>
      <c r="P156" s="230">
        <v>-0.28999999999999998</v>
      </c>
      <c r="Q156" s="199">
        <v>0.17249999999999999</v>
      </c>
      <c r="R156" s="286">
        <v>0.18</v>
      </c>
      <c r="S156" s="176">
        <v>0.18</v>
      </c>
      <c r="T156" s="84" t="e">
        <v>#N/A</v>
      </c>
      <c r="U156" s="305">
        <v>0.18</v>
      </c>
      <c r="V156" s="35">
        <v>4.2230000000000008</v>
      </c>
      <c r="W156" s="35">
        <v>4.3150846551916189</v>
      </c>
      <c r="X156" s="179">
        <v>4.2938343501473994</v>
      </c>
      <c r="Y156" s="36"/>
      <c r="Z156" s="276">
        <v>0.13</v>
      </c>
      <c r="AA156" s="292">
        <v>0.1</v>
      </c>
      <c r="AB156" s="298">
        <v>5.9617967712167657</v>
      </c>
      <c r="AC156" s="123">
        <v>6.0917967712167655</v>
      </c>
      <c r="AD156" s="179">
        <v>6.0617967712167653</v>
      </c>
      <c r="AE156" s="229">
        <v>4.4030000000000005</v>
      </c>
      <c r="AF156" s="184">
        <v>4.3830000000000009</v>
      </c>
      <c r="AG156" s="185">
        <v>4.6930000000000005</v>
      </c>
      <c r="AH156" s="234">
        <v>-0.14499999999999999</v>
      </c>
      <c r="AI156" s="278">
        <v>1.4894694421626509</v>
      </c>
      <c r="AJ156" s="289">
        <v>5.9131385097777919E-2</v>
      </c>
      <c r="AK156" s="289">
        <v>6.1709225982040608E-2</v>
      </c>
      <c r="AL156" s="165">
        <v>0.55168015968766959</v>
      </c>
      <c r="AM156" s="188">
        <v>0.53776880870562549</v>
      </c>
      <c r="AN156" s="164">
        <v>0.18</v>
      </c>
      <c r="AO156" s="189">
        <v>0.12</v>
      </c>
      <c r="AP156" s="48"/>
      <c r="AQ156" s="164">
        <v>-4.7191952577107763</v>
      </c>
      <c r="AR156" s="190">
        <v>-4.2491952577107766</v>
      </c>
      <c r="AS156" s="48"/>
      <c r="AT156" s="267">
        <v>7.4999999999999997E-3</v>
      </c>
      <c r="AU156" s="48"/>
      <c r="AV156" s="164">
        <v>2.5000000000000001E-3</v>
      </c>
      <c r="AW156" s="48"/>
      <c r="AX156" s="48">
        <v>-0.09</v>
      </c>
      <c r="AY156" s="165"/>
      <c r="AZ156" s="299">
        <v>0.45</v>
      </c>
      <c r="BA156" s="299"/>
      <c r="BB156" s="244">
        <v>-0.47</v>
      </c>
      <c r="BC156" s="130"/>
      <c r="BD156" s="166"/>
      <c r="BE156" s="48"/>
      <c r="BF156" s="130"/>
      <c r="BG156" s="48"/>
      <c r="BH156" s="103"/>
      <c r="BI156" s="103"/>
      <c r="BJ156" s="48"/>
      <c r="BK156" s="130"/>
      <c r="BL156" s="48"/>
      <c r="BM156" s="48"/>
      <c r="BN156" s="66"/>
      <c r="BO156" s="66"/>
      <c r="BP156" s="103"/>
      <c r="BQ156" s="48"/>
      <c r="BR156" s="103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</row>
    <row r="157" spans="1:85" x14ac:dyDescent="0.2">
      <c r="A157" s="167">
        <v>40695</v>
      </c>
      <c r="B157" s="272">
        <v>4.7210000000000001</v>
      </c>
      <c r="C157" s="308">
        <v>-0.47</v>
      </c>
      <c r="D157" s="170">
        <v>-0.37791085319451767</v>
      </c>
      <c r="E157" s="170">
        <v>-0.39916219476501347</v>
      </c>
      <c r="F157" s="280">
        <v>0.17</v>
      </c>
      <c r="G157" s="281">
        <v>0.17</v>
      </c>
      <c r="H157" s="281">
        <v>0.19500000000000001</v>
      </c>
      <c r="I157" s="282">
        <v>0.16500000000000001</v>
      </c>
      <c r="J157" s="281">
        <v>7.2499999999999995E-2</v>
      </c>
      <c r="K157" s="281">
        <v>0.16250000000000001</v>
      </c>
      <c r="L157" s="281">
        <v>0.44</v>
      </c>
      <c r="M157" s="280">
        <v>-0.31</v>
      </c>
      <c r="N157" s="281">
        <v>0.43</v>
      </c>
      <c r="O157" s="282">
        <v>0</v>
      </c>
      <c r="P157" s="230">
        <v>-0.28999999999999998</v>
      </c>
      <c r="Q157" s="199">
        <v>0.17249999999999999</v>
      </c>
      <c r="R157" s="286">
        <v>0.18</v>
      </c>
      <c r="S157" s="176">
        <v>0.18</v>
      </c>
      <c r="T157" s="84" t="e">
        <v>#N/A</v>
      </c>
      <c r="U157" s="305">
        <v>0.18</v>
      </c>
      <c r="V157" s="35">
        <v>4.2510000000000003</v>
      </c>
      <c r="W157" s="35">
        <v>4.3430891468054824</v>
      </c>
      <c r="X157" s="179">
        <v>4.3218378052349866</v>
      </c>
      <c r="Y157" s="36"/>
      <c r="Z157" s="276">
        <v>0.13</v>
      </c>
      <c r="AA157" s="292">
        <v>0.1</v>
      </c>
      <c r="AB157" s="298">
        <v>6.0010329031205165</v>
      </c>
      <c r="AC157" s="123">
        <v>6.1310329031205164</v>
      </c>
      <c r="AD157" s="179">
        <v>6.1010329031205162</v>
      </c>
      <c r="AE157" s="229">
        <v>4.431</v>
      </c>
      <c r="AF157" s="184">
        <v>4.4110000000000005</v>
      </c>
      <c r="AG157" s="185">
        <v>4.7210000000000001</v>
      </c>
      <c r="AH157" s="234">
        <v>-0.14499999999999999</v>
      </c>
      <c r="AI157" s="278">
        <v>1.4893967938449117</v>
      </c>
      <c r="AJ157" s="289">
        <v>5.9175071405074914E-2</v>
      </c>
      <c r="AK157" s="289">
        <v>6.1736579889039217E-2</v>
      </c>
      <c r="AL157" s="165">
        <v>0.54871866021783999</v>
      </c>
      <c r="AM157" s="188">
        <v>0.5348558987246903</v>
      </c>
      <c r="AN157" s="164">
        <v>0.17</v>
      </c>
      <c r="AO157" s="189">
        <v>0.124</v>
      </c>
      <c r="AP157" s="48"/>
      <c r="AQ157" s="164">
        <v>-4.7391918040673708</v>
      </c>
      <c r="AR157" s="190">
        <v>-4.2691918040673711</v>
      </c>
      <c r="AS157" s="48"/>
      <c r="AT157" s="267">
        <v>7.4999999999999997E-3</v>
      </c>
      <c r="AU157" s="48"/>
      <c r="AV157" s="164">
        <v>2.5000000000000001E-3</v>
      </c>
      <c r="AW157" s="48"/>
      <c r="AX157" s="48">
        <v>-0.09</v>
      </c>
      <c r="AY157" s="165"/>
      <c r="AZ157" s="299">
        <v>0.45</v>
      </c>
      <c r="BA157" s="299"/>
      <c r="BB157" s="244">
        <v>-0.47</v>
      </c>
      <c r="BC157" s="130"/>
      <c r="BD157" s="166"/>
      <c r="BE157" s="48"/>
      <c r="BF157" s="130"/>
      <c r="BG157" s="48"/>
      <c r="BH157" s="103"/>
      <c r="BI157" s="103"/>
      <c r="BJ157" s="48"/>
      <c r="BK157" s="130"/>
      <c r="BL157" s="48"/>
      <c r="BM157" s="48"/>
      <c r="BN157" s="66"/>
      <c r="BO157" s="66"/>
      <c r="BP157" s="103"/>
      <c r="BQ157" s="48"/>
      <c r="BR157" s="103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</row>
    <row r="158" spans="1:85" x14ac:dyDescent="0.2">
      <c r="A158" s="167">
        <v>40725</v>
      </c>
      <c r="B158" s="272">
        <v>4.7480000000000002</v>
      </c>
      <c r="C158" s="308">
        <v>-0.47</v>
      </c>
      <c r="D158" s="170">
        <v>-0.37790674236989652</v>
      </c>
      <c r="E158" s="170">
        <v>-0.39915903259222851</v>
      </c>
      <c r="F158" s="280">
        <v>0.17</v>
      </c>
      <c r="G158" s="281">
        <v>0.17</v>
      </c>
      <c r="H158" s="281">
        <v>0.19500000000000001</v>
      </c>
      <c r="I158" s="282">
        <v>0.16500000000000001</v>
      </c>
      <c r="J158" s="281">
        <v>7.2499999999999995E-2</v>
      </c>
      <c r="K158" s="281">
        <v>0.16250000000000001</v>
      </c>
      <c r="L158" s="281">
        <v>0.5</v>
      </c>
      <c r="M158" s="280">
        <v>-0.31</v>
      </c>
      <c r="N158" s="281">
        <v>0.43</v>
      </c>
      <c r="O158" s="282">
        <v>0</v>
      </c>
      <c r="P158" s="230">
        <v>-0.28999999999999998</v>
      </c>
      <c r="Q158" s="199">
        <v>0.17249999999999999</v>
      </c>
      <c r="R158" s="286">
        <v>0.18</v>
      </c>
      <c r="S158" s="176">
        <v>0.18</v>
      </c>
      <c r="T158" s="84" t="e">
        <v>#N/A</v>
      </c>
      <c r="U158" s="305">
        <v>0.18</v>
      </c>
      <c r="V158" s="35">
        <v>4.2780000000000005</v>
      </c>
      <c r="W158" s="35">
        <v>4.3700932576301037</v>
      </c>
      <c r="X158" s="179">
        <v>4.3488409674077717</v>
      </c>
      <c r="Y158" s="36"/>
      <c r="Z158" s="276">
        <v>0.13</v>
      </c>
      <c r="AA158" s="292">
        <v>0.1</v>
      </c>
      <c r="AB158" s="298">
        <v>6.0388785706089854</v>
      </c>
      <c r="AC158" s="123">
        <v>6.1688785706089853</v>
      </c>
      <c r="AD158" s="179">
        <v>6.138878570608985</v>
      </c>
      <c r="AE158" s="229">
        <v>4.4580000000000002</v>
      </c>
      <c r="AF158" s="184">
        <v>4.4380000000000006</v>
      </c>
      <c r="AG158" s="185">
        <v>4.7480000000000002</v>
      </c>
      <c r="AH158" s="234">
        <v>-0.14499999999999999</v>
      </c>
      <c r="AI158" s="278">
        <v>1.4893303107041684</v>
      </c>
      <c r="AJ158" s="289">
        <v>5.9217348477256716E-2</v>
      </c>
      <c r="AK158" s="289">
        <v>6.1763051412178513E-2</v>
      </c>
      <c r="AL158" s="165">
        <v>0.54586409205124542</v>
      </c>
      <c r="AM158" s="188">
        <v>0.53204969752416853</v>
      </c>
      <c r="AN158" s="164">
        <v>0.17</v>
      </c>
      <c r="AO158" s="189">
        <v>0.12</v>
      </c>
      <c r="AP158" s="48"/>
      <c r="AQ158" s="164">
        <v>-4.7641886432163343</v>
      </c>
      <c r="AR158" s="190">
        <v>-4.2941886432163345</v>
      </c>
      <c r="AS158" s="48"/>
      <c r="AT158" s="267">
        <v>7.4999999999999997E-3</v>
      </c>
      <c r="AU158" s="48"/>
      <c r="AV158" s="164">
        <v>2.5000000000000001E-3</v>
      </c>
      <c r="AW158" s="48"/>
      <c r="AX158" s="48">
        <v>-0.09</v>
      </c>
      <c r="AY158" s="165"/>
      <c r="AZ158" s="299">
        <v>0.5</v>
      </c>
      <c r="BA158" s="299"/>
      <c r="BB158" s="244">
        <v>-0.47</v>
      </c>
      <c r="BC158" s="130"/>
      <c r="BD158" s="166"/>
      <c r="BE158" s="48"/>
      <c r="BF158" s="130"/>
      <c r="BG158" s="48"/>
      <c r="BH158" s="103"/>
      <c r="BI158" s="103"/>
      <c r="BJ158" s="48"/>
      <c r="BK158" s="130"/>
      <c r="BL158" s="48"/>
      <c r="BM158" s="48"/>
      <c r="BN158" s="66"/>
      <c r="BO158" s="66"/>
      <c r="BP158" s="103"/>
      <c r="BQ158" s="48"/>
      <c r="BR158" s="103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</row>
    <row r="159" spans="1:85" x14ac:dyDescent="0.2">
      <c r="A159" s="167">
        <v>40756</v>
      </c>
      <c r="B159" s="272">
        <v>4.7679999999999998</v>
      </c>
      <c r="C159" s="308">
        <v>-0.47</v>
      </c>
      <c r="D159" s="170">
        <v>-0.37790273830046317</v>
      </c>
      <c r="E159" s="170">
        <v>-0.39915595253881708</v>
      </c>
      <c r="F159" s="280">
        <v>0.17</v>
      </c>
      <c r="G159" s="281">
        <v>0.17</v>
      </c>
      <c r="H159" s="281">
        <v>0.19500000000000001</v>
      </c>
      <c r="I159" s="282">
        <v>0.16500000000000001</v>
      </c>
      <c r="J159" s="281">
        <v>7.2499999999999995E-2</v>
      </c>
      <c r="K159" s="281">
        <v>0.16250000000000001</v>
      </c>
      <c r="L159" s="281">
        <v>0.5</v>
      </c>
      <c r="M159" s="280">
        <v>-0.31</v>
      </c>
      <c r="N159" s="281">
        <v>0.43</v>
      </c>
      <c r="O159" s="282">
        <v>0</v>
      </c>
      <c r="P159" s="230">
        <v>-0.28999999999999998</v>
      </c>
      <c r="Q159" s="199">
        <v>0.17249999999999999</v>
      </c>
      <c r="R159" s="286">
        <v>0.18</v>
      </c>
      <c r="S159" s="176">
        <v>0.18</v>
      </c>
      <c r="T159" s="84" t="e">
        <v>#N/A</v>
      </c>
      <c r="U159" s="305">
        <v>0.18</v>
      </c>
      <c r="V159" s="35">
        <v>4.298</v>
      </c>
      <c r="W159" s="35">
        <v>4.3900972616995366</v>
      </c>
      <c r="X159" s="179">
        <v>4.3688440474611827</v>
      </c>
      <c r="Y159" s="36"/>
      <c r="Z159" s="276">
        <v>0.13</v>
      </c>
      <c r="AA159" s="292">
        <v>0.1</v>
      </c>
      <c r="AB159" s="298">
        <v>6.066847045060511</v>
      </c>
      <c r="AC159" s="123">
        <v>6.1968470450605109</v>
      </c>
      <c r="AD159" s="179">
        <v>6.1668470450605106</v>
      </c>
      <c r="AE159" s="229">
        <v>4.4779999999999998</v>
      </c>
      <c r="AF159" s="184">
        <v>4.4580000000000002</v>
      </c>
      <c r="AG159" s="185">
        <v>4.7679999999999998</v>
      </c>
      <c r="AH159" s="234">
        <v>-0.14499999999999999</v>
      </c>
      <c r="AI159" s="278">
        <v>1.4892655597890558</v>
      </c>
      <c r="AJ159" s="289">
        <v>5.9261034785801608E-2</v>
      </c>
      <c r="AK159" s="289">
        <v>6.179040531966612E-2</v>
      </c>
      <c r="AL159" s="165">
        <v>0.54292612932158046</v>
      </c>
      <c r="AM159" s="188">
        <v>0.52916307978285804</v>
      </c>
      <c r="AN159" s="164">
        <v>0.17</v>
      </c>
      <c r="AO159" s="189">
        <v>0.12</v>
      </c>
      <c r="AP159" s="48"/>
      <c r="AQ159" s="164">
        <v>-4.8041855644503473</v>
      </c>
      <c r="AR159" s="190">
        <v>-4.3341855644503475</v>
      </c>
      <c r="AS159" s="48"/>
      <c r="AT159" s="267">
        <v>7.4999999999999997E-3</v>
      </c>
      <c r="AU159" s="48"/>
      <c r="AV159" s="164">
        <v>2.5000000000000001E-3</v>
      </c>
      <c r="AW159" s="48"/>
      <c r="AX159" s="48">
        <v>-0.09</v>
      </c>
      <c r="AY159" s="165"/>
      <c r="AZ159" s="299">
        <v>0.55000000000000004</v>
      </c>
      <c r="BA159" s="299"/>
      <c r="BB159" s="244">
        <v>-0.47</v>
      </c>
      <c r="BC159" s="130"/>
      <c r="BD159" s="166"/>
      <c r="BE159" s="48"/>
      <c r="BF159" s="130"/>
      <c r="BG159" s="48"/>
      <c r="BH159" s="103"/>
      <c r="BI159" s="103"/>
      <c r="BJ159" s="48"/>
      <c r="BK159" s="130"/>
      <c r="BL159" s="48"/>
      <c r="BM159" s="48"/>
      <c r="BN159" s="66"/>
      <c r="BO159" s="66"/>
      <c r="BP159" s="103"/>
      <c r="BQ159" s="48"/>
      <c r="BR159" s="103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</row>
    <row r="160" spans="1:85" x14ac:dyDescent="0.2">
      <c r="A160" s="167">
        <v>40787</v>
      </c>
      <c r="B160" s="272">
        <v>4.758</v>
      </c>
      <c r="C160" s="308">
        <v>-0.47</v>
      </c>
      <c r="D160" s="170">
        <v>-0.37789898202943117</v>
      </c>
      <c r="E160" s="170">
        <v>-0.399153063099563</v>
      </c>
      <c r="F160" s="280">
        <v>0.19</v>
      </c>
      <c r="G160" s="281">
        <v>0.19</v>
      </c>
      <c r="H160" s="281">
        <v>0.215</v>
      </c>
      <c r="I160" s="282">
        <v>0.185</v>
      </c>
      <c r="J160" s="281">
        <v>9.2499999999999999E-2</v>
      </c>
      <c r="K160" s="281">
        <v>0.1825</v>
      </c>
      <c r="L160" s="281">
        <v>0.46</v>
      </c>
      <c r="M160" s="280">
        <v>-0.31</v>
      </c>
      <c r="N160" s="281">
        <v>0.43</v>
      </c>
      <c r="O160" s="282">
        <v>0</v>
      </c>
      <c r="P160" s="230">
        <v>-0.28999999999999998</v>
      </c>
      <c r="Q160" s="199">
        <v>0.17249999999999999</v>
      </c>
      <c r="R160" s="286">
        <v>0.18</v>
      </c>
      <c r="S160" s="176">
        <v>0.18</v>
      </c>
      <c r="T160" s="84" t="e">
        <v>#N/A</v>
      </c>
      <c r="U160" s="305">
        <v>0.18</v>
      </c>
      <c r="V160" s="35">
        <v>4.2880000000000003</v>
      </c>
      <c r="W160" s="35">
        <v>4.3801010179705688</v>
      </c>
      <c r="X160" s="179">
        <v>4.358846936900437</v>
      </c>
      <c r="Y160" s="36"/>
      <c r="Z160" s="276">
        <v>0.13</v>
      </c>
      <c r="AA160" s="292">
        <v>0.1</v>
      </c>
      <c r="AB160" s="298">
        <v>6.0524846769677847</v>
      </c>
      <c r="AC160" s="123">
        <v>6.1824846769677846</v>
      </c>
      <c r="AD160" s="179">
        <v>6.1524846769677843</v>
      </c>
      <c r="AE160" s="229">
        <v>4.468</v>
      </c>
      <c r="AF160" s="184">
        <v>4.4480000000000004</v>
      </c>
      <c r="AG160" s="185">
        <v>4.758</v>
      </c>
      <c r="AH160" s="234">
        <v>-0.14499999999999999</v>
      </c>
      <c r="AI160" s="278">
        <v>1.4892048212087039</v>
      </c>
      <c r="AJ160" s="289">
        <v>5.9304721094981104E-2</v>
      </c>
      <c r="AK160" s="289">
        <v>6.1817759227401799E-2</v>
      </c>
      <c r="AL160" s="165">
        <v>0.54000009524025838</v>
      </c>
      <c r="AM160" s="188">
        <v>0.52628975476763895</v>
      </c>
      <c r="AN160" s="164">
        <v>0.19</v>
      </c>
      <c r="AO160" s="189">
        <v>0.124</v>
      </c>
      <c r="AP160" s="48"/>
      <c r="AQ160" s="164">
        <v>-4.8041826762188409</v>
      </c>
      <c r="AR160" s="190">
        <v>-4.3341826762188411</v>
      </c>
      <c r="AS160" s="48"/>
      <c r="AT160" s="267">
        <v>7.4999999999999997E-3</v>
      </c>
      <c r="AU160" s="48"/>
      <c r="AV160" s="164">
        <v>2.5000000000000001E-3</v>
      </c>
      <c r="AW160" s="48"/>
      <c r="AX160" s="48">
        <v>-0.09</v>
      </c>
      <c r="AY160" s="165"/>
      <c r="AZ160" s="299">
        <v>0.55000000000000004</v>
      </c>
      <c r="BA160" s="299"/>
      <c r="BB160" s="244">
        <v>-0.47</v>
      </c>
      <c r="BC160" s="130"/>
      <c r="BD160" s="166"/>
      <c r="BE160" s="48"/>
      <c r="BF160" s="130"/>
      <c r="BG160" s="48"/>
      <c r="BH160" s="103"/>
      <c r="BI160" s="103"/>
      <c r="BJ160" s="48"/>
      <c r="BK160" s="130"/>
      <c r="BL160" s="48"/>
      <c r="BM160" s="48"/>
      <c r="BN160" s="66"/>
      <c r="BO160" s="66"/>
      <c r="BP160" s="103"/>
      <c r="BQ160" s="48"/>
      <c r="BR160" s="103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</row>
    <row r="161" spans="1:85" x14ac:dyDescent="0.2">
      <c r="A161" s="167">
        <v>40817</v>
      </c>
      <c r="B161" s="272">
        <v>4.7679999999999998</v>
      </c>
      <c r="C161" s="308">
        <v>-0.47</v>
      </c>
      <c r="D161" s="170">
        <v>-0.37789558288203207</v>
      </c>
      <c r="E161" s="170">
        <v>-0.3991504483707935</v>
      </c>
      <c r="F161" s="280">
        <v>0.2</v>
      </c>
      <c r="G161" s="281">
        <v>0.2</v>
      </c>
      <c r="H161" s="281">
        <v>0.22500000000000001</v>
      </c>
      <c r="I161" s="282">
        <v>0.19500000000000001</v>
      </c>
      <c r="J161" s="281">
        <v>0.10249999999999999</v>
      </c>
      <c r="K161" s="281">
        <v>0.1925</v>
      </c>
      <c r="L161" s="281">
        <v>0.47</v>
      </c>
      <c r="M161" s="280">
        <v>-0.31</v>
      </c>
      <c r="N161" s="281">
        <v>0.43</v>
      </c>
      <c r="O161" s="282">
        <v>0</v>
      </c>
      <c r="P161" s="230">
        <v>-0.28999999999999998</v>
      </c>
      <c r="Q161" s="199">
        <v>0.17249999999999999</v>
      </c>
      <c r="R161" s="286">
        <v>0.18</v>
      </c>
      <c r="S161" s="176">
        <v>0.18</v>
      </c>
      <c r="T161" s="84" t="e">
        <v>#N/A</v>
      </c>
      <c r="U161" s="305">
        <v>0.18</v>
      </c>
      <c r="V161" s="35">
        <v>4.298</v>
      </c>
      <c r="W161" s="35">
        <v>4.3901044171179677</v>
      </c>
      <c r="X161" s="179">
        <v>4.3688495516292063</v>
      </c>
      <c r="Y161" s="36"/>
      <c r="Z161" s="276">
        <v>0.13</v>
      </c>
      <c r="AA161" s="292">
        <v>0.1</v>
      </c>
      <c r="AB161" s="298">
        <v>6.0663757231573694</v>
      </c>
      <c r="AC161" s="123">
        <v>6.1963757231573693</v>
      </c>
      <c r="AD161" s="179">
        <v>6.166375723157369</v>
      </c>
      <c r="AE161" s="229">
        <v>4.4779999999999998</v>
      </c>
      <c r="AF161" s="184">
        <v>4.4580000000000002</v>
      </c>
      <c r="AG161" s="185">
        <v>4.7679999999999998</v>
      </c>
      <c r="AH161" s="234">
        <v>-0.14499999999999999</v>
      </c>
      <c r="AI161" s="278">
        <v>1.4891498615568919</v>
      </c>
      <c r="AJ161" s="289">
        <v>5.9346998168984526E-2</v>
      </c>
      <c r="AK161" s="289">
        <v>6.1844230751254302E-2</v>
      </c>
      <c r="AL161" s="165">
        <v>0.5371797861212888</v>
      </c>
      <c r="AM161" s="188">
        <v>0.5235217304539771</v>
      </c>
      <c r="AN161" s="164">
        <v>0.2</v>
      </c>
      <c r="AO161" s="189">
        <v>0.12</v>
      </c>
      <c r="AP161" s="48"/>
      <c r="AQ161" s="164">
        <v>-4.8141800625829951</v>
      </c>
      <c r="AR161" s="190">
        <v>-4.3441800625829954</v>
      </c>
      <c r="AS161" s="48"/>
      <c r="AT161" s="267">
        <v>7.4999999999999997E-3</v>
      </c>
      <c r="AU161" s="48"/>
      <c r="AV161" s="164">
        <v>2.5000000000000001E-3</v>
      </c>
      <c r="AW161" s="48"/>
      <c r="AX161" s="48">
        <v>-0.09</v>
      </c>
      <c r="AY161" s="165"/>
      <c r="AZ161" s="299">
        <v>0.6</v>
      </c>
      <c r="BA161" s="299"/>
      <c r="BB161" s="244">
        <v>-0.47</v>
      </c>
      <c r="BC161" s="130"/>
      <c r="BD161" s="166"/>
      <c r="BE161" s="48"/>
      <c r="BF161" s="130"/>
      <c r="BG161" s="48"/>
      <c r="BH161" s="103"/>
      <c r="BI161" s="103"/>
      <c r="BJ161" s="48"/>
      <c r="BK161" s="130"/>
      <c r="BL161" s="48"/>
      <c r="BM161" s="48"/>
      <c r="BN161" s="66"/>
      <c r="BO161" s="66"/>
      <c r="BP161" s="103"/>
      <c r="BQ161" s="48"/>
      <c r="BR161" s="103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</row>
    <row r="162" spans="1:85" x14ac:dyDescent="0.2">
      <c r="A162" s="271">
        <v>40848</v>
      </c>
      <c r="B162" s="272">
        <v>4.9130000000000003</v>
      </c>
      <c r="C162" s="309">
        <v>-0.47</v>
      </c>
      <c r="D162" s="170">
        <v>-0.37789231426357173</v>
      </c>
      <c r="E162" s="170">
        <v>-0.115</v>
      </c>
      <c r="F162" s="280">
        <v>0.25</v>
      </c>
      <c r="G162" s="281">
        <v>0.3725</v>
      </c>
      <c r="H162" s="281">
        <v>0.37</v>
      </c>
      <c r="I162" s="282">
        <v>0.47</v>
      </c>
      <c r="J162" s="281">
        <v>0.13500000000000001</v>
      </c>
      <c r="K162" s="281">
        <v>0.23499999999999999</v>
      </c>
      <c r="L162" s="281">
        <v>0.86</v>
      </c>
      <c r="M162" s="280">
        <v>-0.22</v>
      </c>
      <c r="N162" s="281">
        <v>0.33</v>
      </c>
      <c r="O162" s="282">
        <v>0</v>
      </c>
      <c r="P162" s="230">
        <v>0</v>
      </c>
      <c r="Q162" s="199">
        <v>0.17249999999999999</v>
      </c>
      <c r="R162" s="286">
        <v>0.18</v>
      </c>
      <c r="S162" s="176">
        <v>0.18</v>
      </c>
      <c r="T162" s="84" t="e">
        <v>#N/A</v>
      </c>
      <c r="U162" s="305">
        <v>0.18</v>
      </c>
      <c r="V162" s="35">
        <v>4.4430000000000005</v>
      </c>
      <c r="W162" s="35">
        <v>4.5351076857364285</v>
      </c>
      <c r="X162" s="179">
        <v>4.798</v>
      </c>
      <c r="Y162" s="36"/>
      <c r="Z162" s="276">
        <v>0.13</v>
      </c>
      <c r="AA162" s="292">
        <v>0.50104396425789144</v>
      </c>
      <c r="AB162" s="298">
        <v>6.2708122061910254</v>
      </c>
      <c r="AC162" s="123">
        <v>6.4008122061910253</v>
      </c>
      <c r="AD162" s="179">
        <v>6.7718561704489169</v>
      </c>
      <c r="AE162" s="229">
        <v>4.9130000000000003</v>
      </c>
      <c r="AF162" s="184">
        <v>4.6930000000000005</v>
      </c>
      <c r="AG162" s="185">
        <v>4.9130000000000003</v>
      </c>
      <c r="AH162" s="234">
        <v>-0.15</v>
      </c>
      <c r="AI162" s="278">
        <v>1.4890970162086603</v>
      </c>
      <c r="AJ162" s="289">
        <v>5.9390684479412315E-2</v>
      </c>
      <c r="AK162" s="289">
        <v>6.1871584659479111E-2</v>
      </c>
      <c r="AL162" s="165">
        <v>0.53427715963052969</v>
      </c>
      <c r="AM162" s="188">
        <v>0.52067442685488297</v>
      </c>
      <c r="AN162" s="164">
        <v>0.3725</v>
      </c>
      <c r="AO162" s="189">
        <v>0.124</v>
      </c>
      <c r="AP162" s="48"/>
      <c r="AQ162" s="164">
        <v>-4.6746421605763304</v>
      </c>
      <c r="AR162" s="190">
        <v>-4.2046421605763307</v>
      </c>
      <c r="AS162" s="48"/>
      <c r="AT162" s="267">
        <v>7.4999999999999997E-3</v>
      </c>
      <c r="AU162" s="48"/>
      <c r="AV162" s="164">
        <v>8.0000000000000002E-3</v>
      </c>
      <c r="AW162" s="48"/>
      <c r="AX162" s="48">
        <v>5.0000000000000001E-3</v>
      </c>
      <c r="AY162" s="165"/>
      <c r="AZ162" s="299">
        <v>0.8</v>
      </c>
      <c r="BA162" s="299"/>
      <c r="BB162" s="244">
        <v>-0.47</v>
      </c>
      <c r="BC162" s="130"/>
      <c r="BD162" s="166"/>
      <c r="BE162" s="48"/>
      <c r="BF162" s="130"/>
      <c r="BG162" s="48"/>
      <c r="BH162" s="103"/>
      <c r="BI162" s="103"/>
      <c r="BJ162" s="48"/>
      <c r="BK162" s="130"/>
      <c r="BL162" s="48"/>
      <c r="BM162" s="48"/>
      <c r="BN162" s="66"/>
      <c r="BO162" s="66"/>
      <c r="BP162" s="103"/>
      <c r="BQ162" s="48"/>
      <c r="BR162" s="103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</row>
    <row r="163" spans="1:85" x14ac:dyDescent="0.2">
      <c r="A163" s="167">
        <v>40878</v>
      </c>
      <c r="B163" s="272">
        <v>5.048</v>
      </c>
      <c r="C163" s="308">
        <v>-0.47</v>
      </c>
      <c r="D163" s="170">
        <v>-0.37788938706531017</v>
      </c>
      <c r="E163" s="170">
        <v>-9.5000000000000639E-2</v>
      </c>
      <c r="F163" s="280">
        <v>0.27</v>
      </c>
      <c r="G163" s="281">
        <v>0.39250000000000002</v>
      </c>
      <c r="H163" s="281">
        <v>0.39</v>
      </c>
      <c r="I163" s="282">
        <v>0.49</v>
      </c>
      <c r="J163" s="281">
        <v>0.155</v>
      </c>
      <c r="K163" s="281">
        <v>0.255</v>
      </c>
      <c r="L163" s="281">
        <v>1.28</v>
      </c>
      <c r="M163" s="280">
        <v>-0.22</v>
      </c>
      <c r="N163" s="281">
        <v>0.33</v>
      </c>
      <c r="O163" s="282">
        <v>0</v>
      </c>
      <c r="P163" s="230">
        <v>0.06</v>
      </c>
      <c r="Q163" s="199">
        <v>0.17249999999999999</v>
      </c>
      <c r="R163" s="286">
        <v>0.18</v>
      </c>
      <c r="S163" s="176">
        <v>0.18</v>
      </c>
      <c r="T163" s="84" t="e">
        <v>#N/A</v>
      </c>
      <c r="U163" s="305">
        <v>0.18</v>
      </c>
      <c r="V163" s="35">
        <v>4.5780000000000003</v>
      </c>
      <c r="W163" s="35">
        <v>4.6701106129346899</v>
      </c>
      <c r="X163" s="179">
        <v>4.9529999999999994</v>
      </c>
      <c r="Y163" s="36"/>
      <c r="Z163" s="276">
        <v>0.13</v>
      </c>
      <c r="AA163" s="292">
        <v>0.52925497341512884</v>
      </c>
      <c r="AB163" s="298">
        <v>6.4611447154519039</v>
      </c>
      <c r="AC163" s="123">
        <v>6.5911447154519038</v>
      </c>
      <c r="AD163" s="179">
        <v>6.9903996888670328</v>
      </c>
      <c r="AE163" s="229">
        <v>5.1079999999999997</v>
      </c>
      <c r="AF163" s="184">
        <v>4.8280000000000003</v>
      </c>
      <c r="AG163" s="185">
        <v>5.048</v>
      </c>
      <c r="AH163" s="234">
        <v>-0.15</v>
      </c>
      <c r="AI163" s="278">
        <v>1.4890496939505948</v>
      </c>
      <c r="AJ163" s="289">
        <v>5.9432961554623617E-2</v>
      </c>
      <c r="AK163" s="289">
        <v>6.1898056183804499E-2</v>
      </c>
      <c r="AL163" s="165">
        <v>0.53147946107059896</v>
      </c>
      <c r="AM163" s="188">
        <v>0.51793149793730564</v>
      </c>
      <c r="AN163" s="164">
        <v>0.39250000000000002</v>
      </c>
      <c r="AO163" s="189">
        <v>0.12</v>
      </c>
      <c r="AP163" s="48"/>
      <c r="AQ163" s="164">
        <v>-4.7896068347514378</v>
      </c>
      <c r="AR163" s="190">
        <v>-4.319606834751438</v>
      </c>
      <c r="AS163" s="48"/>
      <c r="AT163" s="267">
        <v>7.4999999999999997E-3</v>
      </c>
      <c r="AU163" s="48"/>
      <c r="AV163" s="164">
        <v>8.0000000000000002E-3</v>
      </c>
      <c r="AW163" s="48"/>
      <c r="AX163" s="48">
        <v>2.5000000000000001E-2</v>
      </c>
      <c r="AY163" s="165"/>
      <c r="AZ163" s="299">
        <v>1</v>
      </c>
      <c r="BA163" s="299"/>
      <c r="BB163" s="244">
        <v>-0.47</v>
      </c>
      <c r="BC163" s="130"/>
      <c r="BD163" s="166"/>
      <c r="BE163" s="48"/>
      <c r="BF163" s="130"/>
      <c r="BG163" s="48"/>
      <c r="BH163" s="103"/>
      <c r="BI163" s="103"/>
      <c r="BJ163" s="48"/>
      <c r="BK163" s="130"/>
      <c r="BL163" s="48"/>
      <c r="BM163" s="48"/>
      <c r="BN163" s="66"/>
      <c r="BO163" s="66"/>
      <c r="BP163" s="103"/>
      <c r="BQ163" s="48"/>
      <c r="BR163" s="103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</row>
    <row r="164" spans="1:85" x14ac:dyDescent="0.2">
      <c r="A164" s="167">
        <v>40909</v>
      </c>
      <c r="B164" s="272">
        <v>5.1229999999999993</v>
      </c>
      <c r="C164" s="308">
        <v>-0.47</v>
      </c>
      <c r="D164" s="170">
        <v>-0.37788660615199987</v>
      </c>
      <c r="E164" s="170">
        <v>-8.5000000000000006E-2</v>
      </c>
      <c r="F164" s="280">
        <v>0.28000000000000003</v>
      </c>
      <c r="G164" s="281">
        <v>0.40250000000000002</v>
      </c>
      <c r="H164" s="281">
        <v>0.4</v>
      </c>
      <c r="I164" s="282">
        <v>0.5</v>
      </c>
      <c r="J164" s="281">
        <v>0.16500000000000001</v>
      </c>
      <c r="K164" s="281">
        <v>0.26500000000000001</v>
      </c>
      <c r="L164" s="281">
        <v>1.61</v>
      </c>
      <c r="M164" s="280">
        <v>-0.22</v>
      </c>
      <c r="N164" s="281">
        <v>0.33</v>
      </c>
      <c r="O164" s="282">
        <v>0</v>
      </c>
      <c r="P164" s="230">
        <v>0.13</v>
      </c>
      <c r="Q164" s="199">
        <v>0.17249999999999999</v>
      </c>
      <c r="R164" s="286">
        <v>0.18</v>
      </c>
      <c r="S164" s="176">
        <v>0.18</v>
      </c>
      <c r="T164" s="84" t="e">
        <v>#N/A</v>
      </c>
      <c r="U164" s="305">
        <v>0.18</v>
      </c>
      <c r="V164" s="35">
        <v>4.6529999999999996</v>
      </c>
      <c r="W164" s="35">
        <v>4.7451133938479995</v>
      </c>
      <c r="X164" s="179">
        <v>5.0379999999999994</v>
      </c>
      <c r="Y164" s="36"/>
      <c r="Z164" s="276">
        <v>0.13</v>
      </c>
      <c r="AA164" s="292">
        <v>0.54335203502098217</v>
      </c>
      <c r="AB164" s="298">
        <v>6.5667974518250096</v>
      </c>
      <c r="AC164" s="123">
        <v>6.6967974518250095</v>
      </c>
      <c r="AD164" s="179">
        <v>7.1101494868459918</v>
      </c>
      <c r="AE164" s="229">
        <v>5.2529999999999992</v>
      </c>
      <c r="AF164" s="184">
        <v>4.9029999999999996</v>
      </c>
      <c r="AG164" s="185">
        <v>5.1229999999999993</v>
      </c>
      <c r="AH164" s="234">
        <v>-0.15</v>
      </c>
      <c r="AI164" s="278">
        <v>1.4890047393794732</v>
      </c>
      <c r="AJ164" s="289">
        <v>5.947664786629981E-2</v>
      </c>
      <c r="AK164" s="289">
        <v>6.1925410092518209E-2</v>
      </c>
      <c r="AL164" s="165">
        <v>0.5286001552165035</v>
      </c>
      <c r="AM164" s="188">
        <v>0.51511003688095391</v>
      </c>
      <c r="AN164" s="164">
        <v>0.40250000000000002</v>
      </c>
      <c r="AO164" s="189">
        <v>0.12</v>
      </c>
      <c r="AP164" s="48"/>
      <c r="AQ164" s="164">
        <v>-4.8545802963127738</v>
      </c>
      <c r="AR164" s="190">
        <v>-4.384580296312774</v>
      </c>
      <c r="AS164" s="48"/>
      <c r="AT164" s="267">
        <v>7.4999999999999997E-3</v>
      </c>
      <c r="AU164" s="48"/>
      <c r="AV164" s="164">
        <v>8.0000000000000002E-3</v>
      </c>
      <c r="AW164" s="48"/>
      <c r="AX164" s="48">
        <v>3.7499999999999999E-2</v>
      </c>
      <c r="AY164" s="165"/>
      <c r="AZ164" s="299">
        <v>1</v>
      </c>
      <c r="BA164" s="299"/>
      <c r="BB164" s="244">
        <v>-0.47</v>
      </c>
      <c r="BC164" s="130"/>
      <c r="BD164" s="166"/>
      <c r="BE164" s="48"/>
      <c r="BF164" s="130"/>
      <c r="BG164" s="48"/>
      <c r="BH164" s="103"/>
      <c r="BI164" s="103"/>
      <c r="BJ164" s="48"/>
      <c r="BK164" s="130"/>
      <c r="BL164" s="48"/>
      <c r="BM164" s="48"/>
      <c r="BN164" s="66"/>
      <c r="BO164" s="66"/>
      <c r="BP164" s="103"/>
      <c r="BQ164" s="48"/>
      <c r="BR164" s="103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</row>
    <row r="165" spans="1:85" x14ac:dyDescent="0.2">
      <c r="A165" s="167">
        <v>40940</v>
      </c>
      <c r="B165" s="272">
        <v>5.0030000000000001</v>
      </c>
      <c r="C165" s="308">
        <v>-0.47</v>
      </c>
      <c r="D165" s="170">
        <v>-0.37788407310410843</v>
      </c>
      <c r="E165" s="170">
        <v>-9.4999999999999751E-2</v>
      </c>
      <c r="F165" s="280">
        <v>0.27</v>
      </c>
      <c r="G165" s="281">
        <v>0.39250000000000002</v>
      </c>
      <c r="H165" s="281">
        <v>0.39</v>
      </c>
      <c r="I165" s="282">
        <v>0.49</v>
      </c>
      <c r="J165" s="281">
        <v>0.155</v>
      </c>
      <c r="K165" s="281">
        <v>0.255</v>
      </c>
      <c r="L165" s="281">
        <v>1.57</v>
      </c>
      <c r="M165" s="280">
        <v>-0.22</v>
      </c>
      <c r="N165" s="281">
        <v>0.33</v>
      </c>
      <c r="O165" s="282">
        <v>0</v>
      </c>
      <c r="P165" s="230">
        <v>0</v>
      </c>
      <c r="Q165" s="199">
        <v>0.16750000000000001</v>
      </c>
      <c r="R165" s="286">
        <v>0.17499999999999999</v>
      </c>
      <c r="S165" s="176">
        <v>0.17499999999999999</v>
      </c>
      <c r="T165" s="84" t="e">
        <v>#N/A</v>
      </c>
      <c r="U165" s="305">
        <v>0.17499999999999999</v>
      </c>
      <c r="V165" s="35">
        <v>4.5330000000000004</v>
      </c>
      <c r="W165" s="35">
        <v>4.6251159268958917</v>
      </c>
      <c r="X165" s="179">
        <v>4.9080000000000004</v>
      </c>
      <c r="Y165" s="36"/>
      <c r="Z165" s="276">
        <v>0.13</v>
      </c>
      <c r="AA165" s="292">
        <v>0.52922444188285311</v>
      </c>
      <c r="AB165" s="298">
        <v>6.3972650534799316</v>
      </c>
      <c r="AC165" s="123">
        <v>6.5272650534799315</v>
      </c>
      <c r="AD165" s="179">
        <v>6.9264894953627847</v>
      </c>
      <c r="AE165" s="229">
        <v>5.0030000000000001</v>
      </c>
      <c r="AF165" s="184">
        <v>4.7830000000000004</v>
      </c>
      <c r="AG165" s="185">
        <v>5.0030000000000001</v>
      </c>
      <c r="AH165" s="234">
        <v>-0.15</v>
      </c>
      <c r="AI165" s="278">
        <v>1.4889637940137486</v>
      </c>
      <c r="AJ165" s="289">
        <v>5.9520334178609698E-2</v>
      </c>
      <c r="AK165" s="289">
        <v>6.1952764001480504E-2</v>
      </c>
      <c r="AL165" s="165">
        <v>0.52573266717940792</v>
      </c>
      <c r="AM165" s="188">
        <v>0.51230164055001026</v>
      </c>
      <c r="AN165" s="164">
        <v>0.39250000000000002</v>
      </c>
      <c r="AO165" s="189">
        <v>0.13300000000000001</v>
      </c>
      <c r="AP165" s="48"/>
      <c r="AQ165" s="164">
        <v>-4.7445755955728339</v>
      </c>
      <c r="AR165" s="190">
        <v>-4.2745755955728342</v>
      </c>
      <c r="AS165" s="48"/>
      <c r="AT165" s="267">
        <v>7.4999999999999997E-3</v>
      </c>
      <c r="AU165" s="48"/>
      <c r="AV165" s="164">
        <v>8.0000000000000002E-3</v>
      </c>
      <c r="AW165" s="48"/>
      <c r="AX165" s="48">
        <v>4.2500000000000003E-2</v>
      </c>
      <c r="AY165" s="165"/>
      <c r="AZ165" s="299">
        <v>1</v>
      </c>
      <c r="BA165" s="299"/>
      <c r="BB165" s="244">
        <v>-0.47</v>
      </c>
      <c r="BC165" s="130"/>
      <c r="BD165" s="166"/>
      <c r="BE165" s="48"/>
      <c r="BF165" s="130"/>
      <c r="BG165" s="48"/>
      <c r="BH165" s="103"/>
      <c r="BI165" s="103"/>
      <c r="BJ165" s="48"/>
      <c r="BK165" s="130"/>
      <c r="BL165" s="48"/>
      <c r="BM165" s="48"/>
      <c r="BN165" s="66"/>
      <c r="BO165" s="66"/>
      <c r="BP165" s="103"/>
      <c r="BQ165" s="48"/>
      <c r="BR165" s="103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</row>
    <row r="166" spans="1:85" x14ac:dyDescent="0.2">
      <c r="A166" s="167">
        <v>40969</v>
      </c>
      <c r="B166" s="272">
        <v>4.8980000000000006</v>
      </c>
      <c r="C166" s="308">
        <v>-0.47</v>
      </c>
      <c r="D166" s="170">
        <v>-0.37788192787975028</v>
      </c>
      <c r="E166" s="170">
        <v>-9.9999999999999645E-2</v>
      </c>
      <c r="F166" s="280">
        <v>0.26500000000000001</v>
      </c>
      <c r="G166" s="281">
        <v>0.38750000000000001</v>
      </c>
      <c r="H166" s="281">
        <v>0.38500000000000001</v>
      </c>
      <c r="I166" s="282">
        <v>0.48499999999999999</v>
      </c>
      <c r="J166" s="281">
        <v>0.15</v>
      </c>
      <c r="K166" s="281">
        <v>0.25</v>
      </c>
      <c r="L166" s="281">
        <v>0.93</v>
      </c>
      <c r="M166" s="280">
        <v>-0.22</v>
      </c>
      <c r="N166" s="281">
        <v>0.33</v>
      </c>
      <c r="O166" s="282">
        <v>0</v>
      </c>
      <c r="P166" s="230">
        <v>-0.18</v>
      </c>
      <c r="Q166" s="199">
        <v>0.16250000000000001</v>
      </c>
      <c r="R166" s="286">
        <v>0.17</v>
      </c>
      <c r="S166" s="176">
        <v>0.17</v>
      </c>
      <c r="T166" s="84" t="e">
        <v>#N/A</v>
      </c>
      <c r="U166" s="305">
        <v>0.17</v>
      </c>
      <c r="V166" s="35">
        <v>4.4280000000000008</v>
      </c>
      <c r="W166" s="35">
        <v>4.5201180721202503</v>
      </c>
      <c r="X166" s="179">
        <v>4.7980000000000009</v>
      </c>
      <c r="Y166" s="36"/>
      <c r="Z166" s="276">
        <v>0.13</v>
      </c>
      <c r="AA166" s="292">
        <v>0.52215595586076624</v>
      </c>
      <c r="AB166" s="298">
        <v>6.2489366825715456</v>
      </c>
      <c r="AC166" s="123">
        <v>6.3789366825715454</v>
      </c>
      <c r="AD166" s="179">
        <v>6.7710926384323118</v>
      </c>
      <c r="AE166" s="229">
        <v>4.7180000000000009</v>
      </c>
      <c r="AF166" s="184">
        <v>4.6780000000000008</v>
      </c>
      <c r="AG166" s="185">
        <v>4.8980000000000006</v>
      </c>
      <c r="AH166" s="234">
        <v>-0.15</v>
      </c>
      <c r="AI166" s="278">
        <v>1.4889291193692871</v>
      </c>
      <c r="AJ166" s="289">
        <v>5.9561202019732001E-2</v>
      </c>
      <c r="AK166" s="289">
        <v>6.1978353142346808E-2</v>
      </c>
      <c r="AL166" s="165">
        <v>0.52306085687747772</v>
      </c>
      <c r="AM166" s="188">
        <v>0.50968621793660174</v>
      </c>
      <c r="AN166" s="164">
        <v>0.38750000000000001</v>
      </c>
      <c r="AO166" s="189">
        <v>0.12</v>
      </c>
      <c r="AP166" s="48"/>
      <c r="AQ166" s="164">
        <v>-4.7095668845478391</v>
      </c>
      <c r="AR166" s="190">
        <v>-4.2395668845478394</v>
      </c>
      <c r="AS166" s="48"/>
      <c r="AT166" s="267">
        <v>7.4999999999999997E-3</v>
      </c>
      <c r="AU166" s="48"/>
      <c r="AV166" s="164">
        <v>8.0000000000000002E-3</v>
      </c>
      <c r="AW166" s="48"/>
      <c r="AX166" s="48">
        <v>0.04</v>
      </c>
      <c r="AY166" s="165"/>
      <c r="AZ166" s="299">
        <v>0.75</v>
      </c>
      <c r="BA166" s="299"/>
      <c r="BB166" s="244">
        <v>-0.47</v>
      </c>
      <c r="BC166" s="130"/>
      <c r="BD166" s="166"/>
      <c r="BE166" s="48"/>
      <c r="BF166" s="130"/>
      <c r="BG166" s="48"/>
      <c r="BH166" s="103"/>
      <c r="BI166" s="103"/>
      <c r="BJ166" s="48"/>
      <c r="BK166" s="130"/>
      <c r="BL166" s="48"/>
      <c r="BM166" s="48"/>
      <c r="BN166" s="66"/>
      <c r="BO166" s="66"/>
      <c r="BP166" s="103"/>
      <c r="BQ166" s="48"/>
      <c r="BR166" s="103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</row>
    <row r="167" spans="1:85" x14ac:dyDescent="0.2">
      <c r="A167" s="167">
        <v>41000</v>
      </c>
      <c r="B167" s="272">
        <v>4.8079999999999998</v>
      </c>
      <c r="C167" s="309">
        <v>-0.47</v>
      </c>
      <c r="D167" s="170">
        <v>-0.37787987459130878</v>
      </c>
      <c r="E167" s="170">
        <v>-0.39913836507023781</v>
      </c>
      <c r="F167" s="280">
        <v>0.19</v>
      </c>
      <c r="G167" s="281">
        <v>0.19</v>
      </c>
      <c r="H167" s="281">
        <v>0.215</v>
      </c>
      <c r="I167" s="282">
        <v>0.185</v>
      </c>
      <c r="J167" s="281">
        <v>9.5000000000000001E-2</v>
      </c>
      <c r="K167" s="281">
        <v>0.185</v>
      </c>
      <c r="L167" s="281">
        <v>0.5</v>
      </c>
      <c r="M167" s="280">
        <v>-0.31</v>
      </c>
      <c r="N167" s="281">
        <v>0.43</v>
      </c>
      <c r="O167" s="282">
        <v>0</v>
      </c>
      <c r="P167" s="230">
        <v>-0.28999999999999998</v>
      </c>
      <c r="Q167" s="199">
        <v>0.16250000000000001</v>
      </c>
      <c r="R167" s="286">
        <v>0.17</v>
      </c>
      <c r="S167" s="176">
        <v>0.17</v>
      </c>
      <c r="T167" s="84" t="e">
        <v>#N/A</v>
      </c>
      <c r="U167" s="305">
        <v>0.17</v>
      </c>
      <c r="V167" s="35">
        <v>4.3380000000000001</v>
      </c>
      <c r="W167" s="35">
        <v>4.430120125408691</v>
      </c>
      <c r="X167" s="179">
        <v>4.408861634929762</v>
      </c>
      <c r="Y167" s="36"/>
      <c r="Z167" s="276">
        <v>0.13</v>
      </c>
      <c r="AA167" s="292">
        <v>0.1</v>
      </c>
      <c r="AB167" s="298">
        <v>6.1217893212593886</v>
      </c>
      <c r="AC167" s="123">
        <v>6.2517893212593885</v>
      </c>
      <c r="AD167" s="179">
        <v>6.2217893212593882</v>
      </c>
      <c r="AE167" s="229">
        <v>4.5179999999999998</v>
      </c>
      <c r="AF167" s="184">
        <v>4.4980000000000002</v>
      </c>
      <c r="AG167" s="185">
        <v>4.8079999999999998</v>
      </c>
      <c r="AH167" s="234">
        <v>-0.14499999999999999</v>
      </c>
      <c r="AI167" s="278">
        <v>1.4888959322569491</v>
      </c>
      <c r="AJ167" s="289">
        <v>5.9604888333269823E-2</v>
      </c>
      <c r="AK167" s="289">
        <v>6.2005707051790114E-2</v>
      </c>
      <c r="AL167" s="165">
        <v>0.52021617698775124</v>
      </c>
      <c r="AM167" s="188">
        <v>0.50690297762521142</v>
      </c>
      <c r="AN167" s="164">
        <v>0.19</v>
      </c>
      <c r="AO167" s="189">
        <v>0.124</v>
      </c>
      <c r="AP167" s="48"/>
      <c r="AQ167" s="164">
        <v>-4.8491679843331053</v>
      </c>
      <c r="AR167" s="190">
        <v>-4.3791679843331055</v>
      </c>
      <c r="AS167" s="48"/>
      <c r="AT167" s="267">
        <v>7.4999999999999997E-3</v>
      </c>
      <c r="AU167" s="48"/>
      <c r="AV167" s="164">
        <v>2.5000000000000001E-3</v>
      </c>
      <c r="AW167" s="48"/>
      <c r="AX167" s="48">
        <v>-0.09</v>
      </c>
      <c r="AY167" s="165"/>
      <c r="AZ167" s="299">
        <v>0.4</v>
      </c>
      <c r="BA167" s="299"/>
      <c r="BB167" s="244">
        <v>-0.47</v>
      </c>
      <c r="BC167" s="130"/>
      <c r="BD167" s="166"/>
      <c r="BE167" s="48"/>
      <c r="BF167" s="130"/>
      <c r="BG167" s="48"/>
      <c r="BH167" s="103"/>
      <c r="BI167" s="103"/>
      <c r="BJ167" s="48"/>
      <c r="BK167" s="130"/>
      <c r="BL167" s="48"/>
      <c r="BM167" s="48"/>
      <c r="BN167" s="66"/>
      <c r="BO167" s="66"/>
      <c r="BP167" s="103"/>
      <c r="BQ167" s="48"/>
      <c r="BR167" s="103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</row>
    <row r="168" spans="1:85" x14ac:dyDescent="0.2">
      <c r="A168" s="167">
        <v>41030</v>
      </c>
      <c r="B168" s="272">
        <v>4.7880000000000003</v>
      </c>
      <c r="C168" s="308">
        <v>-0.47</v>
      </c>
      <c r="D168" s="170">
        <v>-0.37787812355478678</v>
      </c>
      <c r="E168" s="170">
        <v>-0.39913701811906677</v>
      </c>
      <c r="F168" s="280">
        <v>0.18</v>
      </c>
      <c r="G168" s="281">
        <v>0.18</v>
      </c>
      <c r="H168" s="281">
        <v>0.20499999999999999</v>
      </c>
      <c r="I168" s="282">
        <v>0.17499999999999999</v>
      </c>
      <c r="J168" s="281">
        <v>8.5000000000000006E-2</v>
      </c>
      <c r="K168" s="281">
        <v>0.17499999999999999</v>
      </c>
      <c r="L168" s="281">
        <v>0.44</v>
      </c>
      <c r="M168" s="280">
        <v>-0.31</v>
      </c>
      <c r="N168" s="281">
        <v>0.43</v>
      </c>
      <c r="O168" s="282">
        <v>0</v>
      </c>
      <c r="P168" s="230">
        <v>-0.28999999999999998</v>
      </c>
      <c r="Q168" s="199">
        <v>0.16250000000000001</v>
      </c>
      <c r="R168" s="286">
        <v>0.17</v>
      </c>
      <c r="S168" s="176">
        <v>0.17</v>
      </c>
      <c r="T168" s="84" t="e">
        <v>#N/A</v>
      </c>
      <c r="U168" s="305">
        <v>0.17</v>
      </c>
      <c r="V168" s="35">
        <v>4.3180000000000005</v>
      </c>
      <c r="W168" s="35">
        <v>4.4101218764452135</v>
      </c>
      <c r="X168" s="179">
        <v>4.3888629818809335</v>
      </c>
      <c r="Y168" s="36"/>
      <c r="Z168" s="276">
        <v>0.13</v>
      </c>
      <c r="AA168" s="292">
        <v>0.1</v>
      </c>
      <c r="AB168" s="298">
        <v>6.0934494786788624</v>
      </c>
      <c r="AC168" s="123">
        <v>6.2234494786788623</v>
      </c>
      <c r="AD168" s="179">
        <v>6.1934494786788621</v>
      </c>
      <c r="AE168" s="229">
        <v>4.4980000000000002</v>
      </c>
      <c r="AF168" s="184">
        <v>4.4780000000000006</v>
      </c>
      <c r="AG168" s="185">
        <v>4.7880000000000003</v>
      </c>
      <c r="AH168" s="234">
        <v>-0.14499999999999999</v>
      </c>
      <c r="AI168" s="278">
        <v>1.4888676315833731</v>
      </c>
      <c r="AJ168" s="289">
        <v>5.9647165411490725E-2</v>
      </c>
      <c r="AK168" s="289">
        <v>6.2032178577293311E-2</v>
      </c>
      <c r="AL168" s="165">
        <v>0.51747444910100215</v>
      </c>
      <c r="AM168" s="188">
        <v>0.50422183078397975</v>
      </c>
      <c r="AN168" s="164">
        <v>0.18</v>
      </c>
      <c r="AO168" s="189">
        <v>0.12</v>
      </c>
      <c r="AP168" s="48"/>
      <c r="AQ168" s="164">
        <v>-4.8141666379449433</v>
      </c>
      <c r="AR168" s="190">
        <v>-4.3441666379449435</v>
      </c>
      <c r="AS168" s="48"/>
      <c r="AT168" s="267">
        <v>7.4999999999999997E-3</v>
      </c>
      <c r="AU168" s="48"/>
      <c r="AV168" s="164">
        <v>2.5000000000000001E-3</v>
      </c>
      <c r="AW168" s="48"/>
      <c r="AX168" s="48">
        <v>-0.09</v>
      </c>
      <c r="AY168" s="165"/>
      <c r="AZ168" s="299">
        <v>0.45</v>
      </c>
      <c r="BA168" s="299"/>
      <c r="BB168" s="244">
        <v>-0.47</v>
      </c>
      <c r="BC168" s="130"/>
      <c r="BD168" s="166"/>
      <c r="BE168" s="48"/>
      <c r="BF168" s="130"/>
      <c r="BG168" s="48"/>
      <c r="BH168" s="103"/>
      <c r="BI168" s="103"/>
      <c r="BJ168" s="48"/>
      <c r="BK168" s="130"/>
      <c r="BL168" s="48"/>
      <c r="BM168" s="48"/>
      <c r="BN168" s="66"/>
      <c r="BO168" s="66"/>
      <c r="BP168" s="103"/>
      <c r="BQ168" s="48"/>
      <c r="BR168" s="103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</row>
    <row r="169" spans="1:85" x14ac:dyDescent="0.2">
      <c r="A169" s="167">
        <v>41061</v>
      </c>
      <c r="B169" s="272">
        <v>4.8160000000000007</v>
      </c>
      <c r="C169" s="308">
        <v>-0.47</v>
      </c>
      <c r="D169" s="170">
        <v>-0.37787655803616449</v>
      </c>
      <c r="E169" s="170">
        <v>-0.39913581387397201</v>
      </c>
      <c r="F169" s="280">
        <v>0.17</v>
      </c>
      <c r="G169" s="281">
        <v>0.17</v>
      </c>
      <c r="H169" s="281">
        <v>0.19500000000000001</v>
      </c>
      <c r="I169" s="282">
        <v>0.16500000000000001</v>
      </c>
      <c r="J169" s="281">
        <v>7.4999999999999997E-2</v>
      </c>
      <c r="K169" s="281">
        <v>0.16500000000000001</v>
      </c>
      <c r="L169" s="281">
        <v>0.44</v>
      </c>
      <c r="M169" s="280">
        <v>-0.31</v>
      </c>
      <c r="N169" s="281">
        <v>0.43</v>
      </c>
      <c r="O169" s="282">
        <v>0</v>
      </c>
      <c r="P169" s="230">
        <v>-0.28999999999999998</v>
      </c>
      <c r="Q169" s="199">
        <v>0.16250000000000001</v>
      </c>
      <c r="R169" s="286">
        <v>0.17</v>
      </c>
      <c r="S169" s="176">
        <v>0.17</v>
      </c>
      <c r="T169" s="84" t="e">
        <v>#N/A</v>
      </c>
      <c r="U169" s="305">
        <v>0.17</v>
      </c>
      <c r="V169" s="35">
        <v>4.346000000000001</v>
      </c>
      <c r="W169" s="35">
        <v>4.4381234419638362</v>
      </c>
      <c r="X169" s="179">
        <v>4.4168641861260287</v>
      </c>
      <c r="Y169" s="36"/>
      <c r="Z169" s="276">
        <v>0.13</v>
      </c>
      <c r="AA169" s="292">
        <v>0.1</v>
      </c>
      <c r="AB169" s="298">
        <v>6.1328581298752249</v>
      </c>
      <c r="AC169" s="123">
        <v>6.2628581298752248</v>
      </c>
      <c r="AD169" s="179">
        <v>6.2328581298752246</v>
      </c>
      <c r="AE169" s="229">
        <v>4.5260000000000007</v>
      </c>
      <c r="AF169" s="184">
        <v>4.5060000000000011</v>
      </c>
      <c r="AG169" s="185">
        <v>4.8160000000000007</v>
      </c>
      <c r="AH169" s="234">
        <v>-0.14499999999999999</v>
      </c>
      <c r="AI169" s="278">
        <v>1.4888423302056222</v>
      </c>
      <c r="AJ169" s="289">
        <v>5.9690851726276403E-2</v>
      </c>
      <c r="AK169" s="289">
        <v>6.2059532487225115E-2</v>
      </c>
      <c r="AL169" s="165">
        <v>0.51465286874186245</v>
      </c>
      <c r="AM169" s="188">
        <v>0.50146398975434781</v>
      </c>
      <c r="AN169" s="164">
        <v>0.17</v>
      </c>
      <c r="AO169" s="189">
        <v>0.124</v>
      </c>
      <c r="AP169" s="48"/>
      <c r="AQ169" s="164">
        <v>-4.8341654342032081</v>
      </c>
      <c r="AR169" s="190">
        <v>-4.3641654342032083</v>
      </c>
      <c r="AS169" s="48"/>
      <c r="AT169" s="267">
        <v>7.4999999999999997E-3</v>
      </c>
      <c r="AU169" s="48"/>
      <c r="AV169" s="164">
        <v>2.5000000000000001E-3</v>
      </c>
      <c r="AW169" s="48"/>
      <c r="AX169" s="48">
        <v>-0.09</v>
      </c>
      <c r="AY169" s="165"/>
      <c r="AZ169" s="299">
        <v>0.45</v>
      </c>
      <c r="BA169" s="299"/>
      <c r="BB169" s="244">
        <v>-0.47</v>
      </c>
      <c r="BC169" s="130"/>
      <c r="BD169" s="166"/>
      <c r="BE169" s="48"/>
      <c r="BF169" s="130"/>
      <c r="BG169" s="48"/>
      <c r="BH169" s="103"/>
      <c r="BI169" s="103"/>
      <c r="BJ169" s="48"/>
      <c r="BK169" s="130"/>
      <c r="BL169" s="48"/>
      <c r="BM169" s="48"/>
      <c r="BN169" s="66"/>
      <c r="BO169" s="66"/>
      <c r="BP169" s="103"/>
      <c r="BQ169" s="48"/>
      <c r="BR169" s="103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</row>
    <row r="170" spans="1:85" x14ac:dyDescent="0.2">
      <c r="A170" s="167">
        <v>41091</v>
      </c>
      <c r="B170" s="272">
        <v>4.843</v>
      </c>
      <c r="C170" s="308">
        <v>-0.47</v>
      </c>
      <c r="D170" s="170">
        <v>-0.37787527903648055</v>
      </c>
      <c r="E170" s="170">
        <v>-0.39913483002806238</v>
      </c>
      <c r="F170" s="280">
        <v>0.17</v>
      </c>
      <c r="G170" s="281">
        <v>0.17</v>
      </c>
      <c r="H170" s="281">
        <v>0.19500000000000001</v>
      </c>
      <c r="I170" s="282">
        <v>0.16500000000000001</v>
      </c>
      <c r="J170" s="281">
        <v>7.4999999999999997E-2</v>
      </c>
      <c r="K170" s="281">
        <v>0.16500000000000001</v>
      </c>
      <c r="L170" s="281">
        <v>0.5</v>
      </c>
      <c r="M170" s="280">
        <v>-0.31</v>
      </c>
      <c r="N170" s="281">
        <v>0.43</v>
      </c>
      <c r="O170" s="282">
        <v>0</v>
      </c>
      <c r="P170" s="230">
        <v>-0.28999999999999998</v>
      </c>
      <c r="Q170" s="199">
        <v>0.16250000000000001</v>
      </c>
      <c r="R170" s="286">
        <v>0.17</v>
      </c>
      <c r="S170" s="176">
        <v>0.17</v>
      </c>
      <c r="T170" s="84" t="e">
        <v>#N/A</v>
      </c>
      <c r="U170" s="305">
        <v>0.17</v>
      </c>
      <c r="V170" s="35">
        <v>4.3730000000000002</v>
      </c>
      <c r="W170" s="35">
        <v>4.4651247209635194</v>
      </c>
      <c r="X170" s="179">
        <v>4.4438651699719376</v>
      </c>
      <c r="Y170" s="36"/>
      <c r="Z170" s="276">
        <v>0.13</v>
      </c>
      <c r="AA170" s="292">
        <v>0.1</v>
      </c>
      <c r="AB170" s="298">
        <v>6.170873507721355</v>
      </c>
      <c r="AC170" s="123">
        <v>6.3008735077213549</v>
      </c>
      <c r="AD170" s="179">
        <v>6.2708735077213547</v>
      </c>
      <c r="AE170" s="229">
        <v>4.5529999999999999</v>
      </c>
      <c r="AF170" s="184">
        <v>4.5330000000000004</v>
      </c>
      <c r="AG170" s="185">
        <v>4.843</v>
      </c>
      <c r="AH170" s="234">
        <v>-0.14499999999999999</v>
      </c>
      <c r="AI170" s="278">
        <v>1.4888216600874598</v>
      </c>
      <c r="AJ170" s="289">
        <v>5.97331288057057E-2</v>
      </c>
      <c r="AK170" s="289">
        <v>6.2086004013201621E-2</v>
      </c>
      <c r="AL170" s="165">
        <v>0.51193345158706949</v>
      </c>
      <c r="AM170" s="188">
        <v>0.49880733720298748</v>
      </c>
      <c r="AN170" s="164">
        <v>0.17</v>
      </c>
      <c r="AO170" s="189">
        <v>0.12</v>
      </c>
      <c r="AP170" s="48"/>
      <c r="AQ170" s="164">
        <v>-4.8591644507685325</v>
      </c>
      <c r="AR170" s="190">
        <v>-4.3891644507685328</v>
      </c>
      <c r="AS170" s="48"/>
      <c r="AT170" s="267">
        <v>7.4999999999999997E-3</v>
      </c>
      <c r="AU170" s="48"/>
      <c r="AV170" s="164">
        <v>2.5000000000000001E-3</v>
      </c>
      <c r="AW170" s="48"/>
      <c r="AX170" s="48">
        <v>-0.09</v>
      </c>
      <c r="AY170" s="165"/>
      <c r="AZ170" s="299">
        <v>0.5</v>
      </c>
      <c r="BA170" s="299"/>
      <c r="BB170" s="244">
        <v>-0.47</v>
      </c>
      <c r="BC170" s="130"/>
      <c r="BD170" s="166"/>
      <c r="BE170" s="48"/>
      <c r="BF170" s="130"/>
      <c r="BG170" s="48"/>
      <c r="BH170" s="103"/>
      <c r="BI170" s="103"/>
      <c r="BJ170" s="48"/>
      <c r="BK170" s="130"/>
      <c r="BL170" s="48"/>
      <c r="BM170" s="48"/>
      <c r="BN170" s="66"/>
      <c r="BO170" s="66"/>
      <c r="BP170" s="103"/>
      <c r="BQ170" s="48"/>
      <c r="BR170" s="103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</row>
    <row r="171" spans="1:85" x14ac:dyDescent="0.2">
      <c r="A171" s="167">
        <v>41122</v>
      </c>
      <c r="B171" s="272">
        <v>4.8630000000000004</v>
      </c>
      <c r="C171" s="308">
        <v>-0.47</v>
      </c>
      <c r="D171" s="170">
        <v>-0.37787420128700688</v>
      </c>
      <c r="E171" s="170">
        <v>-0.3991340009900064</v>
      </c>
      <c r="F171" s="280">
        <v>0.17</v>
      </c>
      <c r="G171" s="281">
        <v>0.17</v>
      </c>
      <c r="H171" s="281">
        <v>0.19500000000000001</v>
      </c>
      <c r="I171" s="282">
        <v>0.16500000000000001</v>
      </c>
      <c r="J171" s="281">
        <v>7.4999999999999997E-2</v>
      </c>
      <c r="K171" s="281">
        <v>0.16500000000000001</v>
      </c>
      <c r="L171" s="281">
        <v>0.5</v>
      </c>
      <c r="M171" s="280">
        <v>-0.31</v>
      </c>
      <c r="N171" s="281">
        <v>0.43</v>
      </c>
      <c r="O171" s="282">
        <v>0</v>
      </c>
      <c r="P171" s="230">
        <v>-0.28999999999999998</v>
      </c>
      <c r="Q171" s="199">
        <v>0.16250000000000001</v>
      </c>
      <c r="R171" s="286">
        <v>0.17</v>
      </c>
      <c r="S171" s="176">
        <v>0.17</v>
      </c>
      <c r="T171" s="84" t="e">
        <v>#N/A</v>
      </c>
      <c r="U171" s="305">
        <v>0.17</v>
      </c>
      <c r="V171" s="35">
        <v>4.3930000000000007</v>
      </c>
      <c r="W171" s="35">
        <v>4.4851257987129936</v>
      </c>
      <c r="X171" s="179">
        <v>4.463865999009994</v>
      </c>
      <c r="Y171" s="36"/>
      <c r="Z171" s="276">
        <v>0.13</v>
      </c>
      <c r="AA171" s="292">
        <v>0.1</v>
      </c>
      <c r="AB171" s="298">
        <v>6.1990235957591695</v>
      </c>
      <c r="AC171" s="123">
        <v>6.3290235957591694</v>
      </c>
      <c r="AD171" s="179">
        <v>6.2990235957591691</v>
      </c>
      <c r="AE171" s="229">
        <v>4.5730000000000004</v>
      </c>
      <c r="AF171" s="184">
        <v>4.5530000000000008</v>
      </c>
      <c r="AG171" s="185">
        <v>4.8630000000000004</v>
      </c>
      <c r="AH171" s="234">
        <v>-0.14499999999999999</v>
      </c>
      <c r="AI171" s="278">
        <v>1.488804242851647</v>
      </c>
      <c r="AJ171" s="289">
        <v>5.9776815121739303E-2</v>
      </c>
      <c r="AK171" s="289">
        <v>6.2113357923622416E-2</v>
      </c>
      <c r="AL171" s="165">
        <v>0.50913488030026477</v>
      </c>
      <c r="AM171" s="188">
        <v>0.49607471856989377</v>
      </c>
      <c r="AN171" s="164">
        <v>0.17</v>
      </c>
      <c r="AO171" s="189">
        <v>0.12</v>
      </c>
      <c r="AP171" s="48"/>
      <c r="AQ171" s="164">
        <v>-4.899163622077003</v>
      </c>
      <c r="AR171" s="190">
        <v>-4.4291636220770032</v>
      </c>
      <c r="AS171" s="48"/>
      <c r="AT171" s="267">
        <v>7.4999999999999997E-3</v>
      </c>
      <c r="AU171" s="48"/>
      <c r="AV171" s="164">
        <v>2.5000000000000001E-3</v>
      </c>
      <c r="AW171" s="48"/>
      <c r="AX171" s="48">
        <v>-0.09</v>
      </c>
      <c r="AY171" s="165"/>
      <c r="AZ171" s="299">
        <v>0.55000000000000004</v>
      </c>
      <c r="BA171" s="299"/>
      <c r="BB171" s="244">
        <v>-0.47</v>
      </c>
      <c r="BC171" s="130"/>
      <c r="BD171" s="166"/>
      <c r="BE171" s="48"/>
      <c r="BF171" s="130"/>
      <c r="BG171" s="48"/>
      <c r="BH171" s="103"/>
      <c r="BI171" s="103"/>
      <c r="BJ171" s="48"/>
      <c r="BK171" s="130"/>
      <c r="BL171" s="48"/>
      <c r="BM171" s="48"/>
      <c r="BN171" s="66"/>
      <c r="BO171" s="66"/>
      <c r="BP171" s="103"/>
      <c r="BQ171" s="48"/>
      <c r="BR171" s="103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</row>
    <row r="172" spans="1:85" x14ac:dyDescent="0.2">
      <c r="A172" s="167">
        <v>41153</v>
      </c>
      <c r="B172" s="272">
        <v>4.8530000000000006</v>
      </c>
      <c r="C172" s="308">
        <v>-0.47</v>
      </c>
      <c r="D172" s="170">
        <v>-0.37787337141507571</v>
      </c>
      <c r="E172" s="170">
        <v>-0.39913336262698174</v>
      </c>
      <c r="F172" s="280">
        <v>0.19</v>
      </c>
      <c r="G172" s="281">
        <v>0.19</v>
      </c>
      <c r="H172" s="281">
        <v>0.215</v>
      </c>
      <c r="I172" s="282">
        <v>0.185</v>
      </c>
      <c r="J172" s="281">
        <v>9.5000000000000001E-2</v>
      </c>
      <c r="K172" s="281">
        <v>0.185</v>
      </c>
      <c r="L172" s="281">
        <v>0.46</v>
      </c>
      <c r="M172" s="280">
        <v>-0.31</v>
      </c>
      <c r="N172" s="281">
        <v>0.43</v>
      </c>
      <c r="O172" s="282">
        <v>0</v>
      </c>
      <c r="P172" s="230">
        <v>-0.28999999999999998</v>
      </c>
      <c r="Q172" s="199">
        <v>0.16250000000000001</v>
      </c>
      <c r="R172" s="286">
        <v>0.17</v>
      </c>
      <c r="S172" s="176">
        <v>0.17</v>
      </c>
      <c r="T172" s="84" t="e">
        <v>#N/A</v>
      </c>
      <c r="U172" s="305">
        <v>0.17</v>
      </c>
      <c r="V172" s="35">
        <v>4.3830000000000009</v>
      </c>
      <c r="W172" s="35">
        <v>4.4751266285849249</v>
      </c>
      <c r="X172" s="179">
        <v>4.4538666373730189</v>
      </c>
      <c r="Y172" s="36"/>
      <c r="Z172" s="276">
        <v>0.13</v>
      </c>
      <c r="AA172" s="292">
        <v>0.1</v>
      </c>
      <c r="AB172" s="298">
        <v>6.184856742855394</v>
      </c>
      <c r="AC172" s="123">
        <v>6.3148567428553939</v>
      </c>
      <c r="AD172" s="179">
        <v>6.2848567428553936</v>
      </c>
      <c r="AE172" s="229">
        <v>4.5630000000000006</v>
      </c>
      <c r="AF172" s="184">
        <v>4.543000000000001</v>
      </c>
      <c r="AG172" s="185">
        <v>4.8530000000000006</v>
      </c>
      <c r="AH172" s="234">
        <v>-0.14499999999999999</v>
      </c>
      <c r="AI172" s="278">
        <v>1.4887908317796119</v>
      </c>
      <c r="AJ172" s="289">
        <v>5.982050143840701E-2</v>
      </c>
      <c r="AK172" s="289">
        <v>6.2140711834290492E-2</v>
      </c>
      <c r="AL172" s="165">
        <v>0.50634796717483077</v>
      </c>
      <c r="AM172" s="188">
        <v>0.49335485027495529</v>
      </c>
      <c r="AN172" s="164">
        <v>0.19</v>
      </c>
      <c r="AO172" s="189">
        <v>0.124</v>
      </c>
      <c r="AP172" s="48"/>
      <c r="AQ172" s="164">
        <v>-4.8991629839808066</v>
      </c>
      <c r="AR172" s="190">
        <v>-4.4291629839808069</v>
      </c>
      <c r="AS172" s="48"/>
      <c r="AT172" s="267">
        <v>7.4999999999999997E-3</v>
      </c>
      <c r="AU172" s="48"/>
      <c r="AV172" s="164">
        <v>2.5000000000000001E-3</v>
      </c>
      <c r="AW172" s="48"/>
      <c r="AX172" s="48">
        <v>-0.09</v>
      </c>
      <c r="AY172" s="165"/>
      <c r="AZ172" s="299">
        <v>0.55000000000000004</v>
      </c>
      <c r="BA172" s="299"/>
      <c r="BB172" s="244">
        <v>-0.47</v>
      </c>
      <c r="BC172" s="130"/>
      <c r="BD172" s="166"/>
      <c r="BE172" s="48"/>
      <c r="BF172" s="130"/>
      <c r="BG172" s="48"/>
      <c r="BH172" s="103"/>
      <c r="BI172" s="103"/>
      <c r="BJ172" s="48"/>
      <c r="BK172" s="130"/>
      <c r="BL172" s="48"/>
      <c r="BM172" s="48"/>
      <c r="BN172" s="66"/>
      <c r="BO172" s="66"/>
      <c r="BP172" s="103"/>
      <c r="BQ172" s="48"/>
      <c r="BR172" s="103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</row>
    <row r="173" spans="1:85" x14ac:dyDescent="0.2">
      <c r="A173" s="167">
        <v>41183</v>
      </c>
      <c r="B173" s="272">
        <v>4.8630000000000004</v>
      </c>
      <c r="C173" s="308">
        <v>-0.47</v>
      </c>
      <c r="D173" s="170">
        <v>-0.37787280431990222</v>
      </c>
      <c r="E173" s="170">
        <v>-0.39913292639992548</v>
      </c>
      <c r="F173" s="280">
        <v>0.2</v>
      </c>
      <c r="G173" s="281">
        <v>0.2</v>
      </c>
      <c r="H173" s="281">
        <v>0.22500000000000001</v>
      </c>
      <c r="I173" s="282">
        <v>0.19500000000000001</v>
      </c>
      <c r="J173" s="281">
        <v>0.105</v>
      </c>
      <c r="K173" s="281">
        <v>0.19500000000000001</v>
      </c>
      <c r="L173" s="281">
        <v>0.47</v>
      </c>
      <c r="M173" s="280">
        <v>-0.31</v>
      </c>
      <c r="N173" s="281">
        <v>0.43</v>
      </c>
      <c r="O173" s="282">
        <v>0</v>
      </c>
      <c r="P173" s="230">
        <v>-0.28999999999999998</v>
      </c>
      <c r="Q173" s="199">
        <v>0.16250000000000001</v>
      </c>
      <c r="R173" s="286">
        <v>0.17</v>
      </c>
      <c r="S173" s="176">
        <v>0.17</v>
      </c>
      <c r="T173" s="84" t="e">
        <v>#N/A</v>
      </c>
      <c r="U173" s="305">
        <v>0.17</v>
      </c>
      <c r="V173" s="35">
        <v>4.3930000000000007</v>
      </c>
      <c r="W173" s="35">
        <v>4.4851271956800982</v>
      </c>
      <c r="X173" s="179">
        <v>4.463867073600075</v>
      </c>
      <c r="Y173" s="36"/>
      <c r="Z173" s="276">
        <v>0.13</v>
      </c>
      <c r="AA173" s="292">
        <v>0.1</v>
      </c>
      <c r="AB173" s="298">
        <v>6.198929597108922</v>
      </c>
      <c r="AC173" s="123">
        <v>6.3289295971089219</v>
      </c>
      <c r="AD173" s="179">
        <v>6.2989295971089216</v>
      </c>
      <c r="AE173" s="229">
        <v>4.5730000000000004</v>
      </c>
      <c r="AF173" s="184">
        <v>4.5530000000000008</v>
      </c>
      <c r="AG173" s="185">
        <v>4.8630000000000004</v>
      </c>
      <c r="AH173" s="234">
        <v>-0.14499999999999999</v>
      </c>
      <c r="AI173" s="278">
        <v>1.4887816674271226</v>
      </c>
      <c r="AJ173" s="289">
        <v>5.986277851965751E-2</v>
      </c>
      <c r="AK173" s="289">
        <v>6.2167183360980711E-2</v>
      </c>
      <c r="AL173" s="165">
        <v>0.50366203224205519</v>
      </c>
      <c r="AM173" s="188">
        <v>0.49073481687242321</v>
      </c>
      <c r="AN173" s="164">
        <v>0.2</v>
      </c>
      <c r="AO173" s="189">
        <v>0.12</v>
      </c>
      <c r="AP173" s="48"/>
      <c r="AQ173" s="164">
        <v>-4.9091625479360879</v>
      </c>
      <c r="AR173" s="190">
        <v>-4.4391625479360881</v>
      </c>
      <c r="AS173" s="48"/>
      <c r="AT173" s="267">
        <v>7.4999999999999997E-3</v>
      </c>
      <c r="AU173" s="48"/>
      <c r="AV173" s="164">
        <v>2.5000000000000001E-3</v>
      </c>
      <c r="AW173" s="48"/>
      <c r="AX173" s="48">
        <v>-0.09</v>
      </c>
      <c r="AY173" s="165"/>
      <c r="AZ173" s="299">
        <v>0.6</v>
      </c>
      <c r="BA173" s="299"/>
      <c r="BB173" s="244">
        <v>-0.47</v>
      </c>
      <c r="BC173" s="130"/>
      <c r="BD173" s="166"/>
      <c r="BE173" s="48"/>
      <c r="BF173" s="130"/>
      <c r="BG173" s="48"/>
      <c r="BH173" s="103"/>
      <c r="BI173" s="103"/>
      <c r="BJ173" s="48"/>
      <c r="BK173" s="130"/>
      <c r="BL173" s="48"/>
      <c r="BM173" s="48"/>
      <c r="BN173" s="66"/>
      <c r="BO173" s="66"/>
      <c r="BP173" s="103"/>
      <c r="BQ173" s="48"/>
      <c r="BR173" s="103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</row>
    <row r="174" spans="1:85" x14ac:dyDescent="0.2">
      <c r="A174" s="271">
        <v>41214</v>
      </c>
      <c r="B174" s="272">
        <v>5.008</v>
      </c>
      <c r="C174" s="309">
        <v>-0.47</v>
      </c>
      <c r="D174" s="170">
        <v>-0.37787246218728043</v>
      </c>
      <c r="E174" s="170">
        <v>-0.1125</v>
      </c>
      <c r="F174" s="280">
        <v>0.25</v>
      </c>
      <c r="G174" s="281">
        <v>0.36749999999999999</v>
      </c>
      <c r="H174" s="281">
        <v>0.37</v>
      </c>
      <c r="I174" s="282">
        <v>0.47</v>
      </c>
      <c r="J174" s="281">
        <v>0.13750000000000001</v>
      </c>
      <c r="K174" s="281">
        <v>0.23749999999999999</v>
      </c>
      <c r="L174" s="281">
        <v>0.86</v>
      </c>
      <c r="M174" s="280">
        <v>-0.22</v>
      </c>
      <c r="N174" s="281">
        <v>0.33</v>
      </c>
      <c r="O174" s="282">
        <v>0</v>
      </c>
      <c r="P174" s="230">
        <v>0</v>
      </c>
      <c r="Q174" s="199">
        <v>0.16250000000000001</v>
      </c>
      <c r="R174" s="286">
        <v>0.17</v>
      </c>
      <c r="S174" s="176">
        <v>0.17</v>
      </c>
      <c r="T174" s="84" t="e">
        <v>#N/A</v>
      </c>
      <c r="U174" s="305">
        <v>0.17</v>
      </c>
      <c r="V174" s="35">
        <v>4.5380000000000003</v>
      </c>
      <c r="W174" s="35">
        <v>4.6301275378127196</v>
      </c>
      <c r="X174" s="179">
        <v>4.8955000000000002</v>
      </c>
      <c r="Y174" s="36"/>
      <c r="Z174" s="276">
        <v>0.13</v>
      </c>
      <c r="AA174" s="292">
        <v>0.50446371523003553</v>
      </c>
      <c r="AB174" s="298">
        <v>6.4035142369619642</v>
      </c>
      <c r="AC174" s="123">
        <v>6.5335142369619641</v>
      </c>
      <c r="AD174" s="179">
        <v>6.9079779521919997</v>
      </c>
      <c r="AE174" s="229">
        <v>5.008</v>
      </c>
      <c r="AF174" s="184">
        <v>4.7880000000000003</v>
      </c>
      <c r="AG174" s="185">
        <v>5.008</v>
      </c>
      <c r="AH174" s="234">
        <v>-0.15</v>
      </c>
      <c r="AI174" s="278">
        <v>1.4887761385615119</v>
      </c>
      <c r="AJ174" s="289">
        <v>5.9906464837573115E-2</v>
      </c>
      <c r="AK174" s="289">
        <v>6.2194537272137813E-2</v>
      </c>
      <c r="AL174" s="165">
        <v>0.50089798995684842</v>
      </c>
      <c r="AM174" s="188">
        <v>0.48803990530182062</v>
      </c>
      <c r="AN174" s="164">
        <v>0.36749999999999999</v>
      </c>
      <c r="AO174" s="189">
        <v>0.124</v>
      </c>
      <c r="AP174" s="48"/>
      <c r="AQ174" s="164">
        <v>-4.7669653816660569</v>
      </c>
      <c r="AR174" s="190">
        <v>-4.2969653816660571</v>
      </c>
      <c r="AS174" s="48"/>
      <c r="AT174" s="267">
        <v>7.4999999999999997E-3</v>
      </c>
      <c r="AU174" s="48"/>
      <c r="AV174" s="164">
        <v>8.0000000000000002E-3</v>
      </c>
      <c r="AW174" s="48"/>
      <c r="AX174" s="48">
        <v>5.0000000000000001E-3</v>
      </c>
      <c r="AY174" s="165"/>
      <c r="AZ174" s="299">
        <v>0.8</v>
      </c>
      <c r="BA174" s="299"/>
      <c r="BB174" s="244">
        <v>-0.47</v>
      </c>
      <c r="BC174" s="130"/>
      <c r="BD174" s="166"/>
      <c r="BE174" s="48"/>
      <c r="BF174" s="130"/>
      <c r="BG174" s="48"/>
      <c r="BH174" s="103"/>
      <c r="BI174" s="103"/>
      <c r="BJ174" s="48"/>
      <c r="BK174" s="130"/>
      <c r="BL174" s="48"/>
      <c r="BM174" s="48"/>
      <c r="BN174" s="66"/>
      <c r="BO174" s="66"/>
      <c r="BP174" s="103"/>
      <c r="BQ174" s="48"/>
      <c r="BR174" s="103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</row>
    <row r="175" spans="1:85" x14ac:dyDescent="0.2">
      <c r="A175" s="167">
        <v>41244</v>
      </c>
      <c r="B175" s="272">
        <v>5.1429999999999998</v>
      </c>
      <c r="C175" s="308">
        <v>-0.47</v>
      </c>
      <c r="D175" s="170">
        <v>-0.37787236708092298</v>
      </c>
      <c r="E175" s="170">
        <v>-9.2500000000000249E-2</v>
      </c>
      <c r="F175" s="280">
        <v>0.27</v>
      </c>
      <c r="G175" s="281">
        <v>0.38750000000000001</v>
      </c>
      <c r="H175" s="281">
        <v>0.39</v>
      </c>
      <c r="I175" s="282">
        <v>0.49</v>
      </c>
      <c r="J175" s="281">
        <v>0.1575</v>
      </c>
      <c r="K175" s="281">
        <v>0.25750000000000001</v>
      </c>
      <c r="L175" s="281">
        <v>1.28</v>
      </c>
      <c r="M175" s="280">
        <v>-0.22</v>
      </c>
      <c r="N175" s="281">
        <v>0.33</v>
      </c>
      <c r="O175" s="282">
        <v>0</v>
      </c>
      <c r="P175" s="230">
        <v>0.06</v>
      </c>
      <c r="Q175" s="199">
        <v>0.16250000000000001</v>
      </c>
      <c r="R175" s="286">
        <v>0.17</v>
      </c>
      <c r="S175" s="176">
        <v>0.17</v>
      </c>
      <c r="T175" s="84" t="e">
        <v>#N/A</v>
      </c>
      <c r="U175" s="305">
        <v>0.17</v>
      </c>
      <c r="V175" s="35">
        <v>4.673</v>
      </c>
      <c r="W175" s="35">
        <v>4.7651276329190768</v>
      </c>
      <c r="X175" s="179">
        <v>5.0504999999999995</v>
      </c>
      <c r="Y175" s="36"/>
      <c r="Z175" s="276">
        <v>0.13</v>
      </c>
      <c r="AA175" s="292">
        <v>0.53268491162804832</v>
      </c>
      <c r="AB175" s="298">
        <v>6.5940042173188642</v>
      </c>
      <c r="AC175" s="123">
        <v>6.7240042173188641</v>
      </c>
      <c r="AD175" s="179">
        <v>7.1266891289469125</v>
      </c>
      <c r="AE175" s="229">
        <v>5.2029999999999994</v>
      </c>
      <c r="AF175" s="184">
        <v>4.923</v>
      </c>
      <c r="AG175" s="185">
        <v>5.1429999999999998</v>
      </c>
      <c r="AH175" s="234">
        <v>-0.15</v>
      </c>
      <c r="AI175" s="278">
        <v>1.4887746016493841</v>
      </c>
      <c r="AJ175" s="289">
        <v>5.9948741920030621E-2</v>
      </c>
      <c r="AK175" s="289">
        <v>6.2221008799300502E-2</v>
      </c>
      <c r="AL175" s="165">
        <v>0.49823414329404569</v>
      </c>
      <c r="AM175" s="188">
        <v>0.48544393861957752</v>
      </c>
      <c r="AN175" s="164">
        <v>0.38750000000000001</v>
      </c>
      <c r="AO175" s="189">
        <v>0.12</v>
      </c>
      <c r="AP175" s="48"/>
      <c r="AQ175" s="164">
        <v>-4.8819206077669106</v>
      </c>
      <c r="AR175" s="190">
        <v>-4.4119206077669109</v>
      </c>
      <c r="AS175" s="48"/>
      <c r="AT175" s="267">
        <v>7.4999999999999997E-3</v>
      </c>
      <c r="AU175" s="48"/>
      <c r="AV175" s="164">
        <v>8.0000000000000002E-3</v>
      </c>
      <c r="AW175" s="48"/>
      <c r="AX175" s="48">
        <v>2.5000000000000001E-2</v>
      </c>
      <c r="AY175" s="165"/>
      <c r="AZ175" s="299">
        <v>1</v>
      </c>
      <c r="BA175" s="299"/>
      <c r="BB175" s="244">
        <v>-0.47</v>
      </c>
      <c r="BC175" s="130"/>
      <c r="BD175" s="166"/>
      <c r="BE175" s="48"/>
      <c r="BF175" s="130"/>
      <c r="BG175" s="48"/>
      <c r="BH175" s="103"/>
      <c r="BI175" s="103"/>
      <c r="BJ175" s="48"/>
      <c r="BK175" s="130"/>
      <c r="BL175" s="48"/>
      <c r="BM175" s="48"/>
      <c r="BN175" s="66"/>
      <c r="BO175" s="66"/>
      <c r="BP175" s="103"/>
      <c r="BQ175" s="48"/>
      <c r="BR175" s="103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</row>
    <row r="176" spans="1:85" x14ac:dyDescent="0.2">
      <c r="A176" s="167">
        <v>41275</v>
      </c>
      <c r="B176" s="272">
        <v>5.2229999999999999</v>
      </c>
      <c r="C176" s="308">
        <v>-0.47</v>
      </c>
      <c r="D176" s="170">
        <v>-0.3778725126487128</v>
      </c>
      <c r="E176" s="170">
        <v>-8.2499999999999574E-2</v>
      </c>
      <c r="F176" s="280">
        <v>0.28000000000000003</v>
      </c>
      <c r="G176" s="281">
        <v>0.39750000000000002</v>
      </c>
      <c r="H176" s="281">
        <v>0.4</v>
      </c>
      <c r="I176" s="282">
        <v>0.5</v>
      </c>
      <c r="J176" s="281">
        <v>0.16750000000000001</v>
      </c>
      <c r="K176" s="281">
        <v>0.26750000000000002</v>
      </c>
      <c r="L176" s="281">
        <v>1.61</v>
      </c>
      <c r="M176" s="280">
        <v>-0.22</v>
      </c>
      <c r="N176" s="281">
        <v>0.33</v>
      </c>
      <c r="O176" s="282">
        <v>0</v>
      </c>
      <c r="P176" s="230">
        <v>0.13</v>
      </c>
      <c r="Q176" s="199">
        <v>0.16250000000000001</v>
      </c>
      <c r="R176" s="286">
        <v>0.17</v>
      </c>
      <c r="S176" s="176">
        <v>0.17</v>
      </c>
      <c r="T176" s="84" t="e">
        <v>#N/A</v>
      </c>
      <c r="U176" s="305">
        <v>0.17</v>
      </c>
      <c r="V176" s="35">
        <v>4.7530000000000001</v>
      </c>
      <c r="W176" s="35">
        <v>4.8451274873512871</v>
      </c>
      <c r="X176" s="179">
        <v>5.1405000000000003</v>
      </c>
      <c r="Y176" s="36"/>
      <c r="Z176" s="276">
        <v>0.13</v>
      </c>
      <c r="AA176" s="292">
        <v>0.54679663418928559</v>
      </c>
      <c r="AB176" s="298">
        <v>6.7069016833591588</v>
      </c>
      <c r="AC176" s="123">
        <v>6.8369016833591587</v>
      </c>
      <c r="AD176" s="179">
        <v>7.2536983175484444</v>
      </c>
      <c r="AE176" s="229">
        <v>5.3529999999999998</v>
      </c>
      <c r="AF176" s="184">
        <v>5.0030000000000001</v>
      </c>
      <c r="AG176" s="185">
        <v>5.2229999999999999</v>
      </c>
      <c r="AH176" s="234">
        <v>-0.15</v>
      </c>
      <c r="AI176" s="278">
        <v>1.4887769540160278</v>
      </c>
      <c r="AJ176" s="289">
        <v>5.9992428239194616E-2</v>
      </c>
      <c r="AK176" s="289">
        <v>6.2248362710946914E-2</v>
      </c>
      <c r="AL176" s="165">
        <v>0.49549287902974265</v>
      </c>
      <c r="AM176" s="188">
        <v>0.48277380836291228</v>
      </c>
      <c r="AN176" s="164">
        <v>0.39750000000000002</v>
      </c>
      <c r="AO176" s="189">
        <v>0.12</v>
      </c>
      <c r="AP176" s="48"/>
      <c r="AQ176" s="164">
        <v>-4.9518895275826145</v>
      </c>
      <c r="AR176" s="190">
        <v>-4.4818895275826147</v>
      </c>
      <c r="AS176" s="48"/>
      <c r="AT176" s="267">
        <v>7.4999999999999997E-3</v>
      </c>
      <c r="AU176" s="48"/>
      <c r="AV176" s="164">
        <v>8.0000000000000002E-3</v>
      </c>
      <c r="AW176" s="48"/>
      <c r="AX176" s="48">
        <v>3.7499999999999999E-2</v>
      </c>
      <c r="AY176" s="165"/>
      <c r="AZ176" s="299">
        <v>1</v>
      </c>
      <c r="BA176" s="299"/>
      <c r="BB176" s="244">
        <v>-0.47</v>
      </c>
      <c r="BC176" s="130"/>
      <c r="BD176" s="166"/>
      <c r="BE176" s="48"/>
      <c r="BF176" s="130"/>
      <c r="BG176" s="48"/>
      <c r="BH176" s="103"/>
      <c r="BI176" s="103"/>
      <c r="BJ176" s="48"/>
      <c r="BK176" s="130"/>
      <c r="BL176" s="48"/>
      <c r="BM176" s="48"/>
      <c r="BN176" s="66"/>
      <c r="BO176" s="66"/>
      <c r="BP176" s="103"/>
      <c r="BQ176" s="48"/>
      <c r="BR176" s="103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</row>
    <row r="177" spans="1:85" x14ac:dyDescent="0.2">
      <c r="A177" s="167">
        <v>41306</v>
      </c>
      <c r="B177" s="272">
        <v>5.1030000000000006</v>
      </c>
      <c r="C177" s="308">
        <v>-0.47</v>
      </c>
      <c r="D177" s="170">
        <v>-0.37787290604446433</v>
      </c>
      <c r="E177" s="170">
        <v>-9.2500000000001137E-2</v>
      </c>
      <c r="F177" s="280">
        <v>0.27</v>
      </c>
      <c r="G177" s="281">
        <v>0.38750000000000001</v>
      </c>
      <c r="H177" s="281">
        <v>0.39</v>
      </c>
      <c r="I177" s="282">
        <v>0.49</v>
      </c>
      <c r="J177" s="281">
        <v>0.1575</v>
      </c>
      <c r="K177" s="281">
        <v>0.25750000000000001</v>
      </c>
      <c r="L177" s="281">
        <v>1.57</v>
      </c>
      <c r="M177" s="280">
        <v>-0.22</v>
      </c>
      <c r="N177" s="281">
        <v>0.33</v>
      </c>
      <c r="O177" s="282">
        <v>0</v>
      </c>
      <c r="P177" s="230">
        <v>0</v>
      </c>
      <c r="Q177" s="199">
        <v>0.16250000000000001</v>
      </c>
      <c r="R177" s="286">
        <v>0.17</v>
      </c>
      <c r="S177" s="176">
        <v>0.17</v>
      </c>
      <c r="T177" s="84" t="e">
        <v>#N/A</v>
      </c>
      <c r="U177" s="305">
        <v>0.17</v>
      </c>
      <c r="V177" s="35">
        <v>4.6330000000000009</v>
      </c>
      <c r="W177" s="35">
        <v>4.7251270939555363</v>
      </c>
      <c r="X177" s="179">
        <v>5.0104999999999995</v>
      </c>
      <c r="Y177" s="36"/>
      <c r="Z177" s="276">
        <v>0.13</v>
      </c>
      <c r="AA177" s="292">
        <v>0.53268802795066605</v>
      </c>
      <c r="AB177" s="298">
        <v>6.5375990291269988</v>
      </c>
      <c r="AC177" s="123">
        <v>6.6675990291269986</v>
      </c>
      <c r="AD177" s="179">
        <v>7.0702870570776648</v>
      </c>
      <c r="AE177" s="229">
        <v>5.1030000000000006</v>
      </c>
      <c r="AF177" s="184">
        <v>4.8830000000000009</v>
      </c>
      <c r="AG177" s="185">
        <v>5.1030000000000006</v>
      </c>
      <c r="AH177" s="234">
        <v>-0.15</v>
      </c>
      <c r="AI177" s="278">
        <v>1.4887833113046867</v>
      </c>
      <c r="AJ177" s="289">
        <v>6.0036114558992715E-2</v>
      </c>
      <c r="AK177" s="289">
        <v>6.2275716622841211E-2</v>
      </c>
      <c r="AL177" s="165">
        <v>0.4927631546189315</v>
      </c>
      <c r="AM177" s="188">
        <v>0.48011620485766759</v>
      </c>
      <c r="AN177" s="164">
        <v>0.38750000000000001</v>
      </c>
      <c r="AO177" s="189">
        <v>0.13300000000000001</v>
      </c>
      <c r="AP177" s="48"/>
      <c r="AQ177" s="164">
        <v>-4.8418899908546029</v>
      </c>
      <c r="AR177" s="190">
        <v>-4.3718899908546032</v>
      </c>
      <c r="AS177" s="48"/>
      <c r="AT177" s="267">
        <v>7.4999999999999997E-3</v>
      </c>
      <c r="AU177" s="48"/>
      <c r="AV177" s="164">
        <v>8.0000000000000002E-3</v>
      </c>
      <c r="AW177" s="48"/>
      <c r="AX177" s="48">
        <v>4.2500000000000003E-2</v>
      </c>
      <c r="AY177" s="165"/>
      <c r="AZ177" s="299">
        <v>1</v>
      </c>
      <c r="BA177" s="299"/>
      <c r="BB177" s="244">
        <v>-0.47</v>
      </c>
      <c r="BC177" s="130"/>
      <c r="BD177" s="166"/>
      <c r="BE177" s="48"/>
      <c r="BF177" s="130"/>
      <c r="BG177" s="48"/>
      <c r="BH177" s="103"/>
      <c r="BI177" s="103"/>
      <c r="BJ177" s="48"/>
      <c r="BK177" s="130"/>
      <c r="BL177" s="48"/>
      <c r="BM177" s="48"/>
      <c r="BN177" s="66"/>
      <c r="BO177" s="66"/>
      <c r="BP177" s="103"/>
      <c r="BQ177" s="48"/>
      <c r="BR177" s="103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</row>
    <row r="178" spans="1:85" x14ac:dyDescent="0.2">
      <c r="A178" s="167">
        <v>41334</v>
      </c>
      <c r="B178" s="272">
        <v>4.9980000000000002</v>
      </c>
      <c r="C178" s="308">
        <v>-0.47</v>
      </c>
      <c r="D178" s="170">
        <v>-0.37787347436982888</v>
      </c>
      <c r="E178" s="170">
        <v>-9.750000000000103E-2</v>
      </c>
      <c r="F178" s="280">
        <v>0.26500000000000001</v>
      </c>
      <c r="G178" s="281">
        <v>0.38250000000000001</v>
      </c>
      <c r="H178" s="281">
        <v>0.38500000000000001</v>
      </c>
      <c r="I178" s="282">
        <v>0.48499999999999999</v>
      </c>
      <c r="J178" s="281">
        <v>0.1525</v>
      </c>
      <c r="K178" s="281">
        <v>0.2525</v>
      </c>
      <c r="L178" s="281">
        <v>0.93</v>
      </c>
      <c r="M178" s="280">
        <v>-0.22</v>
      </c>
      <c r="N178" s="281">
        <v>0.33</v>
      </c>
      <c r="O178" s="282">
        <v>0</v>
      </c>
      <c r="P178" s="230">
        <v>-0.18</v>
      </c>
      <c r="Q178" s="199">
        <v>0.16250000000000001</v>
      </c>
      <c r="R178" s="286">
        <v>0.17</v>
      </c>
      <c r="S178" s="176">
        <v>0.17</v>
      </c>
      <c r="T178" s="84" t="e">
        <v>#N/A</v>
      </c>
      <c r="U178" s="305">
        <v>0.17</v>
      </c>
      <c r="V178" s="35">
        <v>4.5280000000000005</v>
      </c>
      <c r="W178" s="35">
        <v>4.6201265256301713</v>
      </c>
      <c r="X178" s="179">
        <v>4.9004999999999992</v>
      </c>
      <c r="Y178" s="36"/>
      <c r="Z178" s="276">
        <v>0.13</v>
      </c>
      <c r="AA178" s="292">
        <v>0.52563579999092891</v>
      </c>
      <c r="AB178" s="298">
        <v>6.3894735633796795</v>
      </c>
      <c r="AC178" s="123">
        <v>6.5194735633796794</v>
      </c>
      <c r="AD178" s="179">
        <v>6.9151093633706084</v>
      </c>
      <c r="AE178" s="229">
        <v>4.8180000000000005</v>
      </c>
      <c r="AF178" s="184">
        <v>4.7780000000000005</v>
      </c>
      <c r="AG178" s="185">
        <v>4.9980000000000002</v>
      </c>
      <c r="AH178" s="234">
        <v>-0.15</v>
      </c>
      <c r="AI178" s="278">
        <v>1.4887924955576657</v>
      </c>
      <c r="AJ178" s="289">
        <v>6.007557317096749E-2</v>
      </c>
      <c r="AK178" s="289">
        <v>6.2300423382184923E-2</v>
      </c>
      <c r="AL178" s="165">
        <v>0.49030749560756948</v>
      </c>
      <c r="AM178" s="188">
        <v>0.47772651830904495</v>
      </c>
      <c r="AN178" s="164">
        <v>0.38250000000000001</v>
      </c>
      <c r="AO178" s="189">
        <v>0.12</v>
      </c>
      <c r="AP178" s="48"/>
      <c r="AQ178" s="164">
        <v>-4.8068844721402249</v>
      </c>
      <c r="AR178" s="190">
        <v>-4.3368844721402251</v>
      </c>
      <c r="AS178" s="48"/>
      <c r="AT178" s="267">
        <v>7.4999999999999997E-3</v>
      </c>
      <c r="AU178" s="48"/>
      <c r="AV178" s="164">
        <v>8.0000000000000002E-3</v>
      </c>
      <c r="AW178" s="48"/>
      <c r="AX178" s="48">
        <v>0.04</v>
      </c>
      <c r="AY178" s="165"/>
      <c r="AZ178" s="299">
        <v>0.75</v>
      </c>
      <c r="BA178" s="299"/>
      <c r="BB178" s="244">
        <v>-0.47</v>
      </c>
      <c r="BC178" s="130"/>
      <c r="BD178" s="166"/>
      <c r="BE178" s="48"/>
      <c r="BF178" s="130"/>
      <c r="BG178" s="48"/>
      <c r="BH178" s="103"/>
      <c r="BI178" s="103"/>
      <c r="BJ178" s="48"/>
      <c r="BK178" s="130"/>
      <c r="BL178" s="48"/>
      <c r="BM178" s="48"/>
      <c r="BN178" s="66"/>
      <c r="BO178" s="66"/>
      <c r="BP178" s="103"/>
      <c r="BQ178" s="48"/>
      <c r="BR178" s="103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</row>
    <row r="179" spans="1:85" x14ac:dyDescent="0.2">
      <c r="A179" s="167">
        <v>41365</v>
      </c>
      <c r="B179" s="272">
        <v>4.9080000000000004</v>
      </c>
      <c r="C179" s="309">
        <v>-0.47</v>
      </c>
      <c r="D179" s="170">
        <v>-0.37787433939234383</v>
      </c>
      <c r="E179" s="170">
        <v>-0.39913410722487974</v>
      </c>
      <c r="F179" s="280">
        <v>0.19</v>
      </c>
      <c r="G179" s="281">
        <v>0.19</v>
      </c>
      <c r="H179" s="281">
        <v>0.215</v>
      </c>
      <c r="I179" s="282">
        <v>0.185</v>
      </c>
      <c r="J179" s="281">
        <v>9.7500000000000003E-2</v>
      </c>
      <c r="K179" s="281">
        <v>0.1875</v>
      </c>
      <c r="L179" s="281">
        <v>0.5</v>
      </c>
      <c r="M179" s="280">
        <v>-0.31</v>
      </c>
      <c r="N179" s="281">
        <v>0.43</v>
      </c>
      <c r="O179" s="282">
        <v>0</v>
      </c>
      <c r="P179" s="230">
        <v>-0.28999999999999998</v>
      </c>
      <c r="Q179" s="199">
        <v>0.16250000000000001</v>
      </c>
      <c r="R179" s="286">
        <v>0.17</v>
      </c>
      <c r="S179" s="176">
        <v>0.17</v>
      </c>
      <c r="T179" s="84" t="e">
        <v>#N/A</v>
      </c>
      <c r="U179" s="305">
        <v>0.17</v>
      </c>
      <c r="V179" s="35">
        <v>4.4380000000000006</v>
      </c>
      <c r="W179" s="35">
        <v>4.5301256606076565</v>
      </c>
      <c r="X179" s="179">
        <v>4.5088658927751206</v>
      </c>
      <c r="Y179" s="36"/>
      <c r="Z179" s="276">
        <v>0.13</v>
      </c>
      <c r="AA179" s="292">
        <v>0.1</v>
      </c>
      <c r="AB179" s="298">
        <v>6.2625331117794776</v>
      </c>
      <c r="AC179" s="123">
        <v>6.3925331117794775</v>
      </c>
      <c r="AD179" s="179">
        <v>6.3625331117794772</v>
      </c>
      <c r="AE179" s="229">
        <v>4.6180000000000003</v>
      </c>
      <c r="AF179" s="184">
        <v>4.5980000000000008</v>
      </c>
      <c r="AG179" s="185">
        <v>4.9080000000000004</v>
      </c>
      <c r="AH179" s="234">
        <v>-0.14499999999999999</v>
      </c>
      <c r="AI179" s="278">
        <v>1.4888064747141971</v>
      </c>
      <c r="AJ179" s="289">
        <v>6.01192594919722E-2</v>
      </c>
      <c r="AK179" s="289">
        <v>6.2327777294552106E-2</v>
      </c>
      <c r="AL179" s="165">
        <v>0.48759966684987993</v>
      </c>
      <c r="AM179" s="188">
        <v>0.47509263159331594</v>
      </c>
      <c r="AN179" s="164">
        <v>0.19</v>
      </c>
      <c r="AO179" s="189">
        <v>0.124</v>
      </c>
      <c r="AP179" s="48"/>
      <c r="AQ179" s="164">
        <v>-4.9491637282674725</v>
      </c>
      <c r="AR179" s="190">
        <v>-4.4791637282674728</v>
      </c>
      <c r="AS179" s="48"/>
      <c r="AT179" s="267">
        <v>7.4999999999999997E-3</v>
      </c>
      <c r="AU179" s="48"/>
      <c r="AV179" s="164">
        <v>2.5000000000000001E-3</v>
      </c>
      <c r="AW179" s="48"/>
      <c r="AX179" s="48">
        <v>-0.09</v>
      </c>
      <c r="AY179" s="165"/>
      <c r="AZ179" s="299">
        <v>0.4</v>
      </c>
      <c r="BA179" s="299"/>
      <c r="BB179" s="244">
        <v>-0.47</v>
      </c>
      <c r="BC179" s="130"/>
      <c r="BD179" s="166"/>
      <c r="BE179" s="48"/>
      <c r="BF179" s="130"/>
      <c r="BG179" s="48"/>
      <c r="BH179" s="103"/>
      <c r="BI179" s="103"/>
      <c r="BJ179" s="48"/>
      <c r="BK179" s="130"/>
      <c r="BL179" s="48"/>
      <c r="BM179" s="48"/>
      <c r="BN179" s="66"/>
      <c r="BO179" s="66"/>
      <c r="BP179" s="103"/>
      <c r="BQ179" s="48"/>
      <c r="BR179" s="103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</row>
    <row r="180" spans="1:85" x14ac:dyDescent="0.2">
      <c r="A180" s="167">
        <v>41395</v>
      </c>
      <c r="B180" s="272">
        <v>4.8879999999999999</v>
      </c>
      <c r="C180" s="308">
        <v>-0.47</v>
      </c>
      <c r="D180" s="170">
        <v>-0.37787541242692857</v>
      </c>
      <c r="E180" s="170">
        <v>-0.39913493263609912</v>
      </c>
      <c r="F180" s="280">
        <v>0.18</v>
      </c>
      <c r="G180" s="281">
        <v>0.18</v>
      </c>
      <c r="H180" s="281">
        <v>0.20499999999999999</v>
      </c>
      <c r="I180" s="282">
        <v>0.17499999999999999</v>
      </c>
      <c r="J180" s="281">
        <v>8.7499999999999994E-2</v>
      </c>
      <c r="K180" s="281">
        <v>0.17749999999999999</v>
      </c>
      <c r="L180" s="281">
        <v>0.44</v>
      </c>
      <c r="M180" s="280">
        <v>-0.31</v>
      </c>
      <c r="N180" s="281">
        <v>0.43</v>
      </c>
      <c r="O180" s="282">
        <v>0</v>
      </c>
      <c r="P180" s="230">
        <v>-0.28999999999999998</v>
      </c>
      <c r="Q180" s="199">
        <v>0.16250000000000001</v>
      </c>
      <c r="R180" s="286">
        <v>0.17</v>
      </c>
      <c r="S180" s="176">
        <v>0.17</v>
      </c>
      <c r="T180" s="84" t="e">
        <v>#N/A</v>
      </c>
      <c r="U180" s="305">
        <v>0.17</v>
      </c>
      <c r="V180" s="35">
        <v>4.4180000000000001</v>
      </c>
      <c r="W180" s="35">
        <v>4.5101245875730713</v>
      </c>
      <c r="X180" s="179">
        <v>4.4888650673639008</v>
      </c>
      <c r="Y180" s="36"/>
      <c r="Z180" s="276">
        <v>0.13</v>
      </c>
      <c r="AA180" s="292">
        <v>0.1</v>
      </c>
      <c r="AB180" s="298">
        <v>6.2343834054556124</v>
      </c>
      <c r="AC180" s="123">
        <v>6.3643834054556123</v>
      </c>
      <c r="AD180" s="179">
        <v>6.3343834054556121</v>
      </c>
      <c r="AE180" s="229">
        <v>4.5979999999999999</v>
      </c>
      <c r="AF180" s="184">
        <v>4.5780000000000003</v>
      </c>
      <c r="AG180" s="185">
        <v>4.8879999999999999</v>
      </c>
      <c r="AH180" s="234">
        <v>-0.14499999999999999</v>
      </c>
      <c r="AI180" s="278">
        <v>1.4888238158049742</v>
      </c>
      <c r="AJ180" s="289">
        <v>6.0161536577418816E-2</v>
      </c>
      <c r="AK180" s="289">
        <v>6.2354248822885414E-2</v>
      </c>
      <c r="AL180" s="165">
        <v>0.48499010759950067</v>
      </c>
      <c r="AM180" s="188">
        <v>0.47255551218845004</v>
      </c>
      <c r="AN180" s="164">
        <v>0.18</v>
      </c>
      <c r="AO180" s="189">
        <v>0.12</v>
      </c>
      <c r="AP180" s="48"/>
      <c r="AQ180" s="164">
        <v>-4.9141645533336806</v>
      </c>
      <c r="AR180" s="190">
        <v>-4.4441645533336809</v>
      </c>
      <c r="AS180" s="48"/>
      <c r="AT180" s="267">
        <v>7.4999999999999997E-3</v>
      </c>
      <c r="AU180" s="48"/>
      <c r="AV180" s="164">
        <v>2.5000000000000001E-3</v>
      </c>
      <c r="AW180" s="48"/>
      <c r="AX180" s="48">
        <v>-0.09</v>
      </c>
      <c r="AY180" s="165"/>
      <c r="AZ180" s="299">
        <v>0.45</v>
      </c>
      <c r="BA180" s="299"/>
      <c r="BB180" s="244">
        <v>-0.47</v>
      </c>
      <c r="BC180" s="130"/>
      <c r="BD180" s="166"/>
      <c r="BE180" s="48"/>
      <c r="BF180" s="130"/>
      <c r="BG180" s="48"/>
      <c r="BH180" s="103"/>
      <c r="BI180" s="103"/>
      <c r="BJ180" s="48"/>
      <c r="BK180" s="130"/>
      <c r="BL180" s="48"/>
      <c r="BM180" s="48"/>
      <c r="BN180" s="66"/>
      <c r="BO180" s="66"/>
      <c r="BP180" s="103"/>
      <c r="BQ180" s="48"/>
      <c r="BR180" s="103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</row>
    <row r="181" spans="1:85" x14ac:dyDescent="0.2">
      <c r="A181" s="167">
        <v>41426</v>
      </c>
      <c r="B181" s="272">
        <v>4.9160000000000004</v>
      </c>
      <c r="C181" s="308">
        <v>-0.47</v>
      </c>
      <c r="D181" s="170">
        <v>-0.37787676498805123</v>
      </c>
      <c r="E181" s="170">
        <v>-0.39913597306773152</v>
      </c>
      <c r="F181" s="280">
        <v>0.17</v>
      </c>
      <c r="G181" s="281">
        <v>0.17</v>
      </c>
      <c r="H181" s="281">
        <v>0.19500000000000001</v>
      </c>
      <c r="I181" s="282">
        <v>0.16500000000000001</v>
      </c>
      <c r="J181" s="281">
        <v>7.7499999999999999E-2</v>
      </c>
      <c r="K181" s="281">
        <v>0.16750000000000001</v>
      </c>
      <c r="L181" s="281">
        <v>0.44</v>
      </c>
      <c r="M181" s="280">
        <v>-0.31</v>
      </c>
      <c r="N181" s="281">
        <v>0.43</v>
      </c>
      <c r="O181" s="282">
        <v>0</v>
      </c>
      <c r="P181" s="230">
        <v>-0.28999999999999998</v>
      </c>
      <c r="Q181" s="199">
        <v>0.16250000000000001</v>
      </c>
      <c r="R181" s="286">
        <v>0.17</v>
      </c>
      <c r="S181" s="176">
        <v>0.17</v>
      </c>
      <c r="T181" s="84" t="e">
        <v>#N/A</v>
      </c>
      <c r="U181" s="305">
        <v>0.17</v>
      </c>
      <c r="V181" s="35">
        <v>4.4460000000000006</v>
      </c>
      <c r="W181" s="35">
        <v>4.5381232350119491</v>
      </c>
      <c r="X181" s="179">
        <v>4.5168640269322688</v>
      </c>
      <c r="Y181" s="36"/>
      <c r="Z181" s="276">
        <v>0.13</v>
      </c>
      <c r="AA181" s="292">
        <v>0.1</v>
      </c>
      <c r="AB181" s="298">
        <v>6.2739872294436001</v>
      </c>
      <c r="AC181" s="123">
        <v>6.4039872294436</v>
      </c>
      <c r="AD181" s="179">
        <v>6.3739872294435997</v>
      </c>
      <c r="AE181" s="229">
        <v>4.6260000000000003</v>
      </c>
      <c r="AF181" s="184">
        <v>4.6060000000000008</v>
      </c>
      <c r="AG181" s="185">
        <v>4.9160000000000004</v>
      </c>
      <c r="AH181" s="234">
        <v>-0.14499999999999999</v>
      </c>
      <c r="AI181" s="278">
        <v>1.4888456748420706</v>
      </c>
      <c r="AJ181" s="289">
        <v>6.0205222899671916E-2</v>
      </c>
      <c r="AK181" s="289">
        <v>6.2381602735741108E-2</v>
      </c>
      <c r="AL181" s="165">
        <v>0.48230482324571999</v>
      </c>
      <c r="AM181" s="188">
        <v>0.46994597516025005</v>
      </c>
      <c r="AN181" s="164">
        <v>0.17</v>
      </c>
      <c r="AO181" s="189">
        <v>0.124</v>
      </c>
      <c r="AP181" s="48"/>
      <c r="AQ181" s="164">
        <v>-4.9341655933304258</v>
      </c>
      <c r="AR181" s="190">
        <v>-4.4641655933304261</v>
      </c>
      <c r="AS181" s="48"/>
      <c r="AT181" s="267">
        <v>7.4999999999999997E-3</v>
      </c>
      <c r="AU181" s="48"/>
      <c r="AV181" s="164">
        <v>2.5000000000000001E-3</v>
      </c>
      <c r="AW181" s="48"/>
      <c r="AX181" s="48">
        <v>-0.09</v>
      </c>
      <c r="AY181" s="165"/>
      <c r="AZ181" s="299">
        <v>0.45</v>
      </c>
      <c r="BA181" s="299"/>
      <c r="BB181" s="244">
        <v>-0.47</v>
      </c>
      <c r="BC181" s="130"/>
      <c r="BD181" s="166"/>
      <c r="BE181" s="48"/>
      <c r="BF181" s="130"/>
      <c r="BG181" s="48"/>
      <c r="BH181" s="103"/>
      <c r="BI181" s="103"/>
      <c r="BJ181" s="48"/>
      <c r="BK181" s="130"/>
      <c r="BL181" s="48"/>
      <c r="BM181" s="48"/>
      <c r="BN181" s="66"/>
      <c r="BO181" s="66"/>
      <c r="BP181" s="103"/>
      <c r="BQ181" s="48"/>
      <c r="BR181" s="103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</row>
    <row r="182" spans="1:85" x14ac:dyDescent="0.2">
      <c r="A182" s="167">
        <v>41456</v>
      </c>
      <c r="B182" s="272">
        <v>4.9430000000000005</v>
      </c>
      <c r="C182" s="308">
        <v>-0.47</v>
      </c>
      <c r="D182" s="170">
        <v>-0.37787830979161185</v>
      </c>
      <c r="E182" s="170">
        <v>-0.39913716137816291</v>
      </c>
      <c r="F182" s="280">
        <v>0.17</v>
      </c>
      <c r="G182" s="281">
        <v>0.17</v>
      </c>
      <c r="H182" s="281">
        <v>0.19500000000000001</v>
      </c>
      <c r="I182" s="282">
        <v>0.16500000000000001</v>
      </c>
      <c r="J182" s="281">
        <v>7.7499999999999999E-2</v>
      </c>
      <c r="K182" s="281">
        <v>0.16750000000000001</v>
      </c>
      <c r="L182" s="281">
        <v>0.5</v>
      </c>
      <c r="M182" s="280">
        <v>-0.31</v>
      </c>
      <c r="N182" s="281">
        <v>0.43</v>
      </c>
      <c r="O182" s="282">
        <v>0</v>
      </c>
      <c r="P182" s="230">
        <v>-0.28999999999999998</v>
      </c>
      <c r="Q182" s="199">
        <v>0.16250000000000001</v>
      </c>
      <c r="R182" s="286">
        <v>0.17</v>
      </c>
      <c r="S182" s="176">
        <v>0.17</v>
      </c>
      <c r="T182" s="84" t="e">
        <v>#N/A</v>
      </c>
      <c r="U182" s="305">
        <v>0.17</v>
      </c>
      <c r="V182" s="35">
        <v>4.4730000000000008</v>
      </c>
      <c r="W182" s="35">
        <v>4.5651216902083886</v>
      </c>
      <c r="X182" s="179">
        <v>4.5438628386218376</v>
      </c>
      <c r="Y182" s="36"/>
      <c r="Z182" s="276">
        <v>0.13</v>
      </c>
      <c r="AA182" s="292">
        <v>0.1</v>
      </c>
      <c r="AB182" s="298">
        <v>6.3121942148978487</v>
      </c>
      <c r="AC182" s="123">
        <v>6.4421942148978486</v>
      </c>
      <c r="AD182" s="179">
        <v>6.4121942148978484</v>
      </c>
      <c r="AE182" s="229">
        <v>4.6530000000000005</v>
      </c>
      <c r="AF182" s="184">
        <v>4.6330000000000009</v>
      </c>
      <c r="AG182" s="185">
        <v>4.9430000000000005</v>
      </c>
      <c r="AH182" s="234">
        <v>-0.14499999999999999</v>
      </c>
      <c r="AI182" s="278">
        <v>1.4888706415366115</v>
      </c>
      <c r="AJ182" s="289">
        <v>6.0247499986326114E-2</v>
      </c>
      <c r="AK182" s="289">
        <v>6.2408074264547413E-2</v>
      </c>
      <c r="AL182" s="165">
        <v>0.47971703487052653</v>
      </c>
      <c r="AM182" s="188">
        <v>0.46743233603646744</v>
      </c>
      <c r="AN182" s="164">
        <v>0.17</v>
      </c>
      <c r="AO182" s="189">
        <v>0.12</v>
      </c>
      <c r="AP182" s="48"/>
      <c r="AQ182" s="164">
        <v>-4.9591667811441589</v>
      </c>
      <c r="AR182" s="190">
        <v>-4.4891667811441591</v>
      </c>
      <c r="AS182" s="48"/>
      <c r="AT182" s="267">
        <v>7.4999999999999997E-3</v>
      </c>
      <c r="AU182" s="48"/>
      <c r="AV182" s="164">
        <v>2.5000000000000001E-3</v>
      </c>
      <c r="AW182" s="48"/>
      <c r="AX182" s="48">
        <v>-0.09</v>
      </c>
      <c r="AY182" s="165"/>
      <c r="AZ182" s="299">
        <v>0.5</v>
      </c>
      <c r="BA182" s="299"/>
      <c r="BB182" s="244">
        <v>-0.47</v>
      </c>
      <c r="BC182" s="130"/>
      <c r="BD182" s="166"/>
      <c r="BE182" s="48"/>
      <c r="BF182" s="130"/>
      <c r="BG182" s="48"/>
      <c r="BH182" s="103"/>
      <c r="BI182" s="103"/>
      <c r="BJ182" s="48"/>
      <c r="BK182" s="130"/>
      <c r="BL182" s="48"/>
      <c r="BM182" s="48"/>
      <c r="BN182" s="66"/>
      <c r="BO182" s="66"/>
      <c r="BP182" s="103"/>
      <c r="BQ182" s="48"/>
      <c r="BR182" s="103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</row>
    <row r="183" spans="1:85" x14ac:dyDescent="0.2">
      <c r="A183" s="167">
        <v>41487</v>
      </c>
      <c r="B183" s="272">
        <v>4.9630000000000001</v>
      </c>
      <c r="C183" s="308">
        <v>-0.47</v>
      </c>
      <c r="D183" s="170">
        <v>-0.37788014979952234</v>
      </c>
      <c r="E183" s="170">
        <v>-0.39913857676886355</v>
      </c>
      <c r="F183" s="280">
        <v>0.17</v>
      </c>
      <c r="G183" s="281">
        <v>0.17</v>
      </c>
      <c r="H183" s="281">
        <v>0.19500000000000001</v>
      </c>
      <c r="I183" s="282">
        <v>0.16500000000000001</v>
      </c>
      <c r="J183" s="281">
        <v>7.7499999999999999E-2</v>
      </c>
      <c r="K183" s="281">
        <v>0.16750000000000001</v>
      </c>
      <c r="L183" s="281">
        <v>0.5</v>
      </c>
      <c r="M183" s="280">
        <v>-0.31</v>
      </c>
      <c r="N183" s="281">
        <v>0.43</v>
      </c>
      <c r="O183" s="282">
        <v>0</v>
      </c>
      <c r="P183" s="230">
        <v>-0.28999999999999998</v>
      </c>
      <c r="Q183" s="199">
        <v>0.16250000000000001</v>
      </c>
      <c r="R183" s="286">
        <v>0.17</v>
      </c>
      <c r="S183" s="176">
        <v>0.17</v>
      </c>
      <c r="T183" s="84" t="e">
        <v>#N/A</v>
      </c>
      <c r="U183" s="305">
        <v>0.17</v>
      </c>
      <c r="V183" s="35">
        <v>4.4930000000000003</v>
      </c>
      <c r="W183" s="35">
        <v>4.5851198502004777</v>
      </c>
      <c r="X183" s="179">
        <v>4.5638614232311365</v>
      </c>
      <c r="Y183" s="36"/>
      <c r="Z183" s="276">
        <v>0.13</v>
      </c>
      <c r="AA183" s="292">
        <v>0.1</v>
      </c>
      <c r="AB183" s="298">
        <v>6.3405443965536712</v>
      </c>
      <c r="AC183" s="123">
        <v>6.4705443965536711</v>
      </c>
      <c r="AD183" s="179">
        <v>6.4405443965536708</v>
      </c>
      <c r="AE183" s="229">
        <v>4.673</v>
      </c>
      <c r="AF183" s="184">
        <v>4.6530000000000005</v>
      </c>
      <c r="AG183" s="185">
        <v>4.9630000000000001</v>
      </c>
      <c r="AH183" s="234">
        <v>-0.14499999999999999</v>
      </c>
      <c r="AI183" s="278">
        <v>1.4889003803361516</v>
      </c>
      <c r="AJ183" s="289">
        <v>6.029118630982571E-2</v>
      </c>
      <c r="AK183" s="289">
        <v>6.2435428177891598E-2</v>
      </c>
      <c r="AL183" s="165">
        <v>0.47705419904250423</v>
      </c>
      <c r="AM183" s="188">
        <v>0.46484697538962011</v>
      </c>
      <c r="AN183" s="164">
        <v>0.17</v>
      </c>
      <c r="AO183" s="189">
        <v>0.12</v>
      </c>
      <c r="AP183" s="48"/>
      <c r="AQ183" s="164">
        <v>-4.9991681959432439</v>
      </c>
      <c r="AR183" s="190">
        <v>-4.5291681959432442</v>
      </c>
      <c r="AS183" s="48"/>
      <c r="AT183" s="267">
        <v>7.4999999999999997E-3</v>
      </c>
      <c r="AU183" s="48"/>
      <c r="AV183" s="164">
        <v>2.5000000000000001E-3</v>
      </c>
      <c r="AW183" s="48"/>
      <c r="AX183" s="48">
        <v>-0.09</v>
      </c>
      <c r="AY183" s="165"/>
      <c r="AZ183" s="299">
        <v>0.55000000000000004</v>
      </c>
      <c r="BA183" s="299"/>
      <c r="BB183" s="244">
        <v>-0.47</v>
      </c>
      <c r="BC183" s="130"/>
      <c r="BD183" s="166"/>
      <c r="BE183" s="48"/>
      <c r="BF183" s="130"/>
      <c r="BG183" s="48"/>
      <c r="BH183" s="103"/>
      <c r="BI183" s="103"/>
      <c r="BJ183" s="48"/>
      <c r="BK183" s="130"/>
      <c r="BL183" s="48"/>
      <c r="BM183" s="48"/>
      <c r="BN183" s="66"/>
      <c r="BO183" s="66"/>
      <c r="BP183" s="103"/>
      <c r="BQ183" s="48"/>
      <c r="BR183" s="103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</row>
    <row r="184" spans="1:85" x14ac:dyDescent="0.2">
      <c r="A184" s="167">
        <v>41518</v>
      </c>
      <c r="B184" s="272">
        <v>4.9530000000000003</v>
      </c>
      <c r="C184" s="308">
        <v>-0.47</v>
      </c>
      <c r="D184" s="170">
        <v>-0.37788223748623118</v>
      </c>
      <c r="E184" s="170">
        <v>-0.39914018268171692</v>
      </c>
      <c r="F184" s="280">
        <v>0.19</v>
      </c>
      <c r="G184" s="281">
        <v>0.19</v>
      </c>
      <c r="H184" s="281">
        <v>0.215</v>
      </c>
      <c r="I184" s="282">
        <v>0.185</v>
      </c>
      <c r="J184" s="281">
        <v>9.7500000000000003E-2</v>
      </c>
      <c r="K184" s="281">
        <v>0.1875</v>
      </c>
      <c r="L184" s="281">
        <v>0.46</v>
      </c>
      <c r="M184" s="280">
        <v>-0.31</v>
      </c>
      <c r="N184" s="281">
        <v>0.43</v>
      </c>
      <c r="O184" s="282">
        <v>0</v>
      </c>
      <c r="P184" s="230">
        <v>-0.28999999999999998</v>
      </c>
      <c r="Q184" s="199">
        <v>0.16250000000000001</v>
      </c>
      <c r="R184" s="286">
        <v>0.17</v>
      </c>
      <c r="S184" s="176">
        <v>0.17</v>
      </c>
      <c r="T184" s="84" t="e">
        <v>#N/A</v>
      </c>
      <c r="U184" s="305">
        <v>0.17</v>
      </c>
      <c r="V184" s="35">
        <v>4.4830000000000005</v>
      </c>
      <c r="W184" s="35">
        <v>4.5751177625137691</v>
      </c>
      <c r="X184" s="179">
        <v>4.5538598173182834</v>
      </c>
      <c r="Y184" s="36"/>
      <c r="Z184" s="276">
        <v>0.13</v>
      </c>
      <c r="AA184" s="292">
        <v>0.1</v>
      </c>
      <c r="AB184" s="298">
        <v>6.3265757232530548</v>
      </c>
      <c r="AC184" s="123">
        <v>6.4565757232530547</v>
      </c>
      <c r="AD184" s="179">
        <v>6.4265757232530545</v>
      </c>
      <c r="AE184" s="229">
        <v>4.6630000000000003</v>
      </c>
      <c r="AF184" s="184">
        <v>4.6430000000000007</v>
      </c>
      <c r="AG184" s="185">
        <v>4.9530000000000003</v>
      </c>
      <c r="AH184" s="234">
        <v>-0.14499999999999999</v>
      </c>
      <c r="AI184" s="278">
        <v>1.4889341236387406</v>
      </c>
      <c r="AJ184" s="289">
        <v>6.0334872633959903E-2</v>
      </c>
      <c r="AK184" s="289">
        <v>6.2462782091484509E-2</v>
      </c>
      <c r="AL184" s="165">
        <v>0.47440273446995596</v>
      </c>
      <c r="AM184" s="188">
        <v>0.46227383488209717</v>
      </c>
      <c r="AN184" s="164">
        <v>0.19</v>
      </c>
      <c r="AO184" s="189">
        <v>0.124</v>
      </c>
      <c r="AP184" s="48"/>
      <c r="AQ184" s="164">
        <v>-4.9991698011848458</v>
      </c>
      <c r="AR184" s="190">
        <v>-4.529169801184846</v>
      </c>
      <c r="AS184" s="48"/>
      <c r="AT184" s="267">
        <v>7.4999999999999997E-3</v>
      </c>
      <c r="AU184" s="48"/>
      <c r="AV184" s="164">
        <v>2.5000000000000001E-3</v>
      </c>
      <c r="AW184" s="48"/>
      <c r="AX184" s="48">
        <v>-0.09</v>
      </c>
      <c r="AY184" s="165"/>
      <c r="AZ184" s="299">
        <v>0.55000000000000004</v>
      </c>
      <c r="BA184" s="299"/>
      <c r="BB184" s="244">
        <v>-0.47</v>
      </c>
      <c r="BC184" s="130"/>
      <c r="BD184" s="166"/>
      <c r="BE184" s="48"/>
      <c r="BF184" s="130"/>
      <c r="BG184" s="48"/>
      <c r="BH184" s="103"/>
      <c r="BI184" s="103"/>
      <c r="BJ184" s="48"/>
      <c r="BK184" s="130"/>
      <c r="BL184" s="48"/>
      <c r="BM184" s="48"/>
      <c r="BN184" s="66"/>
      <c r="BO184" s="66"/>
      <c r="BP184" s="103"/>
      <c r="BQ184" s="48"/>
      <c r="BR184" s="103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</row>
    <row r="185" spans="1:85" x14ac:dyDescent="0.2">
      <c r="A185" s="167">
        <v>41548</v>
      </c>
      <c r="B185" s="272">
        <v>4.9630000000000001</v>
      </c>
      <c r="C185" s="308">
        <v>-0.47</v>
      </c>
      <c r="D185" s="170">
        <v>-0.37788449362351173</v>
      </c>
      <c r="E185" s="170">
        <v>-0.39914191817193245</v>
      </c>
      <c r="F185" s="280">
        <v>0.2</v>
      </c>
      <c r="G185" s="281">
        <v>0.2</v>
      </c>
      <c r="H185" s="281">
        <v>0.22500000000000001</v>
      </c>
      <c r="I185" s="282">
        <v>0.19500000000000001</v>
      </c>
      <c r="J185" s="281">
        <v>0.1075</v>
      </c>
      <c r="K185" s="281">
        <v>0.19750000000000001</v>
      </c>
      <c r="L185" s="281">
        <v>0.47</v>
      </c>
      <c r="M185" s="280">
        <v>-0.31</v>
      </c>
      <c r="N185" s="281">
        <v>0.43</v>
      </c>
      <c r="O185" s="282">
        <v>0</v>
      </c>
      <c r="P185" s="230">
        <v>-0.28999999999999998</v>
      </c>
      <c r="Q185" s="199">
        <v>0.16250000000000001</v>
      </c>
      <c r="R185" s="286">
        <v>0.17</v>
      </c>
      <c r="S185" s="176">
        <v>0.17</v>
      </c>
      <c r="T185" s="84" t="e">
        <v>#N/A</v>
      </c>
      <c r="U185" s="305">
        <v>0.17</v>
      </c>
      <c r="V185" s="35">
        <v>4.4930000000000003</v>
      </c>
      <c r="W185" s="35">
        <v>4.5851155063764883</v>
      </c>
      <c r="X185" s="179">
        <v>4.5638580818280676</v>
      </c>
      <c r="Y185" s="36"/>
      <c r="Z185" s="276">
        <v>0.13</v>
      </c>
      <c r="AA185" s="292">
        <v>0.1</v>
      </c>
      <c r="AB185" s="298">
        <v>6.3408433929978107</v>
      </c>
      <c r="AC185" s="123">
        <v>6.4708433929978106</v>
      </c>
      <c r="AD185" s="179">
        <v>6.4408433929978104</v>
      </c>
      <c r="AE185" s="229">
        <v>4.673</v>
      </c>
      <c r="AF185" s="184">
        <v>4.6530000000000005</v>
      </c>
      <c r="AG185" s="185">
        <v>4.9630000000000001</v>
      </c>
      <c r="AH185" s="234">
        <v>-0.14499999999999999</v>
      </c>
      <c r="AI185" s="278">
        <v>1.4889705913293341</v>
      </c>
      <c r="AJ185" s="289">
        <v>6.0377149722434804E-2</v>
      </c>
      <c r="AK185" s="289">
        <v>6.2489253621003618E-2</v>
      </c>
      <c r="AL185" s="165">
        <v>0.47184760433545142</v>
      </c>
      <c r="AM185" s="188">
        <v>0.45979529217584109</v>
      </c>
      <c r="AN185" s="164">
        <v>0.2</v>
      </c>
      <c r="AO185" s="189">
        <v>0.12</v>
      </c>
      <c r="AP185" s="48"/>
      <c r="AQ185" s="164">
        <v>-5.0091715359496485</v>
      </c>
      <c r="AR185" s="190">
        <v>-4.5391715359496487</v>
      </c>
      <c r="AS185" s="48"/>
      <c r="AT185" s="267">
        <v>7.4999999999999997E-3</v>
      </c>
      <c r="AU185" s="48"/>
      <c r="AV185" s="164">
        <v>2.5000000000000001E-3</v>
      </c>
      <c r="AW185" s="48"/>
      <c r="AX185" s="48">
        <v>-0.09</v>
      </c>
      <c r="AY185" s="165"/>
      <c r="AZ185" s="299">
        <v>0.6</v>
      </c>
      <c r="BA185" s="299"/>
      <c r="BB185" s="244">
        <v>-0.47</v>
      </c>
      <c r="BC185" s="130"/>
      <c r="BD185" s="166"/>
      <c r="BE185" s="48"/>
      <c r="BF185" s="130"/>
      <c r="BG185" s="48"/>
      <c r="BH185" s="103"/>
      <c r="BI185" s="103"/>
      <c r="BJ185" s="48"/>
      <c r="BK185" s="130"/>
      <c r="BL185" s="48"/>
      <c r="BM185" s="48"/>
      <c r="BN185" s="66"/>
      <c r="BO185" s="66"/>
      <c r="BP185" s="103"/>
      <c r="BQ185" s="48"/>
      <c r="BR185" s="103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</row>
    <row r="186" spans="1:85" x14ac:dyDescent="0.2">
      <c r="A186" s="271">
        <v>41579</v>
      </c>
      <c r="B186" s="272">
        <v>5.1080000000000005</v>
      </c>
      <c r="C186" s="309">
        <v>-0.47</v>
      </c>
      <c r="D186" s="170">
        <v>-0.37788706858975907</v>
      </c>
      <c r="E186" s="170">
        <v>-0.11</v>
      </c>
      <c r="F186" s="280">
        <v>0.25</v>
      </c>
      <c r="G186" s="281">
        <v>0.36249999999999999</v>
      </c>
      <c r="H186" s="281">
        <v>0.37</v>
      </c>
      <c r="I186" s="282">
        <v>0.47</v>
      </c>
      <c r="J186" s="281">
        <v>0.14000000000000001</v>
      </c>
      <c r="K186" s="281">
        <v>0.24</v>
      </c>
      <c r="L186" s="281">
        <v>0.86</v>
      </c>
      <c r="M186" s="280">
        <v>-0.22</v>
      </c>
      <c r="N186" s="281">
        <v>0.33</v>
      </c>
      <c r="O186" s="282">
        <v>0</v>
      </c>
      <c r="P186" s="230">
        <v>0</v>
      </c>
      <c r="Q186" s="199">
        <v>0.16250000000000001</v>
      </c>
      <c r="R186" s="286">
        <v>0.17</v>
      </c>
      <c r="S186" s="176">
        <v>0.17</v>
      </c>
      <c r="T186" s="84" t="e">
        <v>#N/A</v>
      </c>
      <c r="U186" s="305">
        <v>0.17</v>
      </c>
      <c r="V186" s="35">
        <v>4.6380000000000008</v>
      </c>
      <c r="W186" s="35">
        <v>4.7301129314102415</v>
      </c>
      <c r="X186" s="179">
        <v>4.9980000000000002</v>
      </c>
      <c r="Y186" s="36"/>
      <c r="Z186" s="276">
        <v>0.13</v>
      </c>
      <c r="AA186" s="292">
        <v>0.50807198602298786</v>
      </c>
      <c r="AB186" s="298">
        <v>6.545660753262851</v>
      </c>
      <c r="AC186" s="123">
        <v>6.6756607532628509</v>
      </c>
      <c r="AD186" s="179">
        <v>7.0537327392858389</v>
      </c>
      <c r="AE186" s="229">
        <v>5.1080000000000005</v>
      </c>
      <c r="AF186" s="184">
        <v>4.8880000000000008</v>
      </c>
      <c r="AG186" s="185">
        <v>5.1080000000000005</v>
      </c>
      <c r="AH186" s="234">
        <v>-0.15</v>
      </c>
      <c r="AI186" s="278">
        <v>1.4890122146818647</v>
      </c>
      <c r="AJ186" s="289">
        <v>6.0420836047816402E-2</v>
      </c>
      <c r="AK186" s="289">
        <v>6.2516607535084909E-2</v>
      </c>
      <c r="AL186" s="165">
        <v>0.46921844211284081</v>
      </c>
      <c r="AM186" s="188">
        <v>0.45724606784032418</v>
      </c>
      <c r="AN186" s="164">
        <v>0.36249999999999999</v>
      </c>
      <c r="AO186" s="189">
        <v>0.124</v>
      </c>
      <c r="AP186" s="48"/>
      <c r="AQ186" s="164">
        <v>-4.8642913040017195</v>
      </c>
      <c r="AR186" s="190">
        <v>-4.3942913040017197</v>
      </c>
      <c r="AS186" s="48"/>
      <c r="AT186" s="267">
        <v>7.4999999999999997E-3</v>
      </c>
      <c r="AU186" s="48"/>
      <c r="AV186" s="164">
        <v>8.0000000000000002E-3</v>
      </c>
      <c r="AW186" s="48"/>
      <c r="AX186" s="48">
        <v>5.0000000000000001E-3</v>
      </c>
      <c r="AY186" s="165"/>
      <c r="AZ186" s="299">
        <v>0.8</v>
      </c>
      <c r="BA186" s="299"/>
      <c r="BB186" s="244">
        <v>-0.47</v>
      </c>
      <c r="BC186" s="130"/>
      <c r="BD186" s="166"/>
      <c r="BE186" s="48"/>
      <c r="BF186" s="130"/>
      <c r="BG186" s="48"/>
      <c r="BH186" s="103"/>
      <c r="BI186" s="103"/>
      <c r="BJ186" s="48"/>
      <c r="BK186" s="130"/>
      <c r="BL186" s="48"/>
      <c r="BM186" s="48"/>
      <c r="BN186" s="66"/>
      <c r="BO186" s="66"/>
      <c r="BP186" s="103"/>
      <c r="BQ186" s="48"/>
      <c r="BR186" s="103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</row>
    <row r="187" spans="1:85" x14ac:dyDescent="0.2">
      <c r="A187" s="167">
        <v>41609</v>
      </c>
      <c r="B187" s="272">
        <v>5.2429999999999994</v>
      </c>
      <c r="C187" s="308">
        <v>-0.47</v>
      </c>
      <c r="D187" s="170">
        <v>-0.37788979622685126</v>
      </c>
      <c r="E187" s="170">
        <v>-8.9999999999999858E-2</v>
      </c>
      <c r="F187" s="280">
        <v>0.27</v>
      </c>
      <c r="G187" s="281">
        <v>0.38250000000000001</v>
      </c>
      <c r="H187" s="281">
        <v>0.39</v>
      </c>
      <c r="I187" s="282">
        <v>0.49</v>
      </c>
      <c r="J187" s="281">
        <v>0.16</v>
      </c>
      <c r="K187" s="281">
        <v>0.26</v>
      </c>
      <c r="L187" s="281">
        <v>1.28</v>
      </c>
      <c r="M187" s="280">
        <v>-0.22</v>
      </c>
      <c r="N187" s="281">
        <v>0.33</v>
      </c>
      <c r="O187" s="282">
        <v>0</v>
      </c>
      <c r="P187" s="230">
        <v>0.06</v>
      </c>
      <c r="Q187" s="199">
        <v>0.16250000000000001</v>
      </c>
      <c r="R187" s="286">
        <v>0.17</v>
      </c>
      <c r="S187" s="176">
        <v>0.17</v>
      </c>
      <c r="T187" s="84" t="e">
        <v>#N/A</v>
      </c>
      <c r="U187" s="305">
        <v>0.17</v>
      </c>
      <c r="V187" s="35">
        <v>4.7729999999999997</v>
      </c>
      <c r="W187" s="35">
        <v>4.8651102037731482</v>
      </c>
      <c r="X187" s="179">
        <v>5.1529999999999996</v>
      </c>
      <c r="Y187" s="36"/>
      <c r="Z187" s="276">
        <v>0.13</v>
      </c>
      <c r="AA187" s="292">
        <v>0.53631408873726549</v>
      </c>
      <c r="AB187" s="298">
        <v>6.7363872251130772</v>
      </c>
      <c r="AC187" s="123">
        <v>6.8663872251130771</v>
      </c>
      <c r="AD187" s="179">
        <v>7.2727013138503427</v>
      </c>
      <c r="AE187" s="229">
        <v>5.302999999999999</v>
      </c>
      <c r="AF187" s="184">
        <v>5.0229999999999997</v>
      </c>
      <c r="AG187" s="185">
        <v>5.2429999999999994</v>
      </c>
      <c r="AH187" s="234">
        <v>-0.15</v>
      </c>
      <c r="AI187" s="278">
        <v>1.489056308438907</v>
      </c>
      <c r="AJ187" s="289">
        <v>6.0463113137498914E-2</v>
      </c>
      <c r="AK187" s="289">
        <v>6.2543079065077403E-2</v>
      </c>
      <c r="AL187" s="165">
        <v>0.46668484760671031</v>
      </c>
      <c r="AM187" s="188">
        <v>0.45479058663718497</v>
      </c>
      <c r="AN187" s="164">
        <v>0.38250000000000001</v>
      </c>
      <c r="AO187" s="189">
        <v>0.12</v>
      </c>
      <c r="AP187" s="48"/>
      <c r="AQ187" s="164">
        <v>-4.9792373723944152</v>
      </c>
      <c r="AR187" s="190">
        <v>-4.5092373723944155</v>
      </c>
      <c r="AS187" s="48"/>
      <c r="AT187" s="267">
        <v>7.4999999999999997E-3</v>
      </c>
      <c r="AU187" s="48"/>
      <c r="AV187" s="164">
        <v>8.0000000000000002E-3</v>
      </c>
      <c r="AW187" s="48"/>
      <c r="AX187" s="48">
        <v>2.5000000000000001E-2</v>
      </c>
      <c r="AY187" s="165"/>
      <c r="AZ187" s="299">
        <v>1</v>
      </c>
      <c r="BA187" s="299"/>
      <c r="BB187" s="244">
        <v>-0.47</v>
      </c>
      <c r="BC187" s="130"/>
      <c r="BD187" s="166"/>
      <c r="BE187" s="48"/>
      <c r="BF187" s="130"/>
      <c r="BG187" s="48"/>
      <c r="BH187" s="103"/>
      <c r="BI187" s="103"/>
      <c r="BJ187" s="48"/>
      <c r="BK187" s="130"/>
      <c r="BL187" s="48"/>
      <c r="BM187" s="48"/>
      <c r="BN187" s="66"/>
      <c r="BO187" s="66"/>
      <c r="BP187" s="103"/>
      <c r="BQ187" s="48"/>
      <c r="BR187" s="103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</row>
    <row r="188" spans="1:85" x14ac:dyDescent="0.2">
      <c r="A188" s="167">
        <v>41640</v>
      </c>
      <c r="B188" s="272">
        <v>5.3229999999999995</v>
      </c>
      <c r="C188" s="308">
        <v>-0.47</v>
      </c>
      <c r="D188" s="170">
        <v>-0.37789285834268238</v>
      </c>
      <c r="E188" s="170">
        <v>-8.0000000000000959E-2</v>
      </c>
      <c r="F188" s="280">
        <v>0.28000000000000003</v>
      </c>
      <c r="G188" s="281">
        <v>0.39250000000000002</v>
      </c>
      <c r="H188" s="281">
        <v>0.4</v>
      </c>
      <c r="I188" s="282">
        <v>0.5</v>
      </c>
      <c r="J188" s="281">
        <v>0.17</v>
      </c>
      <c r="K188" s="281">
        <v>0.27</v>
      </c>
      <c r="L188" s="281">
        <v>1.61</v>
      </c>
      <c r="M188" s="280">
        <v>-0.22</v>
      </c>
      <c r="N188" s="281">
        <v>0.33</v>
      </c>
      <c r="O188" s="282">
        <v>0</v>
      </c>
      <c r="P188" s="230">
        <v>0.13</v>
      </c>
      <c r="Q188" s="199">
        <v>0.16250000000000001</v>
      </c>
      <c r="R188" s="286">
        <v>0.17</v>
      </c>
      <c r="S188" s="176">
        <v>0.17</v>
      </c>
      <c r="T188" s="84" t="e">
        <v>#N/A</v>
      </c>
      <c r="U188" s="305">
        <v>0.17</v>
      </c>
      <c r="V188" s="35">
        <v>4.8529999999999998</v>
      </c>
      <c r="W188" s="35">
        <v>4.9451071416573171</v>
      </c>
      <c r="X188" s="179">
        <v>5.2429999999999986</v>
      </c>
      <c r="Y188" s="36"/>
      <c r="Z188" s="276">
        <v>0.13</v>
      </c>
      <c r="AA188" s="292">
        <v>0.55044591643749019</v>
      </c>
      <c r="AB188" s="298">
        <v>6.8495231601824118</v>
      </c>
      <c r="AC188" s="123">
        <v>6.9795231601824117</v>
      </c>
      <c r="AD188" s="179">
        <v>7.399969076619902</v>
      </c>
      <c r="AE188" s="229">
        <v>5.4529999999999994</v>
      </c>
      <c r="AF188" s="184">
        <v>5.1029999999999998</v>
      </c>
      <c r="AG188" s="185">
        <v>5.3229999999999995</v>
      </c>
      <c r="AH188" s="234">
        <v>-0.15</v>
      </c>
      <c r="AI188" s="278">
        <v>1.4891058123406997</v>
      </c>
      <c r="AJ188" s="289">
        <v>6.0506799464128402E-2</v>
      </c>
      <c r="AK188" s="289">
        <v>6.2570432979647303E-2</v>
      </c>
      <c r="AL188" s="165">
        <v>0.46407788979969755</v>
      </c>
      <c r="AM188" s="188">
        <v>0.4522651067274443</v>
      </c>
      <c r="AN188" s="164">
        <v>0.39250000000000002</v>
      </c>
      <c r="AO188" s="189">
        <v>0.12</v>
      </c>
      <c r="AP188" s="48"/>
      <c r="AQ188" s="164">
        <v>-5.0492018982361015</v>
      </c>
      <c r="AR188" s="190">
        <v>-4.5792018982361018</v>
      </c>
      <c r="AS188" s="48"/>
      <c r="AT188" s="267">
        <v>7.4999999999999997E-3</v>
      </c>
      <c r="AU188" s="48"/>
      <c r="AV188" s="164">
        <v>8.0000000000000002E-3</v>
      </c>
      <c r="AW188" s="48"/>
      <c r="AX188" s="48">
        <v>3.7499999999999999E-2</v>
      </c>
      <c r="AY188" s="165"/>
      <c r="AZ188" s="299">
        <v>1</v>
      </c>
      <c r="BA188" s="299"/>
      <c r="BB188" s="244">
        <v>-0.47</v>
      </c>
      <c r="BC188" s="130"/>
      <c r="BD188" s="166"/>
      <c r="BE188" s="48"/>
      <c r="BF188" s="130"/>
      <c r="BG188" s="48"/>
      <c r="BH188" s="103"/>
      <c r="BI188" s="103"/>
      <c r="BJ188" s="48"/>
      <c r="BK188" s="130"/>
      <c r="BL188" s="48"/>
      <c r="BM188" s="48"/>
      <c r="BN188" s="66"/>
      <c r="BO188" s="66"/>
      <c r="BP188" s="103"/>
      <c r="BQ188" s="48"/>
      <c r="BR188" s="103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</row>
    <row r="189" spans="1:85" x14ac:dyDescent="0.2">
      <c r="A189" s="167">
        <v>41671</v>
      </c>
      <c r="B189" s="272">
        <v>5.2029999999999994</v>
      </c>
      <c r="C189" s="308">
        <v>-0.47</v>
      </c>
      <c r="D189" s="170">
        <v>-0.37789616797166214</v>
      </c>
      <c r="E189" s="170">
        <v>-8.9999999999999858E-2</v>
      </c>
      <c r="F189" s="280">
        <v>0.27</v>
      </c>
      <c r="G189" s="281">
        <v>0.38250000000000001</v>
      </c>
      <c r="H189" s="281">
        <v>0.39</v>
      </c>
      <c r="I189" s="282">
        <v>0.49</v>
      </c>
      <c r="J189" s="281">
        <v>0.16</v>
      </c>
      <c r="K189" s="281">
        <v>0.26</v>
      </c>
      <c r="L189" s="281">
        <v>1.57</v>
      </c>
      <c r="M189" s="280">
        <v>-0.22</v>
      </c>
      <c r="N189" s="281">
        <v>0.33</v>
      </c>
      <c r="O189" s="282">
        <v>0</v>
      </c>
      <c r="P189" s="230">
        <v>0</v>
      </c>
      <c r="Q189" s="199">
        <v>0.16250000000000001</v>
      </c>
      <c r="R189" s="286">
        <v>0.17</v>
      </c>
      <c r="S189" s="176">
        <v>0.17</v>
      </c>
      <c r="T189" s="84" t="e">
        <v>#N/A</v>
      </c>
      <c r="U189" s="305">
        <v>0.17</v>
      </c>
      <c r="V189" s="35">
        <v>4.7329999999999997</v>
      </c>
      <c r="W189" s="35">
        <v>4.8251038320283373</v>
      </c>
      <c r="X189" s="179">
        <v>5.1129999999999995</v>
      </c>
      <c r="Y189" s="36"/>
      <c r="Z189" s="276">
        <v>0.13</v>
      </c>
      <c r="AA189" s="292">
        <v>0.5363511909558909</v>
      </c>
      <c r="AB189" s="298">
        <v>6.6803952284058781</v>
      </c>
      <c r="AC189" s="123">
        <v>6.810395228405878</v>
      </c>
      <c r="AD189" s="179">
        <v>7.216746419361769</v>
      </c>
      <c r="AE189" s="229">
        <v>5.2029999999999994</v>
      </c>
      <c r="AF189" s="184">
        <v>4.9829999999999997</v>
      </c>
      <c r="AG189" s="185">
        <v>5.2029999999999994</v>
      </c>
      <c r="AH189" s="234">
        <v>-0.15</v>
      </c>
      <c r="AI189" s="278">
        <v>1.4891593213819971</v>
      </c>
      <c r="AJ189" s="289">
        <v>6.0550485791391717E-2</v>
      </c>
      <c r="AK189" s="289">
        <v>6.2597786894465407E-2</v>
      </c>
      <c r="AL189" s="165">
        <v>0.46148217842024308</v>
      </c>
      <c r="AM189" s="188">
        <v>0.44975162804068958</v>
      </c>
      <c r="AN189" s="164">
        <v>0.38250000000000001</v>
      </c>
      <c r="AO189" s="189">
        <v>0.13300000000000001</v>
      </c>
      <c r="AP189" s="48"/>
      <c r="AQ189" s="164">
        <v>-4.9392073878677998</v>
      </c>
      <c r="AR189" s="190">
        <v>-4.4692073878678</v>
      </c>
      <c r="AS189" s="48"/>
      <c r="AT189" s="267">
        <v>7.4999999999999997E-3</v>
      </c>
      <c r="AU189" s="48"/>
      <c r="AV189" s="164">
        <v>8.0000000000000002E-3</v>
      </c>
      <c r="AW189" s="48"/>
      <c r="AX189" s="48">
        <v>4.2500000000000003E-2</v>
      </c>
      <c r="AY189" s="165"/>
      <c r="AZ189" s="299">
        <v>1</v>
      </c>
      <c r="BA189" s="299"/>
      <c r="BB189" s="244">
        <v>-0.47</v>
      </c>
      <c r="BC189" s="130"/>
      <c r="BD189" s="166"/>
      <c r="BE189" s="48"/>
      <c r="BF189" s="130"/>
      <c r="BG189" s="48"/>
      <c r="BH189" s="103"/>
      <c r="BI189" s="103"/>
      <c r="BJ189" s="48"/>
      <c r="BK189" s="130"/>
      <c r="BL189" s="48"/>
      <c r="BM189" s="48"/>
      <c r="BN189" s="66"/>
      <c r="BO189" s="66"/>
      <c r="BP189" s="103"/>
      <c r="BQ189" s="48"/>
      <c r="BR189" s="103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</row>
    <row r="190" spans="1:85" x14ac:dyDescent="0.2">
      <c r="A190" s="167">
        <v>41699</v>
      </c>
      <c r="B190" s="272">
        <v>5.0979999999999999</v>
      </c>
      <c r="C190" s="308">
        <v>-0.47</v>
      </c>
      <c r="D190" s="170">
        <v>-0.37789937002400009</v>
      </c>
      <c r="E190" s="170">
        <v>-9.4999999999998863E-2</v>
      </c>
      <c r="F190" s="280">
        <v>0.26500000000000001</v>
      </c>
      <c r="G190" s="281">
        <v>0.3775</v>
      </c>
      <c r="H190" s="281">
        <v>0.38500000000000001</v>
      </c>
      <c r="I190" s="282">
        <v>0.48499999999999999</v>
      </c>
      <c r="J190" s="281">
        <v>0.155</v>
      </c>
      <c r="K190" s="281">
        <v>0.255</v>
      </c>
      <c r="L190" s="281">
        <v>0.93</v>
      </c>
      <c r="M190" s="280">
        <v>-0.22</v>
      </c>
      <c r="N190" s="281">
        <v>0.33</v>
      </c>
      <c r="O190" s="282">
        <v>0</v>
      </c>
      <c r="P190" s="230">
        <v>-0.18</v>
      </c>
      <c r="Q190" s="199">
        <v>0.16250000000000001</v>
      </c>
      <c r="R190" s="286">
        <v>0.17</v>
      </c>
      <c r="S190" s="176">
        <v>0.17</v>
      </c>
      <c r="T190" s="84" t="e">
        <v>#N/A</v>
      </c>
      <c r="U190" s="305">
        <v>0.17</v>
      </c>
      <c r="V190" s="35">
        <v>4.6280000000000001</v>
      </c>
      <c r="W190" s="35">
        <v>4.7201006299759998</v>
      </c>
      <c r="X190" s="179">
        <v>5.003000000000001</v>
      </c>
      <c r="Y190" s="36"/>
      <c r="Z190" s="276">
        <v>0.13</v>
      </c>
      <c r="AA190" s="292">
        <v>0.52931234034668506</v>
      </c>
      <c r="AB190" s="298">
        <v>6.5324200296652277</v>
      </c>
      <c r="AC190" s="123">
        <v>6.6624200296652276</v>
      </c>
      <c r="AD190" s="179">
        <v>7.0617323700119128</v>
      </c>
      <c r="AE190" s="229">
        <v>4.9180000000000001</v>
      </c>
      <c r="AF190" s="184">
        <v>4.8780000000000001</v>
      </c>
      <c r="AG190" s="185">
        <v>5.0979999999999999</v>
      </c>
      <c r="AH190" s="234">
        <v>-0.15</v>
      </c>
      <c r="AI190" s="278">
        <v>1.4892110948181667</v>
      </c>
      <c r="AJ190" s="289">
        <v>6.0589944410109425E-2</v>
      </c>
      <c r="AK190" s="289">
        <v>6.2622493656449715E-2</v>
      </c>
      <c r="AL190" s="165">
        <v>0.45914731017120763</v>
      </c>
      <c r="AM190" s="188">
        <v>0.44749166784220029</v>
      </c>
      <c r="AN190" s="164">
        <v>0.3775</v>
      </c>
      <c r="AO190" s="189">
        <v>0.12</v>
      </c>
      <c r="AP190" s="48"/>
      <c r="AQ190" s="164">
        <v>-4.9042044996816472</v>
      </c>
      <c r="AR190" s="190">
        <v>-4.4342044996816474</v>
      </c>
      <c r="AS190" s="48"/>
      <c r="AT190" s="267">
        <v>7.4999999999999997E-3</v>
      </c>
      <c r="AU190" s="48"/>
      <c r="AV190" s="164">
        <v>8.0000000000000002E-3</v>
      </c>
      <c r="AW190" s="48"/>
      <c r="AX190" s="48">
        <v>0.04</v>
      </c>
      <c r="AY190" s="165"/>
      <c r="AZ190" s="299">
        <v>0.75</v>
      </c>
      <c r="BA190" s="299"/>
      <c r="BB190" s="244">
        <v>-0.47</v>
      </c>
      <c r="BC190" s="130"/>
      <c r="BD190" s="166"/>
      <c r="BE190" s="48"/>
      <c r="BF190" s="130"/>
      <c r="BG190" s="48"/>
      <c r="BH190" s="103"/>
      <c r="BI190" s="103"/>
      <c r="BJ190" s="48"/>
      <c r="BK190" s="130"/>
      <c r="BL190" s="48"/>
      <c r="BM190" s="48"/>
      <c r="BN190" s="66"/>
      <c r="BO190" s="66"/>
      <c r="BP190" s="103"/>
      <c r="BQ190" s="48"/>
      <c r="BR190" s="103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</row>
    <row r="191" spans="1:85" x14ac:dyDescent="0.2">
      <c r="A191" s="167">
        <v>41730</v>
      </c>
      <c r="B191" s="272">
        <v>5.008</v>
      </c>
      <c r="C191" s="309">
        <v>-0.47</v>
      </c>
      <c r="D191" s="170">
        <v>-0.37790315061566826</v>
      </c>
      <c r="E191" s="170">
        <v>-0.3991562697043598</v>
      </c>
      <c r="F191" s="280">
        <v>0.19</v>
      </c>
      <c r="G191" s="281">
        <v>0.19</v>
      </c>
      <c r="H191" s="281">
        <v>0.215</v>
      </c>
      <c r="I191" s="282">
        <v>0.185</v>
      </c>
      <c r="J191" s="281">
        <v>0.1</v>
      </c>
      <c r="K191" s="281">
        <v>0.19</v>
      </c>
      <c r="L191" s="281">
        <v>0.5</v>
      </c>
      <c r="M191" s="280">
        <v>-0.31</v>
      </c>
      <c r="N191" s="281">
        <v>0.43</v>
      </c>
      <c r="O191" s="282">
        <v>0</v>
      </c>
      <c r="P191" s="230">
        <v>-0.28999999999999998</v>
      </c>
      <c r="Q191" s="199">
        <v>0.16250000000000001</v>
      </c>
      <c r="R191" s="286">
        <v>0.17</v>
      </c>
      <c r="S191" s="176">
        <v>0.17</v>
      </c>
      <c r="T191" s="84" t="e">
        <v>#N/A</v>
      </c>
      <c r="U191" s="305">
        <v>0.17</v>
      </c>
      <c r="V191" s="35">
        <v>4.5380000000000003</v>
      </c>
      <c r="W191" s="35">
        <v>4.6300968493843317</v>
      </c>
      <c r="X191" s="179">
        <v>4.6088437302956402</v>
      </c>
      <c r="Y191" s="36"/>
      <c r="Z191" s="276">
        <v>0.13</v>
      </c>
      <c r="AA191" s="292">
        <v>0.1</v>
      </c>
      <c r="AB191" s="298">
        <v>6.4056480101518476</v>
      </c>
      <c r="AC191" s="123">
        <v>6.5356480101518475</v>
      </c>
      <c r="AD191" s="179">
        <v>6.5056480101518472</v>
      </c>
      <c r="AE191" s="229">
        <v>4.718</v>
      </c>
      <c r="AF191" s="184">
        <v>4.6980000000000004</v>
      </c>
      <c r="AG191" s="185">
        <v>5.008</v>
      </c>
      <c r="AH191" s="234">
        <v>-0.14499999999999999</v>
      </c>
      <c r="AI191" s="278">
        <v>1.4892722271923242</v>
      </c>
      <c r="AJ191" s="289">
        <v>6.0633630738578893E-2</v>
      </c>
      <c r="AK191" s="289">
        <v>6.2649847571740316E-2</v>
      </c>
      <c r="AL191" s="165">
        <v>0.45657293248199482</v>
      </c>
      <c r="AM191" s="188">
        <v>0.44500090839868472</v>
      </c>
      <c r="AN191" s="164">
        <v>0.19</v>
      </c>
      <c r="AO191" s="189">
        <v>0.124</v>
      </c>
      <c r="AP191" s="48"/>
      <c r="AQ191" s="164">
        <v>-5.0491858814833179</v>
      </c>
      <c r="AR191" s="190">
        <v>-4.5791858814833182</v>
      </c>
      <c r="AS191" s="48"/>
      <c r="AT191" s="267">
        <v>7.4999999999999997E-3</v>
      </c>
      <c r="AU191" s="48"/>
      <c r="AV191" s="164">
        <v>2.5000000000000001E-3</v>
      </c>
      <c r="AW191" s="48"/>
      <c r="AX191" s="48">
        <v>-0.09</v>
      </c>
      <c r="AY191" s="165"/>
      <c r="AZ191" s="299">
        <v>0.4</v>
      </c>
      <c r="BA191" s="299"/>
      <c r="BB191" s="244">
        <v>-0.47</v>
      </c>
      <c r="BC191" s="130"/>
      <c r="BD191" s="166"/>
      <c r="BE191" s="48"/>
      <c r="BF191" s="130"/>
      <c r="BG191" s="48"/>
      <c r="BH191" s="103"/>
      <c r="BI191" s="103"/>
      <c r="BJ191" s="48"/>
      <c r="BK191" s="130"/>
      <c r="BL191" s="48"/>
      <c r="BM191" s="48"/>
      <c r="BN191" s="66"/>
      <c r="BO191" s="66"/>
      <c r="BP191" s="103"/>
      <c r="BQ191" s="48"/>
      <c r="BR191" s="103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</row>
    <row r="192" spans="1:85" x14ac:dyDescent="0.2">
      <c r="A192" s="167">
        <v>41760</v>
      </c>
      <c r="B192" s="272">
        <v>4.9880000000000004</v>
      </c>
      <c r="C192" s="308">
        <v>-0.47</v>
      </c>
      <c r="D192" s="170">
        <v>-0.37790704480433845</v>
      </c>
      <c r="E192" s="170">
        <v>-0.39915926523410672</v>
      </c>
      <c r="F192" s="280">
        <v>0.18</v>
      </c>
      <c r="G192" s="281">
        <v>0.18</v>
      </c>
      <c r="H192" s="281">
        <v>0.20499999999999999</v>
      </c>
      <c r="I192" s="282">
        <v>0.17499999999999999</v>
      </c>
      <c r="J192" s="281">
        <v>0.09</v>
      </c>
      <c r="K192" s="281">
        <v>0.18</v>
      </c>
      <c r="L192" s="281">
        <v>0.44</v>
      </c>
      <c r="M192" s="280">
        <v>-0.31</v>
      </c>
      <c r="N192" s="281">
        <v>0.43</v>
      </c>
      <c r="O192" s="282">
        <v>0</v>
      </c>
      <c r="P192" s="230">
        <v>-0.28999999999999998</v>
      </c>
      <c r="Q192" s="199">
        <v>0.16250000000000001</v>
      </c>
      <c r="R192" s="286">
        <v>0.17</v>
      </c>
      <c r="S192" s="176">
        <v>0.17</v>
      </c>
      <c r="T192" s="84" t="e">
        <v>#N/A</v>
      </c>
      <c r="U192" s="305">
        <v>0.17</v>
      </c>
      <c r="V192" s="35">
        <v>4.5180000000000007</v>
      </c>
      <c r="W192" s="35">
        <v>4.610092955195662</v>
      </c>
      <c r="X192" s="179">
        <v>4.5888407347658937</v>
      </c>
      <c r="Y192" s="36"/>
      <c r="Z192" s="276">
        <v>0.13</v>
      </c>
      <c r="AA192" s="292">
        <v>0.1</v>
      </c>
      <c r="AB192" s="298">
        <v>6.3776865315282265</v>
      </c>
      <c r="AC192" s="123">
        <v>6.5076865315282264</v>
      </c>
      <c r="AD192" s="179">
        <v>6.4776865315282262</v>
      </c>
      <c r="AE192" s="229">
        <v>4.6980000000000004</v>
      </c>
      <c r="AF192" s="184">
        <v>4.6780000000000008</v>
      </c>
      <c r="AG192" s="185">
        <v>4.9880000000000004</v>
      </c>
      <c r="AH192" s="234">
        <v>-0.14499999999999999</v>
      </c>
      <c r="AI192" s="278">
        <v>1.4893352016839405</v>
      </c>
      <c r="AJ192" s="289">
        <v>6.0675907831250007E-2</v>
      </c>
      <c r="AK192" s="289">
        <v>6.2676319102903402E-2</v>
      </c>
      <c r="AL192" s="165">
        <v>0.45409223657818742</v>
      </c>
      <c r="AM192" s="188">
        <v>0.44260180153618295</v>
      </c>
      <c r="AN192" s="164">
        <v>0.18</v>
      </c>
      <c r="AO192" s="189">
        <v>0.12</v>
      </c>
      <c r="AP192" s="48"/>
      <c r="AQ192" s="164">
        <v>-5.0141888757609712</v>
      </c>
      <c r="AR192" s="190">
        <v>-4.5441888757609714</v>
      </c>
      <c r="AS192" s="48"/>
      <c r="AT192" s="267">
        <v>7.4999999999999997E-3</v>
      </c>
      <c r="AU192" s="48"/>
      <c r="AV192" s="164">
        <v>2.5000000000000001E-3</v>
      </c>
      <c r="AW192" s="48"/>
      <c r="AX192" s="48">
        <v>-0.09</v>
      </c>
      <c r="AY192" s="165"/>
      <c r="AZ192" s="299">
        <v>0.45</v>
      </c>
      <c r="BA192" s="299"/>
      <c r="BB192" s="244">
        <v>-0.47</v>
      </c>
      <c r="BC192" s="130"/>
      <c r="BD192" s="166"/>
      <c r="BE192" s="48"/>
      <c r="BF192" s="130"/>
      <c r="BG192" s="48"/>
      <c r="BH192" s="103"/>
      <c r="BI192" s="103"/>
      <c r="BJ192" s="48"/>
      <c r="BK192" s="130"/>
      <c r="BL192" s="48"/>
      <c r="BM192" s="48"/>
      <c r="BN192" s="66"/>
      <c r="BO192" s="66"/>
      <c r="BP192" s="103"/>
      <c r="BQ192" s="48"/>
      <c r="BR192" s="103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</row>
    <row r="193" spans="1:85" x14ac:dyDescent="0.2">
      <c r="A193" s="167">
        <v>41791</v>
      </c>
      <c r="B193" s="272">
        <v>5.016</v>
      </c>
      <c r="C193" s="308">
        <v>-0.47</v>
      </c>
      <c r="D193" s="170">
        <v>-0.37791131215857288</v>
      </c>
      <c r="E193" s="170">
        <v>-0.39916254781428684</v>
      </c>
      <c r="F193" s="280">
        <v>0.17</v>
      </c>
      <c r="G193" s="281">
        <v>0.17</v>
      </c>
      <c r="H193" s="281">
        <v>0.19500000000000001</v>
      </c>
      <c r="I193" s="282">
        <v>0.16500000000000001</v>
      </c>
      <c r="J193" s="281">
        <v>0.08</v>
      </c>
      <c r="K193" s="281">
        <v>0.17</v>
      </c>
      <c r="L193" s="281">
        <v>0.44</v>
      </c>
      <c r="M193" s="280">
        <v>-0.31</v>
      </c>
      <c r="N193" s="281">
        <v>0.43</v>
      </c>
      <c r="O193" s="282">
        <v>0</v>
      </c>
      <c r="P193" s="230">
        <v>-0.28999999999999998</v>
      </c>
      <c r="Q193" s="199">
        <v>0.16250000000000001</v>
      </c>
      <c r="R193" s="286">
        <v>0.17</v>
      </c>
      <c r="S193" s="176">
        <v>0.17</v>
      </c>
      <c r="T193" s="84" t="e">
        <v>#N/A</v>
      </c>
      <c r="U193" s="305">
        <v>0.17</v>
      </c>
      <c r="V193" s="35">
        <v>4.5460000000000003</v>
      </c>
      <c r="W193" s="35">
        <v>4.6380886878414271</v>
      </c>
      <c r="X193" s="179">
        <v>4.6168374521857132</v>
      </c>
      <c r="Y193" s="36"/>
      <c r="Z193" s="276">
        <v>0.13</v>
      </c>
      <c r="AA193" s="292">
        <v>0.1</v>
      </c>
      <c r="AB193" s="298">
        <v>6.4175091843815117</v>
      </c>
      <c r="AC193" s="123">
        <v>6.5475091843815116</v>
      </c>
      <c r="AD193" s="179">
        <v>6.5175091843815114</v>
      </c>
      <c r="AE193" s="229">
        <v>4.726</v>
      </c>
      <c r="AF193" s="184">
        <v>4.7060000000000004</v>
      </c>
      <c r="AG193" s="185">
        <v>5.016</v>
      </c>
      <c r="AH193" s="234">
        <v>-0.14499999999999999</v>
      </c>
      <c r="AI193" s="278">
        <v>1.4894042169020723</v>
      </c>
      <c r="AJ193" s="289">
        <v>6.0719594160967318E-2</v>
      </c>
      <c r="AK193" s="289">
        <v>6.2703673018682515E-2</v>
      </c>
      <c r="AL193" s="165">
        <v>0.45153981754277095</v>
      </c>
      <c r="AM193" s="188">
        <v>0.44013436410169804</v>
      </c>
      <c r="AN193" s="164">
        <v>0.17</v>
      </c>
      <c r="AO193" s="189">
        <v>0.124</v>
      </c>
      <c r="AP193" s="48"/>
      <c r="AQ193" s="164">
        <v>-5.0341921569690751</v>
      </c>
      <c r="AR193" s="190">
        <v>-4.5641921569690753</v>
      </c>
      <c r="AS193" s="48"/>
      <c r="AT193" s="267">
        <v>7.4999999999999997E-3</v>
      </c>
      <c r="AU193" s="48"/>
      <c r="AV193" s="164">
        <v>2.5000000000000001E-3</v>
      </c>
      <c r="AW193" s="48"/>
      <c r="AX193" s="48">
        <v>-0.09</v>
      </c>
      <c r="AY193" s="165"/>
      <c r="AZ193" s="299">
        <v>0.45</v>
      </c>
      <c r="BA193" s="299"/>
      <c r="BB193" s="244">
        <v>-0.47</v>
      </c>
      <c r="BC193" s="130"/>
      <c r="BD193" s="166"/>
      <c r="BE193" s="48"/>
      <c r="BF193" s="48"/>
      <c r="BG193" s="48"/>
      <c r="BH193" s="48"/>
      <c r="BI193" s="48"/>
      <c r="BJ193" s="48"/>
      <c r="BK193" s="130"/>
      <c r="BL193" s="48"/>
      <c r="BM193" s="48"/>
      <c r="BN193" s="66"/>
      <c r="BO193" s="66"/>
      <c r="BP193" s="103"/>
      <c r="BQ193" s="48"/>
      <c r="BR193" s="103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</row>
    <row r="194" spans="1:85" x14ac:dyDescent="0.2">
      <c r="A194" s="167">
        <v>41821</v>
      </c>
      <c r="B194" s="272">
        <v>5.0430000000000001</v>
      </c>
      <c r="C194" s="308">
        <v>-0.47</v>
      </c>
      <c r="D194" s="170">
        <v>-0.37791567732122999</v>
      </c>
      <c r="E194" s="170">
        <v>-0.39916590563171628</v>
      </c>
      <c r="F194" s="280">
        <v>0.17</v>
      </c>
      <c r="G194" s="281">
        <v>0.17</v>
      </c>
      <c r="H194" s="281">
        <v>0.19500000000000001</v>
      </c>
      <c r="I194" s="282">
        <v>0.16500000000000001</v>
      </c>
      <c r="J194" s="281">
        <v>0.08</v>
      </c>
      <c r="K194" s="281">
        <v>0.17</v>
      </c>
      <c r="L194" s="281">
        <v>0.5</v>
      </c>
      <c r="M194" s="280">
        <v>-0.31</v>
      </c>
      <c r="N194" s="281">
        <v>0.43</v>
      </c>
      <c r="O194" s="282">
        <v>0</v>
      </c>
      <c r="P194" s="230">
        <v>-0.28999999999999998</v>
      </c>
      <c r="Q194" s="199">
        <v>0.16250000000000001</v>
      </c>
      <c r="R194" s="286">
        <v>0.17</v>
      </c>
      <c r="S194" s="176">
        <v>0.17</v>
      </c>
      <c r="T194" s="84" t="e">
        <v>#N/A</v>
      </c>
      <c r="U194" s="305">
        <v>0.17</v>
      </c>
      <c r="V194" s="35">
        <v>4.5730000000000004</v>
      </c>
      <c r="W194" s="35">
        <v>4.6650843226787702</v>
      </c>
      <c r="X194" s="179">
        <v>4.6438340943682839</v>
      </c>
      <c r="Y194" s="36"/>
      <c r="Z194" s="276">
        <v>0.13</v>
      </c>
      <c r="AA194" s="292">
        <v>0.1</v>
      </c>
      <c r="AB194" s="298">
        <v>6.4559306373338208</v>
      </c>
      <c r="AC194" s="123">
        <v>6.5859306373338207</v>
      </c>
      <c r="AD194" s="179">
        <v>6.5559306373338204</v>
      </c>
      <c r="AE194" s="229">
        <v>4.7530000000000001</v>
      </c>
      <c r="AF194" s="184">
        <v>4.7330000000000005</v>
      </c>
      <c r="AG194" s="185">
        <v>5.0430000000000001</v>
      </c>
      <c r="AH194" s="234">
        <v>-0.14499999999999999</v>
      </c>
      <c r="AI194" s="278">
        <v>1.4894748205779293</v>
      </c>
      <c r="AJ194" s="289">
        <v>6.0761871254845008E-2</v>
      </c>
      <c r="AK194" s="289">
        <v>6.2730144550318126E-2</v>
      </c>
      <c r="AL194" s="165">
        <v>0.44908032337107101</v>
      </c>
      <c r="AM194" s="188">
        <v>0.43775774481557839</v>
      </c>
      <c r="AN194" s="164">
        <v>0.17</v>
      </c>
      <c r="AO194" s="189">
        <v>0.12</v>
      </c>
      <c r="AP194" s="48"/>
      <c r="AQ194" s="164">
        <v>-5.0591955133829787</v>
      </c>
      <c r="AR194" s="190">
        <v>-4.5891955133829789</v>
      </c>
      <c r="AS194" s="48"/>
      <c r="AT194" s="267">
        <v>7.4999999999999997E-3</v>
      </c>
      <c r="AU194" s="48"/>
      <c r="AV194" s="164">
        <v>2.5000000000000001E-3</v>
      </c>
      <c r="AW194" s="48"/>
      <c r="AX194" s="48">
        <v>-0.09</v>
      </c>
      <c r="AY194" s="165"/>
      <c r="AZ194" s="299">
        <v>0.5</v>
      </c>
      <c r="BA194" s="299"/>
      <c r="BB194" s="244">
        <v>-0.47</v>
      </c>
      <c r="BC194" s="130"/>
      <c r="BD194" s="166"/>
      <c r="BE194" s="48"/>
      <c r="BF194" s="48"/>
      <c r="BG194" s="48"/>
      <c r="BH194" s="48"/>
      <c r="BI194" s="48"/>
      <c r="BJ194" s="48"/>
      <c r="BK194" s="130"/>
      <c r="BL194" s="48"/>
      <c r="BM194" s="48"/>
      <c r="BN194" s="66"/>
      <c r="BO194" s="66"/>
      <c r="BP194" s="103"/>
      <c r="BQ194" s="48"/>
      <c r="BR194" s="103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</row>
    <row r="195" spans="1:85" x14ac:dyDescent="0.2">
      <c r="A195" s="167">
        <v>41852</v>
      </c>
      <c r="B195" s="272">
        <v>5.0630000000000006</v>
      </c>
      <c r="C195" s="308">
        <v>-0.47</v>
      </c>
      <c r="D195" s="170">
        <v>-0.37792043125532704</v>
      </c>
      <c r="E195" s="170">
        <v>-0.39916956250409719</v>
      </c>
      <c r="F195" s="280">
        <v>0.17</v>
      </c>
      <c r="G195" s="281">
        <v>0.17</v>
      </c>
      <c r="H195" s="281">
        <v>0.19500000000000001</v>
      </c>
      <c r="I195" s="282">
        <v>0.16500000000000001</v>
      </c>
      <c r="J195" s="281">
        <v>0.08</v>
      </c>
      <c r="K195" s="281">
        <v>0.17</v>
      </c>
      <c r="L195" s="281">
        <v>0.5</v>
      </c>
      <c r="M195" s="280">
        <v>-0.31</v>
      </c>
      <c r="N195" s="281">
        <v>0.43</v>
      </c>
      <c r="O195" s="282">
        <v>0</v>
      </c>
      <c r="P195" s="230">
        <v>-0.28999999999999998</v>
      </c>
      <c r="Q195" s="199">
        <v>0.16250000000000001</v>
      </c>
      <c r="R195" s="286">
        <v>0.17</v>
      </c>
      <c r="S195" s="176">
        <v>0.17</v>
      </c>
      <c r="T195" s="84" t="e">
        <v>#N/A</v>
      </c>
      <c r="U195" s="305">
        <v>0.17</v>
      </c>
      <c r="V195" s="35">
        <v>4.5930000000000009</v>
      </c>
      <c r="W195" s="35">
        <v>4.6850795687446736</v>
      </c>
      <c r="X195" s="179">
        <v>4.6638304374959034</v>
      </c>
      <c r="Y195" s="36"/>
      <c r="Z195" s="276">
        <v>0.13</v>
      </c>
      <c r="AA195" s="292">
        <v>0.1</v>
      </c>
      <c r="AB195" s="298">
        <v>6.4845003961266316</v>
      </c>
      <c r="AC195" s="123">
        <v>6.6145003961266315</v>
      </c>
      <c r="AD195" s="179">
        <v>6.5845003961266313</v>
      </c>
      <c r="AE195" s="229">
        <v>4.7730000000000006</v>
      </c>
      <c r="AF195" s="184">
        <v>4.753000000000001</v>
      </c>
      <c r="AG195" s="185">
        <v>5.0630000000000006</v>
      </c>
      <c r="AH195" s="234">
        <v>-0.14499999999999999</v>
      </c>
      <c r="AI195" s="278">
        <v>1.4895517199947264</v>
      </c>
      <c r="AJ195" s="289">
        <v>6.0805557585809307E-2</v>
      </c>
      <c r="AK195" s="289">
        <v>6.2757498466585709E-2</v>
      </c>
      <c r="AL195" s="165">
        <v>0.44654976241229266</v>
      </c>
      <c r="AM195" s="188">
        <v>0.43531345985894371</v>
      </c>
      <c r="AN195" s="164">
        <v>0.17</v>
      </c>
      <c r="AO195" s="189">
        <v>0.12</v>
      </c>
      <c r="AP195" s="48"/>
      <c r="AQ195" s="164">
        <v>-5.0991991687268348</v>
      </c>
      <c r="AR195" s="190">
        <v>-4.629199168726835</v>
      </c>
      <c r="AS195" s="48"/>
      <c r="AT195" s="267">
        <v>7.4999999999999997E-3</v>
      </c>
      <c r="AU195" s="48"/>
      <c r="AV195" s="164">
        <v>2.5000000000000001E-3</v>
      </c>
      <c r="AW195" s="48"/>
      <c r="AX195" s="48">
        <v>-0.09</v>
      </c>
      <c r="AY195" s="165"/>
      <c r="AZ195" s="299">
        <v>0.55000000000000004</v>
      </c>
      <c r="BA195" s="299"/>
      <c r="BB195" s="244">
        <v>-0.47</v>
      </c>
      <c r="BC195" s="130"/>
      <c r="BD195" s="166"/>
      <c r="BE195" s="48"/>
      <c r="BF195" s="48"/>
      <c r="BG195" s="48"/>
      <c r="BH195" s="48"/>
      <c r="BI195" s="48"/>
      <c r="BJ195" s="48"/>
      <c r="BK195" s="130"/>
      <c r="BL195" s="48"/>
      <c r="BM195" s="48"/>
      <c r="BN195" s="66"/>
      <c r="BO195" s="66"/>
      <c r="BP195" s="103"/>
      <c r="BQ195" s="48"/>
      <c r="BR195" s="103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</row>
    <row r="196" spans="1:85" x14ac:dyDescent="0.2">
      <c r="A196" s="167">
        <v>41883</v>
      </c>
      <c r="B196" s="272">
        <v>5.0529999999999999</v>
      </c>
      <c r="C196" s="308">
        <v>-0.47</v>
      </c>
      <c r="D196" s="170">
        <v>-0.37792543239284182</v>
      </c>
      <c r="E196" s="170">
        <v>-0.39917340953295533</v>
      </c>
      <c r="F196" s="280">
        <v>0.19</v>
      </c>
      <c r="G196" s="281">
        <v>0.19</v>
      </c>
      <c r="H196" s="281">
        <v>0.215</v>
      </c>
      <c r="I196" s="282">
        <v>0.185</v>
      </c>
      <c r="J196" s="281">
        <v>0.1</v>
      </c>
      <c r="K196" s="281">
        <v>0.19</v>
      </c>
      <c r="L196" s="281">
        <v>0.46</v>
      </c>
      <c r="M196" s="280">
        <v>-0.31</v>
      </c>
      <c r="N196" s="281">
        <v>0.43</v>
      </c>
      <c r="O196" s="282">
        <v>0</v>
      </c>
      <c r="P196" s="230">
        <v>-0.28999999999999998</v>
      </c>
      <c r="Q196" s="199">
        <v>0.16250000000000001</v>
      </c>
      <c r="R196" s="286">
        <v>0.17</v>
      </c>
      <c r="S196" s="176">
        <v>0.17</v>
      </c>
      <c r="T196" s="84" t="e">
        <v>#N/A</v>
      </c>
      <c r="U196" s="305">
        <v>0.17</v>
      </c>
      <c r="V196" s="35">
        <v>4.5830000000000002</v>
      </c>
      <c r="W196" s="35">
        <v>4.6750745676071581</v>
      </c>
      <c r="X196" s="179">
        <v>4.6538265904670446</v>
      </c>
      <c r="Y196" s="36"/>
      <c r="Z196" s="276">
        <v>0.13</v>
      </c>
      <c r="AA196" s="292">
        <v>0.1</v>
      </c>
      <c r="AB196" s="298">
        <v>6.470733618234001</v>
      </c>
      <c r="AC196" s="123">
        <v>6.6007336182340008</v>
      </c>
      <c r="AD196" s="179">
        <v>6.5707336182340006</v>
      </c>
      <c r="AE196" s="229">
        <v>4.7629999999999999</v>
      </c>
      <c r="AF196" s="184">
        <v>4.7430000000000003</v>
      </c>
      <c r="AG196" s="185">
        <v>5.0529999999999999</v>
      </c>
      <c r="AH196" s="234">
        <v>-0.14499999999999999</v>
      </c>
      <c r="AI196" s="278">
        <v>1.4896326267334699</v>
      </c>
      <c r="AJ196" s="289">
        <v>6.0849243917407821E-2</v>
      </c>
      <c r="AK196" s="289">
        <v>6.2784852383102024E-2</v>
      </c>
      <c r="AL196" s="165">
        <v>0.44403027088179775</v>
      </c>
      <c r="AM196" s="188">
        <v>0.43288087615368326</v>
      </c>
      <c r="AN196" s="164">
        <v>0.19</v>
      </c>
      <c r="AO196" s="189">
        <v>0.124</v>
      </c>
      <c r="AP196" s="48"/>
      <c r="AQ196" s="164">
        <v>-5.0992030141476823</v>
      </c>
      <c r="AR196" s="190">
        <v>-4.6292030141476825</v>
      </c>
      <c r="AS196" s="48"/>
      <c r="AT196" s="267">
        <v>7.4999999999999997E-3</v>
      </c>
      <c r="AU196" s="48"/>
      <c r="AV196" s="164">
        <v>2.5000000000000001E-3</v>
      </c>
      <c r="AW196" s="48"/>
      <c r="AX196" s="48">
        <v>-0.09</v>
      </c>
      <c r="AY196" s="165"/>
      <c r="AZ196" s="299">
        <v>0.55000000000000004</v>
      </c>
      <c r="BA196" s="299"/>
      <c r="BB196" s="244">
        <v>-0.47</v>
      </c>
      <c r="BC196" s="130"/>
      <c r="BD196" s="166"/>
      <c r="BE196" s="48"/>
      <c r="BF196" s="48"/>
      <c r="BG196" s="48"/>
      <c r="BH196" s="48"/>
      <c r="BI196" s="48"/>
      <c r="BJ196" s="48"/>
      <c r="BK196" s="130"/>
      <c r="BL196" s="48"/>
      <c r="BM196" s="48"/>
      <c r="BN196" s="66"/>
      <c r="BO196" s="66"/>
      <c r="BP196" s="103"/>
      <c r="BQ196" s="48"/>
      <c r="BR196" s="103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</row>
    <row r="197" spans="1:85" x14ac:dyDescent="0.2">
      <c r="A197" s="167">
        <v>41913</v>
      </c>
      <c r="B197" s="272">
        <v>5.0630000000000006</v>
      </c>
      <c r="C197" s="308">
        <v>-0.47</v>
      </c>
      <c r="D197" s="170">
        <v>-0.3779305075239332</v>
      </c>
      <c r="E197" s="170">
        <v>-0.39917731347994945</v>
      </c>
      <c r="F197" s="280">
        <v>0.2</v>
      </c>
      <c r="G197" s="281">
        <v>0.2</v>
      </c>
      <c r="H197" s="281">
        <v>0.22500000000000001</v>
      </c>
      <c r="I197" s="282">
        <v>0.19500000000000001</v>
      </c>
      <c r="J197" s="281">
        <v>0.11</v>
      </c>
      <c r="K197" s="281">
        <v>0.2</v>
      </c>
      <c r="L197" s="281">
        <v>0.47</v>
      </c>
      <c r="M197" s="280">
        <v>-0.31</v>
      </c>
      <c r="N197" s="281">
        <v>0.43</v>
      </c>
      <c r="O197" s="282">
        <v>0</v>
      </c>
      <c r="P197" s="230">
        <v>-0.28999999999999998</v>
      </c>
      <c r="Q197" s="199">
        <v>0.16250000000000001</v>
      </c>
      <c r="R197" s="286">
        <v>0.17</v>
      </c>
      <c r="S197" s="176">
        <v>0.17</v>
      </c>
      <c r="T197" s="84" t="e">
        <v>#N/A</v>
      </c>
      <c r="U197" s="305">
        <v>0.17</v>
      </c>
      <c r="V197" s="35">
        <v>4.5930000000000009</v>
      </c>
      <c r="W197" s="35">
        <v>4.6850694924760674</v>
      </c>
      <c r="X197" s="179">
        <v>4.6638226865200512</v>
      </c>
      <c r="Y197" s="36"/>
      <c r="Z197" s="276">
        <v>0.13</v>
      </c>
      <c r="AA197" s="292">
        <v>0.1</v>
      </c>
      <c r="AB197" s="298">
        <v>6.4852100727633806</v>
      </c>
      <c r="AC197" s="123">
        <v>6.6152100727633805</v>
      </c>
      <c r="AD197" s="179">
        <v>6.5852100727633802</v>
      </c>
      <c r="AE197" s="229">
        <v>4.7730000000000006</v>
      </c>
      <c r="AF197" s="184">
        <v>4.753000000000001</v>
      </c>
      <c r="AG197" s="185">
        <v>5.0630000000000006</v>
      </c>
      <c r="AH197" s="234">
        <v>-0.14499999999999999</v>
      </c>
      <c r="AI197" s="278">
        <v>1.4897147395012933</v>
      </c>
      <c r="AJ197" s="289">
        <v>6.0891521013106208E-2</v>
      </c>
      <c r="AK197" s="289">
        <v>6.2811323915450412E-2</v>
      </c>
      <c r="AL197" s="165">
        <v>0.44160256811489579</v>
      </c>
      <c r="AM197" s="188">
        <v>0.43053786303821107</v>
      </c>
      <c r="AN197" s="164">
        <v>0.2</v>
      </c>
      <c r="AO197" s="189">
        <v>0.12</v>
      </c>
      <c r="AP197" s="48"/>
      <c r="AQ197" s="164">
        <v>-5.1092069164628757</v>
      </c>
      <c r="AR197" s="190">
        <v>-4.639206916462876</v>
      </c>
      <c r="AS197" s="48"/>
      <c r="AT197" s="267">
        <v>7.4999999999999997E-3</v>
      </c>
      <c r="AU197" s="48"/>
      <c r="AV197" s="164">
        <v>2.5000000000000001E-3</v>
      </c>
      <c r="AW197" s="48"/>
      <c r="AX197" s="48">
        <v>-0.09</v>
      </c>
      <c r="AY197" s="165"/>
      <c r="AZ197" s="299">
        <v>0.6</v>
      </c>
      <c r="BA197" s="299"/>
      <c r="BB197" s="244">
        <v>-0.47</v>
      </c>
      <c r="BC197" s="130"/>
      <c r="BD197" s="166"/>
      <c r="BE197" s="48"/>
      <c r="BF197" s="48"/>
      <c r="BG197" s="48"/>
      <c r="BH197" s="48"/>
      <c r="BI197" s="48"/>
      <c r="BJ197" s="48"/>
      <c r="BK197" s="130"/>
      <c r="BL197" s="48"/>
      <c r="BM197" s="48"/>
      <c r="BN197" s="66"/>
      <c r="BO197" s="66"/>
      <c r="BP197" s="103"/>
      <c r="BQ197" s="48"/>
      <c r="BR197" s="103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</row>
    <row r="198" spans="1:85" x14ac:dyDescent="0.2">
      <c r="A198" s="271">
        <v>41944</v>
      </c>
      <c r="B198" s="272">
        <v>5.2079999999999993</v>
      </c>
      <c r="C198" s="309">
        <v>-0.47</v>
      </c>
      <c r="D198" s="170">
        <v>-0.37793599493710328</v>
      </c>
      <c r="E198" s="170">
        <v>-0.25000000000000089</v>
      </c>
      <c r="F198" s="280">
        <v>0</v>
      </c>
      <c r="G198" s="281">
        <v>0</v>
      </c>
      <c r="H198" s="281">
        <v>0</v>
      </c>
      <c r="I198" s="282">
        <v>0</v>
      </c>
      <c r="J198" s="281">
        <v>0</v>
      </c>
      <c r="K198" s="281">
        <v>0</v>
      </c>
      <c r="L198" s="281">
        <v>0.86</v>
      </c>
      <c r="M198" s="280">
        <v>-0.22</v>
      </c>
      <c r="N198" s="281">
        <v>0.33</v>
      </c>
      <c r="O198" s="282">
        <v>0</v>
      </c>
      <c r="P198" s="230">
        <v>0</v>
      </c>
      <c r="Q198" s="199">
        <v>0.16250000000000001</v>
      </c>
      <c r="R198" s="286">
        <v>0.17</v>
      </c>
      <c r="S198" s="176">
        <v>0.17</v>
      </c>
      <c r="T198" s="84" t="e">
        <v>#N/A</v>
      </c>
      <c r="U198" s="305">
        <v>0.17</v>
      </c>
      <c r="V198" s="35">
        <v>4.7379999999999995</v>
      </c>
      <c r="W198" s="35">
        <v>4.830064005062896</v>
      </c>
      <c r="X198" s="179">
        <v>4.9579999999999984</v>
      </c>
      <c r="Y198" s="36"/>
      <c r="Z198" s="276">
        <v>0.13</v>
      </c>
      <c r="AA198" s="292">
        <v>0.31065344137984141</v>
      </c>
      <c r="AB198" s="298">
        <v>6.6903454784440477</v>
      </c>
      <c r="AC198" s="123">
        <v>6.8203454784440476</v>
      </c>
      <c r="AD198" s="179">
        <v>7.0009989198238891</v>
      </c>
      <c r="AE198" s="229">
        <v>5.2079999999999993</v>
      </c>
      <c r="AF198" s="184">
        <v>4.9879999999999995</v>
      </c>
      <c r="AG198" s="185">
        <v>5.2079999999999993</v>
      </c>
      <c r="AH198" s="234">
        <v>-0.15</v>
      </c>
      <c r="AI198" s="278">
        <v>1.4898035329475019</v>
      </c>
      <c r="AJ198" s="289">
        <v>6.093520734595171E-2</v>
      </c>
      <c r="AK198" s="289">
        <v>6.2838677832455711E-2</v>
      </c>
      <c r="AL198" s="165">
        <v>0.43910478162163868</v>
      </c>
      <c r="AM198" s="188">
        <v>0.42812817735213227</v>
      </c>
      <c r="AN198" s="164">
        <v>0</v>
      </c>
      <c r="AO198" s="189">
        <v>0.124</v>
      </c>
      <c r="AP198" s="48"/>
      <c r="AQ198" s="164">
        <v>-5.1044656599070253</v>
      </c>
      <c r="AR198" s="190">
        <v>-4.6344656599070255</v>
      </c>
      <c r="AS198" s="48"/>
      <c r="AT198" s="267">
        <v>7.4999999999999997E-3</v>
      </c>
      <c r="AU198" s="48"/>
      <c r="AV198" s="164">
        <v>8.0000000000000002E-3</v>
      </c>
      <c r="AW198" s="48"/>
      <c r="AX198" s="48">
        <v>5.0000000000000001E-3</v>
      </c>
      <c r="AY198" s="165"/>
      <c r="AZ198" s="299">
        <v>0.8</v>
      </c>
      <c r="BA198" s="299"/>
      <c r="BB198" s="244">
        <v>-0.47</v>
      </c>
      <c r="BC198" s="130"/>
      <c r="BD198" s="166"/>
      <c r="BE198" s="48"/>
      <c r="BF198" s="48"/>
      <c r="BG198" s="48"/>
      <c r="BH198" s="48"/>
      <c r="BI198" s="48"/>
      <c r="BJ198" s="48"/>
      <c r="BK198" s="130"/>
      <c r="BL198" s="48"/>
      <c r="BM198" s="48"/>
      <c r="BN198" s="66"/>
      <c r="BO198" s="66"/>
      <c r="BP198" s="103"/>
      <c r="BQ198" s="48"/>
      <c r="BR198" s="103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</row>
    <row r="199" spans="1:85" x14ac:dyDescent="0.2">
      <c r="A199" s="167">
        <v>41974</v>
      </c>
      <c r="B199" s="272">
        <v>5.343</v>
      </c>
      <c r="C199" s="310">
        <v>-0.47</v>
      </c>
      <c r="D199" s="170">
        <v>-0.3779415405525981</v>
      </c>
      <c r="E199" s="170">
        <v>-0.25</v>
      </c>
      <c r="F199" s="311">
        <v>0</v>
      </c>
      <c r="G199" s="312">
        <v>0</v>
      </c>
      <c r="H199" s="312">
        <v>0</v>
      </c>
      <c r="I199" s="313">
        <v>0</v>
      </c>
      <c r="J199" s="312">
        <v>0</v>
      </c>
      <c r="K199" s="312">
        <v>0</v>
      </c>
      <c r="L199" s="281">
        <v>1.28</v>
      </c>
      <c r="M199" s="311">
        <v>-0.22</v>
      </c>
      <c r="N199" s="312">
        <v>0.33</v>
      </c>
      <c r="O199" s="313">
        <v>0</v>
      </c>
      <c r="P199" s="314">
        <v>0.06</v>
      </c>
      <c r="Q199" s="199">
        <v>0.16250000000000001</v>
      </c>
      <c r="R199" s="286">
        <v>0.17</v>
      </c>
      <c r="S199" s="176">
        <v>0.17</v>
      </c>
      <c r="T199" s="84" t="e">
        <v>#N/A</v>
      </c>
      <c r="U199" s="315">
        <v>0.17</v>
      </c>
      <c r="V199" s="35">
        <v>4.8730000000000002</v>
      </c>
      <c r="W199" s="316">
        <v>4.9650584594474019</v>
      </c>
      <c r="X199" s="317">
        <v>5.093</v>
      </c>
      <c r="Y199" s="318"/>
      <c r="Z199" s="319">
        <v>0.13</v>
      </c>
      <c r="AA199" s="320">
        <v>0.31067215519004865</v>
      </c>
      <c r="AB199" s="298">
        <v>6.8813882374595732</v>
      </c>
      <c r="AC199" s="321">
        <v>7.0113882374595731</v>
      </c>
      <c r="AD199" s="317">
        <v>7.1920603926496218</v>
      </c>
      <c r="AE199" s="322">
        <v>5.4029999999999996</v>
      </c>
      <c r="AF199" s="323">
        <v>5.1230000000000002</v>
      </c>
      <c r="AG199" s="324">
        <v>5.343</v>
      </c>
      <c r="AH199" s="325">
        <v>-0.15</v>
      </c>
      <c r="AI199" s="278">
        <v>1.4898932789372352</v>
      </c>
      <c r="AJ199" s="289">
        <v>6.0977484442857714E-2</v>
      </c>
      <c r="AK199" s="289">
        <v>6.2865149365276513E-2</v>
      </c>
      <c r="AL199" s="165">
        <v>0.43669803429352111</v>
      </c>
      <c r="AM199" s="188">
        <v>0.42580724228993594</v>
      </c>
      <c r="AN199" s="326">
        <v>0</v>
      </c>
      <c r="AO199" s="327">
        <v>0.12</v>
      </c>
      <c r="AP199" s="328"/>
      <c r="AQ199" s="326">
        <v>-5.2394574649507284</v>
      </c>
      <c r="AR199" s="329">
        <v>-4.7694574649507286</v>
      </c>
      <c r="AS199" s="48"/>
      <c r="AT199" s="267">
        <v>7.4999999999999997E-3</v>
      </c>
      <c r="AU199" s="48"/>
      <c r="AV199" s="164">
        <v>8.0000000000000002E-3</v>
      </c>
      <c r="AW199" s="48"/>
      <c r="AX199" s="48">
        <v>2.5000000000000001E-2</v>
      </c>
      <c r="AY199" s="165"/>
      <c r="AZ199" s="299">
        <v>1</v>
      </c>
      <c r="BA199" s="299"/>
      <c r="BB199" s="244">
        <v>-0.47</v>
      </c>
      <c r="BC199" s="130"/>
      <c r="BD199" s="166"/>
      <c r="BE199" s="48"/>
      <c r="BF199" s="48"/>
      <c r="BG199" s="48"/>
      <c r="BH199" s="48"/>
      <c r="BI199" s="48"/>
      <c r="BJ199" s="48"/>
      <c r="BK199" s="130"/>
      <c r="BL199" s="48"/>
      <c r="BM199" s="48"/>
      <c r="BN199" s="66"/>
      <c r="BO199" s="66"/>
      <c r="BP199" s="103"/>
      <c r="BQ199" s="48"/>
      <c r="BR199" s="103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</row>
    <row r="200" spans="1:85" x14ac:dyDescent="0.2">
      <c r="A200" s="167">
        <v>42005</v>
      </c>
      <c r="B200" s="272">
        <v>5.423</v>
      </c>
      <c r="C200" s="330"/>
      <c r="D200" s="67"/>
      <c r="E200" s="52"/>
      <c r="F200" s="52"/>
      <c r="G200" s="331"/>
      <c r="H200" s="331"/>
      <c r="I200" s="331"/>
      <c r="J200" s="332"/>
      <c r="K200" s="331"/>
      <c r="L200" s="333"/>
      <c r="M200" s="333"/>
      <c r="N200" s="332"/>
      <c r="O200" s="226"/>
      <c r="P200" s="226"/>
      <c r="Q200" s="332"/>
      <c r="S200" s="332"/>
      <c r="T200" s="332"/>
      <c r="U200" s="332"/>
      <c r="V200" s="332"/>
      <c r="W200" s="332"/>
      <c r="X200" s="332"/>
      <c r="Y200" s="333"/>
      <c r="Z200" s="48"/>
      <c r="AA200" s="334"/>
      <c r="AB200" s="68"/>
      <c r="AC200" s="48"/>
      <c r="AD200" s="48"/>
      <c r="AE200" s="48"/>
      <c r="AF200" s="48"/>
      <c r="AG200" s="335"/>
      <c r="AH200" s="48"/>
      <c r="AI200" s="278">
        <v>1.4899899610631426</v>
      </c>
      <c r="AJ200" s="289">
        <v>6.1021170776950101E-2</v>
      </c>
      <c r="AK200" s="289">
        <v>6.289250328277031E-2</v>
      </c>
      <c r="AL200" s="165">
        <v>0.43422185049946321</v>
      </c>
      <c r="AM200" s="188">
        <v>0.4234202867267402</v>
      </c>
      <c r="AN200" s="48"/>
      <c r="AO200" s="48"/>
      <c r="AP200" s="48"/>
      <c r="AQ200" s="48"/>
      <c r="AR200" s="48"/>
      <c r="AS200" s="48"/>
      <c r="AT200" s="267"/>
      <c r="AU200" s="48"/>
      <c r="AV200" s="48"/>
      <c r="AW200" s="48"/>
      <c r="AX200" s="165"/>
      <c r="AY200" s="48"/>
      <c r="AZ200" s="51"/>
      <c r="BA200" s="113"/>
      <c r="BB200" s="113"/>
      <c r="BC200" s="166"/>
      <c r="BD200" s="48"/>
      <c r="BE200" s="48"/>
      <c r="BF200" s="48"/>
      <c r="BG200" s="48"/>
      <c r="BH200" s="48"/>
      <c r="BI200" s="48"/>
      <c r="BJ200" s="130"/>
      <c r="BK200" s="48"/>
      <c r="BL200" s="48"/>
      <c r="BM200" s="66"/>
      <c r="BN200" s="66"/>
      <c r="BO200" s="103"/>
      <c r="BP200" s="48"/>
      <c r="BQ200" s="103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</row>
    <row r="201" spans="1:85" x14ac:dyDescent="0.2">
      <c r="A201" s="167">
        <v>42036</v>
      </c>
      <c r="B201" s="272">
        <v>5.3029999999999999</v>
      </c>
      <c r="C201" s="330"/>
      <c r="D201" s="67"/>
      <c r="E201" s="52"/>
      <c r="F201" s="52"/>
      <c r="G201" s="331"/>
      <c r="H201" s="331"/>
      <c r="I201" s="331"/>
      <c r="J201" s="332"/>
      <c r="K201" s="331"/>
      <c r="L201" s="333"/>
      <c r="M201" s="333"/>
      <c r="N201" s="332"/>
      <c r="O201" s="226"/>
      <c r="P201" s="226"/>
      <c r="Q201" s="332"/>
      <c r="S201" s="332"/>
      <c r="T201" s="332"/>
      <c r="U201" s="332"/>
      <c r="V201" s="332"/>
      <c r="W201" s="332"/>
      <c r="X201" s="332"/>
      <c r="Y201" s="333"/>
      <c r="Z201" s="48"/>
      <c r="AA201" s="334"/>
      <c r="AB201" s="68"/>
      <c r="AC201" s="48"/>
      <c r="AD201" s="48"/>
      <c r="AE201" s="48"/>
      <c r="AF201" s="48"/>
      <c r="AG201" s="335"/>
      <c r="AH201" s="48"/>
      <c r="AI201" s="278">
        <v>1.4900906530249489</v>
      </c>
      <c r="AJ201" s="289">
        <v>6.1064857111676807E-2</v>
      </c>
      <c r="AK201" s="289">
        <v>6.2919857200511395E-2</v>
      </c>
      <c r="AL201" s="165">
        <v>0.43175660569239022</v>
      </c>
      <c r="AM201" s="188">
        <v>0.42104481840576541</v>
      </c>
      <c r="AN201" s="48"/>
      <c r="AO201" s="48"/>
      <c r="AP201" s="48"/>
      <c r="AQ201" s="48"/>
      <c r="AR201" s="48"/>
      <c r="AS201" s="48"/>
      <c r="AT201" s="267"/>
      <c r="AU201" s="48"/>
      <c r="AV201" s="48"/>
      <c r="AW201" s="48"/>
      <c r="AX201" s="165"/>
      <c r="AY201" s="48"/>
      <c r="AZ201" s="51"/>
      <c r="BA201" s="113"/>
      <c r="BB201" s="113"/>
      <c r="BC201" s="166"/>
      <c r="BD201" s="48"/>
      <c r="BE201" s="48"/>
      <c r="BF201" s="48"/>
      <c r="BG201" s="48"/>
      <c r="BH201" s="48"/>
      <c r="BI201" s="48"/>
      <c r="BJ201" s="130"/>
      <c r="BK201" s="48"/>
      <c r="BL201" s="48"/>
      <c r="BM201" s="66"/>
      <c r="BN201" s="66"/>
      <c r="BO201" s="103"/>
      <c r="BP201" s="48"/>
      <c r="BQ201" s="103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</row>
    <row r="202" spans="1:85" x14ac:dyDescent="0.2">
      <c r="A202" s="167">
        <v>42064</v>
      </c>
      <c r="B202" s="272">
        <v>5.1979999999999995</v>
      </c>
      <c r="C202" s="330"/>
      <c r="D202" s="67"/>
      <c r="E202" s="52"/>
      <c r="F202" s="52"/>
      <c r="G202" s="331"/>
      <c r="H202" s="331"/>
      <c r="I202" s="331"/>
      <c r="J202" s="332"/>
      <c r="K202" s="331"/>
      <c r="L202" s="333"/>
      <c r="M202" s="333"/>
      <c r="N202" s="332"/>
      <c r="O202" s="226"/>
      <c r="P202" s="226"/>
      <c r="Q202" s="332"/>
      <c r="S202" s="332"/>
      <c r="T202" s="332"/>
      <c r="U202" s="332"/>
      <c r="V202" s="332"/>
      <c r="W202" s="332"/>
      <c r="X202" s="332"/>
      <c r="Y202" s="333"/>
      <c r="Z202" s="48"/>
      <c r="AA202" s="334"/>
      <c r="AB202" s="68"/>
      <c r="AC202" s="48"/>
      <c r="AD202" s="48"/>
      <c r="AE202" s="48"/>
      <c r="AF202" s="48"/>
      <c r="AG202" s="335"/>
      <c r="AH202" s="48"/>
      <c r="AI202" s="278">
        <v>1.490185047645666</v>
      </c>
      <c r="AJ202" s="289">
        <v>6.1104315737135408E-2</v>
      </c>
      <c r="AK202" s="289">
        <v>6.2944563965136313E-2</v>
      </c>
      <c r="AL202" s="165">
        <v>0.42953931305806781</v>
      </c>
      <c r="AM202" s="188">
        <v>0.41890907179000209</v>
      </c>
      <c r="AN202" s="48"/>
      <c r="AO202" s="48"/>
      <c r="AP202" s="48"/>
      <c r="AQ202" s="48"/>
      <c r="AR202" s="48"/>
      <c r="AS202" s="48"/>
      <c r="AT202" s="267"/>
      <c r="AU202" s="48"/>
      <c r="AV202" s="48"/>
      <c r="AW202" s="48"/>
      <c r="AX202" s="165"/>
      <c r="AY202" s="48"/>
      <c r="AZ202" s="51"/>
      <c r="BA202" s="113"/>
      <c r="BB202" s="113"/>
      <c r="BC202" s="166"/>
      <c r="BD202" s="48"/>
      <c r="BE202" s="48"/>
      <c r="BF202" s="48"/>
      <c r="BG202" s="48"/>
      <c r="BH202" s="48"/>
      <c r="BI202" s="48"/>
      <c r="BJ202" s="130"/>
      <c r="BK202" s="48"/>
      <c r="BL202" s="48"/>
      <c r="BM202" s="66"/>
      <c r="BN202" s="66"/>
      <c r="BO202" s="103"/>
      <c r="BP202" s="48"/>
      <c r="BQ202" s="103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</row>
    <row r="203" spans="1:85" x14ac:dyDescent="0.2">
      <c r="A203" s="167">
        <v>42095</v>
      </c>
      <c r="B203" s="272">
        <v>5.1080000000000005</v>
      </c>
      <c r="C203" s="330"/>
      <c r="D203" s="67"/>
      <c r="E203" s="52"/>
      <c r="F203" s="52"/>
      <c r="G203" s="331"/>
      <c r="H203" s="331"/>
      <c r="I203" s="331"/>
      <c r="J203" s="332"/>
      <c r="K203" s="331"/>
      <c r="L203" s="333"/>
      <c r="M203" s="333"/>
      <c r="N203" s="332"/>
      <c r="O203" s="226"/>
      <c r="P203" s="226"/>
      <c r="Q203" s="332"/>
      <c r="S203" s="332"/>
      <c r="T203" s="332"/>
      <c r="U203" s="332"/>
      <c r="V203" s="332"/>
      <c r="W203" s="332"/>
      <c r="X203" s="332"/>
      <c r="Y203" s="333"/>
      <c r="Z203" s="48"/>
      <c r="AA203" s="334"/>
      <c r="AB203" s="68"/>
      <c r="AC203" s="48"/>
      <c r="AD203" s="48"/>
      <c r="AE203" s="48"/>
      <c r="AF203" s="48"/>
      <c r="AG203" s="335"/>
      <c r="AH203" s="48"/>
      <c r="AI203" s="278">
        <v>1.4902933729298036</v>
      </c>
      <c r="AJ203" s="289">
        <v>6.1148002073068107E-2</v>
      </c>
      <c r="AK203" s="289">
        <v>6.2971917883349909E-2</v>
      </c>
      <c r="AL203" s="165">
        <v>0.42709481380815323</v>
      </c>
      <c r="AM203" s="188">
        <v>0.41655534727158389</v>
      </c>
      <c r="AN203" s="48"/>
      <c r="AO203" s="48"/>
      <c r="AP203" s="48"/>
      <c r="AQ203" s="48"/>
      <c r="AR203" s="48"/>
      <c r="AS203" s="48"/>
      <c r="AT203" s="267"/>
      <c r="AU203" s="48"/>
      <c r="AV203" s="48"/>
      <c r="AW203" s="48"/>
      <c r="AX203" s="165"/>
      <c r="AY203" s="48"/>
      <c r="AZ203" s="51"/>
      <c r="BA203" s="113"/>
      <c r="BB203" s="113"/>
      <c r="BC203" s="166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</row>
    <row r="204" spans="1:85" x14ac:dyDescent="0.2">
      <c r="A204" s="167">
        <v>42125</v>
      </c>
      <c r="B204" s="272">
        <v>5.0880000000000001</v>
      </c>
      <c r="C204" s="330"/>
      <c r="D204" s="67"/>
      <c r="E204" s="52"/>
      <c r="F204" s="52"/>
      <c r="G204" s="331"/>
      <c r="H204" s="331"/>
      <c r="I204" s="331"/>
      <c r="J204" s="332"/>
      <c r="K204" s="331"/>
      <c r="L204" s="333"/>
      <c r="M204" s="333"/>
      <c r="N204" s="332"/>
      <c r="O204" s="226"/>
      <c r="P204" s="226"/>
      <c r="Q204" s="332"/>
      <c r="S204" s="332"/>
      <c r="T204" s="332"/>
      <c r="U204" s="332"/>
      <c r="V204" s="332"/>
      <c r="W204" s="332"/>
      <c r="X204" s="332"/>
      <c r="Y204" s="333"/>
      <c r="Z204" s="48"/>
      <c r="AA204" s="334"/>
      <c r="AB204" s="68"/>
      <c r="AC204" s="48"/>
      <c r="AD204" s="48"/>
      <c r="AE204" s="48"/>
      <c r="AF204" s="48"/>
      <c r="AG204" s="335"/>
      <c r="AH204" s="48"/>
      <c r="AI204" s="278">
        <v>1.4904020234989919</v>
      </c>
      <c r="AJ204" s="289">
        <v>6.1190279172961902E-2</v>
      </c>
      <c r="AK204" s="289">
        <v>6.2998389417341802E-2</v>
      </c>
      <c r="AL204" s="165">
        <v>0.42473951102432389</v>
      </c>
      <c r="AM204" s="188">
        <v>0.41428836825302884</v>
      </c>
      <c r="AN204" s="48"/>
      <c r="AO204" s="48"/>
      <c r="AP204" s="48"/>
      <c r="AQ204" s="48"/>
      <c r="AR204" s="48"/>
      <c r="AS204" s="48"/>
      <c r="AT204" s="267"/>
      <c r="AU204" s="48"/>
      <c r="AV204" s="48"/>
      <c r="AW204" s="48"/>
      <c r="AX204" s="165"/>
      <c r="AY204" s="48"/>
      <c r="AZ204" s="51"/>
      <c r="BA204" s="113"/>
      <c r="BB204" s="113"/>
      <c r="BC204" s="166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</row>
    <row r="205" spans="1:85" x14ac:dyDescent="0.2">
      <c r="A205" s="167">
        <v>42156</v>
      </c>
      <c r="B205" s="272">
        <v>5.1160000000000005</v>
      </c>
      <c r="C205" s="48"/>
      <c r="D205" s="48"/>
      <c r="E205" s="48"/>
      <c r="F205" s="48"/>
      <c r="G205" s="331"/>
      <c r="H205" s="331"/>
      <c r="I205" s="331"/>
      <c r="J205" s="332"/>
      <c r="K205" s="331"/>
      <c r="L205" s="333"/>
      <c r="M205" s="333"/>
      <c r="N205" s="332"/>
      <c r="O205" s="226"/>
      <c r="P205" s="226"/>
      <c r="Q205" s="332"/>
      <c r="S205" s="332"/>
      <c r="T205" s="332"/>
      <c r="U205" s="332"/>
      <c r="V205" s="332"/>
      <c r="W205" s="332"/>
      <c r="X205" s="332"/>
      <c r="Y205" s="66"/>
      <c r="Z205" s="48"/>
      <c r="AA205" s="50"/>
      <c r="AB205" s="48"/>
      <c r="AC205" s="48"/>
      <c r="AD205" s="48"/>
      <c r="AE205" s="48"/>
      <c r="AF205" s="48"/>
      <c r="AG205" s="335"/>
      <c r="AH205" s="48"/>
      <c r="AI205" s="278">
        <v>1.4905182434045283</v>
      </c>
      <c r="AJ205" s="289">
        <v>6.1233965510141708E-2</v>
      </c>
      <c r="AK205" s="289">
        <v>6.302574333604441E-2</v>
      </c>
      <c r="AL205" s="165">
        <v>0.42231635831060421</v>
      </c>
      <c r="AM205" s="188">
        <v>0.41195696109301</v>
      </c>
      <c r="AN205" s="48"/>
      <c r="AO205" s="48"/>
      <c r="AP205" s="48"/>
      <c r="AQ205" s="48"/>
      <c r="AR205" s="48"/>
      <c r="AS205" s="48"/>
      <c r="AT205" s="267"/>
      <c r="AU205" s="48"/>
      <c r="AV205" s="48"/>
      <c r="AW205" s="48"/>
      <c r="AX205" s="48"/>
      <c r="AY205" s="48"/>
      <c r="AZ205" s="51"/>
      <c r="BA205" s="51"/>
      <c r="BB205" s="51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</row>
    <row r="206" spans="1:85" x14ac:dyDescent="0.2">
      <c r="A206" s="167">
        <v>42186</v>
      </c>
      <c r="B206" s="272">
        <v>5.1429999999999998</v>
      </c>
      <c r="C206" s="48"/>
      <c r="D206" s="48"/>
      <c r="E206" s="48"/>
      <c r="F206" s="48"/>
      <c r="G206" s="331"/>
      <c r="H206" s="331"/>
      <c r="I206" s="331"/>
      <c r="J206" s="332"/>
      <c r="K206" s="331"/>
      <c r="L206" s="333"/>
      <c r="M206" s="333"/>
      <c r="N206" s="332"/>
      <c r="O206" s="226"/>
      <c r="P206" s="226"/>
      <c r="Q206" s="332"/>
      <c r="S206" s="332"/>
      <c r="T206" s="332"/>
      <c r="U206" s="332"/>
      <c r="V206" s="332"/>
      <c r="W206" s="332"/>
      <c r="X206" s="332"/>
      <c r="Y206" s="48"/>
      <c r="Z206" s="48"/>
      <c r="AA206" s="50"/>
      <c r="AB206" s="48"/>
      <c r="AC206" s="48"/>
      <c r="AD206" s="48"/>
      <c r="AE206" s="48"/>
      <c r="AF206" s="48"/>
      <c r="AG206" s="335"/>
      <c r="AH206" s="48"/>
      <c r="AI206" s="278">
        <v>1.4906345352685719</v>
      </c>
      <c r="AJ206" s="289">
        <v>6.1276242611241608E-2</v>
      </c>
      <c r="AK206" s="289">
        <v>6.3052214870508813E-2</v>
      </c>
      <c r="AL206" s="165">
        <v>0.41998166293675382</v>
      </c>
      <c r="AM206" s="188">
        <v>0.40971149931482476</v>
      </c>
      <c r="AN206" s="48"/>
      <c r="AO206" s="48"/>
      <c r="AP206" s="48"/>
      <c r="AQ206" s="48"/>
      <c r="AR206" s="48"/>
      <c r="AS206" s="48"/>
      <c r="AT206" s="267"/>
      <c r="AU206" s="48"/>
      <c r="AV206" s="48"/>
      <c r="AW206" s="48"/>
      <c r="AX206" s="48"/>
      <c r="AY206" s="48"/>
      <c r="AZ206" s="51"/>
      <c r="BA206" s="51"/>
      <c r="BB206" s="51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</row>
    <row r="207" spans="1:85" x14ac:dyDescent="0.2">
      <c r="A207" s="167">
        <v>42217</v>
      </c>
      <c r="B207" s="272">
        <v>5.1629999999999994</v>
      </c>
      <c r="C207" s="48"/>
      <c r="D207" s="48"/>
      <c r="E207" s="48"/>
      <c r="F207" s="48"/>
      <c r="G207" s="331"/>
      <c r="H207" s="331"/>
      <c r="I207" s="331"/>
      <c r="J207" s="332"/>
      <c r="K207" s="331"/>
      <c r="L207" s="333"/>
      <c r="M207" s="333"/>
      <c r="N207" s="332"/>
      <c r="O207" s="226"/>
      <c r="P207" s="226"/>
      <c r="Q207" s="332"/>
      <c r="S207" s="332"/>
      <c r="T207" s="332"/>
      <c r="U207" s="332"/>
      <c r="V207" s="332"/>
      <c r="W207" s="332"/>
      <c r="X207" s="332"/>
      <c r="Y207" s="48"/>
      <c r="Z207" s="48"/>
      <c r="AA207" s="50"/>
      <c r="AB207" s="48"/>
      <c r="AC207" s="48"/>
      <c r="AD207" s="48"/>
      <c r="AE207" s="48"/>
      <c r="AF207" s="48"/>
      <c r="AG207" s="335"/>
      <c r="AH207" s="48"/>
      <c r="AI207" s="278">
        <v>1.4907586526240706</v>
      </c>
      <c r="AJ207" s="289">
        <v>6.1319928949668409E-2</v>
      </c>
      <c r="AK207" s="289">
        <v>6.3079568789699419E-2</v>
      </c>
      <c r="AL207" s="165">
        <v>0.41757975218029764</v>
      </c>
      <c r="AM207" s="188">
        <v>0.40740224392892421</v>
      </c>
      <c r="AN207" s="48"/>
      <c r="AO207" s="48"/>
      <c r="AP207" s="48"/>
      <c r="AQ207" s="48"/>
      <c r="AR207" s="48"/>
      <c r="AS207" s="48"/>
      <c r="AT207" s="267"/>
      <c r="AU207" s="48"/>
      <c r="AV207" s="48"/>
      <c r="AW207" s="48"/>
      <c r="AX207" s="48"/>
      <c r="AY207" s="48"/>
      <c r="AZ207" s="51"/>
      <c r="BA207" s="51"/>
      <c r="BB207" s="51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</row>
    <row r="208" spans="1:85" x14ac:dyDescent="0.2">
      <c r="A208" s="167">
        <v>42248</v>
      </c>
      <c r="B208" s="272">
        <v>5.1529999999999996</v>
      </c>
      <c r="C208" s="48"/>
      <c r="D208" s="48"/>
      <c r="E208" s="48"/>
      <c r="F208" s="48"/>
      <c r="G208" s="331"/>
      <c r="H208" s="331"/>
      <c r="I208" s="331"/>
      <c r="J208" s="332"/>
      <c r="K208" s="331"/>
      <c r="L208" s="333"/>
      <c r="M208" s="333"/>
      <c r="N208" s="332"/>
      <c r="O208" s="226"/>
      <c r="P208" s="226"/>
      <c r="Q208" s="332"/>
      <c r="S208" s="332"/>
      <c r="T208" s="332"/>
      <c r="U208" s="332"/>
      <c r="V208" s="332"/>
      <c r="W208" s="332"/>
      <c r="X208" s="332"/>
      <c r="Y208" s="48"/>
      <c r="Z208" s="48"/>
      <c r="AA208" s="50"/>
      <c r="AB208" s="48"/>
      <c r="AC208" s="48"/>
      <c r="AD208" s="48"/>
      <c r="AE208" s="48"/>
      <c r="AF208" s="48"/>
      <c r="AG208" s="335"/>
      <c r="AH208" s="48"/>
      <c r="AI208" s="278">
        <v>1.4908867846007392</v>
      </c>
      <c r="AJ208" s="289">
        <v>6.1363615288728898E-2</v>
      </c>
      <c r="AK208" s="289">
        <v>6.3106922709138799E-2</v>
      </c>
      <c r="AL208" s="165">
        <v>0.41518859624524823</v>
      </c>
      <c r="AM208" s="188">
        <v>0.40510418276110943</v>
      </c>
      <c r="AN208" s="48"/>
      <c r="AO208" s="48"/>
      <c r="AP208" s="48"/>
      <c r="AQ208" s="48"/>
      <c r="AR208" s="48"/>
      <c r="AS208" s="48"/>
      <c r="AT208" s="267"/>
      <c r="AU208" s="48"/>
      <c r="AV208" s="48"/>
      <c r="AW208" s="48"/>
      <c r="AX208" s="48"/>
      <c r="AY208" s="48"/>
      <c r="AZ208" s="51"/>
      <c r="BA208" s="51"/>
      <c r="BB208" s="51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</row>
    <row r="209" spans="1:84" x14ac:dyDescent="0.2">
      <c r="A209" s="167">
        <v>42278</v>
      </c>
      <c r="B209" s="272">
        <v>5.1629999999999994</v>
      </c>
      <c r="C209" s="48"/>
      <c r="D209" s="48"/>
      <c r="E209" s="48"/>
      <c r="F209" s="48"/>
      <c r="G209" s="331"/>
      <c r="H209" s="331"/>
      <c r="I209" s="331"/>
      <c r="J209" s="332"/>
      <c r="K209" s="331"/>
      <c r="L209" s="333"/>
      <c r="M209" s="333"/>
      <c r="N209" s="332"/>
      <c r="O209" s="226"/>
      <c r="P209" s="226"/>
      <c r="Q209" s="332"/>
      <c r="S209" s="332"/>
      <c r="T209" s="332"/>
      <c r="U209" s="332"/>
      <c r="V209" s="332"/>
      <c r="W209" s="332"/>
      <c r="X209" s="332"/>
      <c r="Y209" s="48"/>
      <c r="Z209" s="48"/>
      <c r="AA209" s="50"/>
      <c r="AB209" s="48"/>
      <c r="AC209" s="48"/>
      <c r="AD209" s="48"/>
      <c r="AE209" s="48"/>
      <c r="AF209" s="48"/>
      <c r="AG209" s="335"/>
      <c r="AH209" s="48"/>
      <c r="AI209" s="278">
        <v>1.4910146065202436</v>
      </c>
      <c r="AJ209" s="289">
        <v>6.1405892391648724E-2</v>
      </c>
      <c r="AK209" s="289">
        <v>6.3133394244316007E-2</v>
      </c>
      <c r="AL209" s="165">
        <v>0.4128847887364262</v>
      </c>
      <c r="AM209" s="188">
        <v>0.40289087095290399</v>
      </c>
      <c r="AN209" s="48"/>
      <c r="AO209" s="48"/>
      <c r="AP209" s="48"/>
      <c r="AQ209" s="48"/>
      <c r="AR209" s="48"/>
      <c r="AS209" s="48"/>
      <c r="AT209" s="267"/>
      <c r="AU209" s="48"/>
      <c r="AV209" s="48"/>
      <c r="AW209" s="48"/>
      <c r="AX209" s="48"/>
      <c r="AY209" s="48"/>
      <c r="AZ209" s="51"/>
      <c r="BA209" s="51"/>
      <c r="BB209" s="51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</row>
    <row r="210" spans="1:84" x14ac:dyDescent="0.2">
      <c r="A210" s="167">
        <v>42309</v>
      </c>
      <c r="B210" s="272">
        <v>5.3079999999999998</v>
      </c>
      <c r="C210" s="48"/>
      <c r="D210" s="48"/>
      <c r="E210" s="48"/>
      <c r="F210" s="48"/>
      <c r="G210" s="331"/>
      <c r="H210" s="331"/>
      <c r="I210" s="331"/>
      <c r="J210" s="332"/>
      <c r="K210" s="331"/>
      <c r="L210" s="333"/>
      <c r="M210" s="333"/>
      <c r="N210" s="332"/>
      <c r="O210" s="336"/>
      <c r="P210" s="332"/>
      <c r="Q210" s="332"/>
      <c r="S210" s="332"/>
      <c r="T210" s="332"/>
      <c r="U210" s="332"/>
      <c r="V210" s="332"/>
      <c r="W210" s="332"/>
      <c r="X210" s="332"/>
      <c r="Y210" s="48"/>
      <c r="Z210" s="48"/>
      <c r="AA210" s="50"/>
      <c r="AB210" s="48"/>
      <c r="AC210" s="48"/>
      <c r="AD210" s="48"/>
      <c r="AE210" s="48"/>
      <c r="AF210" s="48"/>
      <c r="AG210" s="335"/>
      <c r="AH210" s="48"/>
      <c r="AI210" s="278">
        <v>1.4911506406793933</v>
      </c>
      <c r="AJ210" s="289">
        <v>6.1449578731956195E-2</v>
      </c>
      <c r="AK210" s="289">
        <v>6.3160748164243316E-2</v>
      </c>
      <c r="AL210" s="165">
        <v>0.41051471589923211</v>
      </c>
      <c r="AM210" s="188">
        <v>0.4006147131030498</v>
      </c>
      <c r="AN210" s="48"/>
      <c r="AO210" s="48"/>
      <c r="AP210" s="48"/>
      <c r="AQ210" s="48"/>
      <c r="AR210" s="48"/>
      <c r="AS210" s="48"/>
      <c r="AT210" s="267"/>
      <c r="AU210" s="48"/>
      <c r="AV210" s="48"/>
      <c r="AW210" s="48"/>
      <c r="AX210" s="48"/>
      <c r="AY210" s="48"/>
      <c r="AZ210" s="51"/>
      <c r="BA210" s="51"/>
      <c r="BB210" s="51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</row>
    <row r="211" spans="1:84" x14ac:dyDescent="0.2">
      <c r="A211" s="167">
        <v>42339</v>
      </c>
      <c r="B211" s="272">
        <v>5.4429999999999996</v>
      </c>
      <c r="C211" s="48"/>
      <c r="D211" s="48"/>
      <c r="E211" s="48"/>
      <c r="F211" s="48"/>
      <c r="G211" s="331"/>
      <c r="H211" s="331"/>
      <c r="I211" s="331"/>
      <c r="J211" s="332"/>
      <c r="K211" s="331"/>
      <c r="L211" s="333"/>
      <c r="M211" s="333"/>
      <c r="N211" s="332"/>
      <c r="O211" s="336"/>
      <c r="P211" s="332"/>
      <c r="Q211" s="332"/>
      <c r="S211" s="332"/>
      <c r="T211" s="332"/>
      <c r="U211" s="332"/>
      <c r="V211" s="332"/>
      <c r="W211" s="332"/>
      <c r="X211" s="332"/>
      <c r="Y211" s="48"/>
      <c r="Z211" s="48"/>
      <c r="AA211" s="50"/>
      <c r="AB211" s="48"/>
      <c r="AC211" s="48"/>
      <c r="AD211" s="48"/>
      <c r="AE211" s="48"/>
      <c r="AF211" s="48"/>
      <c r="AG211" s="335"/>
      <c r="AH211" s="48"/>
      <c r="AI211" s="278">
        <v>1.491286111510298</v>
      </c>
      <c r="AJ211" s="289">
        <v>6.1491855836083506E-2</v>
      </c>
      <c r="AK211" s="289">
        <v>6.318721969989391E-2</v>
      </c>
      <c r="AL211" s="165">
        <v>0.40823126014005851</v>
      </c>
      <c r="AM211" s="188">
        <v>0.39842251867226214</v>
      </c>
      <c r="AN211" s="48"/>
      <c r="AO211" s="48"/>
      <c r="AP211" s="48"/>
      <c r="AQ211" s="48"/>
      <c r="AR211" s="48"/>
      <c r="AS211" s="48"/>
      <c r="AT211" s="267"/>
      <c r="AU211" s="48"/>
      <c r="AV211" s="48"/>
      <c r="AW211" s="48"/>
      <c r="AX211" s="48"/>
      <c r="AY211" s="48"/>
      <c r="AZ211" s="51"/>
      <c r="BA211" s="51"/>
      <c r="BB211" s="51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</row>
    <row r="212" spans="1:84" x14ac:dyDescent="0.2">
      <c r="A212" s="167">
        <v>42370</v>
      </c>
      <c r="B212" s="272">
        <v>5.5230000000000006</v>
      </c>
      <c r="C212" s="48"/>
      <c r="D212" s="48"/>
      <c r="E212" s="48"/>
      <c r="F212" s="48"/>
      <c r="G212" s="331"/>
      <c r="H212" s="331"/>
      <c r="I212" s="331"/>
      <c r="J212" s="332"/>
      <c r="K212" s="331"/>
      <c r="L212" s="333"/>
      <c r="M212" s="333"/>
      <c r="N212" s="332"/>
      <c r="O212" s="336"/>
      <c r="P212" s="332"/>
      <c r="Q212" s="332"/>
      <c r="S212" s="332"/>
      <c r="T212" s="332"/>
      <c r="U212" s="332"/>
      <c r="V212" s="332"/>
      <c r="W212" s="332"/>
      <c r="X212" s="332"/>
      <c r="Y212" s="48"/>
      <c r="Z212" s="48"/>
      <c r="AA212" s="50"/>
      <c r="AB212" s="48"/>
      <c r="AC212" s="48"/>
      <c r="AD212" s="48"/>
      <c r="AE212" s="48"/>
      <c r="AF212" s="48"/>
      <c r="AG212" s="335"/>
      <c r="AH212" s="48"/>
      <c r="AI212" s="278">
        <v>1.4914300512992538</v>
      </c>
      <c r="AJ212" s="289">
        <v>6.1535542177638014E-2</v>
      </c>
      <c r="AK212" s="289">
        <v>6.3214573620309814E-2</v>
      </c>
      <c r="AL212" s="165">
        <v>0.40588216434551766</v>
      </c>
      <c r="AM212" s="188">
        <v>0.39616810025607879</v>
      </c>
      <c r="AN212" s="48"/>
      <c r="AO212" s="48"/>
      <c r="AP212" s="48"/>
      <c r="AQ212" s="48"/>
      <c r="AR212" s="48"/>
      <c r="AS212" s="48"/>
      <c r="AT212" s="267"/>
      <c r="AU212" s="48"/>
      <c r="AV212" s="48"/>
      <c r="AW212" s="48"/>
      <c r="AX212" s="48"/>
      <c r="AY212" s="48"/>
      <c r="AZ212" s="51"/>
      <c r="BA212" s="51"/>
      <c r="BB212" s="51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</row>
    <row r="213" spans="1:84" x14ac:dyDescent="0.2">
      <c r="A213" s="167">
        <v>42401</v>
      </c>
      <c r="B213" s="272">
        <v>5.4029999999999996</v>
      </c>
      <c r="C213" s="48"/>
      <c r="D213" s="48"/>
      <c r="E213" s="48"/>
      <c r="F213" s="48"/>
      <c r="G213" s="331"/>
      <c r="H213" s="331"/>
      <c r="I213" s="331"/>
      <c r="J213" s="332"/>
      <c r="K213" s="331"/>
      <c r="L213" s="333"/>
      <c r="M213" s="333"/>
      <c r="N213" s="332"/>
      <c r="O213" s="336"/>
      <c r="P213" s="332"/>
      <c r="Q213" s="332"/>
      <c r="S213" s="332"/>
      <c r="T213" s="332"/>
      <c r="U213" s="332"/>
      <c r="V213" s="332"/>
      <c r="W213" s="332"/>
      <c r="X213" s="332"/>
      <c r="Y213" s="48"/>
      <c r="Z213" s="48"/>
      <c r="AA213" s="50"/>
      <c r="AB213" s="48"/>
      <c r="AC213" s="48"/>
      <c r="AD213" s="48"/>
      <c r="AE213" s="48"/>
      <c r="AF213" s="48"/>
      <c r="AG213" s="335"/>
      <c r="AH213" s="48"/>
      <c r="AI213" s="278">
        <v>1.4915780101035845</v>
      </c>
      <c r="AJ213" s="289">
        <v>6.1579228519825807E-2</v>
      </c>
      <c r="AK213" s="289">
        <v>6.3241927540974407E-2</v>
      </c>
      <c r="AL213" s="165">
        <v>0.40354368819279463</v>
      </c>
      <c r="AM213" s="188">
        <v>0.39392466716260971</v>
      </c>
      <c r="AN213" s="48"/>
      <c r="AO213" s="48"/>
      <c r="AP213" s="48"/>
      <c r="AQ213" s="48"/>
      <c r="AR213" s="48"/>
      <c r="AS213" s="48"/>
      <c r="AT213" s="267"/>
      <c r="AU213" s="48"/>
      <c r="AV213" s="48"/>
      <c r="AW213" s="48"/>
      <c r="AX213" s="48"/>
      <c r="AY213" s="48"/>
      <c r="AZ213" s="51"/>
      <c r="BA213" s="51"/>
      <c r="BB213" s="51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</row>
    <row r="214" spans="1:84" x14ac:dyDescent="0.2">
      <c r="A214" s="167">
        <v>42430</v>
      </c>
      <c r="B214" s="272">
        <v>5.298</v>
      </c>
      <c r="C214" s="48"/>
      <c r="D214" s="48"/>
      <c r="E214" s="48"/>
      <c r="F214" s="48"/>
      <c r="G214" s="331"/>
      <c r="H214" s="331"/>
      <c r="I214" s="331"/>
      <c r="J214" s="332"/>
      <c r="K214" s="331"/>
      <c r="L214" s="333"/>
      <c r="M214" s="333"/>
      <c r="N214" s="332"/>
      <c r="O214" s="336"/>
      <c r="P214" s="332"/>
      <c r="Q214" s="332"/>
      <c r="S214" s="332"/>
      <c r="T214" s="332"/>
      <c r="U214" s="332"/>
      <c r="V214" s="332"/>
      <c r="W214" s="332"/>
      <c r="X214" s="332"/>
      <c r="Y214" s="48"/>
      <c r="Z214" s="48"/>
      <c r="AA214" s="50"/>
      <c r="AB214" s="48"/>
      <c r="AC214" s="48"/>
      <c r="AD214" s="48"/>
      <c r="AE214" s="48"/>
      <c r="AF214" s="48"/>
      <c r="AG214" s="335"/>
      <c r="AH214" s="48"/>
      <c r="AI214" s="278">
        <v>1.4914120025885367</v>
      </c>
      <c r="AJ214" s="289">
        <v>6.1605942642240008E-2</v>
      </c>
      <c r="AK214" s="289">
        <v>6.3267516692788309E-2</v>
      </c>
      <c r="AL214" s="165">
        <v>0.40144857548822366</v>
      </c>
      <c r="AM214" s="188">
        <v>0.39183587951911314</v>
      </c>
      <c r="AN214" s="48"/>
      <c r="AO214" s="48"/>
      <c r="AP214" s="48"/>
      <c r="AQ214" s="48"/>
      <c r="AR214" s="48"/>
      <c r="AS214" s="48"/>
      <c r="AT214" s="267"/>
      <c r="AU214" s="48"/>
      <c r="AV214" s="48"/>
      <c r="AW214" s="48"/>
      <c r="AX214" s="48"/>
      <c r="AY214" s="48"/>
      <c r="AZ214" s="51"/>
      <c r="BA214" s="51"/>
      <c r="BB214" s="51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</row>
    <row r="215" spans="1:84" x14ac:dyDescent="0.2">
      <c r="A215" s="167">
        <v>42461</v>
      </c>
      <c r="B215" s="272">
        <v>5.2079999999999993</v>
      </c>
      <c r="C215" s="48"/>
      <c r="D215" s="48"/>
      <c r="E215" s="48"/>
      <c r="F215" s="48"/>
      <c r="G215" s="331"/>
      <c r="H215" s="331"/>
      <c r="I215" s="331"/>
      <c r="J215" s="332"/>
      <c r="K215" s="331"/>
      <c r="L215" s="333"/>
      <c r="M215" s="333"/>
      <c r="N215" s="332"/>
      <c r="O215" s="336"/>
      <c r="P215" s="332"/>
      <c r="Q215" s="332"/>
      <c r="S215" s="332"/>
      <c r="T215" s="332"/>
      <c r="U215" s="332"/>
      <c r="V215" s="332"/>
      <c r="W215" s="332"/>
      <c r="X215" s="332"/>
      <c r="Y215" s="48"/>
      <c r="Z215" s="48"/>
      <c r="AA215" s="50"/>
      <c r="AB215" s="48"/>
      <c r="AC215" s="48"/>
      <c r="AD215" s="48"/>
      <c r="AE215" s="48"/>
      <c r="AF215" s="48"/>
      <c r="AG215" s="335"/>
      <c r="AH215" s="48"/>
      <c r="AI215" s="278">
        <v>1.4909258738699256</v>
      </c>
      <c r="AJ215" s="289">
        <v>6.1620377908809996E-2</v>
      </c>
      <c r="AK215" s="289">
        <v>6.3294870613932908E-2</v>
      </c>
      <c r="AL215" s="165">
        <v>0.39930191992550507</v>
      </c>
      <c r="AM215" s="188">
        <v>0.38961358894166959</v>
      </c>
      <c r="AN215" s="48"/>
      <c r="AO215" s="48"/>
      <c r="AP215" s="48"/>
      <c r="AQ215" s="48"/>
      <c r="AR215" s="48"/>
      <c r="AS215" s="48"/>
      <c r="AT215" s="267"/>
      <c r="AU215" s="48"/>
      <c r="AV215" s="48"/>
      <c r="AW215" s="48"/>
      <c r="AX215" s="48"/>
      <c r="AY215" s="48"/>
      <c r="AZ215" s="51"/>
      <c r="BA215" s="51"/>
      <c r="BB215" s="51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</row>
    <row r="216" spans="1:84" x14ac:dyDescent="0.2">
      <c r="A216" s="167">
        <v>42491</v>
      </c>
      <c r="B216" s="272">
        <v>5.1879999999999997</v>
      </c>
      <c r="C216" s="48"/>
      <c r="D216" s="48"/>
      <c r="E216" s="48"/>
      <c r="F216" s="48"/>
      <c r="G216" s="331"/>
      <c r="H216" s="331"/>
      <c r="I216" s="331"/>
      <c r="J216" s="332"/>
      <c r="K216" s="331"/>
      <c r="L216" s="333"/>
      <c r="M216" s="333"/>
      <c r="N216" s="332"/>
      <c r="O216" s="336"/>
      <c r="P216" s="332"/>
      <c r="Q216" s="332"/>
      <c r="S216" s="332"/>
      <c r="T216" s="332"/>
      <c r="U216" s="332"/>
      <c r="V216" s="332"/>
      <c r="W216" s="332"/>
      <c r="X216" s="332"/>
      <c r="Y216" s="48"/>
      <c r="Z216" s="48"/>
      <c r="AA216" s="50"/>
      <c r="AB216" s="48"/>
      <c r="AC216" s="48"/>
      <c r="AD216" s="48"/>
      <c r="AE216" s="48"/>
      <c r="AF216" s="48"/>
      <c r="AG216" s="335"/>
      <c r="AH216" s="48"/>
      <c r="AI216" s="278">
        <v>1.4904525692643038</v>
      </c>
      <c r="AJ216" s="289">
        <v>6.1634347521685402E-2</v>
      </c>
      <c r="AK216" s="289">
        <v>6.3321342150760407E-2</v>
      </c>
      <c r="AL216" s="165">
        <v>0.39723454274200015</v>
      </c>
      <c r="AM216" s="188">
        <v>0.38747332776855015</v>
      </c>
      <c r="AN216" s="48"/>
      <c r="AO216" s="48"/>
      <c r="AP216" s="48"/>
      <c r="AQ216" s="48"/>
      <c r="AR216" s="48"/>
      <c r="AS216" s="48"/>
      <c r="AT216" s="267"/>
      <c r="AU216" s="48"/>
      <c r="AV216" s="48"/>
      <c r="AW216" s="48"/>
      <c r="AX216" s="48"/>
      <c r="AY216" s="48"/>
      <c r="AZ216" s="51"/>
      <c r="BA216" s="51"/>
      <c r="BB216" s="51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</row>
    <row r="217" spans="1:84" x14ac:dyDescent="0.2">
      <c r="A217" s="167">
        <v>42522</v>
      </c>
      <c r="B217" s="272">
        <v>5.2160000000000002</v>
      </c>
      <c r="C217" s="48"/>
      <c r="D217" s="48"/>
      <c r="E217" s="48"/>
      <c r="F217" s="48"/>
      <c r="G217" s="331"/>
      <c r="H217" s="331"/>
      <c r="I217" s="331"/>
      <c r="J217" s="332"/>
      <c r="K217" s="331"/>
      <c r="L217" s="333"/>
      <c r="M217" s="333"/>
      <c r="N217" s="332"/>
      <c r="O217" s="336"/>
      <c r="P217" s="332"/>
      <c r="Q217" s="332"/>
      <c r="S217" s="332"/>
      <c r="T217" s="332"/>
      <c r="U217" s="332"/>
      <c r="V217" s="332"/>
      <c r="W217" s="332"/>
      <c r="X217" s="332"/>
      <c r="Y217" s="48"/>
      <c r="Z217" s="48"/>
      <c r="AA217" s="50"/>
      <c r="AB217" s="48"/>
      <c r="AC217" s="48"/>
      <c r="AD217" s="48"/>
      <c r="AE217" s="48"/>
      <c r="AF217" s="48"/>
      <c r="AG217" s="335"/>
      <c r="AH217" s="48"/>
      <c r="AI217" s="278">
        <v>1.4899605382006791</v>
      </c>
      <c r="AJ217" s="289">
        <v>6.1648782788391414E-2</v>
      </c>
      <c r="AK217" s="289">
        <v>6.3348696072393892E-2</v>
      </c>
      <c r="AL217" s="165">
        <v>0.39510857379628517</v>
      </c>
      <c r="AM217" s="188">
        <v>0.38527237124424968</v>
      </c>
      <c r="AN217" s="48"/>
      <c r="AO217" s="48"/>
      <c r="AP217" s="48"/>
      <c r="AQ217" s="48"/>
      <c r="AR217" s="48"/>
      <c r="AS217" s="48"/>
      <c r="AT217" s="267"/>
      <c r="AU217" s="48"/>
      <c r="AV217" s="48"/>
      <c r="AW217" s="48"/>
      <c r="AX217" s="48"/>
      <c r="AY217" s="48"/>
      <c r="AZ217" s="51"/>
      <c r="BA217" s="51"/>
      <c r="BB217" s="51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</row>
    <row r="218" spans="1:84" x14ac:dyDescent="0.2">
      <c r="A218" s="167">
        <v>42552</v>
      </c>
      <c r="B218" s="272">
        <v>5.2429999999999994</v>
      </c>
      <c r="C218" s="48"/>
      <c r="D218" s="48"/>
      <c r="E218" s="48"/>
      <c r="F218" s="48"/>
      <c r="G218" s="331"/>
      <c r="H218" s="331"/>
      <c r="I218" s="331"/>
      <c r="J218" s="332"/>
      <c r="K218" s="331"/>
      <c r="L218" s="333"/>
      <c r="M218" s="333"/>
      <c r="N218" s="332"/>
      <c r="O218" s="336"/>
      <c r="P218" s="337"/>
      <c r="Q218" s="338"/>
      <c r="S218" s="338"/>
      <c r="T218" s="66"/>
      <c r="U218" s="165"/>
      <c r="V218" s="165"/>
      <c r="W218" s="48"/>
      <c r="X218" s="48"/>
      <c r="Y218" s="48"/>
      <c r="Z218" s="48"/>
      <c r="AA218" s="50"/>
      <c r="AB218" s="48"/>
      <c r="AC218" s="48"/>
      <c r="AD218" s="48"/>
      <c r="AE218" s="48"/>
      <c r="AF218" s="48"/>
      <c r="AG218" s="335"/>
      <c r="AH218" s="48"/>
      <c r="AI218" s="278">
        <v>1.4894815275731978</v>
      </c>
      <c r="AJ218" s="289">
        <v>6.1662752401398624E-2</v>
      </c>
      <c r="AK218" s="289">
        <v>6.3375167609694305E-2</v>
      </c>
      <c r="AL218" s="165">
        <v>0.39306112946237531</v>
      </c>
      <c r="AM218" s="188">
        <v>0.38315267771025036</v>
      </c>
      <c r="AN218" s="48"/>
      <c r="AO218" s="48"/>
      <c r="AP218" s="48"/>
      <c r="AQ218" s="48"/>
      <c r="AR218" s="48"/>
      <c r="AS218" s="48"/>
      <c r="AT218" s="267"/>
      <c r="AU218" s="48"/>
      <c r="AV218" s="48"/>
      <c r="AW218" s="48"/>
      <c r="AX218" s="48"/>
      <c r="AY218" s="48"/>
      <c r="AZ218" s="51"/>
      <c r="BA218" s="51"/>
      <c r="BB218" s="51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</row>
    <row r="219" spans="1:84" x14ac:dyDescent="0.2">
      <c r="A219" s="167">
        <v>42583</v>
      </c>
      <c r="B219" s="272">
        <v>5.2629999999999999</v>
      </c>
      <c r="C219" s="48"/>
      <c r="D219" s="48"/>
      <c r="E219" s="48"/>
      <c r="F219" s="48"/>
      <c r="G219" s="331"/>
      <c r="H219" s="331"/>
      <c r="I219" s="331"/>
      <c r="J219" s="332"/>
      <c r="K219" s="331"/>
      <c r="L219" s="333"/>
      <c r="M219" s="333"/>
      <c r="N219" s="332"/>
      <c r="O219" s="336"/>
      <c r="P219" s="337"/>
      <c r="Q219" s="338"/>
      <c r="S219" s="338"/>
      <c r="T219" s="66"/>
      <c r="U219" s="165"/>
      <c r="V219" s="165"/>
      <c r="W219" s="48"/>
      <c r="X219" s="48"/>
      <c r="Y219" s="48"/>
      <c r="Z219" s="48"/>
      <c r="AA219" s="50"/>
      <c r="AB219" s="48"/>
      <c r="AC219" s="48"/>
      <c r="AD219" s="48"/>
      <c r="AE219" s="48"/>
      <c r="AF219" s="48"/>
      <c r="AG219" s="335"/>
      <c r="AH219" s="48"/>
      <c r="AI219" s="278">
        <v>1.4889836064436979</v>
      </c>
      <c r="AJ219" s="289">
        <v>6.1677187668240915E-2</v>
      </c>
      <c r="AK219" s="289">
        <v>6.34025215318159E-2</v>
      </c>
      <c r="AL219" s="165">
        <v>0.39095566878569987</v>
      </c>
      <c r="AM219" s="188">
        <v>0.38097289376187143</v>
      </c>
      <c r="AN219" s="48"/>
      <c r="AO219" s="48"/>
      <c r="AP219" s="48"/>
      <c r="AQ219" s="48"/>
      <c r="AR219" s="48"/>
      <c r="AS219" s="48"/>
      <c r="AT219" s="267"/>
      <c r="AU219" s="48"/>
      <c r="AV219" s="48"/>
      <c r="AW219" s="48"/>
      <c r="AX219" s="48"/>
      <c r="AY219" s="48"/>
      <c r="AZ219" s="51"/>
      <c r="BA219" s="51"/>
      <c r="BB219" s="51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</row>
    <row r="220" spans="1:84" x14ac:dyDescent="0.2">
      <c r="A220" s="167">
        <v>42614</v>
      </c>
      <c r="B220" s="272">
        <v>5.2529999999999992</v>
      </c>
      <c r="C220" s="48"/>
      <c r="D220" s="48"/>
      <c r="E220" s="48"/>
      <c r="F220" s="48"/>
      <c r="G220" s="331"/>
      <c r="H220" s="331"/>
      <c r="I220" s="331"/>
      <c r="J220" s="332"/>
      <c r="K220" s="331"/>
      <c r="L220" s="333"/>
      <c r="M220" s="333"/>
      <c r="N220" s="332"/>
      <c r="O220" s="336"/>
      <c r="P220" s="337"/>
      <c r="Q220" s="338"/>
      <c r="S220" s="338"/>
      <c r="T220" s="66"/>
      <c r="U220" s="165"/>
      <c r="V220" s="165"/>
      <c r="W220" s="48"/>
      <c r="X220" s="48"/>
      <c r="Y220" s="48"/>
      <c r="Z220" s="48"/>
      <c r="AA220" s="50"/>
      <c r="AB220" s="48"/>
      <c r="AC220" s="48"/>
      <c r="AD220" s="48"/>
      <c r="AE220" s="48"/>
      <c r="AF220" s="48"/>
      <c r="AG220" s="335"/>
      <c r="AH220" s="48"/>
      <c r="AI220" s="278">
        <v>1.4884826967514349</v>
      </c>
      <c r="AJ220" s="289">
        <v>6.1691622935152103E-2</v>
      </c>
      <c r="AK220" s="289">
        <v>6.3429875454185311E-2</v>
      </c>
      <c r="AL220" s="165">
        <v>0.3888605624157942</v>
      </c>
      <c r="AM220" s="188">
        <v>0.37880380798752689</v>
      </c>
      <c r="AN220" s="48"/>
      <c r="AO220" s="48"/>
      <c r="AP220" s="48"/>
      <c r="AQ220" s="48"/>
      <c r="AR220" s="48"/>
      <c r="AS220" s="48"/>
      <c r="AT220" s="267"/>
      <c r="AU220" s="48"/>
      <c r="AV220" s="48"/>
      <c r="AW220" s="48"/>
      <c r="AX220" s="48"/>
      <c r="AY220" s="48"/>
      <c r="AZ220" s="51"/>
      <c r="BA220" s="51"/>
      <c r="BB220" s="51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</row>
    <row r="221" spans="1:84" x14ac:dyDescent="0.2">
      <c r="A221" s="167">
        <v>42644</v>
      </c>
      <c r="B221" s="272">
        <v>5.2629999999999999</v>
      </c>
      <c r="C221" s="48"/>
      <c r="D221" s="48"/>
      <c r="E221" s="48"/>
      <c r="F221" s="48"/>
      <c r="G221" s="331"/>
      <c r="H221" s="331"/>
      <c r="I221" s="331"/>
      <c r="J221" s="332"/>
      <c r="K221" s="331"/>
      <c r="L221" s="333"/>
      <c r="M221" s="333"/>
      <c r="N221" s="332"/>
      <c r="O221" s="336"/>
      <c r="P221" s="337"/>
      <c r="Q221" s="338"/>
      <c r="S221" s="338"/>
      <c r="T221" s="48"/>
      <c r="U221" s="48"/>
      <c r="V221" s="48"/>
      <c r="W221" s="48"/>
      <c r="X221" s="48"/>
      <c r="Y221" s="48"/>
      <c r="Z221" s="48"/>
      <c r="AA221" s="50"/>
      <c r="AB221" s="48"/>
      <c r="AC221" s="48"/>
      <c r="AD221" s="48"/>
      <c r="AE221" s="48"/>
      <c r="AF221" s="48"/>
      <c r="AG221" s="335"/>
      <c r="AH221" s="48"/>
      <c r="AI221" s="278">
        <v>1.4879951029632879</v>
      </c>
      <c r="AJ221" s="289">
        <v>6.1705592548357807E-2</v>
      </c>
      <c r="AK221" s="289">
        <v>6.3456346992198903E-2</v>
      </c>
      <c r="AL221" s="165">
        <v>0.3868428558957886</v>
      </c>
      <c r="AM221" s="188">
        <v>0.37671483978355297</v>
      </c>
      <c r="AN221" s="48"/>
      <c r="AO221" s="48"/>
      <c r="AP221" s="48"/>
      <c r="AQ221" s="48"/>
      <c r="AR221" s="48"/>
      <c r="AS221" s="48"/>
      <c r="AT221" s="267"/>
      <c r="AU221" s="48"/>
      <c r="AV221" s="48"/>
      <c r="AW221" s="48"/>
      <c r="AX221" s="48"/>
      <c r="AY221" s="48"/>
      <c r="AZ221" s="51"/>
      <c r="BA221" s="51"/>
      <c r="BB221" s="51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</row>
    <row r="222" spans="1:84" x14ac:dyDescent="0.2">
      <c r="A222" s="167">
        <v>42675</v>
      </c>
      <c r="B222" s="272">
        <v>5.4079999999999995</v>
      </c>
      <c r="C222" s="48"/>
      <c r="D222" s="48"/>
      <c r="E222" s="48"/>
      <c r="F222" s="48"/>
      <c r="G222" s="331"/>
      <c r="H222" s="331"/>
      <c r="I222" s="331"/>
      <c r="J222" s="332"/>
      <c r="K222" s="331"/>
      <c r="L222" s="333"/>
      <c r="M222" s="333"/>
      <c r="N222" s="332"/>
      <c r="O222" s="336"/>
      <c r="P222" s="337"/>
      <c r="Q222" s="338"/>
      <c r="S222" s="338"/>
      <c r="T222" s="48"/>
      <c r="U222" s="48"/>
      <c r="V222" s="48"/>
      <c r="W222" s="48"/>
      <c r="X222" s="48"/>
      <c r="Y222" s="48"/>
      <c r="Z222" s="48"/>
      <c r="AA222" s="50"/>
      <c r="AB222" s="48"/>
      <c r="AC222" s="48"/>
      <c r="AD222" s="48"/>
      <c r="AE222" s="48"/>
      <c r="AF222" s="48"/>
      <c r="AG222" s="335"/>
      <c r="AH222" s="48"/>
      <c r="AI222" s="278">
        <v>1.4874883219819315</v>
      </c>
      <c r="AJ222" s="289">
        <v>6.1720027815404914E-2</v>
      </c>
      <c r="AK222" s="289">
        <v>6.3483700915056812E-2</v>
      </c>
      <c r="AL222" s="165">
        <v>0.38476799128660633</v>
      </c>
      <c r="AM222" s="188">
        <v>0.37456668436601565</v>
      </c>
      <c r="AN222" s="48"/>
      <c r="AO222" s="48"/>
      <c r="AP222" s="48"/>
      <c r="AQ222" s="48"/>
      <c r="AR222" s="48"/>
      <c r="AS222" s="48"/>
      <c r="AT222" s="267"/>
      <c r="AU222" s="48"/>
      <c r="AV222" s="48"/>
      <c r="AW222" s="48"/>
      <c r="AX222" s="48"/>
      <c r="AY222" s="48"/>
      <c r="AZ222" s="51"/>
      <c r="BA222" s="51"/>
      <c r="BB222" s="51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</row>
    <row r="223" spans="1:84" x14ac:dyDescent="0.2">
      <c r="A223" s="167">
        <v>42705</v>
      </c>
      <c r="B223" s="272">
        <v>5.543000000000001</v>
      </c>
      <c r="C223" s="48"/>
      <c r="D223" s="48"/>
      <c r="E223" s="48"/>
      <c r="F223" s="48"/>
      <c r="G223" s="331"/>
      <c r="H223" s="331"/>
      <c r="I223" s="331"/>
      <c r="J223" s="332"/>
      <c r="K223" s="331"/>
      <c r="L223" s="333"/>
      <c r="M223" s="333"/>
      <c r="N223" s="332"/>
      <c r="O223" s="336"/>
      <c r="P223" s="337"/>
      <c r="Q223" s="338"/>
      <c r="S223" s="338"/>
      <c r="T223" s="48"/>
      <c r="U223" s="48"/>
      <c r="V223" s="48"/>
      <c r="W223" s="48"/>
      <c r="X223" s="48"/>
      <c r="Y223" s="48"/>
      <c r="Z223" s="48"/>
      <c r="AA223" s="50"/>
      <c r="AB223" s="48"/>
      <c r="AC223" s="48"/>
      <c r="AD223" s="48"/>
      <c r="AE223" s="48"/>
      <c r="AF223" s="48"/>
      <c r="AG223" s="335"/>
      <c r="AH223" s="48"/>
      <c r="AI223" s="278">
        <v>1.4869950523910214</v>
      </c>
      <c r="AJ223" s="289">
        <v>6.1733997428742513E-2</v>
      </c>
      <c r="AK223" s="289">
        <v>6.3510172453543415E-2</v>
      </c>
      <c r="AL223" s="165">
        <v>0.38276978869559047</v>
      </c>
      <c r="AM223" s="188">
        <v>0.37249789397584848</v>
      </c>
      <c r="AN223" s="48"/>
      <c r="AO223" s="48"/>
      <c r="AP223" s="48"/>
      <c r="AQ223" s="48"/>
      <c r="AR223" s="48"/>
      <c r="AS223" s="48"/>
      <c r="AT223" s="267"/>
      <c r="AU223" s="48"/>
      <c r="AV223" s="48"/>
      <c r="AW223" s="48"/>
      <c r="AX223" s="48"/>
      <c r="AY223" s="48"/>
      <c r="AZ223" s="51"/>
      <c r="BA223" s="51"/>
      <c r="BB223" s="51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</row>
    <row r="224" spans="1:84" x14ac:dyDescent="0.2">
      <c r="A224" s="167">
        <v>42736</v>
      </c>
      <c r="B224" s="272">
        <v>5.6230000000000011</v>
      </c>
      <c r="C224" s="48"/>
      <c r="D224" s="48"/>
      <c r="E224" s="48"/>
      <c r="F224" s="48"/>
      <c r="G224" s="331"/>
      <c r="H224" s="331"/>
      <c r="I224" s="331"/>
      <c r="J224" s="332"/>
      <c r="K224" s="331"/>
      <c r="L224" s="333"/>
      <c r="M224" s="333"/>
      <c r="N224" s="332"/>
      <c r="O224" s="336"/>
      <c r="P224" s="337"/>
      <c r="Q224" s="338"/>
      <c r="S224" s="338"/>
      <c r="T224" s="48"/>
      <c r="U224" s="48"/>
      <c r="V224" s="48"/>
      <c r="W224" s="48"/>
      <c r="X224" s="48"/>
      <c r="Y224" s="48"/>
      <c r="Z224" s="48"/>
      <c r="AA224" s="50"/>
      <c r="AB224" s="48"/>
      <c r="AC224" s="48"/>
      <c r="AD224" s="48"/>
      <c r="AE224" s="48"/>
      <c r="AF224" s="48"/>
      <c r="AG224" s="335"/>
      <c r="AH224" s="48"/>
      <c r="AI224" s="278">
        <v>1.4864824127403349</v>
      </c>
      <c r="AJ224" s="289">
        <v>6.1748432695926295E-2</v>
      </c>
      <c r="AK224" s="289">
        <v>6.3537526376889419E-2</v>
      </c>
      <c r="AL224" s="165">
        <v>0.38071499077122722</v>
      </c>
      <c r="AM224" s="188">
        <v>0.3703705091937371</v>
      </c>
      <c r="AN224" s="48"/>
      <c r="AO224" s="48"/>
      <c r="AP224" s="48"/>
      <c r="AQ224" s="48"/>
      <c r="AR224" s="48"/>
      <c r="AS224" s="48"/>
      <c r="AT224" s="267"/>
      <c r="AU224" s="48"/>
      <c r="AV224" s="48"/>
      <c r="AW224" s="48"/>
      <c r="AX224" s="48"/>
      <c r="AY224" s="48"/>
      <c r="AZ224" s="51"/>
      <c r="BA224" s="51"/>
      <c r="BB224" s="51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</row>
    <row r="225" spans="1:84" x14ac:dyDescent="0.2">
      <c r="A225" s="167">
        <v>42767</v>
      </c>
      <c r="B225" s="272">
        <v>5.503000000000001</v>
      </c>
      <c r="C225" s="48"/>
      <c r="D225" s="48"/>
      <c r="E225" s="48"/>
      <c r="F225" s="48"/>
      <c r="G225" s="331"/>
      <c r="H225" s="331"/>
      <c r="I225" s="331"/>
      <c r="J225" s="332"/>
      <c r="K225" s="331"/>
      <c r="L225" s="333"/>
      <c r="M225" s="333"/>
      <c r="N225" s="332"/>
      <c r="O225" s="336"/>
      <c r="P225" s="337"/>
      <c r="Q225" s="338"/>
      <c r="S225" s="338"/>
      <c r="T225" s="48"/>
      <c r="U225" s="48"/>
      <c r="V225" s="48"/>
      <c r="W225" s="48"/>
      <c r="X225" s="48"/>
      <c r="Y225" s="48"/>
      <c r="Z225" s="48"/>
      <c r="AA225" s="50"/>
      <c r="AB225" s="48"/>
      <c r="AC225" s="48"/>
      <c r="AD225" s="48"/>
      <c r="AE225" s="48"/>
      <c r="AF225" s="48"/>
      <c r="AG225" s="335"/>
      <c r="AH225" s="48"/>
      <c r="AI225" s="278">
        <v>1.4859668006126219</v>
      </c>
      <c r="AJ225" s="289">
        <v>6.1762867963179008E-2</v>
      </c>
      <c r="AK225" s="289">
        <v>6.3564880300484017E-2</v>
      </c>
      <c r="AL225" s="165">
        <v>0.37867032399010186</v>
      </c>
      <c r="AM225" s="188">
        <v>0.36825361899641113</v>
      </c>
      <c r="AN225" s="48"/>
      <c r="AO225" s="48"/>
      <c r="AP225" s="48"/>
      <c r="AQ225" s="48"/>
      <c r="AR225" s="48"/>
      <c r="AS225" s="48"/>
      <c r="AT225" s="267"/>
      <c r="AU225" s="48"/>
      <c r="AV225" s="48"/>
      <c r="AW225" s="48"/>
      <c r="AX225" s="48"/>
      <c r="AY225" s="48"/>
      <c r="AZ225" s="51"/>
      <c r="BA225" s="51"/>
      <c r="BB225" s="51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</row>
    <row r="226" spans="1:84" x14ac:dyDescent="0.2">
      <c r="A226" s="167">
        <v>42795</v>
      </c>
      <c r="B226" s="272">
        <v>5.3979999999999997</v>
      </c>
      <c r="C226" s="48"/>
      <c r="D226" s="48"/>
      <c r="E226" s="48"/>
      <c r="F226" s="48"/>
      <c r="G226" s="331"/>
      <c r="H226" s="331"/>
      <c r="I226" s="331"/>
      <c r="J226" s="332"/>
      <c r="K226" s="331"/>
      <c r="L226" s="333"/>
      <c r="M226" s="333"/>
      <c r="N226" s="332"/>
      <c r="O226" s="336"/>
      <c r="P226" s="337"/>
      <c r="Q226" s="338"/>
      <c r="S226" s="338"/>
      <c r="T226" s="48"/>
      <c r="U226" s="48"/>
      <c r="V226" s="48"/>
      <c r="W226" s="48"/>
      <c r="X226" s="48"/>
      <c r="Y226" s="48"/>
      <c r="Z226" s="48"/>
      <c r="AA226" s="50"/>
      <c r="AB226" s="48"/>
      <c r="AC226" s="48"/>
      <c r="AD226" s="48"/>
      <c r="AE226" s="48"/>
      <c r="AF226" s="48"/>
      <c r="AG226" s="335"/>
      <c r="AH226" s="48"/>
      <c r="AI226" s="278">
        <v>1.4854985342796638</v>
      </c>
      <c r="AJ226" s="289">
        <v>6.1775906269144504E-2</v>
      </c>
      <c r="AK226" s="289">
        <v>6.3589587070395817E-2</v>
      </c>
      <c r="AL226" s="165">
        <v>0.37683219892591807</v>
      </c>
      <c r="AM226" s="188">
        <v>0.36635057537554666</v>
      </c>
      <c r="AN226" s="48"/>
      <c r="AO226" s="48"/>
      <c r="AP226" s="48"/>
      <c r="AQ226" s="48"/>
      <c r="AR226" s="48"/>
      <c r="AS226" s="48"/>
      <c r="AT226" s="267"/>
      <c r="AU226" s="48"/>
      <c r="AV226" s="48"/>
      <c r="AW226" s="48"/>
      <c r="AX226" s="48"/>
      <c r="AY226" s="48"/>
      <c r="AZ226" s="51"/>
      <c r="BA226" s="51"/>
      <c r="BB226" s="51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</row>
    <row r="227" spans="1:84" x14ac:dyDescent="0.2">
      <c r="A227" s="167">
        <v>42826</v>
      </c>
      <c r="B227" s="272">
        <v>5.3079999999999998</v>
      </c>
      <c r="C227" s="48"/>
      <c r="D227" s="48"/>
      <c r="E227" s="48"/>
      <c r="F227" s="48"/>
      <c r="G227" s="331"/>
      <c r="H227" s="331"/>
      <c r="I227" s="331"/>
      <c r="J227" s="332"/>
      <c r="K227" s="331"/>
      <c r="L227" s="333"/>
      <c r="M227" s="333"/>
      <c r="N227" s="332"/>
      <c r="O227" s="336"/>
      <c r="P227" s="337"/>
      <c r="Q227" s="338"/>
      <c r="S227" s="338"/>
      <c r="T227" s="48"/>
      <c r="U227" s="48"/>
      <c r="V227" s="48"/>
      <c r="W227" s="48"/>
      <c r="X227" s="48"/>
      <c r="Y227" s="48"/>
      <c r="Z227" s="48"/>
      <c r="AA227" s="50"/>
      <c r="AB227" s="48"/>
      <c r="AC227" s="48"/>
      <c r="AD227" s="48"/>
      <c r="AE227" s="48"/>
      <c r="AF227" s="48"/>
      <c r="AG227" s="335"/>
      <c r="AH227" s="48"/>
      <c r="AI227" s="278">
        <v>1.4849772740210692</v>
      </c>
      <c r="AJ227" s="289">
        <v>6.1790341536528209E-2</v>
      </c>
      <c r="AK227" s="289">
        <v>6.3616940994462898E-2</v>
      </c>
      <c r="AL227" s="165">
        <v>0.37480669060682059</v>
      </c>
      <c r="AM227" s="188">
        <v>0.36425354561660617</v>
      </c>
      <c r="AN227" s="48"/>
      <c r="AO227" s="48"/>
      <c r="AP227" s="48"/>
      <c r="AQ227" s="48"/>
      <c r="AR227" s="48"/>
      <c r="AS227" s="48"/>
      <c r="AT227" s="267"/>
      <c r="AU227" s="48"/>
      <c r="AV227" s="48"/>
      <c r="AW227" s="48"/>
      <c r="AX227" s="48"/>
      <c r="AY227" s="48"/>
      <c r="AZ227" s="51"/>
      <c r="BA227" s="51"/>
      <c r="BB227" s="51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</row>
    <row r="228" spans="1:84" x14ac:dyDescent="0.2">
      <c r="A228" s="167">
        <v>42856</v>
      </c>
      <c r="B228" s="272">
        <v>5.2879999999999994</v>
      </c>
      <c r="C228" s="48"/>
      <c r="D228" s="48"/>
      <c r="E228" s="48"/>
      <c r="F228" s="48"/>
      <c r="G228" s="331"/>
      <c r="H228" s="331"/>
      <c r="I228" s="331"/>
      <c r="J228" s="332"/>
      <c r="K228" s="331"/>
      <c r="L228" s="333"/>
      <c r="M228" s="333"/>
      <c r="N228" s="332"/>
      <c r="O228" s="336"/>
      <c r="P228" s="337"/>
      <c r="Q228" s="338"/>
      <c r="S228" s="338"/>
      <c r="T228" s="48"/>
      <c r="U228" s="48"/>
      <c r="V228" s="48"/>
      <c r="W228" s="48"/>
      <c r="X228" s="48"/>
      <c r="Y228" s="48"/>
      <c r="Z228" s="48"/>
      <c r="AA228" s="50"/>
      <c r="AB228" s="48"/>
      <c r="AC228" s="48"/>
      <c r="AD228" s="48"/>
      <c r="AE228" s="48"/>
      <c r="AF228" s="48"/>
      <c r="AG228" s="335"/>
      <c r="AH228" s="48"/>
      <c r="AI228" s="278">
        <v>1.4844700075819099</v>
      </c>
      <c r="AJ228" s="289">
        <v>6.1804311150192207E-2</v>
      </c>
      <c r="AK228" s="289">
        <v>6.3643412534118801E-2</v>
      </c>
      <c r="AL228" s="165">
        <v>0.3728560447604069</v>
      </c>
      <c r="AM228" s="188">
        <v>0.36223404161809108</v>
      </c>
      <c r="AN228" s="48"/>
      <c r="AO228" s="48"/>
      <c r="AP228" s="48"/>
      <c r="AQ228" s="48"/>
      <c r="AR228" s="48"/>
      <c r="AS228" s="48"/>
      <c r="AT228" s="267"/>
      <c r="AU228" s="48"/>
      <c r="AV228" s="48"/>
      <c r="AW228" s="48"/>
      <c r="AX228" s="48"/>
      <c r="AY228" s="48"/>
      <c r="AZ228" s="51"/>
      <c r="BA228" s="51"/>
      <c r="BB228" s="51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</row>
    <row r="229" spans="1:84" x14ac:dyDescent="0.2">
      <c r="A229" s="167">
        <v>42887</v>
      </c>
      <c r="B229" s="272">
        <v>5.3160000000000007</v>
      </c>
      <c r="C229" s="48"/>
      <c r="D229" s="48"/>
      <c r="E229" s="48"/>
      <c r="F229" s="48"/>
      <c r="G229" s="331"/>
      <c r="H229" s="331"/>
      <c r="I229" s="331"/>
      <c r="J229" s="332"/>
      <c r="K229" s="331"/>
      <c r="L229" s="333"/>
      <c r="M229" s="333"/>
      <c r="N229" s="332"/>
      <c r="O229" s="336"/>
      <c r="P229" s="337"/>
      <c r="Q229" s="338"/>
      <c r="S229" s="338"/>
      <c r="T229" s="48"/>
      <c r="U229" s="48"/>
      <c r="V229" s="48"/>
      <c r="W229" s="48"/>
      <c r="X229" s="48"/>
      <c r="Y229" s="48"/>
      <c r="Z229" s="48"/>
      <c r="AA229" s="50"/>
      <c r="AB229" s="48"/>
      <c r="AC229" s="48"/>
      <c r="AD229" s="48"/>
      <c r="AE229" s="48"/>
      <c r="AF229" s="48"/>
      <c r="AG229" s="335"/>
      <c r="AH229" s="48"/>
      <c r="AI229" s="278">
        <v>1.4839429204722256</v>
      </c>
      <c r="AJ229" s="289">
        <v>6.1818746417712712E-2</v>
      </c>
      <c r="AK229" s="289">
        <v>6.3670766458674408E-2</v>
      </c>
      <c r="AL229" s="165">
        <v>0.37085017528306574</v>
      </c>
      <c r="AM229" s="188">
        <v>0.36015739016177306</v>
      </c>
      <c r="AN229" s="48"/>
      <c r="AO229" s="48"/>
      <c r="AP229" s="48"/>
      <c r="AQ229" s="48"/>
      <c r="AR229" s="48"/>
      <c r="AS229" s="48"/>
      <c r="AT229" s="267"/>
      <c r="AU229" s="48"/>
      <c r="AV229" s="48"/>
      <c r="AW229" s="48"/>
      <c r="AX229" s="48"/>
      <c r="AY229" s="48"/>
      <c r="AZ229" s="51"/>
      <c r="BA229" s="51"/>
      <c r="BB229" s="51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</row>
    <row r="230" spans="1:84" x14ac:dyDescent="0.2">
      <c r="A230" s="167">
        <v>42917</v>
      </c>
      <c r="B230" s="272">
        <v>5.343</v>
      </c>
      <c r="C230" s="48"/>
      <c r="D230" s="48"/>
      <c r="E230" s="48"/>
      <c r="F230" s="48"/>
      <c r="G230" s="331"/>
      <c r="H230" s="331"/>
      <c r="I230" s="331"/>
      <c r="J230" s="332"/>
      <c r="K230" s="331"/>
      <c r="L230" s="333"/>
      <c r="M230" s="333"/>
      <c r="N230" s="332"/>
      <c r="O230" s="336"/>
      <c r="P230" s="337"/>
      <c r="Q230" s="338"/>
      <c r="S230" s="338"/>
      <c r="T230" s="48"/>
      <c r="U230" s="48"/>
      <c r="V230" s="48"/>
      <c r="W230" s="48"/>
      <c r="X230" s="48"/>
      <c r="Y230" s="48"/>
      <c r="Z230" s="48"/>
      <c r="AA230" s="50"/>
      <c r="AB230" s="48"/>
      <c r="AC230" s="48"/>
      <c r="AD230" s="48"/>
      <c r="AE230" s="48"/>
      <c r="AF230" s="48"/>
      <c r="AG230" s="335"/>
      <c r="AH230" s="48"/>
      <c r="AI230" s="278">
        <v>1.4834300214607747</v>
      </c>
      <c r="AJ230" s="289">
        <v>6.1832716031508222E-2</v>
      </c>
      <c r="AK230" s="289">
        <v>6.3697237998802822E-2</v>
      </c>
      <c r="AL230" s="165">
        <v>0.36891845205610202</v>
      </c>
      <c r="AM230" s="188">
        <v>0.35815753092333702</v>
      </c>
      <c r="AN230" s="48"/>
      <c r="AO230" s="48"/>
      <c r="AP230" s="48"/>
      <c r="AQ230" s="48"/>
      <c r="AR230" s="48"/>
      <c r="AS230" s="48"/>
      <c r="AT230" s="267"/>
      <c r="AU230" s="48"/>
      <c r="AV230" s="48"/>
      <c r="AW230" s="48"/>
      <c r="AX230" s="48"/>
      <c r="AY230" s="48"/>
      <c r="AZ230" s="51"/>
      <c r="BA230" s="51"/>
      <c r="BB230" s="51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</row>
    <row r="231" spans="1:84" x14ac:dyDescent="0.2">
      <c r="A231" s="167">
        <v>42948</v>
      </c>
      <c r="B231" s="272">
        <v>5.3629999999999995</v>
      </c>
      <c r="C231" s="48"/>
      <c r="D231" s="48"/>
      <c r="E231" s="48"/>
      <c r="F231" s="48"/>
      <c r="G231" s="331"/>
      <c r="H231" s="331"/>
      <c r="I231" s="331"/>
      <c r="J231" s="332"/>
      <c r="K231" s="331"/>
      <c r="L231" s="333"/>
      <c r="M231" s="333"/>
      <c r="N231" s="332"/>
      <c r="O231" s="336"/>
      <c r="P231" s="337"/>
      <c r="Q231" s="338"/>
      <c r="S231" s="338"/>
      <c r="T231" s="48"/>
      <c r="U231" s="48"/>
      <c r="V231" s="48"/>
      <c r="W231" s="48"/>
      <c r="X231" s="48"/>
      <c r="Y231" s="48"/>
      <c r="Z231" s="48"/>
      <c r="AA231" s="50"/>
      <c r="AB231" s="48"/>
      <c r="AC231" s="48"/>
      <c r="AD231" s="48"/>
      <c r="AE231" s="48"/>
      <c r="AF231" s="48"/>
      <c r="AG231" s="335"/>
      <c r="AH231" s="48"/>
      <c r="AI231" s="278">
        <v>1.4828971205862975</v>
      </c>
      <c r="AJ231" s="289">
        <v>6.1847151299164516E-2</v>
      </c>
      <c r="AK231" s="289">
        <v>6.372459192384651E-2</v>
      </c>
      <c r="AL231" s="165">
        <v>0.36693205080318958</v>
      </c>
      <c r="AM231" s="188">
        <v>0.3561011005149699</v>
      </c>
      <c r="AN231" s="48"/>
      <c r="AO231" s="48"/>
      <c r="AP231" s="48"/>
      <c r="AQ231" s="48"/>
      <c r="AR231" s="48"/>
      <c r="AS231" s="48"/>
      <c r="AT231" s="267"/>
      <c r="AU231" s="48"/>
      <c r="AV231" s="48"/>
      <c r="AW231" s="48"/>
      <c r="AX231" s="48"/>
      <c r="AY231" s="48"/>
      <c r="AZ231" s="51"/>
      <c r="BA231" s="51"/>
      <c r="BB231" s="51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</row>
    <row r="232" spans="1:84" x14ac:dyDescent="0.2">
      <c r="A232" s="167">
        <v>42979</v>
      </c>
      <c r="B232" s="272">
        <v>5.3529999999999998</v>
      </c>
      <c r="C232" s="48"/>
      <c r="D232" s="48"/>
      <c r="E232" s="48"/>
      <c r="F232" s="48"/>
      <c r="G232" s="331"/>
      <c r="H232" s="331"/>
      <c r="I232" s="331"/>
      <c r="J232" s="332"/>
      <c r="K232" s="331"/>
      <c r="L232" s="333"/>
      <c r="M232" s="333"/>
      <c r="N232" s="332"/>
      <c r="O232" s="336"/>
      <c r="P232" s="337"/>
      <c r="Q232" s="338"/>
      <c r="S232" s="338"/>
      <c r="T232" s="48"/>
      <c r="U232" s="48"/>
      <c r="V232" s="48"/>
      <c r="W232" s="48"/>
      <c r="X232" s="48"/>
      <c r="Y232" s="48"/>
      <c r="Z232" s="48"/>
      <c r="AA232" s="50"/>
      <c r="AB232" s="48"/>
      <c r="AC232" s="48"/>
      <c r="AD232" s="48"/>
      <c r="AE232" s="48"/>
      <c r="AF232" s="48"/>
      <c r="AG232" s="335"/>
      <c r="AH232" s="48"/>
      <c r="AI232" s="278">
        <v>1.4823612702333446</v>
      </c>
      <c r="AJ232" s="289">
        <v>6.1861586566890621E-2</v>
      </c>
      <c r="AK232" s="289">
        <v>6.3751945849138E-2</v>
      </c>
      <c r="AL232" s="165">
        <v>0.36495547825852942</v>
      </c>
      <c r="AM232" s="188">
        <v>0.3540548863415795</v>
      </c>
      <c r="AN232" s="48"/>
      <c r="AO232" s="48"/>
      <c r="AP232" s="48"/>
      <c r="AQ232" s="48"/>
      <c r="AR232" s="48"/>
      <c r="AS232" s="48"/>
      <c r="AT232" s="267"/>
      <c r="AU232" s="48"/>
      <c r="AV232" s="48"/>
      <c r="AW232" s="48"/>
      <c r="AX232" s="48"/>
      <c r="AY232" s="48"/>
      <c r="AZ232" s="51"/>
      <c r="BA232" s="51"/>
      <c r="BB232" s="51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</row>
    <row r="233" spans="1:84" x14ac:dyDescent="0.2">
      <c r="A233" s="167">
        <v>43009</v>
      </c>
      <c r="B233" s="272">
        <v>5.3629999999999995</v>
      </c>
      <c r="C233" s="48"/>
      <c r="D233" s="48"/>
      <c r="E233" s="48"/>
      <c r="F233" s="48"/>
      <c r="G233" s="331"/>
      <c r="H233" s="331"/>
      <c r="I233" s="331"/>
      <c r="J233" s="332"/>
      <c r="K233" s="331"/>
      <c r="L233" s="333"/>
      <c r="M233" s="333"/>
      <c r="N233" s="332"/>
      <c r="O233" s="336"/>
      <c r="P233" s="337"/>
      <c r="Q233" s="338"/>
      <c r="S233" s="338"/>
      <c r="T233" s="48"/>
      <c r="U233" s="48"/>
      <c r="V233" s="48"/>
      <c r="W233" s="48"/>
      <c r="X233" s="48"/>
      <c r="Y233" s="48"/>
      <c r="Z233" s="48"/>
      <c r="AA233" s="50"/>
      <c r="AB233" s="48"/>
      <c r="AC233" s="48"/>
      <c r="AD233" s="48"/>
      <c r="AE233" s="48"/>
      <c r="AF233" s="48"/>
      <c r="AG233" s="335"/>
      <c r="AH233" s="48"/>
      <c r="AI233" s="278">
        <v>1.4818399003112448</v>
      </c>
      <c r="AJ233" s="289">
        <v>6.1875556180884611E-2</v>
      </c>
      <c r="AK233" s="289">
        <v>6.3778417389979608E-2</v>
      </c>
      <c r="AL233" s="165">
        <v>0.3630519833169159</v>
      </c>
      <c r="AM233" s="188">
        <v>0.35208436830244699</v>
      </c>
      <c r="AN233" s="48"/>
      <c r="AO233" s="48"/>
      <c r="AP233" s="48"/>
      <c r="AQ233" s="48"/>
      <c r="AR233" s="48"/>
      <c r="AS233" s="48"/>
      <c r="AT233" s="267"/>
      <c r="AU233" s="48"/>
      <c r="AV233" s="48"/>
      <c r="AW233" s="48"/>
      <c r="AX233" s="48"/>
      <c r="AY233" s="48"/>
      <c r="AZ233" s="51"/>
      <c r="BA233" s="51"/>
      <c r="BB233" s="51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</row>
    <row r="234" spans="1:84" x14ac:dyDescent="0.2">
      <c r="A234" s="167">
        <v>43040</v>
      </c>
      <c r="B234" s="272">
        <v>5.5080000000000009</v>
      </c>
      <c r="C234" s="48"/>
      <c r="D234" s="48"/>
      <c r="E234" s="48"/>
      <c r="F234" s="48"/>
      <c r="G234" s="331"/>
      <c r="H234" s="331"/>
      <c r="I234" s="331"/>
      <c r="J234" s="332"/>
      <c r="K234" s="331"/>
      <c r="L234" s="333"/>
      <c r="M234" s="333"/>
      <c r="N234" s="332"/>
      <c r="O234" s="336"/>
      <c r="P234" s="337"/>
      <c r="Q234" s="338"/>
      <c r="S234" s="338"/>
      <c r="T234" s="48"/>
      <c r="U234" s="48"/>
      <c r="V234" s="48"/>
      <c r="W234" s="48"/>
      <c r="X234" s="48"/>
      <c r="Y234" s="48"/>
      <c r="Z234" s="48"/>
      <c r="AA234" s="50"/>
      <c r="AB234" s="48"/>
      <c r="AC234" s="48"/>
      <c r="AD234" s="48"/>
      <c r="AE234" s="48"/>
      <c r="AF234" s="48"/>
      <c r="AG234" s="335"/>
      <c r="AH234" s="48"/>
      <c r="AI234" s="278">
        <v>1.4812982561816912</v>
      </c>
      <c r="AJ234" s="289">
        <v>6.1889991448746504E-2</v>
      </c>
      <c r="AK234" s="289">
        <v>6.380577131575961E-2</v>
      </c>
      <c r="AL234" s="165">
        <v>0.36109462406590526</v>
      </c>
      <c r="AM234" s="188">
        <v>0.3500581393621785</v>
      </c>
      <c r="AN234" s="48"/>
      <c r="AO234" s="48"/>
      <c r="AP234" s="48"/>
      <c r="AQ234" s="48"/>
      <c r="AR234" s="48"/>
      <c r="AS234" s="48"/>
      <c r="AT234" s="267"/>
      <c r="AU234" s="48"/>
      <c r="AV234" s="48"/>
      <c r="AW234" s="48"/>
      <c r="AX234" s="48"/>
      <c r="AY234" s="48"/>
      <c r="AZ234" s="51"/>
      <c r="BA234" s="51"/>
      <c r="BB234" s="51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</row>
    <row r="235" spans="1:84" x14ac:dyDescent="0.2">
      <c r="A235" s="167">
        <v>43070</v>
      </c>
      <c r="B235" s="272">
        <v>5.6430000000000007</v>
      </c>
      <c r="C235" s="48"/>
      <c r="D235" s="48"/>
      <c r="E235" s="48"/>
      <c r="F235" s="48"/>
      <c r="G235" s="331"/>
      <c r="H235" s="331"/>
      <c r="I235" s="331"/>
      <c r="J235" s="332"/>
      <c r="K235" s="331"/>
      <c r="L235" s="333"/>
      <c r="M235" s="333"/>
      <c r="N235" s="332"/>
      <c r="O235" s="336"/>
      <c r="P235" s="337"/>
      <c r="Q235" s="338"/>
      <c r="S235" s="338"/>
      <c r="T235" s="48"/>
      <c r="U235" s="48"/>
      <c r="V235" s="48"/>
      <c r="W235" s="48"/>
      <c r="X235" s="48"/>
      <c r="Y235" s="48"/>
      <c r="Z235" s="48"/>
      <c r="AA235" s="50"/>
      <c r="AB235" s="48"/>
      <c r="AC235" s="48"/>
      <c r="AD235" s="48"/>
      <c r="AE235" s="48"/>
      <c r="AF235" s="48"/>
      <c r="AG235" s="335"/>
      <c r="AH235" s="48"/>
      <c r="AI235" s="278">
        <v>1.4807712858560036</v>
      </c>
      <c r="AJ235" s="289">
        <v>6.1903961062872014E-2</v>
      </c>
      <c r="AK235" s="289">
        <v>6.3832242857073715E-2</v>
      </c>
      <c r="AL235" s="165">
        <v>0.35920964145603446</v>
      </c>
      <c r="AM235" s="188">
        <v>0.34810688656461136</v>
      </c>
      <c r="AN235" s="48"/>
      <c r="AO235" s="48"/>
      <c r="AP235" s="48"/>
      <c r="AQ235" s="48"/>
      <c r="AR235" s="48"/>
      <c r="AS235" s="48"/>
      <c r="AT235" s="267"/>
      <c r="AU235" s="48"/>
      <c r="AV235" s="48"/>
      <c r="AW235" s="48"/>
      <c r="AX235" s="48"/>
      <c r="AY235" s="48"/>
      <c r="AZ235" s="51"/>
      <c r="BA235" s="51"/>
      <c r="BB235" s="51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</row>
    <row r="236" spans="1:84" x14ac:dyDescent="0.2">
      <c r="A236" s="167">
        <v>43101</v>
      </c>
      <c r="B236" s="272">
        <v>5.7230000000000008</v>
      </c>
      <c r="C236" s="48"/>
      <c r="D236" s="48"/>
      <c r="E236" s="48"/>
      <c r="F236" s="48"/>
      <c r="G236" s="331"/>
      <c r="H236" s="331"/>
      <c r="I236" s="331"/>
      <c r="J236" s="332"/>
      <c r="K236" s="331"/>
      <c r="L236" s="333"/>
      <c r="M236" s="333"/>
      <c r="N236" s="332"/>
      <c r="O236" s="336"/>
      <c r="P236" s="337"/>
      <c r="Q236" s="338"/>
      <c r="S236" s="338"/>
      <c r="T236" s="48"/>
      <c r="U236" s="48"/>
      <c r="V236" s="48"/>
      <c r="W236" s="48"/>
      <c r="X236" s="48"/>
      <c r="Y236" s="48"/>
      <c r="Z236" s="48"/>
      <c r="AA236" s="50"/>
      <c r="AB236" s="48"/>
      <c r="AC236" s="48"/>
      <c r="AD236" s="48"/>
      <c r="AE236" s="48"/>
      <c r="AF236" s="48"/>
      <c r="AG236" s="335"/>
      <c r="AH236" s="48"/>
      <c r="AI236" s="278">
        <v>1.4802238613688226</v>
      </c>
      <c r="AJ236" s="289">
        <v>6.1918396330869818E-2</v>
      </c>
      <c r="AK236" s="289">
        <v>6.3859596783342215E-2</v>
      </c>
      <c r="AL236" s="165">
        <v>0.35727132804512002</v>
      </c>
      <c r="AM236" s="188">
        <v>0.3461004874053083</v>
      </c>
      <c r="AN236" s="48"/>
      <c r="AO236" s="48"/>
      <c r="AP236" s="48"/>
      <c r="AQ236" s="48"/>
      <c r="AR236" s="48"/>
      <c r="AS236" s="48"/>
      <c r="AT236" s="267"/>
      <c r="AU236" s="48"/>
      <c r="AV236" s="48"/>
      <c r="AW236" s="48"/>
      <c r="AX236" s="48"/>
      <c r="AY236" s="48"/>
      <c r="AZ236" s="51"/>
      <c r="BA236" s="51"/>
      <c r="BB236" s="51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</row>
    <row r="237" spans="1:84" x14ac:dyDescent="0.2">
      <c r="A237" s="167">
        <v>43132</v>
      </c>
      <c r="B237" s="272">
        <v>5.6030000000000006</v>
      </c>
      <c r="C237" s="48"/>
      <c r="D237" s="48"/>
      <c r="E237" s="48"/>
      <c r="F237" s="48"/>
      <c r="G237" s="331"/>
      <c r="H237" s="331"/>
      <c r="I237" s="331"/>
      <c r="J237" s="332"/>
      <c r="K237" s="331"/>
      <c r="L237" s="333"/>
      <c r="M237" s="333"/>
      <c r="N237" s="332"/>
      <c r="O237" s="336"/>
      <c r="P237" s="337"/>
      <c r="Q237" s="338"/>
      <c r="S237" s="338"/>
      <c r="T237" s="48"/>
      <c r="U237" s="48"/>
      <c r="V237" s="48"/>
      <c r="W237" s="48"/>
      <c r="X237" s="48"/>
      <c r="Y237" s="48"/>
      <c r="Z237" s="48"/>
      <c r="AA237" s="50"/>
      <c r="AB237" s="48"/>
      <c r="AC237" s="48"/>
      <c r="AD237" s="48"/>
      <c r="AE237" s="48"/>
      <c r="AF237" s="48"/>
      <c r="AG237" s="335"/>
      <c r="AH237" s="48"/>
      <c r="AI237" s="278">
        <v>1.4796735045076148</v>
      </c>
      <c r="AJ237" s="289">
        <v>6.1932831598937414E-2</v>
      </c>
      <c r="AK237" s="289">
        <v>6.3886950709858503E-2</v>
      </c>
      <c r="AL237" s="165">
        <v>0.35534262989483012</v>
      </c>
      <c r="AM237" s="188">
        <v>0.34410410633340011</v>
      </c>
      <c r="AN237" s="48"/>
      <c r="AO237" s="48"/>
      <c r="AP237" s="48"/>
      <c r="AQ237" s="48"/>
      <c r="AR237" s="48"/>
      <c r="AS237" s="48"/>
      <c r="AT237" s="267"/>
      <c r="AU237" s="48"/>
      <c r="AV237" s="48"/>
      <c r="AW237" s="48"/>
      <c r="AX237" s="48"/>
      <c r="AY237" s="48"/>
      <c r="AZ237" s="51"/>
      <c r="BA237" s="51"/>
      <c r="BB237" s="51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</row>
    <row r="238" spans="1:84" x14ac:dyDescent="0.2">
      <c r="A238" s="167">
        <v>43160</v>
      </c>
      <c r="B238" s="272">
        <v>5.4980000000000011</v>
      </c>
      <c r="C238" s="48"/>
      <c r="D238" s="48"/>
      <c r="E238" s="48"/>
      <c r="F238" s="48"/>
      <c r="G238" s="331"/>
      <c r="H238" s="331"/>
      <c r="I238" s="331"/>
      <c r="J238" s="332"/>
      <c r="K238" s="331"/>
      <c r="L238" s="333"/>
      <c r="M238" s="333"/>
      <c r="N238" s="332"/>
      <c r="O238" s="336"/>
      <c r="P238" s="337"/>
      <c r="Q238" s="338"/>
      <c r="S238" s="338"/>
      <c r="T238" s="48"/>
      <c r="U238" s="48"/>
      <c r="V238" s="48"/>
      <c r="W238" s="48"/>
      <c r="X238" s="48"/>
      <c r="Y238" s="48"/>
      <c r="Z238" s="48"/>
      <c r="AA238" s="50"/>
      <c r="AB238" s="48"/>
      <c r="AC238" s="48"/>
      <c r="AD238" s="48"/>
      <c r="AE238" s="48"/>
      <c r="AF238" s="48"/>
      <c r="AG238" s="335"/>
      <c r="AH238" s="48"/>
      <c r="AI238" s="278">
        <v>1.479173890474758</v>
      </c>
      <c r="AJ238" s="289">
        <v>6.1945869905638301E-2</v>
      </c>
      <c r="AK238" s="289">
        <v>6.3911657482409512E-2</v>
      </c>
      <c r="AL238" s="165">
        <v>0.3536088089022969</v>
      </c>
      <c r="AM238" s="188">
        <v>0.34230950102758823</v>
      </c>
      <c r="AN238" s="48"/>
      <c r="AO238" s="48"/>
      <c r="AP238" s="48"/>
      <c r="AQ238" s="48"/>
      <c r="AR238" s="48"/>
      <c r="AS238" s="48"/>
      <c r="AT238" s="267"/>
      <c r="AU238" s="48"/>
      <c r="AV238" s="48"/>
      <c r="AW238" s="48"/>
      <c r="AX238" s="48"/>
      <c r="AY238" s="48"/>
      <c r="AZ238" s="51"/>
      <c r="BA238" s="51"/>
      <c r="BB238" s="51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</row>
    <row r="239" spans="1:84" x14ac:dyDescent="0.2">
      <c r="A239" s="167">
        <v>43191</v>
      </c>
      <c r="B239" s="272">
        <v>5.4079999999999995</v>
      </c>
      <c r="C239" s="48"/>
      <c r="D239" s="48"/>
      <c r="E239" s="48"/>
      <c r="F239" s="48"/>
      <c r="G239" s="331"/>
      <c r="H239" s="331"/>
      <c r="I239" s="331"/>
      <c r="J239" s="332"/>
      <c r="K239" s="331"/>
      <c r="L239" s="333"/>
      <c r="M239" s="333"/>
      <c r="N239" s="332"/>
      <c r="O239" s="336"/>
      <c r="P239" s="337"/>
      <c r="Q239" s="338"/>
      <c r="S239" s="338"/>
      <c r="T239" s="48"/>
      <c r="U239" s="48"/>
      <c r="V239" s="48"/>
      <c r="W239" s="48"/>
      <c r="X239" s="48"/>
      <c r="Y239" s="48"/>
      <c r="Z239" s="48"/>
      <c r="AA239" s="50"/>
      <c r="AB239" s="48"/>
      <c r="AC239" s="48"/>
      <c r="AD239" s="48"/>
      <c r="AE239" s="48"/>
      <c r="AF239" s="48"/>
      <c r="AG239" s="335"/>
      <c r="AH239" s="48"/>
      <c r="AI239" s="278">
        <v>1.4786179623741564</v>
      </c>
      <c r="AJ239" s="289">
        <v>6.1960305173837313E-2</v>
      </c>
      <c r="AK239" s="289">
        <v>6.3939011409398325E-2</v>
      </c>
      <c r="AL239" s="165">
        <v>0.3516982927607018</v>
      </c>
      <c r="AM239" s="188">
        <v>0.34033207657873099</v>
      </c>
      <c r="AN239" s="48"/>
      <c r="AO239" s="48"/>
      <c r="AP239" s="48"/>
      <c r="AQ239" s="48"/>
      <c r="AR239" s="48"/>
      <c r="AS239" s="48"/>
      <c r="AT239" s="267"/>
      <c r="AU239" s="48"/>
      <c r="AV239" s="48"/>
      <c r="AW239" s="48"/>
      <c r="AX239" s="48"/>
      <c r="AY239" s="48"/>
      <c r="AZ239" s="51"/>
      <c r="BA239" s="51"/>
      <c r="BB239" s="51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</row>
    <row r="240" spans="1:84" x14ac:dyDescent="0.2">
      <c r="A240" s="167">
        <v>43221</v>
      </c>
      <c r="B240" s="272">
        <v>5.3879999999999999</v>
      </c>
      <c r="C240" s="48"/>
      <c r="D240" s="48"/>
      <c r="E240" s="48"/>
      <c r="F240" s="48"/>
      <c r="G240" s="331"/>
      <c r="H240" s="331"/>
      <c r="I240" s="331"/>
      <c r="J240" s="332"/>
      <c r="K240" s="331"/>
      <c r="L240" s="333"/>
      <c r="M240" s="333"/>
      <c r="N240" s="332"/>
      <c r="O240" s="336"/>
      <c r="P240" s="337"/>
      <c r="Q240" s="338"/>
      <c r="S240" s="338"/>
      <c r="T240" s="48"/>
      <c r="U240" s="48"/>
      <c r="V240" s="48"/>
      <c r="W240" s="48"/>
      <c r="X240" s="48"/>
      <c r="Y240" s="48"/>
      <c r="Z240" s="48"/>
      <c r="AA240" s="50"/>
      <c r="AB240" s="48"/>
      <c r="AC240" s="48"/>
      <c r="AD240" s="48"/>
      <c r="AE240" s="48"/>
      <c r="AF240" s="48"/>
      <c r="AG240" s="335"/>
      <c r="AH240" s="48"/>
      <c r="AI240" s="278">
        <v>1.4780771851577112</v>
      </c>
      <c r="AJ240" s="289">
        <v>6.1974274788288819E-2</v>
      </c>
      <c r="AK240" s="289">
        <v>6.3965482951881605E-2</v>
      </c>
      <c r="AL240" s="165">
        <v>0.34985844383853232</v>
      </c>
      <c r="AM240" s="188">
        <v>0.33842786902651611</v>
      </c>
      <c r="AN240" s="48"/>
      <c r="AO240" s="48"/>
      <c r="AP240" s="48"/>
      <c r="AQ240" s="48"/>
      <c r="AR240" s="48"/>
      <c r="AS240" s="48"/>
      <c r="AT240" s="267"/>
      <c r="AU240" s="48"/>
      <c r="AV240" s="48"/>
      <c r="AW240" s="48"/>
      <c r="AX240" s="48"/>
      <c r="AY240" s="48"/>
      <c r="AZ240" s="51"/>
      <c r="BA240" s="51"/>
      <c r="BB240" s="51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</row>
    <row r="241" spans="1:84" x14ac:dyDescent="0.2">
      <c r="A241" s="167">
        <v>43252</v>
      </c>
      <c r="B241" s="272">
        <v>5.4160000000000004</v>
      </c>
      <c r="C241" s="48"/>
      <c r="D241" s="48"/>
      <c r="E241" s="48"/>
      <c r="F241" s="48"/>
      <c r="G241" s="331"/>
      <c r="H241" s="331"/>
      <c r="I241" s="331"/>
      <c r="J241" s="333"/>
      <c r="K241" s="331"/>
      <c r="L241" s="333"/>
      <c r="M241" s="333"/>
      <c r="N241" s="333"/>
      <c r="O241" s="336"/>
      <c r="P241" s="48"/>
      <c r="Q241" s="52"/>
      <c r="S241" s="52"/>
      <c r="T241" s="48"/>
      <c r="U241" s="48"/>
      <c r="V241" s="48"/>
      <c r="W241" s="48"/>
      <c r="X241" s="48"/>
      <c r="Y241" s="48"/>
      <c r="Z241" s="48"/>
      <c r="AA241" s="50"/>
      <c r="AB241" s="48"/>
      <c r="AC241" s="48"/>
      <c r="AD241" s="48"/>
      <c r="AE241" s="48"/>
      <c r="AF241" s="48"/>
      <c r="AG241" s="335"/>
      <c r="AH241" s="48"/>
      <c r="AI241" s="278">
        <v>1.4775155104821349</v>
      </c>
      <c r="AJ241" s="289">
        <v>6.1988710056623611E-2</v>
      </c>
      <c r="AK241" s="289">
        <v>6.3992836879359014E-2</v>
      </c>
      <c r="AL241" s="165">
        <v>0.34796656437770124</v>
      </c>
      <c r="AM241" s="188">
        <v>0.33646989266834781</v>
      </c>
      <c r="AN241" s="48"/>
      <c r="AO241" s="48"/>
      <c r="AP241" s="48"/>
      <c r="AQ241" s="48"/>
      <c r="AR241" s="48"/>
      <c r="AS241" s="48"/>
      <c r="AT241" s="267"/>
      <c r="AU241" s="48"/>
      <c r="AV241" s="48"/>
      <c r="AW241" s="48"/>
      <c r="AX241" s="48"/>
      <c r="AY241" s="48"/>
      <c r="AZ241" s="51"/>
      <c r="BA241" s="51"/>
      <c r="BB241" s="51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</row>
    <row r="242" spans="1:84" x14ac:dyDescent="0.2">
      <c r="A242" s="167">
        <v>43282</v>
      </c>
      <c r="B242" s="272">
        <v>5.4429999999999996</v>
      </c>
      <c r="C242" s="48"/>
      <c r="D242" s="48"/>
      <c r="E242" s="48"/>
      <c r="F242" s="48"/>
      <c r="G242" s="331"/>
      <c r="H242" s="331"/>
      <c r="I242" s="331"/>
      <c r="J242" s="333"/>
      <c r="K242" s="331"/>
      <c r="L242" s="333"/>
      <c r="M242" s="333"/>
      <c r="N242" s="333"/>
      <c r="O242" s="336"/>
      <c r="P242" s="48"/>
      <c r="Q242" s="52"/>
      <c r="S242" s="52"/>
      <c r="T242" s="48"/>
      <c r="U242" s="48"/>
      <c r="V242" s="48"/>
      <c r="W242" s="48"/>
      <c r="X242" s="48"/>
      <c r="Y242" s="48"/>
      <c r="Z242" s="48"/>
      <c r="AA242" s="50"/>
      <c r="AB242" s="48"/>
      <c r="AC242" s="48"/>
      <c r="AD242" s="48"/>
      <c r="AE242" s="48"/>
      <c r="AF242" s="48"/>
      <c r="AG242" s="335"/>
      <c r="AH242" s="48"/>
      <c r="AI242" s="278">
        <v>1.4769691787616086</v>
      </c>
      <c r="AJ242" s="289">
        <v>6.2002679671207005E-2</v>
      </c>
      <c r="AK242" s="289">
        <v>6.4019308422314819E-2</v>
      </c>
      <c r="AL242" s="165">
        <v>0.34614467186310427</v>
      </c>
      <c r="AM242" s="188">
        <v>0.33458443176332059</v>
      </c>
      <c r="AN242" s="48"/>
      <c r="AO242" s="48"/>
      <c r="AP242" s="48"/>
      <c r="AQ242" s="48"/>
      <c r="AR242" s="48"/>
      <c r="AS242" s="48"/>
      <c r="AT242" s="267"/>
      <c r="AU242" s="48"/>
      <c r="AV242" s="48"/>
      <c r="AW242" s="48"/>
      <c r="AX242" s="48"/>
      <c r="AY242" s="48"/>
      <c r="AZ242" s="51"/>
      <c r="BA242" s="51"/>
      <c r="BB242" s="51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</row>
    <row r="243" spans="1:84" x14ac:dyDescent="0.2">
      <c r="A243" s="167">
        <v>43313</v>
      </c>
      <c r="B243" s="272">
        <v>5.463000000000001</v>
      </c>
      <c r="C243" s="48"/>
      <c r="D243" s="48"/>
      <c r="E243" s="48"/>
      <c r="F243" s="48"/>
      <c r="G243" s="331"/>
      <c r="H243" s="331"/>
      <c r="I243" s="331"/>
      <c r="J243" s="333"/>
      <c r="K243" s="331"/>
      <c r="L243" s="333"/>
      <c r="M243" s="333"/>
      <c r="N243" s="333"/>
      <c r="O243" s="336"/>
      <c r="P243" s="48"/>
      <c r="Q243" s="52"/>
      <c r="S243" s="52"/>
      <c r="T243" s="48"/>
      <c r="U243" s="48"/>
      <c r="V243" s="48"/>
      <c r="W243" s="48"/>
      <c r="X243" s="48"/>
      <c r="Y243" s="48"/>
      <c r="Z243" s="48"/>
      <c r="AA243" s="50"/>
      <c r="AB243" s="48"/>
      <c r="AC243" s="48"/>
      <c r="AD243" s="48"/>
      <c r="AE243" s="48"/>
      <c r="AF243" s="48"/>
      <c r="AG243" s="335"/>
      <c r="AH243" s="48"/>
      <c r="AI243" s="278">
        <v>1.4764017713852249</v>
      </c>
      <c r="AJ243" s="289">
        <v>6.2017114939678215E-2</v>
      </c>
      <c r="AK243" s="289">
        <v>6.4046662350280711E-2</v>
      </c>
      <c r="AL243" s="165">
        <v>0.34427126593909613</v>
      </c>
      <c r="AM243" s="188">
        <v>0.33264575056905327</v>
      </c>
      <c r="AN243" s="48"/>
      <c r="AO243" s="48"/>
      <c r="AP243" s="48"/>
      <c r="AQ243" s="48"/>
      <c r="AR243" s="48"/>
      <c r="AS243" s="48"/>
      <c r="AT243" s="267"/>
      <c r="AU243" s="48"/>
      <c r="AV243" s="48"/>
      <c r="AW243" s="48"/>
      <c r="AX243" s="48"/>
      <c r="AY243" s="48"/>
      <c r="AZ243" s="51"/>
      <c r="BA243" s="51"/>
      <c r="BB243" s="51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</row>
    <row r="244" spans="1:84" x14ac:dyDescent="0.2">
      <c r="A244" s="167">
        <v>43344</v>
      </c>
      <c r="B244" s="272">
        <v>5.4529999999999994</v>
      </c>
      <c r="C244" s="48"/>
      <c r="D244" s="48"/>
      <c r="E244" s="48"/>
      <c r="F244" s="48"/>
      <c r="G244" s="331"/>
      <c r="H244" s="331"/>
      <c r="I244" s="331"/>
      <c r="J244" s="333"/>
      <c r="K244" s="331"/>
      <c r="L244" s="333"/>
      <c r="M244" s="333"/>
      <c r="N244" s="333"/>
      <c r="O244" s="336"/>
      <c r="P244" s="48"/>
      <c r="Q244" s="52"/>
      <c r="S244" s="52"/>
      <c r="T244" s="48"/>
      <c r="U244" s="48"/>
      <c r="V244" s="48"/>
      <c r="W244" s="48"/>
      <c r="X244" s="48"/>
      <c r="Y244" s="48"/>
      <c r="Z244" s="48"/>
      <c r="AA244" s="50"/>
      <c r="AB244" s="48"/>
      <c r="AC244" s="48"/>
      <c r="AD244" s="48"/>
      <c r="AE244" s="48"/>
      <c r="AF244" s="48"/>
      <c r="AG244" s="335"/>
      <c r="AH244" s="48"/>
      <c r="AI244" s="278">
        <v>1.4758314560276811</v>
      </c>
      <c r="AJ244" s="289">
        <v>6.2031550208218704E-2</v>
      </c>
      <c r="AK244" s="289">
        <v>6.4074016278493795E-2</v>
      </c>
      <c r="AL244" s="165">
        <v>0.34240718607673593</v>
      </c>
      <c r="AM244" s="188">
        <v>0.33071681674212827</v>
      </c>
      <c r="AN244" s="48"/>
      <c r="AO244" s="48"/>
      <c r="AP244" s="48"/>
      <c r="AQ244" s="48"/>
      <c r="AR244" s="48"/>
      <c r="AS244" s="48"/>
      <c r="AT244" s="267"/>
      <c r="AU244" s="48"/>
      <c r="AV244" s="48"/>
      <c r="AW244" s="48"/>
      <c r="AX244" s="48"/>
      <c r="AY244" s="48"/>
      <c r="AZ244" s="51"/>
      <c r="BA244" s="51"/>
      <c r="BB244" s="51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</row>
    <row r="245" spans="1:84" x14ac:dyDescent="0.2">
      <c r="A245" s="167">
        <v>43374</v>
      </c>
      <c r="B245" s="272">
        <v>5.463000000000001</v>
      </c>
      <c r="C245" s="48"/>
      <c r="D245" s="48"/>
      <c r="E245" s="48"/>
      <c r="F245" s="48"/>
      <c r="G245" s="331"/>
      <c r="H245" s="331"/>
      <c r="I245" s="331"/>
      <c r="J245" s="333"/>
      <c r="K245" s="331"/>
      <c r="L245" s="333"/>
      <c r="M245" s="333"/>
      <c r="N245" s="333"/>
      <c r="O245" s="336"/>
      <c r="P245" s="48"/>
      <c r="Q245" s="52"/>
      <c r="S245" s="52"/>
      <c r="T245" s="48"/>
      <c r="U245" s="48"/>
      <c r="V245" s="48"/>
      <c r="W245" s="48"/>
      <c r="X245" s="48"/>
      <c r="Y245" s="48"/>
      <c r="Z245" s="48"/>
      <c r="AA245" s="50"/>
      <c r="AB245" s="48"/>
      <c r="AC245" s="48"/>
      <c r="AD245" s="48"/>
      <c r="AE245" s="48"/>
      <c r="AF245" s="48"/>
      <c r="AG245" s="335"/>
      <c r="AH245" s="48"/>
      <c r="AI245" s="278">
        <v>1.4752767725767484</v>
      </c>
      <c r="AJ245" s="289">
        <v>6.2045519823001015E-2</v>
      </c>
      <c r="AK245" s="289">
        <v>6.4100487822162502E-2</v>
      </c>
      <c r="AL245" s="165">
        <v>0.34061207823707385</v>
      </c>
      <c r="AM245" s="188">
        <v>0.328859350446498</v>
      </c>
      <c r="AN245" s="48"/>
      <c r="AO245" s="48"/>
      <c r="AP245" s="48"/>
      <c r="AQ245" s="48"/>
      <c r="AR245" s="48"/>
      <c r="AS245" s="48"/>
      <c r="AT245" s="267"/>
      <c r="AU245" s="48"/>
      <c r="AV245" s="48"/>
      <c r="AW245" s="48"/>
      <c r="AX245" s="48"/>
      <c r="AY245" s="48"/>
      <c r="AZ245" s="51"/>
      <c r="BA245" s="51"/>
      <c r="BB245" s="51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</row>
    <row r="246" spans="1:84" x14ac:dyDescent="0.2">
      <c r="A246" s="167">
        <v>43405</v>
      </c>
      <c r="B246" s="272">
        <v>5.6080000000000005</v>
      </c>
      <c r="C246" s="48"/>
      <c r="D246" s="48"/>
      <c r="E246" s="48"/>
      <c r="F246" s="48"/>
      <c r="G246" s="331"/>
      <c r="H246" s="331"/>
      <c r="I246" s="331"/>
      <c r="J246" s="333"/>
      <c r="K246" s="331"/>
      <c r="L246" s="333"/>
      <c r="M246" s="333"/>
      <c r="N246" s="333"/>
      <c r="O246" s="336"/>
      <c r="P246" s="48"/>
      <c r="Q246" s="52"/>
      <c r="S246" s="52"/>
      <c r="T246" s="48"/>
      <c r="U246" s="48"/>
      <c r="V246" s="48"/>
      <c r="W246" s="48"/>
      <c r="X246" s="48"/>
      <c r="Y246" s="48"/>
      <c r="Z246" s="48"/>
      <c r="AA246" s="50"/>
      <c r="AB246" s="48"/>
      <c r="AC246" s="48"/>
      <c r="AD246" s="48"/>
      <c r="AE246" s="48"/>
      <c r="AF246" s="48"/>
      <c r="AG246" s="335"/>
      <c r="AH246" s="48"/>
      <c r="AI246" s="278">
        <v>1.4747007456885126</v>
      </c>
      <c r="AJ246" s="289">
        <v>6.2059955091676909E-2</v>
      </c>
      <c r="AK246" s="289">
        <v>6.4127841750864209E-2</v>
      </c>
      <c r="AL246" s="165">
        <v>0.33876622817153762</v>
      </c>
      <c r="AM246" s="188">
        <v>0.32694948252529493</v>
      </c>
      <c r="AN246" s="48"/>
      <c r="AO246" s="48"/>
      <c r="AP246" s="48"/>
      <c r="AQ246" s="48"/>
      <c r="AR246" s="48"/>
      <c r="AS246" s="48"/>
      <c r="AT246" s="267"/>
      <c r="AU246" s="48"/>
      <c r="AV246" s="48"/>
      <c r="AW246" s="48"/>
      <c r="AX246" s="48"/>
      <c r="AY246" s="48"/>
      <c r="AZ246" s="51"/>
      <c r="BA246" s="51"/>
      <c r="BB246" s="51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</row>
    <row r="247" spans="1:84" x14ac:dyDescent="0.2">
      <c r="A247" s="167">
        <v>43435</v>
      </c>
      <c r="B247" s="272">
        <v>5.7430000000000012</v>
      </c>
      <c r="C247" s="48"/>
      <c r="D247" s="48"/>
      <c r="E247" s="48"/>
      <c r="F247" s="48"/>
      <c r="G247" s="331"/>
      <c r="H247" s="331"/>
      <c r="I247" s="331"/>
      <c r="J247" s="333"/>
      <c r="K247" s="331"/>
      <c r="L247" s="333"/>
      <c r="M247" s="333"/>
      <c r="N247" s="333"/>
      <c r="O247" s="336"/>
      <c r="P247" s="48"/>
      <c r="Q247" s="52"/>
      <c r="S247" s="52"/>
      <c r="T247" s="48"/>
      <c r="U247" s="48"/>
      <c r="V247" s="48"/>
      <c r="W247" s="48"/>
      <c r="X247" s="48"/>
      <c r="Y247" s="48"/>
      <c r="Z247" s="48"/>
      <c r="AA247" s="50"/>
      <c r="AB247" s="48"/>
      <c r="AC247" s="48"/>
      <c r="AD247" s="48"/>
      <c r="AE247" s="48"/>
      <c r="AF247" s="48"/>
      <c r="AG247" s="335"/>
      <c r="AH247" s="48"/>
      <c r="AI247" s="278">
        <v>1.4741405418043798</v>
      </c>
      <c r="AJ247" s="289">
        <v>6.2073924706590726E-2</v>
      </c>
      <c r="AK247" s="289">
        <v>6.4154313295005316E-2</v>
      </c>
      <c r="AL247" s="165">
        <v>0.33698868446218716</v>
      </c>
      <c r="AM247" s="188">
        <v>0.32511039391036145</v>
      </c>
      <c r="AN247" s="48"/>
      <c r="AO247" s="48"/>
      <c r="AP247" s="48"/>
      <c r="AQ247" s="48"/>
      <c r="AR247" s="48"/>
      <c r="AS247" s="48"/>
      <c r="AT247" s="267"/>
      <c r="AU247" s="48"/>
      <c r="AV247" s="48"/>
      <c r="AW247" s="48"/>
      <c r="AX247" s="48"/>
      <c r="AY247" s="48"/>
      <c r="AZ247" s="51"/>
      <c r="BA247" s="51"/>
      <c r="BB247" s="51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</row>
    <row r="248" spans="1:84" x14ac:dyDescent="0.2">
      <c r="A248" s="167">
        <v>43466</v>
      </c>
      <c r="B248" s="272">
        <v>5.8230000000000004</v>
      </c>
      <c r="C248" s="48"/>
      <c r="D248" s="66"/>
      <c r="E248" s="66"/>
      <c r="F248" s="66"/>
      <c r="G248" s="331"/>
      <c r="H248" s="331"/>
      <c r="I248" s="331"/>
      <c r="J248" s="333"/>
      <c r="K248" s="331"/>
      <c r="L248" s="333"/>
      <c r="M248" s="333"/>
      <c r="N248" s="333"/>
      <c r="O248" s="336"/>
      <c r="P248" s="48"/>
      <c r="Q248" s="52"/>
      <c r="S248" s="52"/>
      <c r="T248" s="48"/>
      <c r="U248" s="48"/>
      <c r="V248" s="48"/>
      <c r="W248" s="48"/>
      <c r="X248" s="48"/>
      <c r="Y248" s="48"/>
      <c r="Z248" s="48"/>
      <c r="AA248" s="50"/>
      <c r="AB248" s="48"/>
      <c r="AC248" s="48"/>
      <c r="AD248" s="48"/>
      <c r="AE248" s="48"/>
      <c r="AF248" s="48"/>
      <c r="AG248" s="335"/>
      <c r="AH248" s="48"/>
      <c r="AI248" s="278">
        <v>1.4735588175838825</v>
      </c>
      <c r="AJ248" s="289">
        <v>6.2088359975402997E-2</v>
      </c>
      <c r="AK248" s="289">
        <v>6.4181667224195507E-2</v>
      </c>
      <c r="AL248" s="165">
        <v>0.33516090410662436</v>
      </c>
      <c r="AM248" s="188">
        <v>0.32321944080870424</v>
      </c>
      <c r="AN248" s="48"/>
      <c r="AO248" s="48"/>
      <c r="AP248" s="48"/>
      <c r="AQ248" s="48"/>
      <c r="AR248" s="48"/>
      <c r="AS248" s="48"/>
      <c r="AT248" s="267"/>
      <c r="AU248" s="48"/>
      <c r="AV248" s="48"/>
      <c r="AW248" s="48"/>
      <c r="AX248" s="48"/>
      <c r="AY248" s="48"/>
      <c r="AZ248" s="51"/>
      <c r="BA248" s="51"/>
      <c r="BB248" s="51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</row>
    <row r="249" spans="1:84" x14ac:dyDescent="0.2">
      <c r="A249" s="167">
        <v>43497</v>
      </c>
      <c r="B249" s="272">
        <v>5.7030000000000012</v>
      </c>
      <c r="C249" s="48"/>
      <c r="D249" s="66"/>
      <c r="E249" s="66"/>
      <c r="F249" s="66"/>
      <c r="G249" s="331"/>
      <c r="H249" s="331"/>
      <c r="I249" s="331"/>
      <c r="J249" s="333"/>
      <c r="K249" s="331"/>
      <c r="L249" s="333"/>
      <c r="M249" s="333"/>
      <c r="N249" s="333"/>
      <c r="O249" s="336"/>
      <c r="P249" s="48"/>
      <c r="Q249" s="48"/>
      <c r="S249" s="48"/>
      <c r="T249" s="48"/>
      <c r="U249" s="48"/>
      <c r="V249" s="48"/>
      <c r="W249" s="48"/>
      <c r="X249" s="48"/>
      <c r="Y249" s="48"/>
      <c r="Z249" s="48"/>
      <c r="AA249" s="50"/>
      <c r="AB249" s="48"/>
      <c r="AC249" s="48"/>
      <c r="AD249" s="48"/>
      <c r="AE249" s="48"/>
      <c r="AF249" s="48"/>
      <c r="AG249" s="335"/>
      <c r="AH249" s="48"/>
      <c r="AI249" s="278">
        <v>1.4729742034802038</v>
      </c>
      <c r="AJ249" s="289">
        <v>6.2102795244285004E-2</v>
      </c>
      <c r="AK249" s="289">
        <v>6.4209021153633514E-2</v>
      </c>
      <c r="AL249" s="165">
        <v>0.3333422457551346</v>
      </c>
      <c r="AM249" s="188">
        <v>0.32133804249180115</v>
      </c>
      <c r="AN249" s="48"/>
      <c r="AO249" s="48"/>
      <c r="AP249" s="48"/>
      <c r="AQ249" s="48"/>
      <c r="AR249" s="48"/>
      <c r="AS249" s="48"/>
      <c r="AT249" s="267"/>
      <c r="AU249" s="48"/>
      <c r="AV249" s="48"/>
      <c r="AW249" s="48"/>
      <c r="AX249" s="48"/>
      <c r="AY249" s="48"/>
      <c r="AZ249" s="51"/>
      <c r="BA249" s="51"/>
      <c r="BB249" s="51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</row>
    <row r="250" spans="1:84" x14ac:dyDescent="0.2">
      <c r="A250" s="167">
        <v>43525</v>
      </c>
      <c r="B250" s="272">
        <v>5.5980000000000008</v>
      </c>
      <c r="C250" s="48"/>
      <c r="D250" s="66"/>
      <c r="E250" s="66"/>
      <c r="F250" s="66"/>
      <c r="G250" s="331"/>
      <c r="H250" s="331"/>
      <c r="I250" s="331"/>
      <c r="J250" s="333"/>
      <c r="K250" s="331"/>
      <c r="L250" s="333"/>
      <c r="M250" s="333"/>
      <c r="N250" s="333"/>
      <c r="O250" s="336"/>
      <c r="P250" s="48"/>
      <c r="Q250" s="48"/>
      <c r="S250" s="48"/>
      <c r="T250" s="48"/>
      <c r="U250" s="48"/>
      <c r="V250" s="48"/>
      <c r="W250" s="48"/>
      <c r="X250" s="48"/>
      <c r="Y250" s="48"/>
      <c r="Z250" s="48"/>
      <c r="AA250" s="50"/>
      <c r="AB250" s="48"/>
      <c r="AC250" s="48"/>
      <c r="AD250" s="48"/>
      <c r="AE250" s="48"/>
      <c r="AF250" s="48"/>
      <c r="AG250" s="335"/>
      <c r="AH250" s="48"/>
      <c r="AI250" s="278">
        <v>1.4724436841100157</v>
      </c>
      <c r="AJ250" s="289">
        <v>6.211583355172131E-2</v>
      </c>
      <c r="AK250" s="289">
        <v>6.4233727928822829E-2</v>
      </c>
      <c r="AL250" s="165">
        <v>0.33170739315302444</v>
      </c>
      <c r="AM250" s="188">
        <v>0.31964689530155094</v>
      </c>
      <c r="AN250" s="48"/>
      <c r="AO250" s="48"/>
      <c r="AP250" s="48"/>
      <c r="AQ250" s="48"/>
      <c r="AR250" s="48"/>
      <c r="AS250" s="48"/>
      <c r="AT250" s="267"/>
      <c r="AU250" s="48"/>
      <c r="AV250" s="48"/>
      <c r="AW250" s="48"/>
      <c r="AX250" s="48"/>
      <c r="AY250" s="48"/>
      <c r="AZ250" s="51"/>
      <c r="BA250" s="51"/>
      <c r="BB250" s="51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</row>
    <row r="251" spans="1:84" x14ac:dyDescent="0.2">
      <c r="A251" s="167">
        <v>43556</v>
      </c>
      <c r="B251" s="272">
        <v>5.5080000000000009</v>
      </c>
      <c r="C251" s="48"/>
      <c r="D251" s="66"/>
      <c r="E251" s="66"/>
      <c r="F251" s="66"/>
      <c r="G251" s="331"/>
      <c r="H251" s="331"/>
      <c r="I251" s="331"/>
      <c r="J251" s="333"/>
      <c r="K251" s="331"/>
      <c r="L251" s="333"/>
      <c r="M251" s="333"/>
      <c r="N251" s="333"/>
      <c r="O251" s="336"/>
      <c r="P251" s="48"/>
      <c r="Q251" s="48"/>
      <c r="S251" s="48"/>
      <c r="T251" s="48"/>
      <c r="U251" s="48"/>
      <c r="V251" s="48"/>
      <c r="W251" s="48"/>
      <c r="X251" s="48"/>
      <c r="Y251" s="48"/>
      <c r="Z251" s="48"/>
      <c r="AA251" s="50"/>
      <c r="AB251" s="48"/>
      <c r="AC251" s="48"/>
      <c r="AD251" s="48"/>
      <c r="AE251" s="48"/>
      <c r="AF251" s="48"/>
      <c r="AG251" s="335"/>
      <c r="AH251" s="48"/>
      <c r="AI251" s="278">
        <v>1.4718535801886967</v>
      </c>
      <c r="AJ251" s="289">
        <v>6.2130268820734795E-2</v>
      </c>
      <c r="AK251" s="289">
        <v>6.4261081858733221E-2</v>
      </c>
      <c r="AL251" s="165">
        <v>0.3299059832377646</v>
      </c>
      <c r="AM251" s="188">
        <v>0.31778357497001269</v>
      </c>
      <c r="AN251" s="48"/>
      <c r="AO251" s="48"/>
      <c r="AP251" s="48"/>
      <c r="AQ251" s="48"/>
      <c r="AR251" s="48"/>
      <c r="AS251" s="48"/>
      <c r="AT251" s="267"/>
      <c r="AU251" s="48"/>
      <c r="AV251" s="48"/>
      <c r="AW251" s="48"/>
      <c r="AX251" s="48"/>
      <c r="AY251" s="48"/>
      <c r="AZ251" s="51"/>
      <c r="BA251" s="51"/>
      <c r="BB251" s="51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</row>
    <row r="252" spans="1:84" x14ac:dyDescent="0.2">
      <c r="A252" s="167">
        <v>43586</v>
      </c>
      <c r="B252" s="272">
        <v>5.4880000000000004</v>
      </c>
      <c r="C252" s="48"/>
      <c r="D252" s="66"/>
      <c r="E252" s="66"/>
      <c r="F252" s="66"/>
      <c r="G252" s="331"/>
      <c r="H252" s="331"/>
      <c r="I252" s="331"/>
      <c r="J252" s="333"/>
      <c r="K252" s="331"/>
      <c r="L252" s="333"/>
      <c r="M252" s="333"/>
      <c r="N252" s="333"/>
      <c r="O252" s="336"/>
      <c r="P252" s="48"/>
      <c r="Q252" s="48"/>
      <c r="S252" s="48"/>
      <c r="T252" s="48"/>
      <c r="U252" s="48"/>
      <c r="V252" s="48"/>
      <c r="W252" s="48"/>
      <c r="X252" s="48"/>
      <c r="Y252" s="48"/>
      <c r="Z252" s="48"/>
      <c r="AA252" s="50"/>
      <c r="AB252" s="48"/>
      <c r="AC252" s="48"/>
      <c r="AD252" s="48"/>
      <c r="AE252" s="48"/>
      <c r="AF252" s="48"/>
      <c r="AG252" s="335"/>
      <c r="AH252" s="48"/>
      <c r="AI252" s="278">
        <v>1.4712797706038641</v>
      </c>
      <c r="AJ252" s="289">
        <v>6.2144238435974504E-2</v>
      </c>
      <c r="AK252" s="289">
        <v>6.4287553404043699E-2</v>
      </c>
      <c r="AL252" s="165">
        <v>0.32817125652017193</v>
      </c>
      <c r="AM252" s="188">
        <v>0.31598935275640094</v>
      </c>
      <c r="AN252" s="48"/>
      <c r="AO252" s="48"/>
      <c r="AP252" s="48"/>
      <c r="AQ252" s="48"/>
      <c r="AR252" s="48"/>
      <c r="AS252" s="48"/>
      <c r="AT252" s="267"/>
      <c r="AU252" s="48"/>
      <c r="AV252" s="48"/>
      <c r="AW252" s="48"/>
      <c r="AX252" s="48"/>
      <c r="AY252" s="48"/>
      <c r="AZ252" s="51"/>
      <c r="BA252" s="51"/>
      <c r="BB252" s="51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</row>
    <row r="253" spans="1:84" x14ac:dyDescent="0.2">
      <c r="A253" s="167">
        <v>43617</v>
      </c>
      <c r="B253" s="272">
        <v>5.516</v>
      </c>
      <c r="C253" s="48"/>
      <c r="D253" s="66"/>
      <c r="E253" s="66"/>
      <c r="F253" s="66"/>
      <c r="G253" s="331"/>
      <c r="H253" s="331"/>
      <c r="I253" s="331"/>
      <c r="J253" s="333"/>
      <c r="K253" s="331"/>
      <c r="L253" s="333"/>
      <c r="M253" s="333"/>
      <c r="N253" s="333"/>
      <c r="O253" s="336"/>
      <c r="P253" s="48"/>
      <c r="Q253" s="48"/>
      <c r="S253" s="48"/>
      <c r="T253" s="48"/>
      <c r="U253" s="48"/>
      <c r="V253" s="48"/>
      <c r="W253" s="48"/>
      <c r="X253" s="48"/>
      <c r="Y253" s="48"/>
      <c r="Z253" s="48"/>
      <c r="AA253" s="50"/>
      <c r="AB253" s="48"/>
      <c r="AC253" s="48"/>
      <c r="AD253" s="48"/>
      <c r="AE253" s="48"/>
      <c r="AF253" s="48"/>
      <c r="AG253" s="335"/>
      <c r="AH253" s="48"/>
      <c r="AI253" s="278">
        <v>1.4706840050476704</v>
      </c>
      <c r="AJ253" s="289">
        <v>6.2158673705123409E-2</v>
      </c>
      <c r="AK253" s="289">
        <v>6.4314907334442215E-2</v>
      </c>
      <c r="AL253" s="165">
        <v>0.32638752520928987</v>
      </c>
      <c r="AM253" s="188">
        <v>0.31414457642172366</v>
      </c>
      <c r="AN253" s="48"/>
      <c r="AO253" s="48"/>
      <c r="AP253" s="48"/>
      <c r="AQ253" s="48"/>
      <c r="AR253" s="48"/>
      <c r="AS253" s="48"/>
      <c r="AT253" s="267"/>
      <c r="AU253" s="48"/>
      <c r="AV253" s="48"/>
      <c r="AW253" s="48"/>
      <c r="AX253" s="48"/>
      <c r="AY253" s="48"/>
      <c r="AZ253" s="51"/>
      <c r="BA253" s="51"/>
      <c r="BB253" s="51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</row>
    <row r="254" spans="1:84" x14ac:dyDescent="0.2">
      <c r="A254" s="167">
        <v>43647</v>
      </c>
      <c r="B254" s="272">
        <v>5.543000000000001</v>
      </c>
      <c r="C254" s="48"/>
      <c r="D254" s="66"/>
      <c r="E254" s="66"/>
      <c r="F254" s="66"/>
      <c r="G254" s="331"/>
      <c r="H254" s="331"/>
      <c r="I254" s="331"/>
      <c r="J254" s="333"/>
      <c r="K254" s="331"/>
      <c r="L254" s="333"/>
      <c r="M254" s="333"/>
      <c r="N254" s="333"/>
      <c r="O254" s="336"/>
      <c r="P254" s="48"/>
      <c r="Q254" s="48"/>
      <c r="S254" s="48"/>
      <c r="T254" s="48"/>
      <c r="U254" s="48"/>
      <c r="V254" s="48"/>
      <c r="W254" s="48"/>
      <c r="X254" s="48"/>
      <c r="Y254" s="48"/>
      <c r="Z254" s="48"/>
      <c r="AA254" s="50"/>
      <c r="AB254" s="48"/>
      <c r="AC254" s="48"/>
      <c r="AD254" s="48"/>
      <c r="AE254" s="48"/>
      <c r="AF254" s="48"/>
      <c r="AG254" s="335"/>
      <c r="AH254" s="48"/>
      <c r="AI254" s="278">
        <v>1.4701047235306173</v>
      </c>
      <c r="AJ254" s="289">
        <v>6.2172643320495401E-2</v>
      </c>
      <c r="AK254" s="289">
        <v>6.4341378880225619E-2</v>
      </c>
      <c r="AL254" s="165">
        <v>0.32466983122724713</v>
      </c>
      <c r="AM254" s="188">
        <v>0.31236822805959685</v>
      </c>
      <c r="AN254" s="48"/>
      <c r="AO254" s="48"/>
      <c r="AP254" s="48"/>
      <c r="AQ254" s="48"/>
      <c r="AR254" s="48"/>
      <c r="AS254" s="48"/>
      <c r="AT254" s="267"/>
      <c r="AU254" s="48"/>
      <c r="AV254" s="48"/>
      <c r="AW254" s="48"/>
      <c r="AX254" s="48"/>
      <c r="AY254" s="48"/>
      <c r="AZ254" s="51"/>
      <c r="BA254" s="51"/>
      <c r="BB254" s="51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</row>
    <row r="255" spans="1:84" x14ac:dyDescent="0.2">
      <c r="A255" s="167">
        <v>43678</v>
      </c>
      <c r="B255" s="272">
        <v>5.5630000000000006</v>
      </c>
      <c r="C255" s="48"/>
      <c r="D255" s="66"/>
      <c r="E255" s="66"/>
      <c r="F255" s="66"/>
      <c r="G255" s="331"/>
      <c r="H255" s="331"/>
      <c r="I255" s="331"/>
      <c r="J255" s="333"/>
      <c r="K255" s="331"/>
      <c r="L255" s="333"/>
      <c r="M255" s="333"/>
      <c r="N255" s="333"/>
      <c r="O255" s="336"/>
      <c r="P255" s="48"/>
      <c r="Q255" s="48"/>
      <c r="S255" s="48"/>
      <c r="T255" s="48"/>
      <c r="U255" s="48"/>
      <c r="V255" s="48"/>
      <c r="W255" s="48"/>
      <c r="X255" s="48"/>
      <c r="Y255" s="48"/>
      <c r="Z255" s="48"/>
      <c r="AA255" s="50"/>
      <c r="AB255" s="48"/>
      <c r="AC255" s="48"/>
      <c r="AD255" s="48"/>
      <c r="AE255" s="48"/>
      <c r="AF255" s="48"/>
      <c r="AG255" s="335"/>
      <c r="AH255" s="48"/>
      <c r="AI255" s="278">
        <v>1.4695033109812117</v>
      </c>
      <c r="AJ255" s="289">
        <v>6.218707858978071E-2</v>
      </c>
      <c r="AK255" s="289">
        <v>6.4368732811111815E-2</v>
      </c>
      <c r="AL255" s="165">
        <v>0.32290362259684396</v>
      </c>
      <c r="AM255" s="188">
        <v>0.31054184720804334</v>
      </c>
      <c r="AN255" s="48"/>
      <c r="AO255" s="48"/>
      <c r="AP255" s="48"/>
      <c r="AQ255" s="48"/>
      <c r="AR255" s="48"/>
      <c r="AS255" s="48"/>
      <c r="AT255" s="267"/>
      <c r="AU255" s="48"/>
      <c r="AV255" s="48"/>
      <c r="AW255" s="48"/>
      <c r="AX255" s="48"/>
      <c r="AY255" s="48"/>
      <c r="AZ255" s="51"/>
      <c r="BA255" s="51"/>
      <c r="BB255" s="51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</row>
    <row r="256" spans="1:84" x14ac:dyDescent="0.2">
      <c r="A256" s="167">
        <v>43709</v>
      </c>
      <c r="B256" s="272">
        <v>5.5530000000000008</v>
      </c>
      <c r="C256" s="48"/>
      <c r="D256" s="66"/>
      <c r="E256" s="66"/>
      <c r="F256" s="66"/>
      <c r="G256" s="331"/>
      <c r="H256" s="331"/>
      <c r="I256" s="331"/>
      <c r="J256" s="333"/>
      <c r="K256" s="331"/>
      <c r="L256" s="333"/>
      <c r="M256" s="333"/>
      <c r="N256" s="333"/>
      <c r="O256" s="336"/>
      <c r="P256" s="48"/>
      <c r="Q256" s="48"/>
      <c r="S256" s="48"/>
      <c r="T256" s="48"/>
      <c r="U256" s="48"/>
      <c r="V256" s="48"/>
      <c r="W256" s="48"/>
      <c r="X256" s="48"/>
      <c r="Y256" s="48"/>
      <c r="Z256" s="48"/>
      <c r="AA256" s="50"/>
      <c r="AB256" s="48"/>
      <c r="AC256" s="48"/>
      <c r="AD256" s="48"/>
      <c r="AE256" s="48"/>
      <c r="AF256" s="48"/>
      <c r="AG256" s="335"/>
      <c r="AH256" s="48"/>
      <c r="AI256" s="278">
        <v>1.4688990342999366</v>
      </c>
      <c r="AJ256" s="289">
        <v>6.2201513859135221E-2</v>
      </c>
      <c r="AK256" s="289">
        <v>6.4396086742247116E-2</v>
      </c>
      <c r="AL256" s="165">
        <v>0.32114625955950882</v>
      </c>
      <c r="AM256" s="188">
        <v>0.30872475820418638</v>
      </c>
      <c r="AN256" s="48"/>
      <c r="AO256" s="48"/>
      <c r="AP256" s="48"/>
      <c r="AQ256" s="48"/>
      <c r="AR256" s="48"/>
      <c r="AS256" s="48"/>
      <c r="AT256" s="267"/>
      <c r="AU256" s="48"/>
      <c r="AV256" s="48"/>
      <c r="AW256" s="48"/>
      <c r="AX256" s="48"/>
      <c r="AY256" s="48"/>
      <c r="AZ256" s="51"/>
      <c r="BA256" s="51"/>
      <c r="BB256" s="51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</row>
    <row r="257" spans="1:84" x14ac:dyDescent="0.2">
      <c r="A257" s="167">
        <v>43739</v>
      </c>
      <c r="B257" s="272">
        <v>5.5630000000000006</v>
      </c>
      <c r="C257" s="48"/>
      <c r="D257" s="66"/>
      <c r="E257" s="66"/>
      <c r="F257" s="66"/>
      <c r="G257" s="331"/>
      <c r="H257" s="331"/>
      <c r="I257" s="331"/>
      <c r="J257" s="333"/>
      <c r="K257" s="331"/>
      <c r="L257" s="333"/>
      <c r="M257" s="333"/>
      <c r="N257" s="333"/>
      <c r="O257" s="336"/>
      <c r="P257" s="48"/>
      <c r="Q257" s="48"/>
      <c r="S257" s="48"/>
      <c r="T257" s="48"/>
      <c r="U257" s="48"/>
      <c r="V257" s="48"/>
      <c r="W257" s="48"/>
      <c r="X257" s="48"/>
      <c r="Y257" s="48"/>
      <c r="Z257" s="48"/>
      <c r="AA257" s="50"/>
      <c r="AB257" s="48"/>
      <c r="AC257" s="48"/>
      <c r="AD257" s="48"/>
      <c r="AE257" s="48"/>
      <c r="AF257" s="48"/>
      <c r="AG257" s="335"/>
      <c r="AH257" s="48"/>
      <c r="AI257" s="278">
        <v>1.4683115269876561</v>
      </c>
      <c r="AJ257" s="289">
        <v>6.2215483474705721E-2</v>
      </c>
      <c r="AK257" s="289">
        <v>6.4422558288742313E-2</v>
      </c>
      <c r="AL257" s="165">
        <v>0.31945397033755119</v>
      </c>
      <c r="AM257" s="188">
        <v>0.30697509619672692</v>
      </c>
      <c r="AN257" s="48"/>
      <c r="AO257" s="48"/>
      <c r="AP257" s="48"/>
      <c r="AQ257" s="48"/>
      <c r="AR257" s="48"/>
      <c r="AS257" s="48"/>
      <c r="AT257" s="267"/>
      <c r="AU257" s="48"/>
      <c r="AV257" s="48"/>
      <c r="AW257" s="48"/>
      <c r="AX257" s="48"/>
      <c r="AY257" s="48"/>
      <c r="AZ257" s="51"/>
      <c r="BA257" s="51"/>
      <c r="BB257" s="51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</row>
    <row r="258" spans="1:84" x14ac:dyDescent="0.2">
      <c r="A258" s="167">
        <v>43770</v>
      </c>
      <c r="B258" s="272">
        <v>5.7080000000000011</v>
      </c>
      <c r="C258" s="48"/>
      <c r="D258" s="66"/>
      <c r="E258" s="66"/>
      <c r="F258" s="66"/>
      <c r="G258" s="331"/>
      <c r="H258" s="331"/>
      <c r="I258" s="331"/>
      <c r="J258" s="333"/>
      <c r="K258" s="331"/>
      <c r="L258" s="333"/>
      <c r="M258" s="333"/>
      <c r="N258" s="333"/>
      <c r="O258" s="336"/>
      <c r="P258" s="48"/>
      <c r="Q258" s="48"/>
      <c r="S258" s="48"/>
      <c r="T258" s="48"/>
      <c r="U258" s="48"/>
      <c r="V258" s="48"/>
      <c r="W258" s="48"/>
      <c r="X258" s="48"/>
      <c r="Y258" s="48"/>
      <c r="Z258" s="48"/>
      <c r="AA258" s="50"/>
      <c r="AB258" s="48"/>
      <c r="AC258" s="48"/>
      <c r="AD258" s="48"/>
      <c r="AE258" s="48"/>
      <c r="AF258" s="48"/>
      <c r="AG258" s="335"/>
      <c r="AH258" s="48"/>
      <c r="AI258" s="278">
        <v>1.4677016256341633</v>
      </c>
      <c r="AJ258" s="289">
        <v>6.2229918744196609E-2</v>
      </c>
      <c r="AK258" s="289">
        <v>6.444991222036571E-2</v>
      </c>
      <c r="AL258" s="165">
        <v>0.3177138970506424</v>
      </c>
      <c r="AM258" s="188">
        <v>0.30517618009672282</v>
      </c>
      <c r="AN258" s="48"/>
      <c r="AO258" s="48"/>
      <c r="AP258" s="48"/>
      <c r="AQ258" s="48"/>
      <c r="AR258" s="48"/>
      <c r="AS258" s="48"/>
      <c r="AT258" s="267"/>
      <c r="AU258" s="48"/>
      <c r="AV258" s="48"/>
      <c r="AW258" s="48"/>
      <c r="AX258" s="48"/>
      <c r="AY258" s="48"/>
      <c r="AZ258" s="51"/>
      <c r="BA258" s="51"/>
      <c r="BB258" s="51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</row>
    <row r="259" spans="1:84" x14ac:dyDescent="0.2">
      <c r="A259" s="167">
        <v>43800</v>
      </c>
      <c r="B259" s="272">
        <v>5.8430000000000009</v>
      </c>
      <c r="C259" s="48"/>
      <c r="D259" s="66"/>
      <c r="E259" s="66"/>
      <c r="F259" s="66"/>
      <c r="G259" s="331"/>
      <c r="H259" s="331"/>
      <c r="I259" s="331"/>
      <c r="J259" s="333"/>
      <c r="K259" s="331"/>
      <c r="L259" s="333"/>
      <c r="M259" s="333"/>
      <c r="N259" s="333"/>
      <c r="O259" s="336"/>
      <c r="P259" s="48"/>
      <c r="Q259" s="48"/>
      <c r="S259" s="48"/>
      <c r="T259" s="48"/>
      <c r="U259" s="48"/>
      <c r="V259" s="48"/>
      <c r="W259" s="48"/>
      <c r="X259" s="48"/>
      <c r="Y259" s="48"/>
      <c r="Z259" s="48"/>
      <c r="AA259" s="50"/>
      <c r="AB259" s="48"/>
      <c r="AC259" s="48"/>
      <c r="AD259" s="48"/>
      <c r="AE259" s="48"/>
      <c r="AF259" s="48"/>
      <c r="AG259" s="335"/>
      <c r="AH259" s="48"/>
      <c r="AI259" s="278">
        <v>1.4671086823127868</v>
      </c>
      <c r="AJ259" s="289">
        <v>6.2243888359898608E-2</v>
      </c>
      <c r="AK259" s="289">
        <v>6.4476383767333015E-2</v>
      </c>
      <c r="AL259" s="165">
        <v>0.3160382656845262</v>
      </c>
      <c r="AM259" s="188">
        <v>0.30344403372306683</v>
      </c>
      <c r="AN259" s="48"/>
      <c r="AO259" s="48"/>
      <c r="AP259" s="48"/>
      <c r="AQ259" s="48"/>
      <c r="AR259" s="48"/>
      <c r="AS259" s="48"/>
      <c r="AT259" s="267"/>
      <c r="AU259" s="48"/>
      <c r="AV259" s="48"/>
      <c r="AW259" s="48"/>
      <c r="AX259" s="48"/>
      <c r="AY259" s="48"/>
      <c r="AZ259" s="51"/>
      <c r="BA259" s="51"/>
      <c r="BB259" s="51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</row>
    <row r="260" spans="1:84" x14ac:dyDescent="0.2">
      <c r="A260" s="167">
        <v>43831</v>
      </c>
      <c r="B260" s="272">
        <v>5.9230000000000009</v>
      </c>
      <c r="C260" s="48"/>
      <c r="D260" s="66"/>
      <c r="E260" s="66"/>
      <c r="F260" s="66"/>
      <c r="G260" s="331"/>
      <c r="H260" s="331"/>
      <c r="I260" s="331"/>
      <c r="J260" s="333"/>
      <c r="K260" s="331"/>
      <c r="L260" s="333"/>
      <c r="M260" s="333"/>
      <c r="N260" s="333"/>
      <c r="O260" s="336"/>
      <c r="P260" s="48"/>
      <c r="Q260" s="48"/>
      <c r="S260" s="48"/>
      <c r="T260" s="48"/>
      <c r="U260" s="48"/>
      <c r="V260" s="48"/>
      <c r="W260" s="48"/>
      <c r="X260" s="48"/>
      <c r="Y260" s="48"/>
      <c r="Z260" s="48"/>
      <c r="AA260" s="50"/>
      <c r="AB260" s="48"/>
      <c r="AC260" s="48"/>
      <c r="AD260" s="48"/>
      <c r="AE260" s="48"/>
      <c r="AF260" s="48"/>
      <c r="AG260" s="335"/>
      <c r="AH260" s="48"/>
      <c r="AI260" s="278">
        <v>1.4664931712441345</v>
      </c>
      <c r="AJ260" s="289">
        <v>6.2258323629525311E-2</v>
      </c>
      <c r="AK260" s="289">
        <v>6.4503737699444411E-2</v>
      </c>
      <c r="AL260" s="165">
        <v>0.31431532917626365</v>
      </c>
      <c r="AM260" s="188">
        <v>0.301663143883733</v>
      </c>
      <c r="AN260" s="48"/>
      <c r="AO260" s="48"/>
      <c r="AP260" s="48"/>
      <c r="AQ260" s="48"/>
      <c r="AR260" s="48"/>
      <c r="AS260" s="48"/>
      <c r="AT260" s="267"/>
      <c r="AU260" s="48"/>
      <c r="AV260" s="48"/>
      <c r="AW260" s="48"/>
      <c r="AX260" s="48"/>
      <c r="AY260" s="48"/>
      <c r="AZ260" s="51"/>
      <c r="BA260" s="51"/>
      <c r="BB260" s="51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</row>
    <row r="261" spans="1:84" x14ac:dyDescent="0.2">
      <c r="A261" s="167">
        <v>43862</v>
      </c>
      <c r="B261" s="272">
        <v>5.8030000000000008</v>
      </c>
      <c r="C261" s="48"/>
      <c r="D261" s="66"/>
      <c r="E261" s="66"/>
      <c r="F261" s="66"/>
      <c r="G261" s="331"/>
      <c r="H261" s="331"/>
      <c r="I261" s="331"/>
      <c r="J261" s="333"/>
      <c r="K261" s="331"/>
      <c r="L261" s="333"/>
      <c r="M261" s="333"/>
      <c r="N261" s="333"/>
      <c r="O261" s="336"/>
      <c r="P261" s="48"/>
      <c r="Q261" s="48"/>
      <c r="S261" s="48"/>
      <c r="T261" s="48"/>
      <c r="U261" s="48"/>
      <c r="V261" s="48"/>
      <c r="W261" s="48"/>
      <c r="X261" s="48"/>
      <c r="Y261" s="48"/>
      <c r="Z261" s="48"/>
      <c r="AA261" s="50"/>
      <c r="AB261" s="48"/>
      <c r="AC261" s="48"/>
      <c r="AD261" s="48"/>
      <c r="AE261" s="48"/>
      <c r="AF261" s="48"/>
      <c r="AG261" s="335"/>
      <c r="AH261" s="48"/>
      <c r="AI261" s="278">
        <v>1.4658748151086018</v>
      </c>
      <c r="AJ261" s="289">
        <v>6.2272758899220911E-2</v>
      </c>
      <c r="AK261" s="289">
        <v>6.4531091631803608E-2</v>
      </c>
      <c r="AL261" s="165">
        <v>0.31260104327279448</v>
      </c>
      <c r="AM261" s="188">
        <v>0.29989135897268526</v>
      </c>
      <c r="AN261" s="48"/>
      <c r="AO261" s="48"/>
      <c r="AP261" s="48"/>
      <c r="AQ261" s="48"/>
      <c r="AR261" s="48"/>
      <c r="AS261" s="48"/>
      <c r="AT261" s="267"/>
      <c r="AU261" s="48"/>
      <c r="AV261" s="48"/>
      <c r="AW261" s="48"/>
      <c r="AX261" s="48"/>
      <c r="AY261" s="48"/>
      <c r="AZ261" s="51"/>
      <c r="BA261" s="51"/>
      <c r="BB261" s="51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</row>
    <row r="262" spans="1:84" x14ac:dyDescent="0.2">
      <c r="A262" s="167">
        <v>43891</v>
      </c>
      <c r="B262" s="272">
        <v>5.6980000000000004</v>
      </c>
      <c r="C262" s="48"/>
      <c r="D262" s="66"/>
      <c r="E262" s="66"/>
      <c r="F262" s="66"/>
      <c r="G262" s="331"/>
      <c r="H262" s="331"/>
      <c r="I262" s="331"/>
      <c r="J262" s="333"/>
      <c r="K262" s="331"/>
      <c r="L262" s="333"/>
      <c r="M262" s="333"/>
      <c r="N262" s="333"/>
      <c r="O262" s="336"/>
      <c r="P262" s="48"/>
      <c r="Q262" s="48"/>
      <c r="S262" s="48"/>
      <c r="T262" s="48"/>
      <c r="U262" s="48"/>
      <c r="V262" s="48"/>
      <c r="W262" s="48"/>
      <c r="X262" s="48"/>
      <c r="Y262" s="48"/>
      <c r="Z262" s="48"/>
      <c r="AA262" s="50"/>
      <c r="AB262" s="48"/>
      <c r="AC262" s="48"/>
      <c r="AD262" s="48"/>
      <c r="AE262" s="48"/>
      <c r="AF262" s="48"/>
      <c r="AG262" s="335"/>
      <c r="AH262" s="48"/>
      <c r="AI262" s="278">
        <v>1.4652937807230439</v>
      </c>
      <c r="AJ262" s="289">
        <v>6.2286262861257012E-2</v>
      </c>
      <c r="AK262" s="289">
        <v>6.4556680794557716E-2</v>
      </c>
      <c r="AL262" s="165">
        <v>0.3110051533150649</v>
      </c>
      <c r="AM262" s="188">
        <v>0.2982420922286515</v>
      </c>
      <c r="AN262" s="48"/>
      <c r="AO262" s="48"/>
      <c r="AP262" s="48"/>
      <c r="AQ262" s="48"/>
      <c r="AR262" s="48"/>
      <c r="AS262" s="48"/>
      <c r="AT262" s="267"/>
      <c r="AU262" s="48"/>
      <c r="AV262" s="48"/>
      <c r="AW262" s="48"/>
      <c r="AX262" s="48"/>
      <c r="AY262" s="48"/>
      <c r="AZ262" s="51"/>
      <c r="BA262" s="51"/>
      <c r="BB262" s="51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</row>
    <row r="263" spans="1:84" x14ac:dyDescent="0.2">
      <c r="A263" s="167">
        <v>43922</v>
      </c>
      <c r="B263" s="272">
        <v>5.6080000000000005</v>
      </c>
      <c r="C263" s="48"/>
      <c r="D263" s="66"/>
      <c r="E263" s="66"/>
      <c r="F263" s="66"/>
      <c r="G263" s="331"/>
      <c r="H263" s="331"/>
      <c r="I263" s="331"/>
      <c r="J263" s="333"/>
      <c r="K263" s="331"/>
      <c r="L263" s="333"/>
      <c r="M263" s="333"/>
      <c r="N263" s="333"/>
      <c r="O263" s="336"/>
      <c r="P263" s="48"/>
      <c r="Q263" s="48"/>
      <c r="S263" s="48"/>
      <c r="T263" s="48"/>
      <c r="U263" s="48"/>
      <c r="V263" s="48"/>
      <c r="W263" s="48"/>
      <c r="X263" s="48"/>
      <c r="Y263" s="48"/>
      <c r="Z263" s="48"/>
      <c r="AA263" s="50"/>
      <c r="AB263" s="48"/>
      <c r="AC263" s="48"/>
      <c r="AD263" s="48"/>
      <c r="AE263" s="48"/>
      <c r="AF263" s="48"/>
      <c r="AG263" s="335"/>
      <c r="AH263" s="48"/>
      <c r="AI263" s="278">
        <v>1.4646699291322989</v>
      </c>
      <c r="AJ263" s="289">
        <v>6.2300698131087205E-2</v>
      </c>
      <c r="AK263" s="289">
        <v>6.458403472739653E-2</v>
      </c>
      <c r="AL263" s="165">
        <v>0.30930749970798893</v>
      </c>
      <c r="AM263" s="188">
        <v>0.29648782308729826</v>
      </c>
      <c r="AN263" s="48"/>
      <c r="AO263" s="48"/>
      <c r="AP263" s="48"/>
      <c r="AQ263" s="48"/>
      <c r="AR263" s="48"/>
      <c r="AS263" s="48"/>
      <c r="AT263" s="267"/>
      <c r="AU263" s="48"/>
      <c r="AV263" s="48"/>
      <c r="AW263" s="48"/>
      <c r="AX263" s="48"/>
      <c r="AY263" s="48"/>
      <c r="AZ263" s="51"/>
      <c r="BA263" s="51"/>
      <c r="BB263" s="51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</row>
    <row r="264" spans="1:84" x14ac:dyDescent="0.2">
      <c r="A264" s="167">
        <v>43952</v>
      </c>
      <c r="B264" s="272">
        <v>5.588000000000001</v>
      </c>
      <c r="C264" s="48"/>
      <c r="D264" s="66"/>
      <c r="E264" s="66"/>
      <c r="F264" s="66"/>
      <c r="G264" s="331"/>
      <c r="H264" s="331"/>
      <c r="I264" s="331"/>
      <c r="J264" s="333"/>
      <c r="K264" s="331"/>
      <c r="L264" s="333"/>
      <c r="M264" s="333"/>
      <c r="N264" s="333"/>
      <c r="O264" s="336"/>
      <c r="P264" s="48"/>
      <c r="Q264" s="48"/>
      <c r="S264" s="48"/>
      <c r="T264" s="48"/>
      <c r="U264" s="48"/>
      <c r="V264" s="48"/>
      <c r="W264" s="48"/>
      <c r="X264" s="48"/>
      <c r="Y264" s="48"/>
      <c r="Z264" s="48"/>
      <c r="AA264" s="50"/>
      <c r="AB264" s="48"/>
      <c r="AC264" s="48"/>
      <c r="AD264" s="48"/>
      <c r="AE264" s="48"/>
      <c r="AF264" s="48"/>
      <c r="AG264" s="335"/>
      <c r="AH264" s="48"/>
      <c r="AI264" s="278">
        <v>1.4640635038394652</v>
      </c>
      <c r="AJ264" s="289">
        <v>6.2314667747117407E-2</v>
      </c>
      <c r="AK264" s="289">
        <v>6.4610506275542004E-2</v>
      </c>
      <c r="AL264" s="165">
        <v>0.30767273729955158</v>
      </c>
      <c r="AM264" s="188">
        <v>0.29479870798865276</v>
      </c>
      <c r="AN264" s="48"/>
      <c r="AO264" s="48"/>
      <c r="AP264" s="48"/>
      <c r="AQ264" s="48"/>
      <c r="AR264" s="48"/>
      <c r="AS264" s="48"/>
      <c r="AT264" s="267"/>
      <c r="AU264" s="48"/>
      <c r="AV264" s="48"/>
      <c r="AW264" s="48"/>
      <c r="AX264" s="48"/>
      <c r="AY264" s="48"/>
      <c r="AZ264" s="51"/>
      <c r="BA264" s="51"/>
      <c r="BB264" s="51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</row>
    <row r="265" spans="1:84" x14ac:dyDescent="0.2">
      <c r="A265" s="167">
        <v>43983</v>
      </c>
      <c r="B265" s="272">
        <v>5.6160000000000005</v>
      </c>
      <c r="C265" s="48"/>
      <c r="D265" s="66"/>
      <c r="E265" s="66"/>
      <c r="F265" s="66"/>
      <c r="G265" s="331"/>
      <c r="H265" s="331"/>
      <c r="I265" s="331"/>
      <c r="J265" s="333"/>
      <c r="K265" s="331"/>
      <c r="L265" s="333"/>
      <c r="M265" s="333"/>
      <c r="N265" s="333"/>
      <c r="O265" s="336"/>
      <c r="P265" s="48"/>
      <c r="Q265" s="48"/>
      <c r="S265" s="48"/>
      <c r="T265" s="48"/>
      <c r="U265" s="48"/>
      <c r="V265" s="48"/>
      <c r="W265" s="48"/>
      <c r="X265" s="48"/>
      <c r="Y265" s="48"/>
      <c r="Z265" s="48"/>
      <c r="AA265" s="50"/>
      <c r="AB265" s="48"/>
      <c r="AC265" s="48"/>
      <c r="AD265" s="48"/>
      <c r="AE265" s="48"/>
      <c r="AF265" s="48"/>
      <c r="AG265" s="335"/>
      <c r="AH265" s="48"/>
      <c r="AI265" s="278">
        <v>1.4634340803447188</v>
      </c>
      <c r="AJ265" s="289">
        <v>6.2329103017082901E-2</v>
      </c>
      <c r="AK265" s="289">
        <v>6.4637860208869316E-2</v>
      </c>
      <c r="AL265" s="165">
        <v>0.30599184434822668</v>
      </c>
      <c r="AM265" s="188">
        <v>0.29306210296251856</v>
      </c>
      <c r="AN265" s="48"/>
      <c r="AO265" s="48"/>
      <c r="AP265" s="48"/>
      <c r="AQ265" s="48"/>
      <c r="AR265" s="48"/>
      <c r="AS265" s="48"/>
      <c r="AT265" s="267"/>
      <c r="AU265" s="48"/>
      <c r="AV265" s="48"/>
      <c r="AW265" s="48"/>
      <c r="AX265" s="48"/>
      <c r="AY265" s="48"/>
      <c r="AZ265" s="51"/>
      <c r="BA265" s="51"/>
      <c r="BB265" s="51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</row>
    <row r="266" spans="1:84" x14ac:dyDescent="0.2">
      <c r="A266" s="167">
        <v>44013</v>
      </c>
      <c r="B266" s="272">
        <v>5.6430000000000007</v>
      </c>
      <c r="C266" s="48"/>
      <c r="D266" s="66"/>
      <c r="E266" s="66"/>
      <c r="F266" s="66"/>
      <c r="G266" s="331"/>
      <c r="H266" s="331"/>
      <c r="I266" s="331"/>
      <c r="J266" s="333"/>
      <c r="K266" s="331"/>
      <c r="L266" s="333"/>
      <c r="M266" s="333"/>
      <c r="N266" s="333"/>
      <c r="O266" s="336"/>
      <c r="P266" s="48"/>
      <c r="Q266" s="48"/>
      <c r="S266" s="48"/>
      <c r="T266" s="48"/>
      <c r="U266" s="48"/>
      <c r="V266" s="48"/>
      <c r="W266" s="48"/>
      <c r="X266" s="48"/>
      <c r="Y266" s="48"/>
      <c r="Z266" s="48"/>
      <c r="AA266" s="50"/>
      <c r="AB266" s="48"/>
      <c r="AC266" s="48"/>
      <c r="AD266" s="48"/>
      <c r="AE266" s="48"/>
      <c r="AF266" s="48"/>
      <c r="AG266" s="335"/>
      <c r="AH266" s="48"/>
      <c r="AI266" s="278">
        <v>1.4628222703184404</v>
      </c>
      <c r="AJ266" s="289">
        <v>6.2343072633245004E-2</v>
      </c>
      <c r="AK266" s="289">
        <v>6.4664331757486912E-2</v>
      </c>
      <c r="AL266" s="165">
        <v>0.30437322972505632</v>
      </c>
      <c r="AM266" s="188">
        <v>0.29139001238911116</v>
      </c>
      <c r="AN266" s="48"/>
      <c r="AO266" s="48"/>
      <c r="AP266" s="48"/>
      <c r="AQ266" s="48"/>
      <c r="AR266" s="48"/>
      <c r="AS266" s="48"/>
      <c r="AT266" s="267"/>
      <c r="AU266" s="48"/>
      <c r="AV266" s="48"/>
      <c r="AW266" s="48"/>
      <c r="AX266" s="48"/>
      <c r="AY266" s="48"/>
      <c r="AZ266" s="51"/>
      <c r="BA266" s="51"/>
      <c r="BB266" s="51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</row>
    <row r="267" spans="1:84" x14ac:dyDescent="0.2">
      <c r="A267" s="167">
        <v>44044</v>
      </c>
      <c r="B267" s="272">
        <v>5.6630000000000011</v>
      </c>
      <c r="C267" s="48"/>
      <c r="D267" s="66"/>
      <c r="E267" s="66"/>
      <c r="F267" s="66"/>
      <c r="G267" s="331"/>
      <c r="H267" s="331"/>
      <c r="I267" s="331"/>
      <c r="J267" s="333"/>
      <c r="K267" s="331"/>
      <c r="L267" s="333"/>
      <c r="M267" s="333"/>
      <c r="N267" s="333"/>
      <c r="O267" s="336"/>
      <c r="P267" s="48"/>
      <c r="Q267" s="48"/>
      <c r="S267" s="48"/>
      <c r="T267" s="48"/>
      <c r="U267" s="48"/>
      <c r="V267" s="48"/>
      <c r="W267" s="48"/>
      <c r="X267" s="48"/>
      <c r="Y267" s="48"/>
      <c r="Z267" s="48"/>
      <c r="AA267" s="50"/>
      <c r="AB267" s="48"/>
      <c r="AC267" s="48"/>
      <c r="AD267" s="48"/>
      <c r="AE267" s="48"/>
      <c r="AF267" s="48"/>
      <c r="AG267" s="335"/>
      <c r="AH267" s="48"/>
      <c r="AI267" s="278">
        <v>1.4621872903094411</v>
      </c>
      <c r="AJ267" s="289">
        <v>6.2357507903346508E-2</v>
      </c>
      <c r="AK267" s="289">
        <v>6.4691685691302209E-2</v>
      </c>
      <c r="AL267" s="165">
        <v>0.30270894849517521</v>
      </c>
      <c r="AM267" s="188">
        <v>0.28967092745587558</v>
      </c>
      <c r="AN267" s="48"/>
      <c r="AO267" s="48"/>
      <c r="AP267" s="48"/>
      <c r="AQ267" s="48"/>
      <c r="AR267" s="48"/>
      <c r="AS267" s="48"/>
      <c r="AT267" s="267"/>
      <c r="AU267" s="48"/>
      <c r="AV267" s="48"/>
      <c r="AW267" s="48"/>
      <c r="AX267" s="48"/>
      <c r="AY267" s="48"/>
      <c r="AZ267" s="51"/>
      <c r="BA267" s="51"/>
      <c r="BB267" s="51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</row>
    <row r="268" spans="1:84" x14ac:dyDescent="0.2">
      <c r="A268" s="167">
        <v>44075</v>
      </c>
      <c r="B268" s="272">
        <v>5.6530000000000005</v>
      </c>
      <c r="C268" s="48"/>
      <c r="D268" s="66"/>
      <c r="E268" s="66"/>
      <c r="F268" s="66"/>
      <c r="G268" s="331"/>
      <c r="H268" s="331"/>
      <c r="I268" s="331"/>
      <c r="J268" s="333"/>
      <c r="K268" s="331"/>
      <c r="L268" s="333"/>
      <c r="M268" s="333"/>
      <c r="N268" s="333"/>
      <c r="O268" s="336"/>
      <c r="P268" s="48"/>
      <c r="Q268" s="48"/>
      <c r="S268" s="48"/>
      <c r="T268" s="48"/>
      <c r="U268" s="48"/>
      <c r="V268" s="48"/>
      <c r="W268" s="48"/>
      <c r="X268" s="48"/>
      <c r="Y268" s="48"/>
      <c r="Z268" s="48"/>
      <c r="AA268" s="50"/>
      <c r="AB268" s="48"/>
      <c r="AC268" s="48"/>
      <c r="AD268" s="48"/>
      <c r="AE268" s="48"/>
      <c r="AF268" s="48"/>
      <c r="AG268" s="335"/>
      <c r="AH268" s="48"/>
      <c r="AI268" s="278">
        <v>1.461549492435239</v>
      </c>
      <c r="AJ268" s="289">
        <v>6.2371943173517713E-2</v>
      </c>
      <c r="AK268" s="289">
        <v>6.4719039625365404E-2</v>
      </c>
      <c r="AL268" s="165">
        <v>0.30105305257733467</v>
      </c>
      <c r="AM268" s="188">
        <v>0.28796069122413742</v>
      </c>
      <c r="AN268" s="48"/>
      <c r="AO268" s="48"/>
      <c r="AP268" s="48"/>
      <c r="AQ268" s="48"/>
      <c r="AR268" s="48"/>
      <c r="AS268" s="48"/>
      <c r="AT268" s="267"/>
      <c r="AU268" s="48"/>
      <c r="AV268" s="48"/>
      <c r="AW268" s="48"/>
      <c r="AX268" s="48"/>
      <c r="AY268" s="48"/>
      <c r="AZ268" s="51"/>
      <c r="BA268" s="51"/>
      <c r="BB268" s="51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</row>
    <row r="269" spans="1:84" x14ac:dyDescent="0.2">
      <c r="A269" s="167">
        <v>44105</v>
      </c>
      <c r="B269" s="272">
        <v>5.6630000000000011</v>
      </c>
      <c r="C269" s="48"/>
      <c r="D269" s="66"/>
      <c r="E269" s="66"/>
      <c r="F269" s="66"/>
      <c r="G269" s="331"/>
      <c r="H269" s="331"/>
      <c r="I269" s="331"/>
      <c r="J269" s="333"/>
      <c r="K269" s="331"/>
      <c r="L269" s="333"/>
      <c r="M269" s="333"/>
      <c r="N269" s="333"/>
      <c r="O269" s="336"/>
      <c r="P269" s="48"/>
      <c r="Q269" s="48"/>
      <c r="S269" s="48"/>
      <c r="T269" s="48"/>
      <c r="U269" s="48"/>
      <c r="V269" s="48"/>
      <c r="W269" s="48"/>
      <c r="X269" s="48"/>
      <c r="Y269" s="48"/>
      <c r="Z269" s="48"/>
      <c r="AA269" s="50"/>
      <c r="AB269" s="48"/>
      <c r="AC269" s="48"/>
      <c r="AD269" s="48"/>
      <c r="AE269" s="48"/>
      <c r="AF269" s="48"/>
      <c r="AG269" s="335"/>
      <c r="AH269" s="48"/>
      <c r="AI269" s="278">
        <v>1.4609295894914505</v>
      </c>
      <c r="AJ269" s="289">
        <v>6.2385912789878324E-2</v>
      </c>
      <c r="AK269" s="289">
        <v>6.4745511174695305E-2</v>
      </c>
      <c r="AL269" s="165">
        <v>0.29945852077829682</v>
      </c>
      <c r="AM269" s="188">
        <v>0.28631401428688152</v>
      </c>
      <c r="AN269" s="48"/>
      <c r="AO269" s="48"/>
      <c r="AP269" s="48"/>
      <c r="AQ269" s="48"/>
      <c r="AR269" s="48"/>
      <c r="AS269" s="48"/>
      <c r="AT269" s="267"/>
      <c r="AU269" s="48"/>
      <c r="AV269" s="48"/>
      <c r="AW269" s="48"/>
      <c r="AX269" s="48"/>
      <c r="AY269" s="48"/>
      <c r="AZ269" s="51"/>
      <c r="BA269" s="51"/>
      <c r="BB269" s="51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</row>
    <row r="270" spans="1:84" x14ac:dyDescent="0.2">
      <c r="A270" s="167">
        <v>44136</v>
      </c>
      <c r="B270" s="272">
        <v>5.8080000000000007</v>
      </c>
      <c r="C270" s="48"/>
      <c r="D270" s="66"/>
      <c r="E270" s="66"/>
      <c r="F270" s="66"/>
      <c r="G270" s="331"/>
      <c r="H270" s="331"/>
      <c r="I270" s="331"/>
      <c r="J270" s="333"/>
      <c r="K270" s="331"/>
      <c r="L270" s="333"/>
      <c r="M270" s="333"/>
      <c r="N270" s="333"/>
      <c r="O270" s="336"/>
      <c r="P270" s="48"/>
      <c r="Q270" s="48"/>
      <c r="S270" s="48"/>
      <c r="T270" s="48"/>
      <c r="U270" s="48"/>
      <c r="V270" s="48"/>
      <c r="W270" s="48"/>
      <c r="X270" s="48"/>
      <c r="Y270" s="48"/>
      <c r="Z270" s="48"/>
      <c r="AA270" s="50"/>
      <c r="AB270" s="48"/>
      <c r="AC270" s="48"/>
      <c r="AD270" s="48"/>
      <c r="AE270" s="48"/>
      <c r="AF270" s="48"/>
      <c r="AG270" s="335"/>
      <c r="AH270" s="48"/>
      <c r="AI270" s="278">
        <v>1.4602862585453371</v>
      </c>
      <c r="AJ270" s="289">
        <v>6.2400348060185414E-2</v>
      </c>
      <c r="AK270" s="289">
        <v>6.4772865109247027E-2</v>
      </c>
      <c r="AL270" s="165">
        <v>0.29781901411536604</v>
      </c>
      <c r="AM270" s="188">
        <v>0.28462108236006955</v>
      </c>
      <c r="AN270" s="48"/>
      <c r="AO270" s="48"/>
      <c r="AP270" s="48"/>
      <c r="AQ270" s="48"/>
      <c r="AR270" s="48"/>
      <c r="AS270" s="48"/>
      <c r="AT270" s="267"/>
      <c r="AU270" s="48"/>
      <c r="AV270" s="48"/>
      <c r="AW270" s="48"/>
      <c r="AX270" s="48"/>
      <c r="AY270" s="48"/>
      <c r="AZ270" s="51"/>
      <c r="BA270" s="51"/>
      <c r="BB270" s="51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</row>
    <row r="271" spans="1:84" x14ac:dyDescent="0.2">
      <c r="A271" s="339">
        <v>44166</v>
      </c>
      <c r="B271" s="340">
        <v>5.9430000000000005</v>
      </c>
      <c r="C271" s="48"/>
      <c r="D271" s="66"/>
      <c r="E271" s="66"/>
      <c r="F271" s="66"/>
      <c r="G271" s="331"/>
      <c r="H271" s="331"/>
      <c r="I271" s="331"/>
      <c r="J271" s="333"/>
      <c r="K271" s="331"/>
      <c r="L271" s="333"/>
      <c r="M271" s="333"/>
      <c r="N271" s="333"/>
      <c r="O271" s="336"/>
      <c r="P271" s="48"/>
      <c r="Q271" s="48"/>
      <c r="S271" s="48"/>
      <c r="T271" s="48"/>
      <c r="U271" s="48"/>
      <c r="V271" s="48"/>
      <c r="W271" s="48"/>
      <c r="X271" s="48"/>
      <c r="Y271" s="48"/>
      <c r="Z271" s="48"/>
      <c r="AA271" s="50"/>
      <c r="AB271" s="48"/>
      <c r="AC271" s="48"/>
      <c r="AD271" s="48"/>
      <c r="AE271" s="48"/>
      <c r="AF271" s="48"/>
      <c r="AG271" s="335"/>
      <c r="AH271" s="48"/>
      <c r="AI271" s="341">
        <v>1.4596610085958615</v>
      </c>
      <c r="AJ271" s="342">
        <v>6.2414317676677794E-2</v>
      </c>
      <c r="AK271" s="342">
        <v>6.4799336659049397E-2</v>
      </c>
      <c r="AL271" s="343">
        <v>0.29624027206188575</v>
      </c>
      <c r="AM271" s="344">
        <v>0.28299108266005485</v>
      </c>
      <c r="AN271" s="48"/>
      <c r="AO271" s="48"/>
      <c r="AP271" s="48"/>
      <c r="AQ271" s="48"/>
      <c r="AR271" s="48"/>
      <c r="AS271" s="48"/>
      <c r="AT271" s="267"/>
      <c r="AU271" s="48"/>
      <c r="AV271" s="48"/>
      <c r="AW271" s="48"/>
      <c r="AX271" s="48"/>
      <c r="AY271" s="48"/>
      <c r="AZ271" s="51"/>
      <c r="BA271" s="51"/>
      <c r="BB271" s="51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</row>
    <row r="272" spans="1:84" x14ac:dyDescent="0.2">
      <c r="A272" s="345"/>
      <c r="B272" s="66"/>
      <c r="C272" s="48"/>
      <c r="D272" s="66"/>
      <c r="E272" s="66"/>
      <c r="F272" s="66"/>
      <c r="G272" s="331"/>
      <c r="H272" s="331"/>
      <c r="I272" s="331"/>
      <c r="J272" s="333"/>
      <c r="K272" s="331"/>
      <c r="L272" s="333"/>
      <c r="M272" s="333"/>
      <c r="N272" s="333"/>
      <c r="O272" s="336"/>
      <c r="P272" s="48"/>
      <c r="Q272" s="48"/>
      <c r="S272" s="48"/>
      <c r="T272" s="48"/>
      <c r="U272" s="48"/>
      <c r="V272" s="48"/>
      <c r="W272" s="48"/>
      <c r="X272" s="48"/>
      <c r="Y272" s="48"/>
      <c r="Z272" s="48"/>
      <c r="AA272" s="50"/>
      <c r="AB272" s="48"/>
      <c r="AC272" s="48"/>
      <c r="AD272" s="48"/>
      <c r="AE272" s="48"/>
      <c r="AF272" s="48"/>
      <c r="AG272" s="335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267"/>
      <c r="AU272" s="48"/>
      <c r="AV272" s="48"/>
      <c r="AW272" s="48"/>
      <c r="AX272" s="48"/>
      <c r="AY272" s="48"/>
      <c r="AZ272" s="51"/>
      <c r="BA272" s="51"/>
      <c r="BB272" s="51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</row>
    <row r="273" spans="1:84" x14ac:dyDescent="0.2">
      <c r="A273" s="345"/>
      <c r="B273" s="66"/>
      <c r="C273" s="48"/>
      <c r="D273" s="66"/>
      <c r="E273" s="66"/>
      <c r="F273" s="66"/>
      <c r="G273" s="331"/>
      <c r="H273" s="331"/>
      <c r="I273" s="331"/>
      <c r="J273" s="333"/>
      <c r="K273" s="331"/>
      <c r="L273" s="333"/>
      <c r="M273" s="333"/>
      <c r="N273" s="333"/>
      <c r="O273" s="336"/>
      <c r="P273" s="48"/>
      <c r="Q273" s="48"/>
      <c r="S273" s="48"/>
      <c r="T273" s="48"/>
      <c r="U273" s="48"/>
      <c r="V273" s="48"/>
      <c r="W273" s="48"/>
      <c r="X273" s="48"/>
      <c r="Y273" s="48"/>
      <c r="Z273" s="48"/>
      <c r="AA273" s="50"/>
      <c r="AB273" s="48"/>
      <c r="AC273" s="48"/>
      <c r="AD273" s="48"/>
      <c r="AE273" s="48"/>
      <c r="AF273" s="48"/>
      <c r="AG273" s="335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267"/>
      <c r="AU273" s="48"/>
      <c r="AV273" s="48"/>
      <c r="AW273" s="48"/>
      <c r="AX273" s="48"/>
      <c r="AY273" s="48"/>
      <c r="AZ273" s="51"/>
      <c r="BA273" s="51"/>
      <c r="BB273" s="51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</row>
    <row r="274" spans="1:84" x14ac:dyDescent="0.2">
      <c r="A274" s="345"/>
      <c r="B274" s="66"/>
      <c r="C274" s="48"/>
      <c r="D274" s="66"/>
      <c r="E274" s="66"/>
      <c r="F274" s="66"/>
      <c r="G274" s="331"/>
      <c r="H274" s="331"/>
      <c r="I274" s="331"/>
      <c r="J274" s="333"/>
      <c r="K274" s="331"/>
      <c r="L274" s="333"/>
      <c r="M274" s="333"/>
      <c r="N274" s="333"/>
      <c r="O274" s="336"/>
      <c r="P274" s="48"/>
      <c r="Q274" s="48"/>
      <c r="S274" s="48"/>
      <c r="T274" s="48"/>
      <c r="U274" s="48"/>
      <c r="V274" s="48"/>
      <c r="W274" s="48"/>
      <c r="X274" s="48"/>
      <c r="Y274" s="48"/>
      <c r="Z274" s="48"/>
      <c r="AA274" s="50"/>
      <c r="AB274" s="48"/>
      <c r="AC274" s="48"/>
      <c r="AD274" s="48"/>
      <c r="AE274" s="48"/>
      <c r="AF274" s="48"/>
      <c r="AG274" s="335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267"/>
      <c r="AU274" s="48"/>
      <c r="AV274" s="48"/>
      <c r="AW274" s="48"/>
      <c r="AX274" s="48"/>
      <c r="AY274" s="48"/>
      <c r="AZ274" s="51"/>
      <c r="BA274" s="51"/>
      <c r="BB274" s="51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</row>
    <row r="275" spans="1:84" x14ac:dyDescent="0.2">
      <c r="A275" s="345"/>
      <c r="B275" s="66"/>
      <c r="C275" s="48"/>
      <c r="D275" s="66"/>
      <c r="E275" s="66"/>
      <c r="F275" s="66"/>
      <c r="G275" s="331"/>
      <c r="H275" s="331"/>
      <c r="I275" s="331"/>
      <c r="J275" s="333"/>
      <c r="K275" s="331"/>
      <c r="L275" s="333"/>
      <c r="M275" s="333"/>
      <c r="N275" s="333"/>
      <c r="O275" s="336"/>
      <c r="P275" s="48"/>
      <c r="Q275" s="48"/>
      <c r="S275" s="48"/>
      <c r="T275" s="48"/>
      <c r="U275" s="48"/>
      <c r="V275" s="48"/>
      <c r="W275" s="48"/>
      <c r="X275" s="48"/>
      <c r="Y275" s="48"/>
      <c r="Z275" s="48"/>
      <c r="AA275" s="50"/>
      <c r="AB275" s="48"/>
      <c r="AC275" s="48"/>
      <c r="AD275" s="48"/>
      <c r="AE275" s="48"/>
      <c r="AF275" s="48"/>
      <c r="AG275" s="335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267"/>
      <c r="AU275" s="48"/>
      <c r="AV275" s="48"/>
      <c r="AW275" s="48"/>
      <c r="AX275" s="48"/>
      <c r="AY275" s="48"/>
      <c r="AZ275" s="51"/>
      <c r="BA275" s="51"/>
      <c r="BB275" s="51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</row>
    <row r="276" spans="1:84" x14ac:dyDescent="0.2">
      <c r="A276" s="345"/>
      <c r="B276" s="66"/>
      <c r="C276" s="48"/>
      <c r="D276" s="66"/>
      <c r="E276" s="66"/>
      <c r="F276" s="66"/>
      <c r="G276" s="331"/>
      <c r="H276" s="331"/>
      <c r="I276" s="331"/>
      <c r="J276" s="333"/>
      <c r="K276" s="331"/>
      <c r="L276" s="333"/>
      <c r="M276" s="333"/>
      <c r="N276" s="333"/>
      <c r="O276" s="336"/>
      <c r="P276" s="48"/>
      <c r="Q276" s="48"/>
      <c r="S276" s="48"/>
      <c r="T276" s="48"/>
      <c r="U276" s="48"/>
      <c r="V276" s="48"/>
      <c r="W276" s="48"/>
      <c r="X276" s="48"/>
      <c r="Y276" s="48"/>
      <c r="Z276" s="48"/>
      <c r="AA276" s="50"/>
      <c r="AB276" s="48"/>
      <c r="AC276" s="48"/>
      <c r="AD276" s="48"/>
      <c r="AE276" s="48"/>
      <c r="AF276" s="48"/>
      <c r="AG276" s="335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267"/>
      <c r="AU276" s="48"/>
      <c r="AV276" s="48"/>
      <c r="AW276" s="48"/>
      <c r="AX276" s="48"/>
      <c r="AY276" s="48"/>
      <c r="AZ276" s="51"/>
      <c r="BA276" s="51"/>
      <c r="BB276" s="51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</row>
    <row r="277" spans="1:84" x14ac:dyDescent="0.2">
      <c r="A277" s="345"/>
      <c r="B277" s="66"/>
      <c r="C277" s="48"/>
      <c r="D277" s="66"/>
      <c r="E277" s="66"/>
      <c r="F277" s="66"/>
      <c r="G277" s="331"/>
      <c r="H277" s="331"/>
      <c r="I277" s="331"/>
      <c r="J277" s="333"/>
      <c r="K277" s="331"/>
      <c r="L277" s="333"/>
      <c r="M277" s="333"/>
      <c r="N277" s="333"/>
      <c r="O277" s="336"/>
      <c r="P277" s="48"/>
      <c r="Q277" s="48"/>
      <c r="S277" s="48"/>
      <c r="T277" s="48"/>
      <c r="U277" s="48"/>
      <c r="V277" s="48"/>
      <c r="W277" s="48"/>
      <c r="X277" s="48"/>
      <c r="Y277" s="48"/>
      <c r="Z277" s="48"/>
      <c r="AA277" s="50"/>
      <c r="AB277" s="48"/>
      <c r="AC277" s="48"/>
      <c r="AD277" s="48"/>
      <c r="AE277" s="48"/>
      <c r="AF277" s="48"/>
      <c r="AG277" s="335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267"/>
      <c r="AU277" s="48"/>
      <c r="AV277" s="48"/>
      <c r="AW277" s="48"/>
      <c r="AX277" s="48"/>
      <c r="AY277" s="48"/>
      <c r="AZ277" s="51"/>
      <c r="BA277" s="51"/>
      <c r="BB277" s="51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</row>
    <row r="278" spans="1:84" x14ac:dyDescent="0.2">
      <c r="A278" s="345"/>
      <c r="B278" s="66"/>
      <c r="C278" s="48"/>
      <c r="D278" s="66"/>
      <c r="E278" s="66"/>
      <c r="F278" s="66"/>
      <c r="G278" s="331"/>
      <c r="H278" s="331"/>
      <c r="I278" s="331"/>
      <c r="J278" s="333"/>
      <c r="K278" s="331"/>
      <c r="L278" s="333"/>
      <c r="M278" s="333"/>
      <c r="N278" s="333"/>
      <c r="O278" s="336"/>
      <c r="P278" s="48"/>
      <c r="Q278" s="48"/>
      <c r="S278" s="48"/>
      <c r="T278" s="48"/>
      <c r="U278" s="48"/>
      <c r="V278" s="48"/>
      <c r="W278" s="48"/>
      <c r="X278" s="48"/>
      <c r="Y278" s="48"/>
      <c r="Z278" s="48"/>
      <c r="AA278" s="50"/>
      <c r="AB278" s="48"/>
      <c r="AC278" s="48"/>
      <c r="AD278" s="48"/>
      <c r="AE278" s="48"/>
      <c r="AF278" s="48"/>
      <c r="AG278" s="335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267"/>
      <c r="AU278" s="48"/>
      <c r="AV278" s="48"/>
      <c r="AW278" s="48"/>
      <c r="AX278" s="48"/>
      <c r="AY278" s="48"/>
      <c r="AZ278" s="51"/>
      <c r="BA278" s="51"/>
      <c r="BB278" s="51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</row>
    <row r="279" spans="1:84" x14ac:dyDescent="0.2">
      <c r="A279" s="345"/>
      <c r="B279" s="66"/>
      <c r="C279" s="48"/>
      <c r="D279" s="66"/>
      <c r="E279" s="66"/>
      <c r="F279" s="66"/>
      <c r="G279" s="331"/>
      <c r="H279" s="331"/>
      <c r="I279" s="331"/>
      <c r="J279" s="333"/>
      <c r="K279" s="331"/>
      <c r="L279" s="333"/>
      <c r="M279" s="333"/>
      <c r="N279" s="333"/>
      <c r="O279" s="336"/>
      <c r="P279" s="48"/>
      <c r="Q279" s="48"/>
      <c r="S279" s="48"/>
      <c r="T279" s="48"/>
      <c r="U279" s="48"/>
      <c r="V279" s="48"/>
      <c r="W279" s="48"/>
      <c r="X279" s="48"/>
      <c r="Y279" s="48"/>
      <c r="Z279" s="48"/>
      <c r="AA279" s="50"/>
      <c r="AB279" s="48"/>
      <c r="AC279" s="48"/>
      <c r="AD279" s="48"/>
      <c r="AE279" s="48"/>
      <c r="AF279" s="48"/>
      <c r="AG279" s="335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267"/>
      <c r="AU279" s="48"/>
      <c r="AV279" s="48"/>
      <c r="AW279" s="48"/>
      <c r="AX279" s="48"/>
      <c r="AY279" s="48"/>
      <c r="AZ279" s="51"/>
      <c r="BA279" s="51"/>
      <c r="BB279" s="51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</row>
    <row r="280" spans="1:84" x14ac:dyDescent="0.2">
      <c r="A280" s="345"/>
      <c r="B280" s="66"/>
      <c r="C280" s="48"/>
      <c r="D280" s="66"/>
      <c r="E280" s="66"/>
      <c r="F280" s="66"/>
      <c r="G280" s="331"/>
      <c r="H280" s="331"/>
      <c r="I280" s="331"/>
      <c r="J280" s="333"/>
      <c r="K280" s="331"/>
      <c r="L280" s="333"/>
      <c r="M280" s="333"/>
      <c r="N280" s="333"/>
      <c r="O280" s="336"/>
      <c r="P280" s="48"/>
      <c r="Q280" s="48"/>
      <c r="S280" s="48"/>
      <c r="T280" s="48"/>
      <c r="U280" s="48"/>
      <c r="V280" s="48"/>
      <c r="W280" s="48"/>
      <c r="X280" s="48"/>
      <c r="Y280" s="48"/>
      <c r="Z280" s="48"/>
      <c r="AA280" s="50"/>
      <c r="AB280" s="48"/>
      <c r="AC280" s="48"/>
      <c r="AD280" s="48"/>
      <c r="AE280" s="48"/>
      <c r="AF280" s="48"/>
      <c r="AG280" s="335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267"/>
      <c r="AU280" s="48"/>
      <c r="AV280" s="48"/>
      <c r="AW280" s="48"/>
      <c r="AX280" s="48"/>
      <c r="AY280" s="48"/>
      <c r="AZ280" s="51"/>
      <c r="BA280" s="51"/>
      <c r="BB280" s="51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</row>
    <row r="281" spans="1:84" x14ac:dyDescent="0.2">
      <c r="A281" s="345"/>
      <c r="B281" s="66"/>
      <c r="C281" s="48"/>
      <c r="D281" s="66"/>
      <c r="E281" s="66"/>
      <c r="F281" s="66"/>
      <c r="G281" s="331"/>
      <c r="H281" s="331"/>
      <c r="I281" s="331"/>
      <c r="J281" s="333"/>
      <c r="K281" s="331"/>
      <c r="L281" s="333"/>
      <c r="M281" s="333"/>
      <c r="N281" s="333"/>
      <c r="O281" s="336"/>
      <c r="P281" s="48"/>
      <c r="Q281" s="48"/>
      <c r="S281" s="48"/>
      <c r="T281" s="48"/>
      <c r="U281" s="48"/>
      <c r="V281" s="48"/>
      <c r="W281" s="48"/>
      <c r="X281" s="48"/>
      <c r="Y281" s="48"/>
      <c r="Z281" s="48"/>
      <c r="AA281" s="50"/>
      <c r="AB281" s="48"/>
      <c r="AC281" s="48"/>
      <c r="AD281" s="48"/>
      <c r="AE281" s="48"/>
      <c r="AF281" s="48"/>
      <c r="AG281" s="335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267"/>
      <c r="AU281" s="48"/>
      <c r="AV281" s="48"/>
      <c r="AW281" s="48"/>
      <c r="AX281" s="48"/>
      <c r="AY281" s="48"/>
      <c r="AZ281" s="51"/>
      <c r="BA281" s="51"/>
      <c r="BB281" s="51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</row>
    <row r="282" spans="1:84" x14ac:dyDescent="0.2">
      <c r="A282" s="345"/>
      <c r="B282" s="66"/>
      <c r="C282" s="48"/>
      <c r="D282" s="66"/>
      <c r="E282" s="66"/>
      <c r="F282" s="66"/>
      <c r="G282" s="331"/>
      <c r="H282" s="331"/>
      <c r="I282" s="331"/>
      <c r="J282" s="333"/>
      <c r="K282" s="331"/>
      <c r="L282" s="333"/>
      <c r="M282" s="333"/>
      <c r="N282" s="333"/>
      <c r="O282" s="336"/>
      <c r="P282" s="48"/>
      <c r="Q282" s="48"/>
      <c r="S282" s="48"/>
      <c r="T282" s="48"/>
      <c r="U282" s="48"/>
      <c r="V282" s="48"/>
      <c r="W282" s="48"/>
      <c r="X282" s="48"/>
      <c r="Y282" s="48"/>
      <c r="Z282" s="48"/>
      <c r="AA282" s="50"/>
      <c r="AB282" s="48"/>
      <c r="AC282" s="48"/>
      <c r="AD282" s="48"/>
      <c r="AE282" s="48"/>
      <c r="AF282" s="48"/>
      <c r="AG282" s="335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267"/>
      <c r="AU282" s="48"/>
      <c r="AV282" s="48"/>
      <c r="AW282" s="48"/>
      <c r="AX282" s="48"/>
      <c r="AY282" s="48"/>
      <c r="AZ282" s="51"/>
      <c r="BA282" s="51"/>
      <c r="BB282" s="51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</row>
    <row r="283" spans="1:84" x14ac:dyDescent="0.2">
      <c r="A283" s="345"/>
      <c r="B283" s="66"/>
      <c r="C283" s="48"/>
      <c r="D283" s="66"/>
      <c r="E283" s="66"/>
      <c r="F283" s="66"/>
      <c r="G283" s="331"/>
      <c r="H283" s="331"/>
      <c r="I283" s="331"/>
      <c r="J283" s="333"/>
      <c r="K283" s="331"/>
      <c r="L283" s="333"/>
      <c r="M283" s="333"/>
      <c r="N283" s="333"/>
      <c r="O283" s="336"/>
      <c r="P283" s="48"/>
      <c r="Q283" s="48"/>
      <c r="S283" s="48"/>
      <c r="T283" s="48"/>
      <c r="U283" s="48"/>
      <c r="V283" s="48"/>
      <c r="W283" s="48"/>
      <c r="X283" s="48"/>
      <c r="Y283" s="48"/>
      <c r="Z283" s="48"/>
      <c r="AA283" s="50"/>
      <c r="AB283" s="48"/>
      <c r="AC283" s="48"/>
      <c r="AD283" s="48"/>
      <c r="AE283" s="48"/>
      <c r="AF283" s="48"/>
      <c r="AG283" s="335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267"/>
      <c r="AU283" s="48"/>
      <c r="AV283" s="48"/>
      <c r="AW283" s="48"/>
      <c r="AX283" s="48"/>
      <c r="AY283" s="48"/>
      <c r="AZ283" s="51"/>
      <c r="BA283" s="51"/>
      <c r="BB283" s="51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</row>
    <row r="284" spans="1:84" x14ac:dyDescent="0.2">
      <c r="A284" s="345"/>
      <c r="B284" s="66"/>
      <c r="C284" s="48"/>
      <c r="D284" s="66"/>
      <c r="E284" s="66"/>
      <c r="F284" s="66"/>
      <c r="G284" s="331"/>
      <c r="H284" s="331"/>
      <c r="I284" s="331"/>
      <c r="J284" s="333"/>
      <c r="K284" s="331"/>
      <c r="L284" s="333"/>
      <c r="M284" s="333"/>
      <c r="N284" s="333"/>
      <c r="O284" s="336"/>
      <c r="P284" s="48"/>
      <c r="Q284" s="48"/>
      <c r="S284" s="48"/>
      <c r="T284" s="48"/>
      <c r="U284" s="48"/>
      <c r="V284" s="48"/>
      <c r="W284" s="48"/>
      <c r="X284" s="48"/>
      <c r="Y284" s="48"/>
      <c r="Z284" s="48"/>
      <c r="AA284" s="50"/>
      <c r="AB284" s="48"/>
      <c r="AC284" s="48"/>
      <c r="AD284" s="48"/>
      <c r="AE284" s="48"/>
      <c r="AF284" s="48"/>
      <c r="AG284" s="335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267"/>
      <c r="AU284" s="48"/>
      <c r="AV284" s="48"/>
      <c r="AW284" s="48"/>
      <c r="AX284" s="48"/>
      <c r="AY284" s="48"/>
      <c r="AZ284" s="51"/>
      <c r="BA284" s="51"/>
      <c r="BB284" s="51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</row>
    <row r="285" spans="1:84" x14ac:dyDescent="0.2">
      <c r="A285" s="345"/>
      <c r="B285" s="66"/>
      <c r="C285" s="48"/>
      <c r="D285" s="66"/>
      <c r="E285" s="66"/>
      <c r="F285" s="66"/>
      <c r="G285" s="331"/>
      <c r="H285" s="331"/>
      <c r="I285" s="331"/>
      <c r="J285" s="333"/>
      <c r="K285" s="331"/>
      <c r="L285" s="333"/>
      <c r="M285" s="333"/>
      <c r="N285" s="333"/>
      <c r="O285" s="336"/>
      <c r="P285" s="48"/>
      <c r="Q285" s="48"/>
      <c r="S285" s="48"/>
      <c r="T285" s="48"/>
      <c r="U285" s="48"/>
      <c r="V285" s="48"/>
      <c r="W285" s="48"/>
      <c r="X285" s="48"/>
      <c r="Y285" s="48"/>
      <c r="Z285" s="48"/>
      <c r="AA285" s="50"/>
      <c r="AB285" s="48"/>
      <c r="AC285" s="48"/>
      <c r="AD285" s="48"/>
      <c r="AE285" s="48"/>
      <c r="AF285" s="48"/>
      <c r="AG285" s="335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267"/>
      <c r="AU285" s="48"/>
      <c r="AV285" s="48"/>
      <c r="AW285" s="48"/>
      <c r="AX285" s="48"/>
      <c r="AY285" s="48"/>
      <c r="AZ285" s="51"/>
      <c r="BA285" s="51"/>
      <c r="BB285" s="51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</row>
    <row r="286" spans="1:84" x14ac:dyDescent="0.2">
      <c r="A286" s="345"/>
      <c r="B286" s="66"/>
      <c r="C286" s="48"/>
      <c r="D286" s="66"/>
      <c r="E286" s="66"/>
      <c r="F286" s="66"/>
      <c r="G286" s="331"/>
      <c r="H286" s="331"/>
      <c r="I286" s="331"/>
      <c r="J286" s="333"/>
      <c r="K286" s="331"/>
      <c r="L286" s="333"/>
      <c r="M286" s="333"/>
      <c r="N286" s="333"/>
      <c r="O286" s="336"/>
      <c r="P286" s="48"/>
      <c r="Q286" s="48"/>
      <c r="S286" s="48"/>
      <c r="T286" s="48"/>
      <c r="U286" s="48"/>
      <c r="V286" s="48"/>
      <c r="W286" s="48"/>
      <c r="X286" s="48"/>
      <c r="Y286" s="48"/>
      <c r="Z286" s="48"/>
      <c r="AA286" s="50"/>
      <c r="AB286" s="48"/>
      <c r="AC286" s="48"/>
      <c r="AD286" s="48"/>
      <c r="AE286" s="48"/>
      <c r="AF286" s="48"/>
      <c r="AG286" s="335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267"/>
      <c r="AU286" s="48"/>
      <c r="AV286" s="48"/>
      <c r="AW286" s="48"/>
      <c r="AX286" s="48"/>
      <c r="AY286" s="48"/>
      <c r="AZ286" s="51"/>
      <c r="BA286" s="51"/>
      <c r="BB286" s="51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</row>
    <row r="287" spans="1:84" x14ac:dyDescent="0.2">
      <c r="A287" s="345"/>
      <c r="B287" s="66"/>
      <c r="C287" s="48"/>
      <c r="D287" s="66"/>
      <c r="E287" s="66"/>
      <c r="F287" s="66"/>
      <c r="G287" s="331"/>
      <c r="H287" s="331"/>
      <c r="I287" s="331"/>
      <c r="J287" s="333"/>
      <c r="K287" s="331"/>
      <c r="L287" s="333"/>
      <c r="M287" s="333"/>
      <c r="N287" s="333"/>
      <c r="O287" s="336"/>
      <c r="P287" s="48"/>
      <c r="Q287" s="48"/>
      <c r="S287" s="48"/>
      <c r="T287" s="48"/>
      <c r="U287" s="48"/>
      <c r="V287" s="48"/>
      <c r="W287" s="48"/>
      <c r="X287" s="48"/>
      <c r="Y287" s="48"/>
      <c r="Z287" s="48"/>
      <c r="AA287" s="50"/>
      <c r="AB287" s="48"/>
      <c r="AC287" s="48"/>
      <c r="AD287" s="48"/>
      <c r="AE287" s="48"/>
      <c r="AF287" s="48"/>
      <c r="AG287" s="335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267"/>
      <c r="AU287" s="48"/>
      <c r="AV287" s="48"/>
      <c r="AW287" s="48"/>
      <c r="AX287" s="48"/>
      <c r="AY287" s="48"/>
      <c r="AZ287" s="51"/>
      <c r="BA287" s="51"/>
      <c r="BB287" s="51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</row>
    <row r="288" spans="1:84" x14ac:dyDescent="0.2">
      <c r="A288" s="345"/>
      <c r="B288" s="66"/>
      <c r="C288" s="48"/>
      <c r="D288" s="66"/>
      <c r="E288" s="66"/>
      <c r="F288" s="66"/>
      <c r="G288" s="331"/>
      <c r="H288" s="331"/>
      <c r="I288" s="331"/>
      <c r="J288" s="333"/>
      <c r="K288" s="331"/>
      <c r="L288" s="333"/>
      <c r="M288" s="333"/>
      <c r="N288" s="333"/>
      <c r="O288" s="336"/>
      <c r="P288" s="48"/>
      <c r="Q288" s="48"/>
      <c r="S288" s="48"/>
      <c r="T288" s="48"/>
      <c r="U288" s="48"/>
      <c r="V288" s="48"/>
      <c r="W288" s="48"/>
      <c r="X288" s="48"/>
      <c r="Y288" s="48"/>
      <c r="Z288" s="48"/>
      <c r="AA288" s="50"/>
      <c r="AB288" s="48"/>
      <c r="AC288" s="48"/>
      <c r="AD288" s="48"/>
      <c r="AE288" s="48"/>
      <c r="AF288" s="48"/>
      <c r="AG288" s="335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267"/>
      <c r="AU288" s="48"/>
      <c r="AV288" s="48"/>
      <c r="AW288" s="48"/>
      <c r="AX288" s="48"/>
      <c r="AY288" s="48"/>
      <c r="AZ288" s="51"/>
      <c r="BA288" s="51"/>
      <c r="BB288" s="51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</row>
    <row r="289" spans="1:84" x14ac:dyDescent="0.2">
      <c r="A289" s="345"/>
      <c r="B289" s="66"/>
      <c r="C289" s="48"/>
      <c r="D289" s="66"/>
      <c r="E289" s="66"/>
      <c r="F289" s="66"/>
      <c r="G289" s="331"/>
      <c r="H289" s="331"/>
      <c r="I289" s="331"/>
      <c r="J289" s="333"/>
      <c r="K289" s="331"/>
      <c r="L289" s="333"/>
      <c r="M289" s="333"/>
      <c r="N289" s="333"/>
      <c r="O289" s="336"/>
      <c r="P289" s="48"/>
      <c r="Q289" s="48"/>
      <c r="S289" s="48"/>
      <c r="T289" s="48"/>
      <c r="U289" s="48"/>
      <c r="V289" s="48"/>
      <c r="W289" s="48"/>
      <c r="X289" s="48"/>
      <c r="Y289" s="48"/>
      <c r="Z289" s="48"/>
      <c r="AA289" s="50"/>
      <c r="AB289" s="48"/>
      <c r="AC289" s="48"/>
      <c r="AD289" s="48"/>
      <c r="AE289" s="48"/>
      <c r="AF289" s="48"/>
      <c r="AG289" s="335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267"/>
      <c r="AU289" s="48"/>
      <c r="AV289" s="48"/>
      <c r="AW289" s="48"/>
      <c r="AX289" s="48"/>
      <c r="AY289" s="48"/>
      <c r="AZ289" s="51"/>
      <c r="BA289" s="51"/>
      <c r="BB289" s="51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</row>
    <row r="290" spans="1:84" x14ac:dyDescent="0.2">
      <c r="A290" s="345"/>
      <c r="B290" s="66"/>
      <c r="C290" s="48"/>
      <c r="D290" s="66"/>
      <c r="E290" s="66"/>
      <c r="F290" s="66"/>
      <c r="G290" s="331"/>
      <c r="H290" s="331"/>
      <c r="I290" s="331"/>
      <c r="J290" s="333"/>
      <c r="K290" s="331"/>
      <c r="L290" s="333"/>
      <c r="M290" s="333"/>
      <c r="N290" s="333"/>
      <c r="O290" s="336"/>
      <c r="P290" s="48"/>
      <c r="Q290" s="48"/>
      <c r="S290" s="48"/>
      <c r="T290" s="48"/>
      <c r="U290" s="48"/>
      <c r="V290" s="48"/>
      <c r="W290" s="48"/>
      <c r="X290" s="48"/>
      <c r="Y290" s="48"/>
      <c r="Z290" s="48"/>
      <c r="AA290" s="50"/>
      <c r="AB290" s="48"/>
      <c r="AC290" s="48"/>
      <c r="AD290" s="48"/>
      <c r="AE290" s="48"/>
      <c r="AF290" s="48"/>
      <c r="AG290" s="335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267"/>
      <c r="AU290" s="48"/>
      <c r="AV290" s="48"/>
      <c r="AW290" s="48"/>
      <c r="AX290" s="48"/>
      <c r="AY290" s="48"/>
      <c r="AZ290" s="51"/>
      <c r="BA290" s="51"/>
      <c r="BB290" s="51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</row>
    <row r="291" spans="1:84" x14ac:dyDescent="0.2">
      <c r="A291" s="345"/>
      <c r="B291" s="66"/>
      <c r="C291" s="48"/>
      <c r="D291" s="66"/>
      <c r="E291" s="66"/>
      <c r="F291" s="66"/>
      <c r="G291" s="331"/>
      <c r="H291" s="331"/>
      <c r="I291" s="331"/>
      <c r="J291" s="333"/>
      <c r="K291" s="331"/>
      <c r="L291" s="333"/>
      <c r="M291" s="333"/>
      <c r="N291" s="333"/>
      <c r="O291" s="336"/>
      <c r="P291" s="48"/>
      <c r="Q291" s="48"/>
      <c r="S291" s="48"/>
      <c r="T291" s="48"/>
      <c r="U291" s="48"/>
      <c r="V291" s="48"/>
      <c r="W291" s="48"/>
      <c r="X291" s="48"/>
      <c r="Y291" s="48"/>
      <c r="Z291" s="48"/>
      <c r="AA291" s="50"/>
      <c r="AB291" s="48"/>
      <c r="AC291" s="48"/>
      <c r="AD291" s="48"/>
      <c r="AE291" s="48"/>
      <c r="AF291" s="48"/>
      <c r="AG291" s="335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267"/>
      <c r="AU291" s="48"/>
      <c r="AV291" s="48"/>
      <c r="AW291" s="48"/>
      <c r="AX291" s="48"/>
      <c r="AY291" s="48"/>
      <c r="AZ291" s="51"/>
      <c r="BA291" s="51"/>
      <c r="BB291" s="51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</row>
    <row r="292" spans="1:84" x14ac:dyDescent="0.2">
      <c r="A292" s="345"/>
      <c r="B292" s="66"/>
      <c r="C292" s="48"/>
      <c r="D292" s="66"/>
      <c r="E292" s="66"/>
      <c r="F292" s="66"/>
      <c r="G292" s="331"/>
      <c r="H292" s="331"/>
      <c r="I292" s="331"/>
      <c r="J292" s="333"/>
      <c r="K292" s="331"/>
      <c r="L292" s="333"/>
      <c r="M292" s="333"/>
      <c r="N292" s="333"/>
      <c r="O292" s="336"/>
      <c r="P292" s="48"/>
      <c r="Q292" s="48"/>
      <c r="S292" s="48"/>
      <c r="T292" s="48"/>
      <c r="U292" s="48"/>
      <c r="V292" s="48"/>
      <c r="W292" s="48"/>
      <c r="X292" s="48"/>
      <c r="Y292" s="48"/>
      <c r="Z292" s="48"/>
      <c r="AA292" s="50"/>
      <c r="AB292" s="48"/>
      <c r="AC292" s="48"/>
      <c r="AD292" s="48"/>
      <c r="AE292" s="48"/>
      <c r="AF292" s="48"/>
      <c r="AG292" s="335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267"/>
      <c r="AU292" s="48"/>
      <c r="AV292" s="48"/>
      <c r="AW292" s="48"/>
      <c r="AX292" s="48"/>
      <c r="AY292" s="48"/>
      <c r="AZ292" s="51"/>
      <c r="BA292" s="51"/>
      <c r="BB292" s="51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</row>
    <row r="293" spans="1:84" x14ac:dyDescent="0.2">
      <c r="A293" s="345"/>
      <c r="B293" s="66"/>
      <c r="C293" s="48"/>
      <c r="D293" s="66"/>
      <c r="E293" s="66"/>
      <c r="F293" s="66"/>
      <c r="G293" s="331"/>
      <c r="H293" s="331"/>
      <c r="I293" s="331"/>
      <c r="J293" s="333"/>
      <c r="K293" s="331"/>
      <c r="L293" s="333"/>
      <c r="M293" s="333"/>
      <c r="N293" s="333"/>
      <c r="O293" s="336"/>
      <c r="P293" s="48"/>
      <c r="Q293" s="48"/>
      <c r="S293" s="48"/>
      <c r="T293" s="48"/>
      <c r="U293" s="48"/>
      <c r="V293" s="48"/>
      <c r="W293" s="48"/>
      <c r="X293" s="48"/>
      <c r="Y293" s="48"/>
      <c r="Z293" s="48"/>
      <c r="AA293" s="50"/>
      <c r="AB293" s="48"/>
      <c r="AC293" s="48"/>
      <c r="AD293" s="48"/>
      <c r="AE293" s="48"/>
      <c r="AF293" s="48"/>
      <c r="AG293" s="335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267"/>
      <c r="AU293" s="48"/>
      <c r="AV293" s="48"/>
      <c r="AW293" s="48"/>
      <c r="AX293" s="48"/>
      <c r="AY293" s="48"/>
      <c r="AZ293" s="51"/>
      <c r="BA293" s="51"/>
      <c r="BB293" s="51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</row>
    <row r="294" spans="1:84" x14ac:dyDescent="0.2">
      <c r="A294" s="345"/>
      <c r="B294" s="66"/>
      <c r="C294" s="48"/>
      <c r="D294" s="66"/>
      <c r="E294" s="66"/>
      <c r="F294" s="66"/>
      <c r="G294" s="331"/>
      <c r="H294" s="331"/>
      <c r="I294" s="331"/>
      <c r="J294" s="333"/>
      <c r="K294" s="331"/>
      <c r="L294" s="333"/>
      <c r="M294" s="333"/>
      <c r="N294" s="333"/>
      <c r="O294" s="336"/>
      <c r="P294" s="48"/>
      <c r="Q294" s="48"/>
      <c r="S294" s="48"/>
      <c r="T294" s="48"/>
      <c r="U294" s="48"/>
      <c r="V294" s="48"/>
      <c r="W294" s="48"/>
      <c r="X294" s="48"/>
      <c r="Y294" s="48"/>
      <c r="Z294" s="48"/>
      <c r="AA294" s="50"/>
      <c r="AB294" s="48"/>
      <c r="AC294" s="48"/>
      <c r="AD294" s="48"/>
      <c r="AE294" s="48"/>
      <c r="AF294" s="48"/>
      <c r="AG294" s="335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267"/>
      <c r="AU294" s="48"/>
      <c r="AV294" s="48"/>
      <c r="AW294" s="48"/>
      <c r="AX294" s="48"/>
      <c r="AY294" s="48"/>
      <c r="AZ294" s="51"/>
      <c r="BA294" s="51"/>
      <c r="BB294" s="51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</row>
    <row r="295" spans="1:84" x14ac:dyDescent="0.2">
      <c r="A295" s="345"/>
      <c r="B295" s="66"/>
      <c r="C295" s="48"/>
      <c r="D295" s="66"/>
      <c r="E295" s="66"/>
      <c r="F295" s="66"/>
      <c r="G295" s="331"/>
      <c r="H295" s="331"/>
      <c r="I295" s="331"/>
      <c r="J295" s="333"/>
      <c r="K295" s="331"/>
      <c r="L295" s="333"/>
      <c r="M295" s="333"/>
      <c r="N295" s="333"/>
      <c r="O295" s="336"/>
      <c r="P295" s="48"/>
      <c r="Q295" s="48"/>
      <c r="S295" s="48"/>
      <c r="T295" s="48"/>
      <c r="U295" s="48"/>
      <c r="V295" s="48"/>
      <c r="W295" s="48"/>
      <c r="X295" s="48"/>
      <c r="Y295" s="48"/>
      <c r="Z295" s="48"/>
      <c r="AA295" s="50"/>
      <c r="AB295" s="48"/>
      <c r="AC295" s="48"/>
      <c r="AD295" s="48"/>
      <c r="AE295" s="48"/>
      <c r="AF295" s="48"/>
      <c r="AG295" s="335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267"/>
      <c r="AU295" s="48"/>
      <c r="AV295" s="48"/>
      <c r="AW295" s="48"/>
      <c r="AX295" s="48"/>
      <c r="AY295" s="48"/>
      <c r="AZ295" s="51"/>
      <c r="BA295" s="51"/>
      <c r="BB295" s="51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</row>
    <row r="296" spans="1:84" x14ac:dyDescent="0.2">
      <c r="A296" s="345"/>
      <c r="B296" s="66"/>
      <c r="C296" s="48"/>
      <c r="D296" s="66"/>
      <c r="E296" s="66"/>
      <c r="F296" s="66"/>
      <c r="G296" s="331"/>
      <c r="H296" s="331"/>
      <c r="I296" s="331"/>
      <c r="J296" s="333"/>
      <c r="K296" s="331"/>
      <c r="L296" s="333"/>
      <c r="M296" s="333"/>
      <c r="N296" s="333"/>
      <c r="O296" s="336"/>
      <c r="P296" s="48"/>
      <c r="Q296" s="48"/>
      <c r="S296" s="48"/>
      <c r="T296" s="48"/>
      <c r="U296" s="48"/>
      <c r="V296" s="48"/>
      <c r="W296" s="48"/>
      <c r="X296" s="48"/>
      <c r="Y296" s="48"/>
      <c r="Z296" s="48"/>
      <c r="AA296" s="50"/>
      <c r="AB296" s="48"/>
      <c r="AC296" s="48"/>
      <c r="AD296" s="48"/>
      <c r="AE296" s="48"/>
      <c r="AF296" s="48"/>
      <c r="AG296" s="335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267"/>
      <c r="AU296" s="48"/>
      <c r="AV296" s="48"/>
      <c r="AW296" s="48"/>
      <c r="AX296" s="48"/>
      <c r="AY296" s="48"/>
      <c r="AZ296" s="51"/>
      <c r="BA296" s="51"/>
      <c r="BB296" s="51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</row>
    <row r="297" spans="1:84" x14ac:dyDescent="0.2">
      <c r="A297" s="345"/>
      <c r="B297" s="66"/>
      <c r="C297" s="48"/>
      <c r="D297" s="66"/>
      <c r="E297" s="66"/>
      <c r="F297" s="66"/>
      <c r="G297" s="331"/>
      <c r="H297" s="331"/>
      <c r="I297" s="331"/>
      <c r="J297" s="333"/>
      <c r="K297" s="331"/>
      <c r="L297" s="333"/>
      <c r="M297" s="333"/>
      <c r="N297" s="333"/>
      <c r="O297" s="336"/>
      <c r="P297" s="48"/>
      <c r="Q297" s="48"/>
      <c r="S297" s="48"/>
      <c r="T297" s="48"/>
      <c r="U297" s="48"/>
      <c r="V297" s="48"/>
      <c r="W297" s="48"/>
      <c r="X297" s="48"/>
      <c r="Y297" s="48"/>
      <c r="Z297" s="48"/>
      <c r="AA297" s="50"/>
      <c r="AB297" s="48"/>
      <c r="AC297" s="48"/>
      <c r="AD297" s="48"/>
      <c r="AE297" s="48"/>
      <c r="AF297" s="48"/>
      <c r="AG297" s="335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267"/>
      <c r="AU297" s="48"/>
      <c r="AV297" s="48"/>
      <c r="AW297" s="48"/>
      <c r="AX297" s="48"/>
      <c r="AY297" s="48"/>
      <c r="AZ297" s="51"/>
      <c r="BA297" s="51"/>
      <c r="BB297" s="51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</row>
    <row r="298" spans="1:84" x14ac:dyDescent="0.2">
      <c r="A298" s="345"/>
      <c r="B298" s="66"/>
      <c r="C298" s="48"/>
      <c r="D298" s="66"/>
      <c r="E298" s="66"/>
      <c r="F298" s="66"/>
      <c r="G298" s="331"/>
      <c r="H298" s="331"/>
      <c r="I298" s="331"/>
      <c r="J298" s="333"/>
      <c r="K298" s="331"/>
      <c r="L298" s="333"/>
      <c r="M298" s="333"/>
      <c r="N298" s="333"/>
      <c r="O298" s="336"/>
      <c r="P298" s="48"/>
      <c r="Q298" s="48"/>
      <c r="S298" s="48"/>
      <c r="T298" s="48"/>
      <c r="U298" s="48"/>
      <c r="V298" s="48"/>
      <c r="W298" s="48"/>
      <c r="X298" s="48"/>
      <c r="Y298" s="48"/>
      <c r="Z298" s="48"/>
      <c r="AA298" s="50"/>
      <c r="AB298" s="48"/>
      <c r="AC298" s="48"/>
      <c r="AD298" s="48"/>
      <c r="AE298" s="48"/>
      <c r="AF298" s="48"/>
      <c r="AG298" s="335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267"/>
      <c r="AU298" s="48"/>
      <c r="AV298" s="48"/>
      <c r="AW298" s="48"/>
      <c r="AX298" s="48"/>
      <c r="AY298" s="48"/>
      <c r="AZ298" s="51"/>
      <c r="BA298" s="51"/>
      <c r="BB298" s="51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</row>
    <row r="299" spans="1:84" x14ac:dyDescent="0.2">
      <c r="A299" s="345"/>
      <c r="B299" s="66"/>
      <c r="C299" s="48"/>
      <c r="D299" s="66"/>
      <c r="E299" s="66"/>
      <c r="F299" s="66"/>
      <c r="G299" s="331"/>
      <c r="H299" s="331"/>
      <c r="I299" s="331"/>
      <c r="J299" s="333"/>
      <c r="K299" s="331"/>
      <c r="L299" s="333"/>
      <c r="M299" s="333"/>
      <c r="N299" s="333"/>
      <c r="O299" s="336"/>
      <c r="P299" s="48"/>
      <c r="Q299" s="48"/>
      <c r="S299" s="48"/>
      <c r="T299" s="48"/>
      <c r="U299" s="48"/>
      <c r="V299" s="48"/>
      <c r="W299" s="48"/>
      <c r="X299" s="48"/>
      <c r="Y299" s="48"/>
      <c r="Z299" s="48"/>
      <c r="AA299" s="50"/>
      <c r="AB299" s="48"/>
      <c r="AC299" s="48"/>
      <c r="AD299" s="48"/>
      <c r="AE299" s="48"/>
      <c r="AF299" s="48"/>
      <c r="AG299" s="335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267"/>
      <c r="AU299" s="48"/>
      <c r="AV299" s="48"/>
      <c r="AW299" s="48"/>
      <c r="AX299" s="48"/>
      <c r="AY299" s="48"/>
      <c r="AZ299" s="51"/>
      <c r="BA299" s="51"/>
      <c r="BB299" s="51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</row>
    <row r="300" spans="1:84" x14ac:dyDescent="0.2">
      <c r="A300" s="345"/>
      <c r="B300" s="66"/>
      <c r="C300" s="48"/>
      <c r="D300" s="66"/>
      <c r="E300" s="66"/>
      <c r="F300" s="66"/>
      <c r="G300" s="331"/>
      <c r="H300" s="331"/>
      <c r="I300" s="331"/>
      <c r="J300" s="333"/>
      <c r="K300" s="331"/>
      <c r="L300" s="333"/>
      <c r="M300" s="333"/>
      <c r="N300" s="333"/>
      <c r="O300" s="336"/>
      <c r="P300" s="48"/>
      <c r="Q300" s="48"/>
      <c r="S300" s="48"/>
      <c r="T300" s="48"/>
      <c r="U300" s="48"/>
      <c r="V300" s="48"/>
      <c r="W300" s="48"/>
      <c r="X300" s="48"/>
      <c r="Y300" s="48"/>
      <c r="Z300" s="48"/>
      <c r="AA300" s="50"/>
      <c r="AB300" s="48"/>
      <c r="AC300" s="48"/>
      <c r="AD300" s="48"/>
      <c r="AE300" s="48"/>
      <c r="AF300" s="48"/>
      <c r="AG300" s="335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267"/>
      <c r="AU300" s="48"/>
      <c r="AV300" s="48"/>
      <c r="AW300" s="48"/>
      <c r="AX300" s="48"/>
      <c r="AY300" s="48"/>
      <c r="AZ300" s="51"/>
      <c r="BA300" s="51"/>
      <c r="BB300" s="51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</row>
    <row r="301" spans="1:84" x14ac:dyDescent="0.2">
      <c r="A301" s="345"/>
      <c r="B301" s="66"/>
      <c r="C301" s="48"/>
      <c r="D301" s="66"/>
      <c r="E301" s="66"/>
      <c r="F301" s="66"/>
      <c r="G301" s="331"/>
      <c r="H301" s="331"/>
      <c r="I301" s="331"/>
      <c r="J301" s="333"/>
      <c r="K301" s="331"/>
      <c r="L301" s="333"/>
      <c r="M301" s="333"/>
      <c r="N301" s="333"/>
      <c r="O301" s="336"/>
      <c r="P301" s="48"/>
      <c r="Q301" s="48"/>
      <c r="S301" s="48"/>
      <c r="T301" s="48"/>
      <c r="U301" s="48"/>
      <c r="V301" s="48"/>
      <c r="W301" s="48"/>
      <c r="X301" s="48"/>
      <c r="Y301" s="48"/>
      <c r="Z301" s="48"/>
      <c r="AA301" s="50"/>
      <c r="AB301" s="48"/>
      <c r="AC301" s="48"/>
      <c r="AD301" s="48"/>
      <c r="AE301" s="48"/>
      <c r="AF301" s="48"/>
      <c r="AG301" s="335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267"/>
      <c r="AU301" s="48"/>
      <c r="AV301" s="48"/>
      <c r="AW301" s="48"/>
      <c r="AX301" s="48"/>
      <c r="AY301" s="48"/>
      <c r="AZ301" s="51"/>
      <c r="BA301" s="51"/>
      <c r="BB301" s="51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</row>
    <row r="302" spans="1:84" x14ac:dyDescent="0.2">
      <c r="A302" s="345"/>
      <c r="B302" s="66"/>
      <c r="C302" s="48"/>
      <c r="D302" s="66"/>
      <c r="E302" s="66"/>
      <c r="F302" s="66"/>
      <c r="G302" s="331"/>
      <c r="H302" s="331"/>
      <c r="I302" s="331"/>
      <c r="J302" s="333"/>
      <c r="K302" s="331"/>
      <c r="L302" s="333"/>
      <c r="M302" s="333"/>
      <c r="N302" s="333"/>
      <c r="O302" s="336"/>
      <c r="P302" s="48"/>
      <c r="Q302" s="48"/>
      <c r="S302" s="48"/>
      <c r="T302" s="48"/>
      <c r="U302" s="48"/>
      <c r="V302" s="48"/>
      <c r="W302" s="48"/>
      <c r="X302" s="48"/>
      <c r="Y302" s="48"/>
      <c r="Z302" s="48"/>
      <c r="AA302" s="50"/>
      <c r="AB302" s="48"/>
      <c r="AC302" s="48"/>
      <c r="AD302" s="48"/>
      <c r="AE302" s="48"/>
      <c r="AF302" s="48"/>
      <c r="AG302" s="335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267"/>
      <c r="AU302" s="48"/>
      <c r="AV302" s="48"/>
      <c r="AW302" s="48"/>
      <c r="AX302" s="48"/>
      <c r="AY302" s="48"/>
      <c r="AZ302" s="51"/>
      <c r="BA302" s="51"/>
      <c r="BB302" s="51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</row>
    <row r="303" spans="1:84" x14ac:dyDescent="0.2">
      <c r="A303" s="345"/>
      <c r="B303" s="66"/>
      <c r="C303" s="48"/>
      <c r="D303" s="66"/>
      <c r="E303" s="66"/>
      <c r="F303" s="66"/>
      <c r="G303" s="331"/>
      <c r="H303" s="331"/>
      <c r="I303" s="331"/>
      <c r="J303" s="333"/>
      <c r="K303" s="331"/>
      <c r="L303" s="333"/>
      <c r="M303" s="333"/>
      <c r="N303" s="333"/>
      <c r="O303" s="336"/>
      <c r="P303" s="48"/>
      <c r="Q303" s="48"/>
      <c r="S303" s="48"/>
      <c r="T303" s="48"/>
      <c r="U303" s="48"/>
      <c r="V303" s="48"/>
      <c r="W303" s="48"/>
      <c r="X303" s="48"/>
      <c r="Y303" s="48"/>
      <c r="Z303" s="48"/>
      <c r="AA303" s="50"/>
      <c r="AB303" s="48"/>
      <c r="AC303" s="48"/>
      <c r="AD303" s="48"/>
      <c r="AE303" s="48"/>
      <c r="AF303" s="48"/>
      <c r="AG303" s="335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267"/>
      <c r="AU303" s="48"/>
      <c r="AV303" s="48"/>
      <c r="AW303" s="48"/>
      <c r="AX303" s="48"/>
      <c r="AY303" s="48"/>
      <c r="AZ303" s="51"/>
      <c r="BA303" s="51"/>
      <c r="BB303" s="51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</row>
    <row r="304" spans="1:84" x14ac:dyDescent="0.2">
      <c r="A304" s="345"/>
      <c r="B304" s="66"/>
      <c r="C304" s="48"/>
      <c r="D304" s="66"/>
      <c r="E304" s="66"/>
      <c r="F304" s="66"/>
      <c r="G304" s="331"/>
      <c r="H304" s="331"/>
      <c r="I304" s="331"/>
      <c r="J304" s="333"/>
      <c r="K304" s="331"/>
      <c r="L304" s="333"/>
      <c r="M304" s="333"/>
      <c r="N304" s="333"/>
      <c r="O304" s="336"/>
      <c r="P304" s="48"/>
      <c r="Q304" s="48"/>
      <c r="S304" s="48"/>
      <c r="T304" s="48"/>
      <c r="U304" s="48"/>
      <c r="V304" s="48"/>
      <c r="W304" s="48"/>
      <c r="X304" s="48"/>
      <c r="Y304" s="48"/>
      <c r="Z304" s="48"/>
      <c r="AA304" s="50"/>
      <c r="AB304" s="48"/>
      <c r="AC304" s="48"/>
      <c r="AD304" s="48"/>
      <c r="AE304" s="48"/>
      <c r="AF304" s="48"/>
      <c r="AG304" s="335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267"/>
      <c r="AU304" s="48"/>
      <c r="AV304" s="48"/>
      <c r="AW304" s="48"/>
      <c r="AX304" s="48"/>
      <c r="AY304" s="48"/>
      <c r="AZ304" s="51"/>
      <c r="BA304" s="51"/>
      <c r="BB304" s="51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</row>
    <row r="305" spans="1:84" x14ac:dyDescent="0.2">
      <c r="A305" s="345"/>
      <c r="B305" s="66"/>
      <c r="C305" s="48"/>
      <c r="D305" s="66"/>
      <c r="E305" s="66"/>
      <c r="F305" s="66"/>
      <c r="G305" s="331"/>
      <c r="H305" s="331"/>
      <c r="I305" s="331"/>
      <c r="J305" s="333"/>
      <c r="K305" s="331"/>
      <c r="L305" s="333"/>
      <c r="M305" s="333"/>
      <c r="N305" s="333"/>
      <c r="O305" s="336"/>
      <c r="P305" s="48"/>
      <c r="Q305" s="48"/>
      <c r="S305" s="48"/>
      <c r="T305" s="48"/>
      <c r="U305" s="48"/>
      <c r="V305" s="48"/>
      <c r="W305" s="48"/>
      <c r="X305" s="48"/>
      <c r="Y305" s="48"/>
      <c r="Z305" s="48"/>
      <c r="AA305" s="50"/>
      <c r="AB305" s="48"/>
      <c r="AC305" s="48"/>
      <c r="AD305" s="48"/>
      <c r="AE305" s="48"/>
      <c r="AF305" s="48"/>
      <c r="AG305" s="335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267"/>
      <c r="AU305" s="48"/>
      <c r="AV305" s="48"/>
      <c r="AW305" s="48"/>
      <c r="AX305" s="48"/>
      <c r="AY305" s="48"/>
      <c r="AZ305" s="51"/>
      <c r="BA305" s="51"/>
      <c r="BB305" s="51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</row>
    <row r="306" spans="1:84" x14ac:dyDescent="0.2">
      <c r="A306" s="345"/>
      <c r="B306" s="66"/>
      <c r="C306" s="48"/>
      <c r="D306" s="66"/>
      <c r="E306" s="66"/>
      <c r="F306" s="66"/>
      <c r="G306" s="331"/>
      <c r="H306" s="331"/>
      <c r="I306" s="331"/>
      <c r="J306" s="333"/>
      <c r="K306" s="331"/>
      <c r="L306" s="333"/>
      <c r="M306" s="333"/>
      <c r="N306" s="333"/>
      <c r="O306" s="336"/>
      <c r="P306" s="48"/>
      <c r="Q306" s="48"/>
      <c r="S306" s="48"/>
      <c r="T306" s="48"/>
      <c r="U306" s="48"/>
      <c r="V306" s="48"/>
      <c r="W306" s="48"/>
      <c r="X306" s="48"/>
      <c r="Y306" s="48"/>
      <c r="Z306" s="48"/>
      <c r="AA306" s="50"/>
      <c r="AB306" s="48"/>
      <c r="AC306" s="48"/>
      <c r="AD306" s="48"/>
      <c r="AE306" s="48"/>
      <c r="AF306" s="48"/>
      <c r="AG306" s="335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267"/>
      <c r="AU306" s="48"/>
      <c r="AV306" s="48"/>
      <c r="AW306" s="48"/>
      <c r="AX306" s="48"/>
      <c r="AY306" s="48"/>
      <c r="AZ306" s="51"/>
      <c r="BA306" s="51"/>
      <c r="BB306" s="51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</row>
    <row r="307" spans="1:84" x14ac:dyDescent="0.2">
      <c r="A307" s="345"/>
      <c r="B307" s="66"/>
      <c r="C307" s="48"/>
      <c r="D307" s="66"/>
      <c r="E307" s="66"/>
      <c r="F307" s="66"/>
      <c r="G307" s="331"/>
      <c r="H307" s="331"/>
      <c r="I307" s="331"/>
      <c r="J307" s="333"/>
      <c r="K307" s="331"/>
      <c r="L307" s="333"/>
      <c r="M307" s="333"/>
      <c r="N307" s="333"/>
      <c r="O307" s="336"/>
      <c r="P307" s="48"/>
      <c r="Q307" s="48"/>
      <c r="S307" s="48"/>
      <c r="T307" s="48"/>
      <c r="U307" s="48"/>
      <c r="V307" s="48"/>
      <c r="W307" s="48"/>
      <c r="X307" s="48"/>
      <c r="Y307" s="48"/>
      <c r="Z307" s="48"/>
      <c r="AA307" s="50"/>
      <c r="AB307" s="48"/>
      <c r="AC307" s="48"/>
      <c r="AD307" s="48"/>
      <c r="AE307" s="48"/>
      <c r="AF307" s="48"/>
      <c r="AG307" s="335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267"/>
      <c r="AU307" s="48"/>
      <c r="AV307" s="48"/>
      <c r="AW307" s="48"/>
      <c r="AX307" s="48"/>
      <c r="AY307" s="48"/>
      <c r="AZ307" s="51"/>
      <c r="BA307" s="51"/>
      <c r="BB307" s="51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</row>
    <row r="308" spans="1:84" x14ac:dyDescent="0.2">
      <c r="A308" s="345"/>
      <c r="B308" s="66"/>
      <c r="C308" s="48"/>
      <c r="D308" s="66"/>
      <c r="E308" s="66"/>
      <c r="F308" s="66"/>
      <c r="G308" s="331"/>
      <c r="H308" s="331"/>
      <c r="I308" s="331"/>
      <c r="J308" s="333"/>
      <c r="K308" s="331"/>
      <c r="L308" s="333"/>
      <c r="M308" s="333"/>
      <c r="N308" s="333"/>
      <c r="O308" s="336"/>
      <c r="P308" s="48"/>
      <c r="Q308" s="48"/>
      <c r="S308" s="48"/>
      <c r="T308" s="48"/>
      <c r="U308" s="48"/>
      <c r="V308" s="48"/>
      <c r="W308" s="48"/>
      <c r="X308" s="48"/>
      <c r="Y308" s="48"/>
      <c r="Z308" s="48"/>
      <c r="AA308" s="50"/>
      <c r="AB308" s="48"/>
      <c r="AC308" s="48"/>
      <c r="AD308" s="48"/>
      <c r="AE308" s="48"/>
      <c r="AF308" s="48"/>
      <c r="AG308" s="335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267"/>
      <c r="AU308" s="48"/>
      <c r="AV308" s="48"/>
      <c r="AW308" s="48"/>
      <c r="AX308" s="48"/>
      <c r="AY308" s="48"/>
      <c r="AZ308" s="51"/>
      <c r="BA308" s="51"/>
      <c r="BB308" s="51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</row>
    <row r="309" spans="1:84" x14ac:dyDescent="0.2">
      <c r="A309" s="345"/>
      <c r="B309" s="66"/>
      <c r="C309" s="48"/>
      <c r="D309" s="66"/>
      <c r="E309" s="66"/>
      <c r="F309" s="66"/>
      <c r="G309" s="331"/>
      <c r="H309" s="331"/>
      <c r="I309" s="331"/>
      <c r="J309" s="333"/>
      <c r="K309" s="331"/>
      <c r="L309" s="333"/>
      <c r="M309" s="333"/>
      <c r="N309" s="333"/>
      <c r="O309" s="336"/>
      <c r="P309" s="48"/>
      <c r="Q309" s="48"/>
      <c r="S309" s="48"/>
      <c r="T309" s="48"/>
      <c r="U309" s="48"/>
      <c r="V309" s="48"/>
      <c r="W309" s="48"/>
      <c r="X309" s="48"/>
      <c r="Y309" s="48"/>
      <c r="Z309" s="48"/>
      <c r="AA309" s="50"/>
      <c r="AB309" s="48"/>
      <c r="AC309" s="48"/>
      <c r="AD309" s="48"/>
      <c r="AE309" s="48"/>
      <c r="AF309" s="48"/>
      <c r="AG309" s="335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267"/>
      <c r="AU309" s="48"/>
      <c r="AV309" s="48"/>
      <c r="AW309" s="48"/>
      <c r="AX309" s="48"/>
      <c r="AY309" s="48"/>
      <c r="AZ309" s="51"/>
      <c r="BA309" s="51"/>
      <c r="BB309" s="51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</row>
    <row r="310" spans="1:84" x14ac:dyDescent="0.2">
      <c r="A310" s="345"/>
      <c r="B310" s="66"/>
      <c r="C310" s="48"/>
      <c r="D310" s="66"/>
      <c r="E310" s="66"/>
      <c r="F310" s="66"/>
      <c r="G310" s="331"/>
      <c r="H310" s="331"/>
      <c r="I310" s="331"/>
      <c r="J310" s="333"/>
      <c r="K310" s="331"/>
      <c r="L310" s="333"/>
      <c r="M310" s="333"/>
      <c r="N310" s="333"/>
      <c r="O310" s="336"/>
      <c r="P310" s="48"/>
      <c r="Q310" s="48"/>
      <c r="S310" s="48"/>
      <c r="T310" s="48"/>
      <c r="U310" s="48"/>
      <c r="V310" s="48"/>
      <c r="W310" s="48"/>
      <c r="X310" s="48"/>
      <c r="Y310" s="48"/>
      <c r="Z310" s="48"/>
      <c r="AA310" s="50"/>
      <c r="AB310" s="48"/>
      <c r="AC310" s="48"/>
      <c r="AD310" s="48"/>
      <c r="AE310" s="48"/>
      <c r="AF310" s="48"/>
      <c r="AG310" s="335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267"/>
      <c r="AU310" s="48"/>
      <c r="AV310" s="48"/>
      <c r="AW310" s="48"/>
      <c r="AX310" s="48"/>
      <c r="AY310" s="48"/>
      <c r="AZ310" s="51"/>
      <c r="BA310" s="51"/>
      <c r="BB310" s="51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</row>
    <row r="311" spans="1:84" x14ac:dyDescent="0.2">
      <c r="A311" s="345"/>
      <c r="B311" s="66"/>
      <c r="C311" s="48"/>
      <c r="D311" s="66"/>
      <c r="E311" s="66"/>
      <c r="F311" s="66"/>
      <c r="G311" s="331"/>
      <c r="H311" s="331"/>
      <c r="I311" s="331"/>
      <c r="J311" s="333"/>
      <c r="K311" s="331"/>
      <c r="L311" s="333"/>
      <c r="M311" s="333"/>
      <c r="N311" s="333"/>
      <c r="O311" s="336"/>
      <c r="P311" s="48"/>
      <c r="Q311" s="48"/>
      <c r="S311" s="48"/>
      <c r="T311" s="48"/>
      <c r="U311" s="48"/>
      <c r="V311" s="48"/>
      <c r="W311" s="48"/>
      <c r="X311" s="48"/>
      <c r="Y311" s="48"/>
      <c r="Z311" s="48"/>
      <c r="AA311" s="50"/>
      <c r="AB311" s="48"/>
      <c r="AC311" s="48"/>
      <c r="AD311" s="48"/>
      <c r="AE311" s="48"/>
      <c r="AF311" s="48"/>
      <c r="AG311" s="335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267"/>
      <c r="AU311" s="48"/>
      <c r="AV311" s="48"/>
      <c r="AW311" s="48"/>
      <c r="AX311" s="48"/>
      <c r="AY311" s="48"/>
      <c r="AZ311" s="51"/>
      <c r="BA311" s="51"/>
      <c r="BB311" s="51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</row>
    <row r="312" spans="1:84" x14ac:dyDescent="0.2">
      <c r="A312" s="345"/>
      <c r="B312" s="66"/>
      <c r="C312" s="48"/>
      <c r="D312" s="66"/>
      <c r="E312" s="66"/>
      <c r="F312" s="66"/>
      <c r="G312" s="331"/>
      <c r="H312" s="331"/>
      <c r="I312" s="331"/>
      <c r="J312" s="333"/>
      <c r="K312" s="331"/>
      <c r="L312" s="333"/>
      <c r="M312" s="333"/>
      <c r="N312" s="333"/>
      <c r="O312" s="336"/>
      <c r="P312" s="48"/>
      <c r="Q312" s="48"/>
      <c r="S312" s="48"/>
      <c r="T312" s="48"/>
      <c r="U312" s="48"/>
      <c r="V312" s="48"/>
      <c r="W312" s="48"/>
      <c r="X312" s="48"/>
      <c r="Y312" s="48"/>
      <c r="Z312" s="48"/>
      <c r="AA312" s="50"/>
      <c r="AB312" s="48"/>
      <c r="AC312" s="48"/>
      <c r="AD312" s="48"/>
      <c r="AE312" s="48"/>
      <c r="AF312" s="48"/>
      <c r="AG312" s="335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267"/>
      <c r="AU312" s="48"/>
      <c r="AV312" s="48"/>
      <c r="AW312" s="48"/>
      <c r="AX312" s="48"/>
      <c r="AY312" s="48"/>
      <c r="AZ312" s="51"/>
      <c r="BA312" s="51"/>
      <c r="BB312" s="51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</row>
    <row r="313" spans="1:84" x14ac:dyDescent="0.2">
      <c r="A313" s="345"/>
      <c r="B313" s="66"/>
      <c r="C313" s="48"/>
      <c r="D313" s="66"/>
      <c r="E313" s="66"/>
      <c r="F313" s="66"/>
      <c r="G313" s="331"/>
      <c r="H313" s="331"/>
      <c r="I313" s="331"/>
      <c r="J313" s="333"/>
      <c r="K313" s="331"/>
      <c r="L313" s="333"/>
      <c r="M313" s="333"/>
      <c r="N313" s="333"/>
      <c r="O313" s="336"/>
      <c r="P313" s="48"/>
      <c r="Q313" s="48"/>
      <c r="S313" s="48"/>
      <c r="T313" s="48"/>
      <c r="U313" s="48"/>
      <c r="V313" s="48"/>
      <c r="W313" s="48"/>
      <c r="X313" s="48"/>
      <c r="Y313" s="48"/>
      <c r="Z313" s="48"/>
      <c r="AA313" s="50"/>
      <c r="AB313" s="48"/>
      <c r="AC313" s="48"/>
      <c r="AD313" s="48"/>
      <c r="AE313" s="48"/>
      <c r="AF313" s="48"/>
      <c r="AG313" s="335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267"/>
      <c r="AU313" s="48"/>
      <c r="AV313" s="48"/>
      <c r="AW313" s="48"/>
      <c r="AX313" s="48"/>
      <c r="AY313" s="48"/>
      <c r="AZ313" s="51"/>
      <c r="BA313" s="51"/>
      <c r="BB313" s="51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</row>
    <row r="314" spans="1:84" x14ac:dyDescent="0.2">
      <c r="A314" s="345"/>
      <c r="B314" s="66"/>
      <c r="C314" s="48"/>
      <c r="D314" s="66"/>
      <c r="E314" s="66"/>
      <c r="F314" s="66"/>
      <c r="G314" s="331"/>
      <c r="H314" s="331"/>
      <c r="I314" s="331"/>
      <c r="J314" s="333"/>
      <c r="K314" s="331"/>
      <c r="L314" s="333"/>
      <c r="M314" s="333"/>
      <c r="N314" s="333"/>
      <c r="O314" s="336"/>
      <c r="P314" s="48"/>
      <c r="Q314" s="48"/>
      <c r="S314" s="48"/>
      <c r="T314" s="48"/>
      <c r="U314" s="48"/>
      <c r="V314" s="48"/>
      <c r="W314" s="48"/>
      <c r="X314" s="48"/>
      <c r="Y314" s="48"/>
      <c r="Z314" s="48"/>
      <c r="AA314" s="50"/>
      <c r="AB314" s="48"/>
      <c r="AC314" s="48"/>
      <c r="AD314" s="48"/>
      <c r="AE314" s="48"/>
      <c r="AF314" s="48"/>
      <c r="AG314" s="335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267"/>
      <c r="AU314" s="48"/>
      <c r="AV314" s="48"/>
      <c r="AW314" s="48"/>
      <c r="AX314" s="48"/>
      <c r="AY314" s="48"/>
      <c r="AZ314" s="51"/>
      <c r="BA314" s="51"/>
      <c r="BB314" s="51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</row>
    <row r="315" spans="1:84" x14ac:dyDescent="0.2">
      <c r="A315" s="345"/>
      <c r="B315" s="66"/>
      <c r="C315" s="48"/>
      <c r="D315" s="66"/>
      <c r="E315" s="66"/>
      <c r="F315" s="66"/>
      <c r="G315" s="331"/>
      <c r="H315" s="331"/>
      <c r="I315" s="331"/>
      <c r="J315" s="333"/>
      <c r="K315" s="331"/>
      <c r="L315" s="333"/>
      <c r="M315" s="333"/>
      <c r="N315" s="333"/>
      <c r="O315" s="336"/>
      <c r="P315" s="48"/>
      <c r="Q315" s="48"/>
      <c r="S315" s="48"/>
      <c r="T315" s="48"/>
      <c r="U315" s="48"/>
      <c r="V315" s="48"/>
      <c r="W315" s="48"/>
      <c r="X315" s="48"/>
      <c r="Y315" s="48"/>
      <c r="Z315" s="48"/>
      <c r="AA315" s="50"/>
      <c r="AB315" s="48"/>
      <c r="AC315" s="48"/>
      <c r="AD315" s="48"/>
      <c r="AE315" s="48"/>
      <c r="AF315" s="48"/>
      <c r="AG315" s="335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267"/>
      <c r="AU315" s="48"/>
      <c r="AV315" s="48"/>
      <c r="AW315" s="48"/>
      <c r="AX315" s="48"/>
      <c r="AY315" s="48"/>
      <c r="AZ315" s="51"/>
      <c r="BA315" s="51"/>
      <c r="BB315" s="51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</row>
    <row r="316" spans="1:84" x14ac:dyDescent="0.2">
      <c r="A316" s="345"/>
      <c r="B316" s="66"/>
      <c r="C316" s="48"/>
      <c r="D316" s="66"/>
      <c r="E316" s="66"/>
      <c r="F316" s="66"/>
      <c r="G316" s="331"/>
      <c r="H316" s="331"/>
      <c r="I316" s="331"/>
      <c r="J316" s="333"/>
      <c r="K316" s="331"/>
      <c r="L316" s="333"/>
      <c r="M316" s="333"/>
      <c r="N316" s="333"/>
      <c r="O316" s="336"/>
      <c r="P316" s="48"/>
      <c r="Q316" s="48"/>
      <c r="S316" s="48"/>
      <c r="T316" s="48"/>
      <c r="U316" s="48"/>
      <c r="V316" s="48"/>
      <c r="W316" s="48"/>
      <c r="X316" s="48"/>
      <c r="Y316" s="48"/>
      <c r="Z316" s="48"/>
      <c r="AA316" s="50"/>
      <c r="AB316" s="48"/>
      <c r="AC316" s="48"/>
      <c r="AD316" s="48"/>
      <c r="AE316" s="48"/>
      <c r="AF316" s="48"/>
      <c r="AG316" s="335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267"/>
      <c r="AU316" s="48"/>
      <c r="AV316" s="48"/>
      <c r="AW316" s="48"/>
      <c r="AX316" s="48"/>
      <c r="AY316" s="48"/>
      <c r="AZ316" s="51"/>
      <c r="BA316" s="51"/>
      <c r="BB316" s="51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</row>
    <row r="317" spans="1:84" x14ac:dyDescent="0.2">
      <c r="A317" s="345"/>
      <c r="B317" s="66"/>
      <c r="C317" s="48"/>
      <c r="D317" s="66"/>
      <c r="E317" s="66"/>
      <c r="F317" s="66"/>
      <c r="G317" s="331"/>
      <c r="H317" s="331"/>
      <c r="I317" s="331"/>
      <c r="J317" s="333"/>
      <c r="K317" s="331"/>
      <c r="L317" s="333"/>
      <c r="M317" s="333"/>
      <c r="N317" s="333"/>
      <c r="O317" s="336"/>
      <c r="P317" s="48"/>
      <c r="Q317" s="48"/>
      <c r="S317" s="48"/>
      <c r="T317" s="48"/>
      <c r="U317" s="48"/>
      <c r="V317" s="48"/>
      <c r="W317" s="48"/>
      <c r="X317" s="48"/>
      <c r="Y317" s="48"/>
      <c r="Z317" s="48"/>
      <c r="AA317" s="50"/>
      <c r="AB317" s="48"/>
      <c r="AC317" s="48"/>
      <c r="AD317" s="48"/>
      <c r="AE317" s="48"/>
      <c r="AF317" s="48"/>
      <c r="AG317" s="335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267"/>
      <c r="AU317" s="48"/>
      <c r="AV317" s="48"/>
      <c r="AW317" s="48"/>
      <c r="AX317" s="48"/>
      <c r="AY317" s="48"/>
      <c r="AZ317" s="51"/>
      <c r="BA317" s="51"/>
      <c r="BB317" s="51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</row>
    <row r="318" spans="1:84" x14ac:dyDescent="0.2">
      <c r="A318" s="345"/>
      <c r="B318" s="66"/>
      <c r="C318" s="48"/>
      <c r="D318" s="66"/>
      <c r="E318" s="66"/>
      <c r="F318" s="66"/>
      <c r="G318" s="331"/>
      <c r="H318" s="331"/>
      <c r="I318" s="331"/>
      <c r="J318" s="333"/>
      <c r="K318" s="331"/>
      <c r="L318" s="333"/>
      <c r="M318" s="333"/>
      <c r="N318" s="333"/>
      <c r="O318" s="336"/>
      <c r="P318" s="48"/>
      <c r="Q318" s="48"/>
      <c r="S318" s="48"/>
      <c r="T318" s="48"/>
      <c r="U318" s="48"/>
      <c r="V318" s="48"/>
      <c r="W318" s="48"/>
      <c r="X318" s="48"/>
      <c r="Y318" s="48"/>
      <c r="Z318" s="48"/>
      <c r="AA318" s="50"/>
      <c r="AB318" s="48"/>
      <c r="AC318" s="48"/>
      <c r="AD318" s="48"/>
      <c r="AE318" s="48"/>
      <c r="AF318" s="48"/>
      <c r="AG318" s="335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267"/>
      <c r="AU318" s="48"/>
      <c r="AV318" s="48"/>
      <c r="AW318" s="48"/>
      <c r="AX318" s="48"/>
      <c r="AY318" s="48"/>
      <c r="AZ318" s="51"/>
      <c r="BA318" s="51"/>
      <c r="BB318" s="51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</row>
    <row r="319" spans="1:84" x14ac:dyDescent="0.2">
      <c r="A319" s="345"/>
      <c r="B319" s="66"/>
      <c r="C319" s="48"/>
      <c r="D319" s="66"/>
      <c r="E319" s="66"/>
      <c r="F319" s="66"/>
      <c r="G319" s="331"/>
      <c r="H319" s="331"/>
      <c r="I319" s="331"/>
      <c r="J319" s="333"/>
      <c r="K319" s="331"/>
      <c r="L319" s="333"/>
      <c r="M319" s="333"/>
      <c r="N319" s="333"/>
      <c r="O319" s="336"/>
      <c r="P319" s="48"/>
      <c r="Q319" s="48"/>
      <c r="S319" s="48"/>
      <c r="T319" s="48"/>
      <c r="U319" s="48"/>
      <c r="V319" s="48"/>
      <c r="W319" s="48"/>
      <c r="X319" s="48"/>
      <c r="Y319" s="48"/>
      <c r="Z319" s="48"/>
      <c r="AA319" s="50"/>
      <c r="AB319" s="48"/>
      <c r="AC319" s="48"/>
      <c r="AD319" s="48"/>
      <c r="AE319" s="48"/>
      <c r="AF319" s="48"/>
      <c r="AG319" s="335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267"/>
      <c r="AU319" s="48"/>
      <c r="AV319" s="48"/>
      <c r="AW319" s="48"/>
      <c r="AX319" s="48"/>
      <c r="AY319" s="48"/>
      <c r="AZ319" s="51"/>
      <c r="BA319" s="51"/>
      <c r="BB319" s="51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</row>
    <row r="320" spans="1:84" x14ac:dyDescent="0.2">
      <c r="A320" s="345"/>
      <c r="B320" s="66"/>
      <c r="C320" s="48"/>
      <c r="D320" s="66"/>
      <c r="E320" s="66"/>
      <c r="F320" s="66"/>
      <c r="G320" s="331"/>
      <c r="H320" s="331"/>
      <c r="I320" s="331"/>
      <c r="J320" s="333"/>
      <c r="K320" s="331"/>
      <c r="L320" s="333"/>
      <c r="M320" s="333"/>
      <c r="N320" s="333"/>
      <c r="O320" s="336"/>
      <c r="P320" s="48"/>
      <c r="Q320" s="48"/>
      <c r="S320" s="48"/>
      <c r="T320" s="48"/>
      <c r="U320" s="48"/>
      <c r="V320" s="48"/>
      <c r="W320" s="48"/>
      <c r="X320" s="48"/>
      <c r="Y320" s="48"/>
      <c r="Z320" s="48"/>
      <c r="AA320" s="50"/>
      <c r="AB320" s="48"/>
      <c r="AC320" s="48"/>
      <c r="AD320" s="48"/>
      <c r="AE320" s="48"/>
      <c r="AF320" s="48"/>
      <c r="AG320" s="335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267"/>
      <c r="AU320" s="48"/>
      <c r="AV320" s="48"/>
      <c r="AW320" s="48"/>
      <c r="AX320" s="48"/>
      <c r="AY320" s="48"/>
      <c r="AZ320" s="51"/>
      <c r="BA320" s="51"/>
      <c r="BB320" s="51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</row>
    <row r="321" spans="1:84" x14ac:dyDescent="0.2">
      <c r="A321" s="345"/>
      <c r="B321" s="66"/>
      <c r="C321" s="48"/>
      <c r="D321" s="66"/>
      <c r="E321" s="66"/>
      <c r="F321" s="66"/>
      <c r="G321" s="331"/>
      <c r="H321" s="331"/>
      <c r="I321" s="331"/>
      <c r="J321" s="333"/>
      <c r="K321" s="331"/>
      <c r="L321" s="333"/>
      <c r="M321" s="333"/>
      <c r="N321" s="333"/>
      <c r="O321" s="336"/>
      <c r="P321" s="48"/>
      <c r="Q321" s="48"/>
      <c r="S321" s="48"/>
      <c r="T321" s="48"/>
      <c r="U321" s="48"/>
      <c r="V321" s="48"/>
      <c r="W321" s="48"/>
      <c r="X321" s="48"/>
      <c r="Y321" s="48"/>
      <c r="Z321" s="48"/>
      <c r="AA321" s="50"/>
      <c r="AB321" s="48"/>
      <c r="AC321" s="48"/>
      <c r="AD321" s="48"/>
      <c r="AE321" s="48"/>
      <c r="AF321" s="48"/>
      <c r="AG321" s="335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267"/>
      <c r="AU321" s="48"/>
      <c r="AV321" s="48"/>
      <c r="AW321" s="48"/>
      <c r="AX321" s="48"/>
      <c r="AY321" s="48"/>
      <c r="AZ321" s="51"/>
      <c r="BA321" s="51"/>
      <c r="BB321" s="51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</row>
    <row r="322" spans="1:84" x14ac:dyDescent="0.2">
      <c r="A322" s="345"/>
      <c r="B322" s="66"/>
      <c r="C322" s="48"/>
      <c r="D322" s="66"/>
      <c r="E322" s="66"/>
      <c r="F322" s="66"/>
      <c r="G322" s="331"/>
      <c r="H322" s="331"/>
      <c r="I322" s="331"/>
      <c r="J322" s="333"/>
      <c r="K322" s="331"/>
      <c r="L322" s="333"/>
      <c r="M322" s="333"/>
      <c r="N322" s="333"/>
      <c r="O322" s="336"/>
      <c r="P322" s="48"/>
      <c r="Q322" s="48"/>
      <c r="S322" s="48"/>
      <c r="T322" s="48"/>
      <c r="U322" s="48"/>
      <c r="V322" s="48"/>
      <c r="W322" s="48"/>
      <c r="X322" s="48"/>
      <c r="Y322" s="48"/>
      <c r="Z322" s="48"/>
      <c r="AA322" s="50"/>
      <c r="AB322" s="48"/>
      <c r="AC322" s="48"/>
      <c r="AD322" s="48"/>
      <c r="AE322" s="48"/>
      <c r="AF322" s="48"/>
      <c r="AG322" s="335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267"/>
      <c r="AU322" s="48"/>
      <c r="AV322" s="48"/>
      <c r="AW322" s="48"/>
      <c r="AX322" s="48"/>
      <c r="AY322" s="48"/>
      <c r="AZ322" s="51"/>
      <c r="BA322" s="51"/>
      <c r="BB322" s="51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</row>
    <row r="323" spans="1:84" x14ac:dyDescent="0.2">
      <c r="A323" s="345"/>
      <c r="B323" s="66"/>
      <c r="C323" s="48"/>
      <c r="D323" s="66"/>
      <c r="E323" s="66"/>
      <c r="F323" s="66"/>
      <c r="G323" s="331"/>
      <c r="H323" s="331"/>
      <c r="I323" s="331"/>
      <c r="J323" s="333"/>
      <c r="K323" s="331"/>
      <c r="L323" s="333"/>
      <c r="M323" s="333"/>
      <c r="N323" s="333"/>
      <c r="O323" s="336"/>
      <c r="P323" s="48"/>
      <c r="Q323" s="48"/>
      <c r="S323" s="48"/>
      <c r="T323" s="48"/>
      <c r="U323" s="48"/>
      <c r="V323" s="48"/>
      <c r="W323" s="48"/>
      <c r="X323" s="48"/>
      <c r="Y323" s="48"/>
      <c r="Z323" s="48"/>
      <c r="AA323" s="50"/>
      <c r="AB323" s="48"/>
      <c r="AC323" s="48"/>
      <c r="AD323" s="48"/>
      <c r="AE323" s="48"/>
      <c r="AF323" s="48"/>
      <c r="AG323" s="335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267"/>
      <c r="AU323" s="48"/>
      <c r="AV323" s="48"/>
      <c r="AW323" s="48"/>
      <c r="AX323" s="48"/>
      <c r="AY323" s="48"/>
      <c r="AZ323" s="51"/>
      <c r="BA323" s="51"/>
      <c r="BB323" s="51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</row>
    <row r="324" spans="1:84" x14ac:dyDescent="0.2">
      <c r="A324" s="345"/>
      <c r="B324" s="66"/>
      <c r="C324" s="48"/>
      <c r="D324" s="66"/>
      <c r="E324" s="66"/>
      <c r="F324" s="66"/>
      <c r="G324" s="331"/>
      <c r="H324" s="331"/>
      <c r="I324" s="331"/>
      <c r="J324" s="333"/>
      <c r="K324" s="331"/>
      <c r="L324" s="333"/>
      <c r="M324" s="333"/>
      <c r="N324" s="333"/>
      <c r="O324" s="336"/>
      <c r="P324" s="48"/>
      <c r="Q324" s="48"/>
      <c r="S324" s="48"/>
      <c r="T324" s="48"/>
      <c r="U324" s="48"/>
      <c r="V324" s="48"/>
      <c r="W324" s="48"/>
      <c r="X324" s="48"/>
      <c r="Y324" s="48"/>
      <c r="Z324" s="48"/>
      <c r="AA324" s="50"/>
      <c r="AB324" s="48"/>
      <c r="AC324" s="48"/>
      <c r="AD324" s="48"/>
      <c r="AE324" s="48"/>
      <c r="AF324" s="48"/>
      <c r="AG324" s="335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267"/>
      <c r="AU324" s="48"/>
      <c r="AV324" s="48"/>
      <c r="AW324" s="48"/>
      <c r="AX324" s="48"/>
      <c r="AY324" s="48"/>
      <c r="AZ324" s="51"/>
      <c r="BA324" s="51"/>
      <c r="BB324" s="51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</row>
    <row r="325" spans="1:84" x14ac:dyDescent="0.2">
      <c r="A325" s="345"/>
      <c r="B325" s="66"/>
      <c r="C325" s="48"/>
      <c r="D325" s="66"/>
      <c r="E325" s="66"/>
      <c r="F325" s="66"/>
      <c r="G325" s="331"/>
      <c r="H325" s="331"/>
      <c r="I325" s="331"/>
      <c r="J325" s="333"/>
      <c r="K325" s="331"/>
      <c r="L325" s="333"/>
      <c r="M325" s="333"/>
      <c r="N325" s="333"/>
      <c r="O325" s="336"/>
      <c r="P325" s="48"/>
      <c r="Q325" s="48"/>
      <c r="S325" s="48"/>
      <c r="T325" s="48"/>
      <c r="U325" s="48"/>
      <c r="V325" s="48"/>
      <c r="W325" s="48"/>
      <c r="X325" s="48"/>
      <c r="Y325" s="48"/>
      <c r="Z325" s="48"/>
      <c r="AA325" s="50"/>
      <c r="AB325" s="48"/>
      <c r="AC325" s="48"/>
      <c r="AD325" s="48"/>
      <c r="AE325" s="48"/>
      <c r="AF325" s="48"/>
      <c r="AG325" s="335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267"/>
      <c r="AU325" s="48"/>
      <c r="AV325" s="48"/>
      <c r="AW325" s="48"/>
      <c r="AX325" s="48"/>
      <c r="AY325" s="48"/>
      <c r="AZ325" s="51"/>
      <c r="BA325" s="51"/>
      <c r="BB325" s="51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</row>
    <row r="326" spans="1:84" x14ac:dyDescent="0.2">
      <c r="A326" s="345"/>
      <c r="B326" s="66"/>
      <c r="C326" s="48"/>
      <c r="D326" s="66"/>
      <c r="E326" s="66"/>
      <c r="F326" s="66"/>
      <c r="G326" s="331"/>
      <c r="H326" s="331"/>
      <c r="I326" s="331"/>
      <c r="J326" s="333"/>
      <c r="K326" s="331"/>
      <c r="L326" s="333"/>
      <c r="M326" s="333"/>
      <c r="N326" s="333"/>
      <c r="O326" s="336"/>
      <c r="P326" s="48"/>
      <c r="Q326" s="48"/>
      <c r="S326" s="48"/>
      <c r="T326" s="48"/>
      <c r="U326" s="48"/>
      <c r="V326" s="48"/>
      <c r="W326" s="48"/>
      <c r="X326" s="48"/>
      <c r="Y326" s="48"/>
      <c r="Z326" s="48"/>
      <c r="AA326" s="50"/>
      <c r="AB326" s="48"/>
      <c r="AC326" s="48"/>
      <c r="AD326" s="48"/>
      <c r="AE326" s="48"/>
      <c r="AF326" s="48"/>
      <c r="AG326" s="335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267"/>
      <c r="AU326" s="48"/>
      <c r="AV326" s="48"/>
      <c r="AW326" s="48"/>
      <c r="AX326" s="48"/>
      <c r="AY326" s="48"/>
      <c r="AZ326" s="51"/>
      <c r="BA326" s="51"/>
      <c r="BB326" s="51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</row>
    <row r="327" spans="1:84" x14ac:dyDescent="0.2">
      <c r="A327" s="345"/>
      <c r="B327" s="66"/>
      <c r="C327" s="48"/>
      <c r="D327" s="66"/>
      <c r="E327" s="66"/>
      <c r="F327" s="66"/>
      <c r="G327" s="331"/>
      <c r="H327" s="331"/>
      <c r="I327" s="331"/>
      <c r="J327" s="333"/>
      <c r="K327" s="331"/>
      <c r="L327" s="333"/>
      <c r="M327" s="333"/>
      <c r="N327" s="333"/>
      <c r="O327" s="336"/>
      <c r="P327" s="48"/>
      <c r="Q327" s="48"/>
      <c r="S327" s="48"/>
      <c r="T327" s="48"/>
      <c r="U327" s="48"/>
      <c r="V327" s="48"/>
      <c r="W327" s="48"/>
      <c r="X327" s="48"/>
      <c r="Y327" s="48"/>
      <c r="Z327" s="48"/>
      <c r="AA327" s="50"/>
      <c r="AB327" s="48"/>
      <c r="AC327" s="48"/>
      <c r="AD327" s="48"/>
      <c r="AE327" s="48"/>
      <c r="AF327" s="48"/>
      <c r="AG327" s="335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267"/>
      <c r="AU327" s="48"/>
      <c r="AV327" s="48"/>
      <c r="AW327" s="48"/>
      <c r="AX327" s="48"/>
      <c r="AY327" s="48"/>
      <c r="AZ327" s="51"/>
      <c r="BA327" s="51"/>
      <c r="BB327" s="51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</row>
    <row r="328" spans="1:84" x14ac:dyDescent="0.2">
      <c r="A328" s="345"/>
      <c r="B328" s="66"/>
      <c r="C328" s="48"/>
      <c r="D328" s="66"/>
      <c r="E328" s="66"/>
      <c r="F328" s="66"/>
      <c r="G328" s="331"/>
      <c r="H328" s="331"/>
      <c r="I328" s="331"/>
      <c r="J328" s="333"/>
      <c r="K328" s="331"/>
      <c r="L328" s="333"/>
      <c r="M328" s="333"/>
      <c r="N328" s="333"/>
      <c r="O328" s="336"/>
      <c r="P328" s="48"/>
      <c r="Q328" s="48"/>
      <c r="S328" s="48"/>
      <c r="T328" s="48"/>
      <c r="U328" s="48"/>
      <c r="V328" s="48"/>
      <c r="W328" s="48"/>
      <c r="X328" s="48"/>
      <c r="Y328" s="48"/>
      <c r="Z328" s="48"/>
      <c r="AA328" s="50"/>
      <c r="AB328" s="48"/>
      <c r="AC328" s="48"/>
      <c r="AD328" s="48"/>
      <c r="AE328" s="48"/>
      <c r="AF328" s="48"/>
      <c r="AG328" s="335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267"/>
      <c r="AU328" s="48"/>
      <c r="AV328" s="48"/>
      <c r="AW328" s="48"/>
      <c r="AX328" s="48"/>
      <c r="AY328" s="48"/>
      <c r="AZ328" s="51"/>
      <c r="BA328" s="51"/>
      <c r="BB328" s="51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</row>
    <row r="329" spans="1:84" x14ac:dyDescent="0.2">
      <c r="A329" s="345"/>
      <c r="B329" s="66"/>
      <c r="C329" s="48"/>
      <c r="D329" s="66"/>
      <c r="E329" s="66"/>
      <c r="F329" s="66"/>
      <c r="G329" s="331"/>
      <c r="H329" s="331"/>
      <c r="I329" s="331"/>
      <c r="J329" s="333"/>
      <c r="K329" s="331"/>
      <c r="L329" s="333"/>
      <c r="M329" s="333"/>
      <c r="N329" s="333"/>
      <c r="O329" s="336"/>
      <c r="P329" s="48"/>
      <c r="Q329" s="48"/>
      <c r="S329" s="48"/>
      <c r="T329" s="48"/>
      <c r="U329" s="48"/>
      <c r="V329" s="48"/>
      <c r="W329" s="48"/>
      <c r="X329" s="48"/>
      <c r="Y329" s="48"/>
      <c r="Z329" s="48"/>
      <c r="AA329" s="50"/>
      <c r="AB329" s="48"/>
      <c r="AC329" s="48"/>
      <c r="AD329" s="48"/>
      <c r="AE329" s="48"/>
      <c r="AF329" s="48"/>
      <c r="AG329" s="335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267"/>
      <c r="AU329" s="48"/>
      <c r="AV329" s="48"/>
      <c r="AW329" s="48"/>
      <c r="AX329" s="48"/>
      <c r="AY329" s="48"/>
      <c r="AZ329" s="51"/>
      <c r="BA329" s="51"/>
      <c r="BB329" s="51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</row>
    <row r="330" spans="1:84" x14ac:dyDescent="0.2">
      <c r="A330" s="345"/>
      <c r="B330" s="66"/>
      <c r="C330" s="48"/>
      <c r="D330" s="66"/>
      <c r="E330" s="66"/>
      <c r="F330" s="66"/>
      <c r="G330" s="331"/>
      <c r="H330" s="331"/>
      <c r="I330" s="331"/>
      <c r="J330" s="333"/>
      <c r="K330" s="331"/>
      <c r="L330" s="333"/>
      <c r="M330" s="333"/>
      <c r="N330" s="333"/>
      <c r="O330" s="336"/>
      <c r="P330" s="48"/>
      <c r="Q330" s="48"/>
      <c r="S330" s="48"/>
      <c r="T330" s="48"/>
      <c r="U330" s="48"/>
      <c r="V330" s="48"/>
      <c r="W330" s="48"/>
      <c r="X330" s="48"/>
      <c r="Y330" s="48"/>
      <c r="Z330" s="48"/>
      <c r="AA330" s="50"/>
      <c r="AB330" s="48"/>
      <c r="AC330" s="48"/>
      <c r="AD330" s="48"/>
      <c r="AE330" s="48"/>
      <c r="AF330" s="48"/>
      <c r="AG330" s="335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267"/>
      <c r="AU330" s="48"/>
      <c r="AV330" s="48"/>
      <c r="AW330" s="48"/>
      <c r="AX330" s="48"/>
      <c r="AY330" s="48"/>
      <c r="AZ330" s="51"/>
      <c r="BA330" s="51"/>
      <c r="BB330" s="51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</row>
    <row r="331" spans="1:84" x14ac:dyDescent="0.2">
      <c r="A331" s="345"/>
      <c r="B331" s="66"/>
      <c r="C331" s="48"/>
      <c r="D331" s="66"/>
      <c r="E331" s="66"/>
      <c r="F331" s="66"/>
      <c r="G331" s="331"/>
      <c r="H331" s="331"/>
      <c r="I331" s="331"/>
      <c r="J331" s="333"/>
      <c r="K331" s="331"/>
      <c r="L331" s="333"/>
      <c r="M331" s="333"/>
      <c r="N331" s="333"/>
      <c r="O331" s="336"/>
      <c r="P331" s="48"/>
      <c r="Q331" s="48"/>
      <c r="S331" s="48"/>
      <c r="T331" s="48"/>
      <c r="U331" s="48"/>
      <c r="V331" s="48"/>
      <c r="W331" s="48"/>
      <c r="X331" s="48"/>
      <c r="Y331" s="48"/>
      <c r="Z331" s="48"/>
      <c r="AA331" s="50"/>
      <c r="AB331" s="48"/>
      <c r="AC331" s="48"/>
      <c r="AD331" s="48"/>
      <c r="AE331" s="48"/>
      <c r="AF331" s="48"/>
      <c r="AG331" s="335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267"/>
      <c r="AU331" s="48"/>
      <c r="AV331" s="48"/>
      <c r="AW331" s="48"/>
      <c r="AX331" s="48"/>
      <c r="AY331" s="48"/>
      <c r="AZ331" s="51"/>
      <c r="BA331" s="51"/>
      <c r="BB331" s="51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</row>
    <row r="332" spans="1:84" x14ac:dyDescent="0.2">
      <c r="A332" s="345"/>
      <c r="B332" s="66"/>
      <c r="C332" s="48"/>
      <c r="D332" s="66"/>
      <c r="E332" s="66"/>
      <c r="F332" s="66"/>
      <c r="G332" s="331"/>
      <c r="H332" s="331"/>
      <c r="I332" s="331"/>
      <c r="J332" s="333"/>
      <c r="K332" s="331"/>
      <c r="L332" s="333"/>
      <c r="M332" s="333"/>
      <c r="N332" s="333"/>
      <c r="O332" s="336"/>
      <c r="P332" s="48"/>
      <c r="Q332" s="48"/>
      <c r="S332" s="48"/>
      <c r="T332" s="48"/>
      <c r="U332" s="48"/>
      <c r="V332" s="48"/>
      <c r="W332" s="48"/>
      <c r="X332" s="48"/>
      <c r="Y332" s="48"/>
      <c r="Z332" s="48"/>
      <c r="AA332" s="50"/>
      <c r="AB332" s="48"/>
      <c r="AC332" s="48"/>
      <c r="AD332" s="48"/>
      <c r="AE332" s="48"/>
      <c r="AF332" s="48"/>
      <c r="AG332" s="335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267"/>
      <c r="AU332" s="48"/>
      <c r="AV332" s="48"/>
      <c r="AW332" s="48"/>
      <c r="AX332" s="48"/>
      <c r="AY332" s="48"/>
      <c r="AZ332" s="51"/>
      <c r="BA332" s="51"/>
      <c r="BB332" s="51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</row>
    <row r="333" spans="1:84" x14ac:dyDescent="0.2">
      <c r="A333" s="345"/>
      <c r="B333" s="66"/>
      <c r="C333" s="48"/>
      <c r="D333" s="66"/>
      <c r="E333" s="66"/>
      <c r="F333" s="66"/>
      <c r="G333" s="331"/>
      <c r="H333" s="331"/>
      <c r="I333" s="331"/>
      <c r="J333" s="333"/>
      <c r="K333" s="331"/>
      <c r="L333" s="333"/>
      <c r="M333" s="333"/>
      <c r="N333" s="333"/>
      <c r="O333" s="336"/>
      <c r="P333" s="48"/>
      <c r="Q333" s="48"/>
      <c r="S333" s="48"/>
      <c r="T333" s="48"/>
      <c r="U333" s="48"/>
      <c r="V333" s="48"/>
      <c r="W333" s="48"/>
      <c r="X333" s="48"/>
      <c r="Y333" s="48"/>
      <c r="Z333" s="48"/>
      <c r="AA333" s="50"/>
      <c r="AB333" s="48"/>
      <c r="AC333" s="48"/>
      <c r="AD333" s="48"/>
      <c r="AE333" s="48"/>
      <c r="AF333" s="48"/>
      <c r="AG333" s="335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267"/>
      <c r="AU333" s="48"/>
      <c r="AV333" s="48"/>
      <c r="AW333" s="48"/>
      <c r="AX333" s="48"/>
      <c r="AY333" s="48"/>
      <c r="AZ333" s="51"/>
      <c r="BA333" s="51"/>
      <c r="BB333" s="51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</row>
    <row r="334" spans="1:84" x14ac:dyDescent="0.2">
      <c r="A334" s="345"/>
      <c r="B334" s="66"/>
      <c r="C334" s="48"/>
      <c r="D334" s="66"/>
      <c r="E334" s="66"/>
      <c r="F334" s="66"/>
      <c r="G334" s="331"/>
      <c r="H334" s="331"/>
      <c r="I334" s="331"/>
      <c r="J334" s="333"/>
      <c r="K334" s="331"/>
      <c r="L334" s="333"/>
      <c r="M334" s="333"/>
      <c r="N334" s="333"/>
      <c r="O334" s="336"/>
      <c r="P334" s="48"/>
      <c r="Q334" s="48"/>
      <c r="S334" s="48"/>
      <c r="T334" s="48"/>
      <c r="U334" s="48"/>
      <c r="V334" s="48"/>
      <c r="W334" s="48"/>
      <c r="X334" s="48"/>
      <c r="Y334" s="48"/>
      <c r="Z334" s="48"/>
      <c r="AA334" s="50"/>
      <c r="AB334" s="48"/>
      <c r="AC334" s="48"/>
      <c r="AD334" s="48"/>
      <c r="AE334" s="48"/>
      <c r="AF334" s="48"/>
      <c r="AG334" s="335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267"/>
      <c r="AU334" s="48"/>
      <c r="AV334" s="48"/>
      <c r="AW334" s="48"/>
      <c r="AX334" s="48"/>
      <c r="AY334" s="48"/>
      <c r="AZ334" s="51"/>
      <c r="BA334" s="51"/>
      <c r="BB334" s="51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</row>
    <row r="335" spans="1:84" x14ac:dyDescent="0.2">
      <c r="A335" s="345"/>
      <c r="B335" s="66"/>
      <c r="C335" s="48"/>
      <c r="D335" s="66"/>
      <c r="E335" s="66"/>
      <c r="F335" s="66"/>
      <c r="G335" s="331"/>
      <c r="H335" s="331"/>
      <c r="I335" s="331"/>
      <c r="J335" s="333"/>
      <c r="K335" s="331"/>
      <c r="L335" s="333"/>
      <c r="M335" s="333"/>
      <c r="N335" s="333"/>
      <c r="O335" s="336"/>
      <c r="P335" s="48"/>
      <c r="Q335" s="48"/>
      <c r="S335" s="48"/>
      <c r="T335" s="48"/>
      <c r="U335" s="48"/>
      <c r="V335" s="48"/>
      <c r="W335" s="48"/>
      <c r="X335" s="48"/>
      <c r="Y335" s="48"/>
      <c r="Z335" s="48"/>
      <c r="AA335" s="50"/>
      <c r="AB335" s="48"/>
      <c r="AC335" s="48"/>
      <c r="AD335" s="48"/>
      <c r="AE335" s="48"/>
      <c r="AF335" s="48"/>
      <c r="AG335" s="335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267"/>
      <c r="AU335" s="48"/>
      <c r="AV335" s="48"/>
      <c r="AW335" s="48"/>
      <c r="AX335" s="48"/>
      <c r="AY335" s="48"/>
      <c r="AZ335" s="51"/>
      <c r="BA335" s="51"/>
      <c r="BB335" s="51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</row>
    <row r="336" spans="1:84" x14ac:dyDescent="0.2">
      <c r="A336" s="345"/>
      <c r="B336" s="66"/>
      <c r="C336" s="48"/>
      <c r="D336" s="66"/>
      <c r="E336" s="66"/>
      <c r="F336" s="66"/>
      <c r="G336" s="331"/>
      <c r="H336" s="331"/>
      <c r="I336" s="331"/>
      <c r="J336" s="333"/>
      <c r="K336" s="331"/>
      <c r="L336" s="333"/>
      <c r="M336" s="333"/>
      <c r="N336" s="333"/>
      <c r="O336" s="336"/>
      <c r="P336" s="48"/>
      <c r="Q336" s="48"/>
      <c r="S336" s="48"/>
      <c r="T336" s="48"/>
      <c r="U336" s="48"/>
      <c r="V336" s="48"/>
      <c r="W336" s="48"/>
      <c r="X336" s="48"/>
      <c r="Y336" s="48"/>
      <c r="Z336" s="48"/>
      <c r="AA336" s="50"/>
      <c r="AB336" s="48"/>
      <c r="AC336" s="48"/>
      <c r="AD336" s="48"/>
      <c r="AE336" s="48"/>
      <c r="AF336" s="48"/>
      <c r="AG336" s="335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267"/>
      <c r="AU336" s="48"/>
      <c r="AV336" s="48"/>
      <c r="AW336" s="48"/>
      <c r="AX336" s="48"/>
      <c r="AY336" s="48"/>
      <c r="AZ336" s="51"/>
      <c r="BA336" s="51"/>
      <c r="BB336" s="51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</row>
    <row r="337" spans="1:84" x14ac:dyDescent="0.2">
      <c r="A337" s="345"/>
      <c r="B337" s="66"/>
      <c r="C337" s="48"/>
      <c r="D337" s="66"/>
      <c r="E337" s="66"/>
      <c r="F337" s="66"/>
      <c r="G337" s="331"/>
      <c r="H337" s="331"/>
      <c r="I337" s="331"/>
      <c r="J337" s="333"/>
      <c r="K337" s="331"/>
      <c r="L337" s="333"/>
      <c r="M337" s="333"/>
      <c r="N337" s="333"/>
      <c r="O337" s="336"/>
      <c r="P337" s="48"/>
      <c r="Q337" s="48"/>
      <c r="S337" s="48"/>
      <c r="T337" s="48"/>
      <c r="U337" s="48"/>
      <c r="V337" s="48"/>
      <c r="W337" s="48"/>
      <c r="X337" s="48"/>
      <c r="Y337" s="48"/>
      <c r="Z337" s="48"/>
      <c r="AA337" s="50"/>
      <c r="AB337" s="48"/>
      <c r="AC337" s="48"/>
      <c r="AD337" s="48"/>
      <c r="AE337" s="48"/>
      <c r="AF337" s="48"/>
      <c r="AG337" s="335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267"/>
      <c r="AU337" s="48"/>
      <c r="AV337" s="48"/>
      <c r="AW337" s="48"/>
      <c r="AX337" s="48"/>
      <c r="AY337" s="48"/>
      <c r="AZ337" s="51"/>
      <c r="BA337" s="51"/>
      <c r="BB337" s="51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</row>
    <row r="338" spans="1:84" x14ac:dyDescent="0.2">
      <c r="A338" s="345"/>
      <c r="B338" s="66"/>
      <c r="C338" s="48"/>
      <c r="D338" s="66"/>
      <c r="E338" s="66"/>
      <c r="F338" s="66"/>
      <c r="G338" s="331"/>
      <c r="H338" s="331"/>
      <c r="I338" s="331"/>
      <c r="J338" s="333"/>
      <c r="K338" s="331"/>
      <c r="L338" s="333"/>
      <c r="M338" s="333"/>
      <c r="N338" s="333"/>
      <c r="O338" s="336"/>
      <c r="P338" s="48"/>
      <c r="Q338" s="48"/>
      <c r="S338" s="48"/>
      <c r="T338" s="48"/>
      <c r="U338" s="48"/>
      <c r="V338" s="48"/>
      <c r="W338" s="48"/>
      <c r="X338" s="48"/>
      <c r="Y338" s="48"/>
      <c r="Z338" s="48"/>
      <c r="AA338" s="50"/>
      <c r="AB338" s="48"/>
      <c r="AC338" s="48"/>
      <c r="AD338" s="48"/>
      <c r="AE338" s="48"/>
      <c r="AF338" s="48"/>
      <c r="AG338" s="335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267"/>
      <c r="AU338" s="48"/>
      <c r="AV338" s="48"/>
      <c r="AW338" s="48"/>
      <c r="AX338" s="48"/>
      <c r="AY338" s="48"/>
      <c r="AZ338" s="51"/>
      <c r="BA338" s="51"/>
      <c r="BB338" s="51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</row>
    <row r="339" spans="1:84" x14ac:dyDescent="0.2">
      <c r="A339" s="345"/>
      <c r="B339" s="66"/>
      <c r="C339" s="48"/>
      <c r="D339" s="66"/>
      <c r="E339" s="66"/>
      <c r="F339" s="66"/>
      <c r="G339" s="331"/>
      <c r="H339" s="331"/>
      <c r="I339" s="331"/>
      <c r="J339" s="333"/>
      <c r="K339" s="331"/>
      <c r="L339" s="333"/>
      <c r="M339" s="333"/>
      <c r="N339" s="333"/>
      <c r="O339" s="336"/>
      <c r="P339" s="48"/>
      <c r="Q339" s="48"/>
      <c r="S339" s="48"/>
      <c r="T339" s="48"/>
      <c r="U339" s="48"/>
      <c r="V339" s="48"/>
      <c r="W339" s="48"/>
      <c r="X339" s="48"/>
      <c r="Y339" s="48"/>
      <c r="Z339" s="48"/>
      <c r="AA339" s="50"/>
      <c r="AB339" s="48"/>
      <c r="AC339" s="48"/>
      <c r="AD339" s="48"/>
      <c r="AE339" s="48"/>
      <c r="AF339" s="48"/>
      <c r="AG339" s="335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267"/>
      <c r="AU339" s="48"/>
      <c r="AV339" s="48"/>
      <c r="AW339" s="48"/>
      <c r="AX339" s="48"/>
      <c r="AY339" s="48"/>
      <c r="AZ339" s="51"/>
      <c r="BA339" s="51"/>
      <c r="BB339" s="51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</row>
    <row r="340" spans="1:84" x14ac:dyDescent="0.2">
      <c r="A340" s="345"/>
      <c r="B340" s="66"/>
      <c r="C340" s="48"/>
      <c r="D340" s="66"/>
      <c r="E340" s="66"/>
      <c r="F340" s="66"/>
      <c r="G340" s="331"/>
      <c r="H340" s="331"/>
      <c r="I340" s="331"/>
      <c r="J340" s="333"/>
      <c r="K340" s="331"/>
      <c r="L340" s="333"/>
      <c r="M340" s="333"/>
      <c r="N340" s="333"/>
      <c r="O340" s="336"/>
      <c r="P340" s="48"/>
      <c r="Q340" s="48"/>
      <c r="S340" s="48"/>
      <c r="T340" s="48"/>
      <c r="U340" s="48"/>
      <c r="V340" s="48"/>
      <c r="W340" s="48"/>
      <c r="X340" s="48"/>
      <c r="Y340" s="48"/>
      <c r="Z340" s="48"/>
      <c r="AA340" s="50"/>
      <c r="AB340" s="48"/>
      <c r="AC340" s="48"/>
      <c r="AD340" s="48"/>
      <c r="AE340" s="48"/>
      <c r="AF340" s="48"/>
      <c r="AG340" s="335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267"/>
      <c r="AU340" s="48"/>
      <c r="AV340" s="48"/>
      <c r="AW340" s="48"/>
      <c r="AX340" s="48"/>
      <c r="AY340" s="48"/>
      <c r="AZ340" s="51"/>
      <c r="BA340" s="51"/>
      <c r="BB340" s="51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</row>
    <row r="341" spans="1:84" x14ac:dyDescent="0.2">
      <c r="A341" s="345"/>
      <c r="B341" s="66"/>
      <c r="C341" s="48"/>
      <c r="D341" s="66"/>
      <c r="E341" s="66"/>
      <c r="F341" s="66"/>
      <c r="G341" s="331"/>
      <c r="H341" s="331"/>
      <c r="I341" s="331"/>
      <c r="J341" s="333"/>
      <c r="K341" s="331"/>
      <c r="L341" s="333"/>
      <c r="M341" s="333"/>
      <c r="N341" s="333"/>
      <c r="O341" s="336"/>
      <c r="P341" s="48"/>
      <c r="Q341" s="48"/>
      <c r="S341" s="48"/>
      <c r="T341" s="48"/>
      <c r="U341" s="48"/>
      <c r="V341" s="48"/>
      <c r="W341" s="48"/>
      <c r="X341" s="48"/>
      <c r="Y341" s="48"/>
      <c r="Z341" s="48"/>
      <c r="AA341" s="50"/>
      <c r="AB341" s="48"/>
      <c r="AC341" s="48"/>
      <c r="AD341" s="48"/>
      <c r="AE341" s="48"/>
      <c r="AF341" s="48"/>
      <c r="AG341" s="335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267"/>
      <c r="AU341" s="48"/>
      <c r="AV341" s="48"/>
      <c r="AW341" s="48"/>
      <c r="AX341" s="48"/>
      <c r="AY341" s="48"/>
      <c r="AZ341" s="51"/>
      <c r="BA341" s="51"/>
      <c r="BB341" s="51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</row>
    <row r="342" spans="1:84" x14ac:dyDescent="0.2">
      <c r="A342" s="345"/>
      <c r="B342" s="66"/>
      <c r="C342" s="48"/>
      <c r="D342" s="66"/>
      <c r="E342" s="66"/>
      <c r="F342" s="66"/>
      <c r="G342" s="331"/>
      <c r="H342" s="331"/>
      <c r="I342" s="331"/>
      <c r="J342" s="333"/>
      <c r="K342" s="331"/>
      <c r="L342" s="333"/>
      <c r="M342" s="333"/>
      <c r="N342" s="333"/>
      <c r="O342" s="336"/>
      <c r="P342" s="48"/>
      <c r="Q342" s="48"/>
      <c r="S342" s="48"/>
      <c r="T342" s="48"/>
      <c r="U342" s="48"/>
      <c r="V342" s="48"/>
      <c r="W342" s="48"/>
      <c r="X342" s="48"/>
      <c r="Y342" s="48"/>
      <c r="Z342" s="48"/>
      <c r="AA342" s="50"/>
      <c r="AB342" s="48"/>
      <c r="AC342" s="48"/>
      <c r="AD342" s="48"/>
      <c r="AE342" s="48"/>
      <c r="AF342" s="48"/>
      <c r="AG342" s="335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267"/>
      <c r="AU342" s="48"/>
      <c r="AV342" s="48"/>
      <c r="AW342" s="48"/>
      <c r="AX342" s="48"/>
      <c r="AY342" s="48"/>
      <c r="AZ342" s="51"/>
      <c r="BA342" s="51"/>
      <c r="BB342" s="51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</row>
    <row r="343" spans="1:84" x14ac:dyDescent="0.2">
      <c r="A343" s="345"/>
      <c r="B343" s="66"/>
      <c r="C343" s="48"/>
      <c r="D343" s="66"/>
      <c r="E343" s="66"/>
      <c r="F343" s="66"/>
      <c r="G343" s="331"/>
      <c r="H343" s="331"/>
      <c r="I343" s="331"/>
      <c r="J343" s="333"/>
      <c r="K343" s="331"/>
      <c r="L343" s="333"/>
      <c r="M343" s="333"/>
      <c r="N343" s="333"/>
      <c r="O343" s="336"/>
      <c r="P343" s="48"/>
      <c r="Q343" s="48"/>
      <c r="S343" s="48"/>
      <c r="T343" s="48"/>
      <c r="U343" s="48"/>
      <c r="V343" s="48"/>
      <c r="W343" s="48"/>
      <c r="X343" s="48"/>
      <c r="Y343" s="48"/>
      <c r="Z343" s="48"/>
      <c r="AA343" s="50"/>
      <c r="AB343" s="48"/>
      <c r="AC343" s="48"/>
      <c r="AD343" s="48"/>
      <c r="AE343" s="48"/>
      <c r="AF343" s="48"/>
      <c r="AG343" s="335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267"/>
      <c r="AU343" s="48"/>
      <c r="AV343" s="48"/>
      <c r="AW343" s="48"/>
      <c r="AX343" s="48"/>
      <c r="AY343" s="48"/>
      <c r="AZ343" s="51"/>
      <c r="BA343" s="51"/>
      <c r="BB343" s="51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</row>
    <row r="344" spans="1:84" x14ac:dyDescent="0.2">
      <c r="A344" s="345"/>
      <c r="B344" s="66"/>
      <c r="C344" s="48"/>
      <c r="D344" s="66"/>
      <c r="E344" s="66"/>
      <c r="F344" s="66"/>
      <c r="G344" s="331"/>
      <c r="H344" s="331"/>
      <c r="I344" s="331"/>
      <c r="J344" s="333"/>
      <c r="K344" s="331"/>
      <c r="L344" s="333"/>
      <c r="M344" s="333"/>
      <c r="N344" s="333"/>
      <c r="O344" s="336"/>
      <c r="P344" s="48"/>
      <c r="Q344" s="48"/>
      <c r="S344" s="48"/>
      <c r="T344" s="48"/>
      <c r="U344" s="48"/>
      <c r="V344" s="48"/>
      <c r="W344" s="48"/>
      <c r="X344" s="48"/>
      <c r="Y344" s="48"/>
      <c r="Z344" s="48"/>
      <c r="AA344" s="50"/>
      <c r="AB344" s="48"/>
      <c r="AC344" s="48"/>
      <c r="AD344" s="48"/>
      <c r="AE344" s="48"/>
      <c r="AF344" s="48"/>
      <c r="AG344" s="335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267"/>
      <c r="AU344" s="48"/>
      <c r="AV344" s="48"/>
      <c r="AW344" s="48"/>
      <c r="AX344" s="48"/>
      <c r="AY344" s="48"/>
      <c r="AZ344" s="51"/>
      <c r="BA344" s="51"/>
      <c r="BB344" s="51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</row>
    <row r="345" spans="1:84" x14ac:dyDescent="0.2">
      <c r="A345" s="345"/>
      <c r="B345" s="66"/>
      <c r="C345" s="48"/>
      <c r="D345" s="66"/>
      <c r="E345" s="66"/>
      <c r="F345" s="66"/>
      <c r="G345" s="331"/>
      <c r="H345" s="331"/>
      <c r="I345" s="331"/>
      <c r="J345" s="333"/>
      <c r="K345" s="331"/>
      <c r="L345" s="333"/>
      <c r="M345" s="333"/>
      <c r="N345" s="333"/>
      <c r="O345" s="336"/>
      <c r="P345" s="48"/>
      <c r="Q345" s="48"/>
      <c r="S345" s="48"/>
      <c r="T345" s="48"/>
      <c r="U345" s="48"/>
      <c r="V345" s="48"/>
      <c r="W345" s="48"/>
      <c r="X345" s="48"/>
      <c r="Y345" s="48"/>
      <c r="Z345" s="48"/>
      <c r="AA345" s="50"/>
      <c r="AB345" s="48"/>
      <c r="AC345" s="48"/>
      <c r="AD345" s="48"/>
      <c r="AE345" s="48"/>
      <c r="AF345" s="48"/>
      <c r="AG345" s="335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267"/>
      <c r="AU345" s="48"/>
      <c r="AV345" s="48"/>
      <c r="AW345" s="48"/>
      <c r="AX345" s="48"/>
      <c r="AY345" s="48"/>
      <c r="AZ345" s="51"/>
      <c r="BA345" s="51"/>
      <c r="BB345" s="51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</row>
    <row r="346" spans="1:84" x14ac:dyDescent="0.2">
      <c r="A346" s="345"/>
      <c r="B346" s="66"/>
      <c r="C346" s="48"/>
      <c r="D346" s="66"/>
      <c r="E346" s="66"/>
      <c r="F346" s="66"/>
      <c r="G346" s="331"/>
      <c r="H346" s="331"/>
      <c r="I346" s="331"/>
      <c r="J346" s="333"/>
      <c r="K346" s="331"/>
      <c r="L346" s="333"/>
      <c r="M346" s="333"/>
      <c r="N346" s="333"/>
      <c r="O346" s="336"/>
      <c r="P346" s="48"/>
      <c r="Q346" s="48"/>
      <c r="S346" s="48"/>
      <c r="T346" s="48"/>
      <c r="U346" s="48"/>
      <c r="V346" s="48"/>
      <c r="W346" s="48"/>
      <c r="X346" s="48"/>
      <c r="Y346" s="48"/>
      <c r="Z346" s="48"/>
      <c r="AA346" s="50"/>
      <c r="AB346" s="48"/>
      <c r="AC346" s="48"/>
      <c r="AD346" s="48"/>
      <c r="AE346" s="48"/>
      <c r="AF346" s="48"/>
      <c r="AG346" s="335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267"/>
      <c r="AU346" s="48"/>
      <c r="AV346" s="48"/>
      <c r="AW346" s="48"/>
      <c r="AX346" s="48"/>
      <c r="AY346" s="48"/>
      <c r="AZ346" s="51"/>
      <c r="BA346" s="51"/>
      <c r="BB346" s="51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</row>
    <row r="347" spans="1:84" x14ac:dyDescent="0.2">
      <c r="A347" s="345"/>
      <c r="B347" s="66"/>
      <c r="C347" s="48"/>
      <c r="D347" s="66"/>
      <c r="E347" s="66"/>
      <c r="F347" s="66"/>
      <c r="G347" s="331"/>
      <c r="H347" s="331"/>
      <c r="I347" s="331"/>
      <c r="J347" s="333"/>
      <c r="K347" s="331"/>
      <c r="L347" s="333"/>
      <c r="M347" s="333"/>
      <c r="N347" s="333"/>
      <c r="O347" s="336"/>
      <c r="P347" s="48"/>
      <c r="Q347" s="48"/>
      <c r="S347" s="48"/>
      <c r="T347" s="48"/>
      <c r="U347" s="48"/>
      <c r="V347" s="48"/>
      <c r="W347" s="48"/>
      <c r="X347" s="48"/>
      <c r="Y347" s="48"/>
      <c r="Z347" s="48"/>
      <c r="AA347" s="50"/>
      <c r="AB347" s="48"/>
      <c r="AC347" s="48"/>
      <c r="AD347" s="48"/>
      <c r="AE347" s="48"/>
      <c r="AF347" s="48"/>
      <c r="AG347" s="335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267"/>
      <c r="AU347" s="48"/>
      <c r="AV347" s="48"/>
      <c r="AW347" s="48"/>
      <c r="AX347" s="48"/>
      <c r="AY347" s="48"/>
      <c r="AZ347" s="51"/>
      <c r="BA347" s="51"/>
      <c r="BB347" s="51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</row>
    <row r="348" spans="1:84" x14ac:dyDescent="0.2">
      <c r="A348" s="345"/>
      <c r="B348" s="66"/>
      <c r="C348" s="48"/>
      <c r="D348" s="66"/>
      <c r="E348" s="66"/>
      <c r="F348" s="66"/>
      <c r="G348" s="331"/>
      <c r="H348" s="331"/>
      <c r="I348" s="331"/>
      <c r="J348" s="333"/>
      <c r="K348" s="331"/>
      <c r="L348" s="333"/>
      <c r="M348" s="333"/>
      <c r="N348" s="333"/>
      <c r="O348" s="336"/>
      <c r="P348" s="48"/>
      <c r="Q348" s="48"/>
      <c r="S348" s="48"/>
      <c r="T348" s="48"/>
      <c r="U348" s="48"/>
      <c r="V348" s="48"/>
      <c r="W348" s="48"/>
      <c r="X348" s="48"/>
      <c r="Y348" s="48"/>
      <c r="Z348" s="48"/>
      <c r="AA348" s="50"/>
      <c r="AB348" s="48"/>
      <c r="AC348" s="48"/>
      <c r="AD348" s="48"/>
      <c r="AE348" s="48"/>
      <c r="AF348" s="48"/>
      <c r="AG348" s="335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267"/>
      <c r="AU348" s="48"/>
      <c r="AV348" s="48"/>
      <c r="AW348" s="48"/>
      <c r="AX348" s="48"/>
      <c r="AY348" s="48"/>
      <c r="AZ348" s="51"/>
      <c r="BA348" s="51"/>
      <c r="BB348" s="51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</row>
    <row r="349" spans="1:84" x14ac:dyDescent="0.2">
      <c r="A349" s="345"/>
      <c r="B349" s="66"/>
      <c r="C349" s="48"/>
      <c r="D349" s="66"/>
      <c r="E349" s="66"/>
      <c r="F349" s="66"/>
      <c r="G349" s="331"/>
      <c r="H349" s="331"/>
      <c r="I349" s="331"/>
      <c r="J349" s="333"/>
      <c r="K349" s="331"/>
      <c r="L349" s="333"/>
      <c r="M349" s="333"/>
      <c r="N349" s="333"/>
      <c r="O349" s="346"/>
      <c r="P349" s="48"/>
      <c r="Q349" s="48"/>
      <c r="S349" s="48"/>
      <c r="T349" s="48"/>
      <c r="U349" s="48"/>
      <c r="V349" s="48"/>
      <c r="W349" s="48"/>
      <c r="X349" s="48"/>
      <c r="Y349" s="48"/>
      <c r="Z349" s="48"/>
      <c r="AA349" s="50"/>
      <c r="AB349" s="48"/>
      <c r="AC349" s="48"/>
      <c r="AD349" s="48"/>
      <c r="AE349" s="48"/>
      <c r="AF349" s="48"/>
      <c r="AG349" s="335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267"/>
      <c r="AU349" s="48"/>
      <c r="AV349" s="48"/>
      <c r="AW349" s="48"/>
      <c r="AX349" s="48"/>
      <c r="AY349" s="48"/>
      <c r="AZ349" s="51"/>
      <c r="BA349" s="51"/>
      <c r="BB349" s="51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</row>
    <row r="350" spans="1:84" x14ac:dyDescent="0.2">
      <c r="A350" s="345"/>
      <c r="B350" s="66"/>
      <c r="C350" s="48"/>
      <c r="D350" s="66"/>
      <c r="E350" s="66"/>
      <c r="F350" s="66"/>
      <c r="G350" s="331"/>
      <c r="H350" s="331"/>
      <c r="I350" s="331"/>
      <c r="J350" s="48"/>
      <c r="K350" s="331"/>
      <c r="L350" s="48"/>
      <c r="M350" s="48"/>
      <c r="N350" s="48"/>
      <c r="O350" s="346"/>
      <c r="P350" s="48"/>
      <c r="Q350" s="48"/>
      <c r="S350" s="48"/>
      <c r="T350" s="48"/>
      <c r="U350" s="48"/>
      <c r="V350" s="48"/>
      <c r="W350" s="48"/>
      <c r="X350" s="48"/>
      <c r="Y350" s="48"/>
      <c r="Z350" s="48"/>
      <c r="AA350" s="50"/>
      <c r="AB350" s="48"/>
      <c r="AC350" s="48"/>
      <c r="AD350" s="48"/>
      <c r="AE350" s="48"/>
      <c r="AF350" s="48"/>
      <c r="AG350" s="335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267"/>
      <c r="AU350" s="48"/>
      <c r="AV350" s="48"/>
      <c r="AW350" s="48"/>
      <c r="AX350" s="48"/>
      <c r="AY350" s="48"/>
      <c r="AZ350" s="51"/>
      <c r="BA350" s="51"/>
      <c r="BB350" s="51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</row>
    <row r="351" spans="1:84" x14ac:dyDescent="0.2">
      <c r="A351" s="345"/>
      <c r="B351" s="66"/>
      <c r="C351" s="48"/>
      <c r="D351" s="66"/>
      <c r="E351" s="66"/>
      <c r="F351" s="66"/>
      <c r="G351" s="331"/>
      <c r="H351" s="331"/>
      <c r="I351" s="347"/>
      <c r="J351" s="48"/>
      <c r="K351" s="331"/>
      <c r="L351" s="48"/>
      <c r="M351" s="48"/>
      <c r="N351" s="48"/>
      <c r="O351" s="346"/>
      <c r="P351" s="48"/>
      <c r="Q351" s="48"/>
      <c r="S351" s="48"/>
      <c r="T351" s="48"/>
      <c r="U351" s="48"/>
      <c r="V351" s="48"/>
      <c r="W351" s="48"/>
      <c r="X351" s="48"/>
      <c r="Y351" s="48"/>
      <c r="Z351" s="48"/>
      <c r="AA351" s="50"/>
      <c r="AB351" s="48"/>
      <c r="AC351" s="48"/>
      <c r="AD351" s="48"/>
      <c r="AE351" s="48"/>
      <c r="AF351" s="48"/>
      <c r="AG351" s="335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267"/>
      <c r="AU351" s="48"/>
      <c r="AV351" s="48"/>
      <c r="AW351" s="48"/>
      <c r="AX351" s="48"/>
      <c r="AY351" s="48"/>
      <c r="AZ351" s="51"/>
      <c r="BA351" s="51"/>
      <c r="BB351" s="51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</row>
    <row r="352" spans="1:84" x14ac:dyDescent="0.2">
      <c r="A352" s="345"/>
      <c r="B352" s="66"/>
      <c r="C352" s="48"/>
      <c r="D352" s="66"/>
      <c r="E352" s="66"/>
      <c r="F352" s="66"/>
      <c r="G352" s="347"/>
      <c r="H352" s="347"/>
      <c r="I352" s="347"/>
      <c r="J352" s="48"/>
      <c r="K352" s="48"/>
      <c r="L352" s="48"/>
      <c r="M352" s="48"/>
      <c r="N352" s="48"/>
      <c r="O352" s="346"/>
      <c r="P352" s="48"/>
      <c r="Q352" s="48"/>
      <c r="S352" s="48"/>
      <c r="T352" s="48"/>
      <c r="U352" s="48"/>
      <c r="V352" s="48"/>
      <c r="W352" s="48"/>
      <c r="X352" s="48"/>
      <c r="Y352" s="48"/>
      <c r="Z352" s="48"/>
      <c r="AA352" s="50"/>
      <c r="AB352" s="48"/>
      <c r="AC352" s="48"/>
      <c r="AD352" s="48"/>
      <c r="AE352" s="48"/>
      <c r="AF352" s="48"/>
      <c r="AG352" s="335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267"/>
      <c r="AU352" s="48"/>
      <c r="AV352" s="48"/>
      <c r="AW352" s="48"/>
      <c r="AX352" s="48"/>
      <c r="AY352" s="48"/>
      <c r="AZ352" s="51"/>
      <c r="BA352" s="51"/>
      <c r="BB352" s="51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</row>
    <row r="353" spans="1:84" x14ac:dyDescent="0.2">
      <c r="A353" s="345"/>
      <c r="B353" s="66"/>
      <c r="C353" s="48"/>
      <c r="D353" s="66"/>
      <c r="E353" s="66"/>
      <c r="F353" s="66"/>
      <c r="G353" s="347"/>
      <c r="H353" s="347"/>
      <c r="I353" s="347"/>
      <c r="J353" s="48"/>
      <c r="K353" s="48"/>
      <c r="L353" s="48"/>
      <c r="M353" s="48"/>
      <c r="N353" s="48"/>
      <c r="O353" s="346"/>
      <c r="P353" s="48"/>
      <c r="Q353" s="48"/>
      <c r="S353" s="48"/>
      <c r="T353" s="48"/>
      <c r="U353" s="48"/>
      <c r="V353" s="48"/>
      <c r="W353" s="48"/>
      <c r="X353" s="48"/>
      <c r="Y353" s="48"/>
      <c r="Z353" s="48"/>
      <c r="AA353" s="50"/>
      <c r="AB353" s="48"/>
      <c r="AC353" s="48"/>
      <c r="AD353" s="48"/>
      <c r="AE353" s="48"/>
      <c r="AF353" s="48"/>
      <c r="AG353" s="335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267"/>
      <c r="AU353" s="48"/>
      <c r="AV353" s="48"/>
      <c r="AW353" s="48"/>
      <c r="AX353" s="48"/>
      <c r="AY353" s="48"/>
      <c r="AZ353" s="51"/>
      <c r="BA353" s="51"/>
      <c r="BB353" s="51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</row>
    <row r="354" spans="1:84" x14ac:dyDescent="0.2">
      <c r="A354" s="345"/>
      <c r="B354" s="66"/>
      <c r="C354" s="48"/>
      <c r="D354" s="66"/>
      <c r="E354" s="66"/>
      <c r="F354" s="66"/>
      <c r="G354" s="347"/>
      <c r="H354" s="347"/>
      <c r="I354" s="347"/>
      <c r="J354" s="48"/>
      <c r="K354" s="48"/>
      <c r="L354" s="48"/>
      <c r="M354" s="48"/>
      <c r="N354" s="48"/>
      <c r="O354" s="346"/>
      <c r="P354" s="48"/>
      <c r="Q354" s="48"/>
      <c r="S354" s="48"/>
      <c r="T354" s="48"/>
      <c r="U354" s="48"/>
      <c r="V354" s="48"/>
      <c r="W354" s="48"/>
      <c r="X354" s="48"/>
      <c r="Y354" s="48"/>
      <c r="Z354" s="48"/>
      <c r="AA354" s="50"/>
      <c r="AB354" s="48"/>
      <c r="AC354" s="48"/>
      <c r="AD354" s="48"/>
      <c r="AE354" s="48"/>
      <c r="AF354" s="48"/>
      <c r="AG354" s="335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267"/>
      <c r="AU354" s="48"/>
      <c r="AV354" s="48"/>
      <c r="AW354" s="48"/>
      <c r="AX354" s="48"/>
      <c r="AY354" s="48"/>
      <c r="AZ354" s="51"/>
      <c r="BA354" s="51"/>
      <c r="BB354" s="51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</row>
    <row r="355" spans="1:84" x14ac:dyDescent="0.2">
      <c r="A355" s="345"/>
      <c r="B355" s="66"/>
      <c r="C355" s="48"/>
      <c r="D355" s="66"/>
      <c r="E355" s="66"/>
      <c r="F355" s="66"/>
      <c r="G355" s="347"/>
      <c r="H355" s="347"/>
      <c r="I355" s="347"/>
      <c r="J355" s="48"/>
      <c r="K355" s="48"/>
      <c r="L355" s="48"/>
      <c r="M355" s="48"/>
      <c r="N355" s="48"/>
      <c r="O355" s="346"/>
      <c r="P355" s="48"/>
      <c r="Q355" s="48"/>
      <c r="S355" s="48"/>
      <c r="T355" s="48"/>
      <c r="U355" s="48"/>
      <c r="V355" s="48"/>
      <c r="W355" s="48"/>
      <c r="X355" s="48"/>
      <c r="Y355" s="48"/>
      <c r="Z355" s="48"/>
      <c r="AA355" s="50"/>
      <c r="AB355" s="48"/>
      <c r="AC355" s="48"/>
      <c r="AD355" s="48"/>
      <c r="AE355" s="48"/>
      <c r="AF355" s="48"/>
      <c r="AG355" s="335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267"/>
      <c r="AU355" s="48"/>
      <c r="AV355" s="48"/>
      <c r="AW355" s="48"/>
      <c r="AX355" s="48"/>
      <c r="AY355" s="48"/>
      <c r="AZ355" s="51"/>
      <c r="BA355" s="51"/>
      <c r="BB355" s="51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</row>
    <row r="356" spans="1:84" x14ac:dyDescent="0.2">
      <c r="A356" s="345"/>
      <c r="B356" s="66"/>
      <c r="C356" s="48"/>
      <c r="D356" s="66"/>
      <c r="E356" s="66"/>
      <c r="F356" s="66"/>
      <c r="G356" s="347"/>
      <c r="H356" s="347"/>
      <c r="I356" s="347"/>
      <c r="J356" s="48"/>
      <c r="K356" s="347"/>
      <c r="L356" s="48"/>
      <c r="M356" s="48"/>
      <c r="N356" s="48"/>
      <c r="O356" s="346"/>
      <c r="P356" s="48"/>
      <c r="Q356" s="48"/>
      <c r="S356" s="48"/>
      <c r="T356" s="48"/>
      <c r="U356" s="48"/>
      <c r="V356" s="48"/>
      <c r="W356" s="48"/>
      <c r="X356" s="48"/>
      <c r="Y356" s="48"/>
      <c r="Z356" s="48"/>
      <c r="AA356" s="50"/>
      <c r="AB356" s="48"/>
      <c r="AC356" s="48"/>
      <c r="AD356" s="48"/>
      <c r="AE356" s="48"/>
      <c r="AF356" s="48"/>
      <c r="AG356" s="335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267"/>
      <c r="AU356" s="48"/>
      <c r="AV356" s="48"/>
      <c r="AW356" s="48"/>
      <c r="AX356" s="48"/>
      <c r="AY356" s="48"/>
      <c r="AZ356" s="51"/>
      <c r="BA356" s="51"/>
      <c r="BB356" s="51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</row>
    <row r="357" spans="1:84" x14ac:dyDescent="0.2">
      <c r="A357" s="345"/>
      <c r="B357" s="66"/>
      <c r="C357" s="48"/>
      <c r="D357" s="66"/>
      <c r="E357" s="66"/>
      <c r="F357" s="66"/>
      <c r="G357" s="347"/>
      <c r="H357" s="347"/>
      <c r="I357" s="347"/>
      <c r="J357" s="48"/>
      <c r="K357" s="347"/>
      <c r="L357" s="48"/>
      <c r="M357" s="48"/>
      <c r="N357" s="48"/>
      <c r="O357" s="346"/>
      <c r="P357" s="48"/>
      <c r="Q357" s="48"/>
      <c r="S357" s="48"/>
      <c r="T357" s="48"/>
      <c r="U357" s="48"/>
      <c r="V357" s="48"/>
      <c r="W357" s="48"/>
      <c r="X357" s="48"/>
      <c r="Y357" s="48"/>
      <c r="Z357" s="48"/>
      <c r="AA357" s="50"/>
      <c r="AB357" s="48"/>
      <c r="AC357" s="48"/>
      <c r="AD357" s="48"/>
      <c r="AE357" s="48"/>
      <c r="AF357" s="48"/>
      <c r="AG357" s="335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267"/>
      <c r="AU357" s="48"/>
      <c r="AV357" s="48"/>
      <c r="AW357" s="48"/>
      <c r="AX357" s="48"/>
      <c r="AY357" s="48"/>
      <c r="AZ357" s="51"/>
      <c r="BA357" s="51"/>
      <c r="BB357" s="51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</row>
    <row r="358" spans="1:84" x14ac:dyDescent="0.2">
      <c r="A358" s="345"/>
      <c r="B358" s="66"/>
      <c r="C358" s="48"/>
      <c r="D358" s="66"/>
      <c r="E358" s="66"/>
      <c r="F358" s="66"/>
      <c r="G358" s="347"/>
      <c r="H358" s="347"/>
      <c r="I358" s="347"/>
      <c r="J358" s="48"/>
      <c r="K358" s="347"/>
      <c r="L358" s="48"/>
      <c r="M358" s="48"/>
      <c r="N358" s="48"/>
      <c r="O358" s="346"/>
      <c r="P358" s="48"/>
      <c r="Q358" s="48"/>
      <c r="S358" s="48"/>
      <c r="T358" s="48"/>
      <c r="U358" s="48"/>
      <c r="V358" s="48"/>
      <c r="W358" s="48"/>
      <c r="X358" s="48"/>
      <c r="Y358" s="48"/>
      <c r="Z358" s="48"/>
      <c r="AA358" s="50"/>
      <c r="AB358" s="48"/>
      <c r="AC358" s="48"/>
      <c r="AD358" s="48"/>
      <c r="AE358" s="48"/>
      <c r="AF358" s="48"/>
      <c r="AG358" s="335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267"/>
      <c r="AU358" s="48"/>
      <c r="AV358" s="48"/>
      <c r="AW358" s="48"/>
      <c r="AX358" s="48"/>
      <c r="AY358" s="48"/>
      <c r="AZ358" s="51"/>
      <c r="BA358" s="51"/>
      <c r="BB358" s="51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</row>
    <row r="359" spans="1:84" x14ac:dyDescent="0.2">
      <c r="A359" s="345"/>
      <c r="B359" s="66"/>
      <c r="C359" s="48"/>
      <c r="D359" s="66"/>
      <c r="E359" s="66"/>
      <c r="F359" s="66"/>
      <c r="G359" s="347"/>
      <c r="H359" s="347"/>
      <c r="I359" s="347"/>
      <c r="J359" s="48"/>
      <c r="K359" s="347"/>
      <c r="L359" s="48"/>
      <c r="M359" s="48"/>
      <c r="N359" s="48"/>
      <c r="O359" s="346"/>
      <c r="P359" s="48"/>
      <c r="Q359" s="48"/>
      <c r="S359" s="48"/>
      <c r="T359" s="48"/>
      <c r="U359" s="48"/>
      <c r="V359" s="48"/>
      <c r="W359" s="48"/>
      <c r="X359" s="48"/>
      <c r="Y359" s="48"/>
      <c r="Z359" s="48"/>
      <c r="AA359" s="50"/>
      <c r="AB359" s="48"/>
      <c r="AC359" s="48"/>
      <c r="AD359" s="48"/>
      <c r="AE359" s="48"/>
      <c r="AF359" s="48"/>
      <c r="AG359" s="335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267"/>
      <c r="AU359" s="48"/>
      <c r="AV359" s="48"/>
      <c r="AW359" s="48"/>
      <c r="AX359" s="48"/>
      <c r="AY359" s="48"/>
      <c r="AZ359" s="51"/>
      <c r="BA359" s="51"/>
      <c r="BB359" s="51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</row>
    <row r="360" spans="1:84" x14ac:dyDescent="0.2">
      <c r="A360" s="345"/>
      <c r="B360" s="66"/>
      <c r="C360" s="48"/>
      <c r="D360" s="66"/>
      <c r="E360" s="66"/>
      <c r="F360" s="66"/>
      <c r="G360" s="347"/>
      <c r="H360" s="347"/>
      <c r="I360" s="347"/>
      <c r="J360" s="48"/>
      <c r="K360" s="347"/>
      <c r="L360" s="48"/>
      <c r="M360" s="48"/>
      <c r="N360" s="48"/>
      <c r="O360" s="346"/>
      <c r="P360" s="48"/>
      <c r="Q360" s="48"/>
      <c r="S360" s="48"/>
      <c r="T360" s="48"/>
      <c r="U360" s="48"/>
      <c r="V360" s="48"/>
      <c r="W360" s="48"/>
      <c r="X360" s="48"/>
      <c r="Y360" s="48"/>
      <c r="Z360" s="48"/>
      <c r="AA360" s="50"/>
      <c r="AB360" s="48"/>
      <c r="AC360" s="48"/>
      <c r="AD360" s="48"/>
      <c r="AE360" s="48"/>
      <c r="AF360" s="48"/>
      <c r="AG360" s="335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267"/>
      <c r="AU360" s="48"/>
      <c r="AV360" s="48"/>
      <c r="AW360" s="48"/>
      <c r="AX360" s="48"/>
      <c r="AY360" s="48"/>
      <c r="AZ360" s="51"/>
      <c r="BA360" s="51"/>
      <c r="BB360" s="51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</row>
    <row r="361" spans="1:84" x14ac:dyDescent="0.2">
      <c r="A361" s="345"/>
      <c r="B361" s="66"/>
      <c r="C361" s="48"/>
      <c r="D361" s="66"/>
      <c r="E361" s="66"/>
      <c r="F361" s="66"/>
      <c r="G361" s="347"/>
      <c r="H361" s="347"/>
      <c r="I361" s="347"/>
      <c r="J361" s="48"/>
      <c r="K361" s="347"/>
      <c r="L361" s="48"/>
      <c r="M361" s="48"/>
      <c r="N361" s="48"/>
      <c r="O361" s="346"/>
      <c r="P361" s="48"/>
      <c r="Q361" s="48"/>
      <c r="S361" s="48"/>
      <c r="T361" s="48"/>
      <c r="U361" s="48"/>
      <c r="V361" s="48"/>
      <c r="W361" s="48"/>
      <c r="X361" s="48"/>
      <c r="Y361" s="48"/>
      <c r="Z361" s="48"/>
      <c r="AA361" s="50"/>
      <c r="AB361" s="48"/>
      <c r="AC361" s="48"/>
      <c r="AD361" s="48"/>
      <c r="AE361" s="48"/>
      <c r="AF361" s="48"/>
      <c r="AG361" s="335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267"/>
      <c r="AU361" s="48"/>
      <c r="AV361" s="48"/>
      <c r="AW361" s="48"/>
      <c r="AX361" s="48"/>
      <c r="AY361" s="48"/>
      <c r="AZ361" s="51"/>
      <c r="BA361" s="51"/>
      <c r="BB361" s="51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</row>
    <row r="362" spans="1:84" x14ac:dyDescent="0.2">
      <c r="A362" s="345"/>
      <c r="B362" s="66"/>
      <c r="C362" s="48"/>
      <c r="D362" s="66"/>
      <c r="E362" s="66"/>
      <c r="F362" s="66"/>
      <c r="G362" s="348"/>
      <c r="H362" s="348"/>
      <c r="I362" s="347"/>
      <c r="J362" s="48"/>
      <c r="K362" s="347"/>
      <c r="L362" s="48"/>
      <c r="M362" s="48"/>
      <c r="N362" s="48"/>
      <c r="O362" s="346"/>
      <c r="P362" s="48"/>
      <c r="Q362" s="48"/>
      <c r="S362" s="48"/>
      <c r="T362" s="48"/>
      <c r="U362" s="48"/>
      <c r="V362" s="48"/>
      <c r="W362" s="48"/>
      <c r="X362" s="48"/>
      <c r="Y362" s="48"/>
      <c r="Z362" s="48"/>
      <c r="AA362" s="50"/>
      <c r="AB362" s="48"/>
      <c r="AC362" s="48"/>
      <c r="AD362" s="48"/>
      <c r="AE362" s="48"/>
      <c r="AF362" s="48"/>
      <c r="AG362" s="335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267"/>
      <c r="AU362" s="48"/>
      <c r="AV362" s="48"/>
      <c r="AW362" s="48"/>
      <c r="AX362" s="48"/>
      <c r="AY362" s="48"/>
      <c r="AZ362" s="51"/>
      <c r="BA362" s="51"/>
      <c r="BB362" s="51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</row>
    <row r="363" spans="1:84" x14ac:dyDescent="0.2">
      <c r="A363" s="345"/>
      <c r="B363" s="66"/>
      <c r="C363" s="48"/>
      <c r="D363" s="66"/>
      <c r="E363" s="66"/>
      <c r="F363" s="66"/>
      <c r="G363" s="48"/>
      <c r="H363" s="48"/>
      <c r="I363" s="348"/>
      <c r="J363" s="48"/>
      <c r="K363" s="348"/>
      <c r="L363" s="48"/>
      <c r="M363" s="48"/>
      <c r="N363" s="48"/>
      <c r="O363" s="346"/>
      <c r="P363" s="48"/>
      <c r="Q363" s="48"/>
      <c r="S363" s="48"/>
      <c r="T363" s="48"/>
      <c r="U363" s="48"/>
      <c r="V363" s="48"/>
      <c r="W363" s="48"/>
      <c r="X363" s="48"/>
      <c r="Y363" s="48"/>
      <c r="Z363" s="48"/>
      <c r="AA363" s="50"/>
      <c r="AB363" s="48"/>
      <c r="AC363" s="48"/>
      <c r="AD363" s="48"/>
      <c r="AE363" s="48"/>
      <c r="AF363" s="48"/>
      <c r="AG363" s="335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267"/>
      <c r="AU363" s="48"/>
      <c r="AV363" s="48"/>
      <c r="AW363" s="48"/>
      <c r="AX363" s="48"/>
      <c r="AY363" s="48"/>
      <c r="AZ363" s="51"/>
      <c r="BA363" s="51"/>
      <c r="BB363" s="51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</row>
    <row r="364" spans="1:84" x14ac:dyDescent="0.2">
      <c r="A364" s="345"/>
      <c r="B364" s="66"/>
      <c r="C364" s="48"/>
      <c r="D364" s="66"/>
      <c r="E364" s="66"/>
      <c r="F364" s="66"/>
      <c r="G364" s="48"/>
      <c r="H364" s="48"/>
      <c r="I364" s="48"/>
      <c r="J364" s="48"/>
      <c r="K364" s="48"/>
      <c r="L364" s="48"/>
      <c r="M364" s="48"/>
      <c r="N364" s="48"/>
      <c r="O364" s="346"/>
      <c r="P364" s="48"/>
      <c r="Q364" s="48"/>
      <c r="S364" s="48"/>
      <c r="T364" s="48"/>
      <c r="U364" s="48"/>
      <c r="V364" s="48"/>
      <c r="W364" s="48"/>
      <c r="X364" s="48"/>
      <c r="Y364" s="48"/>
      <c r="Z364" s="48"/>
      <c r="AA364" s="50"/>
      <c r="AB364" s="48"/>
      <c r="AC364" s="48"/>
      <c r="AD364" s="48"/>
      <c r="AE364" s="48"/>
      <c r="AF364" s="48"/>
      <c r="AG364" s="335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267"/>
      <c r="AU364" s="48"/>
      <c r="AV364" s="48"/>
      <c r="AW364" s="48"/>
      <c r="AX364" s="48"/>
      <c r="AY364" s="48"/>
      <c r="AZ364" s="51"/>
      <c r="BA364" s="51"/>
      <c r="BB364" s="51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</row>
    <row r="365" spans="1:84" x14ac:dyDescent="0.2">
      <c r="A365" s="345"/>
      <c r="B365" s="66"/>
      <c r="C365" s="48"/>
      <c r="D365" s="66"/>
      <c r="E365" s="66"/>
      <c r="F365" s="66"/>
      <c r="G365" s="48"/>
      <c r="H365" s="48"/>
      <c r="I365" s="48"/>
      <c r="J365" s="48"/>
      <c r="K365" s="48"/>
      <c r="L365" s="48"/>
      <c r="M365" s="48"/>
      <c r="N365" s="48"/>
      <c r="O365" s="346"/>
      <c r="P365" s="48"/>
      <c r="Q365" s="48"/>
      <c r="S365" s="48"/>
      <c r="T365" s="48"/>
      <c r="U365" s="48"/>
      <c r="V365" s="48"/>
      <c r="W365" s="48"/>
      <c r="X365" s="48"/>
      <c r="Y365" s="48"/>
      <c r="Z365" s="48"/>
      <c r="AA365" s="50"/>
      <c r="AB365" s="48"/>
      <c r="AC365" s="48"/>
      <c r="AD365" s="48"/>
      <c r="AE365" s="48"/>
      <c r="AF365" s="48"/>
      <c r="AG365" s="335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267"/>
      <c r="AU365" s="48"/>
      <c r="AV365" s="48"/>
      <c r="AW365" s="48"/>
      <c r="AX365" s="48"/>
      <c r="AY365" s="48"/>
      <c r="AZ365" s="51"/>
      <c r="BA365" s="51"/>
      <c r="BB365" s="51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</row>
    <row r="366" spans="1:84" x14ac:dyDescent="0.2">
      <c r="A366" s="345"/>
      <c r="B366" s="66"/>
      <c r="C366" s="48"/>
      <c r="D366" s="66"/>
      <c r="E366" s="66"/>
      <c r="F366" s="66"/>
      <c r="G366" s="48"/>
      <c r="H366" s="48"/>
      <c r="I366" s="48"/>
      <c r="J366" s="48"/>
      <c r="K366" s="48"/>
      <c r="L366" s="48"/>
      <c r="M366" s="48"/>
      <c r="N366" s="48"/>
      <c r="O366" s="346"/>
      <c r="P366" s="48"/>
      <c r="Q366" s="48"/>
      <c r="S366" s="48"/>
      <c r="T366" s="48"/>
      <c r="U366" s="48"/>
      <c r="V366" s="48"/>
      <c r="W366" s="48"/>
      <c r="X366" s="48"/>
      <c r="Y366" s="48"/>
      <c r="Z366" s="48"/>
      <c r="AA366" s="50"/>
      <c r="AB366" s="48"/>
      <c r="AC366" s="48"/>
      <c r="AD366" s="48"/>
      <c r="AE366" s="48"/>
      <c r="AF366" s="48"/>
      <c r="AG366" s="335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267"/>
      <c r="AU366" s="48"/>
      <c r="AV366" s="48"/>
      <c r="AW366" s="48"/>
      <c r="AX366" s="48"/>
      <c r="AY366" s="48"/>
      <c r="AZ366" s="51"/>
      <c r="BA366" s="51"/>
      <c r="BB366" s="51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</row>
    <row r="367" spans="1:84" x14ac:dyDescent="0.2">
      <c r="A367" s="345"/>
      <c r="B367" s="66"/>
      <c r="C367" s="48"/>
      <c r="D367" s="66"/>
      <c r="E367" s="66"/>
      <c r="F367" s="66"/>
      <c r="G367" s="48"/>
      <c r="H367" s="48"/>
      <c r="I367" s="48"/>
      <c r="J367" s="48"/>
      <c r="K367" s="48"/>
      <c r="L367" s="48"/>
      <c r="M367" s="48"/>
      <c r="N367" s="48"/>
      <c r="O367" s="346"/>
      <c r="P367" s="48"/>
      <c r="Q367" s="48"/>
      <c r="S367" s="48"/>
      <c r="T367" s="48"/>
      <c r="U367" s="48"/>
      <c r="V367" s="48"/>
      <c r="W367" s="48"/>
      <c r="X367" s="48"/>
      <c r="Y367" s="48"/>
      <c r="Z367" s="48"/>
      <c r="AA367" s="50"/>
      <c r="AB367" s="48"/>
      <c r="AC367" s="48"/>
      <c r="AD367" s="48"/>
      <c r="AE367" s="48"/>
      <c r="AF367" s="48"/>
      <c r="AG367" s="335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267"/>
      <c r="AU367" s="48"/>
      <c r="AV367" s="48"/>
      <c r="AW367" s="48"/>
      <c r="AX367" s="48"/>
      <c r="AY367" s="48"/>
      <c r="AZ367" s="51"/>
      <c r="BA367" s="51"/>
      <c r="BB367" s="51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</row>
    <row r="368" spans="1:84" x14ac:dyDescent="0.2">
      <c r="A368" s="345"/>
      <c r="B368" s="66"/>
      <c r="C368" s="48"/>
      <c r="D368" s="66"/>
      <c r="E368" s="66"/>
      <c r="F368" s="66"/>
      <c r="G368" s="48"/>
      <c r="H368" s="48"/>
      <c r="I368" s="48"/>
      <c r="J368" s="48"/>
      <c r="K368" s="48"/>
      <c r="L368" s="48"/>
      <c r="M368" s="48"/>
      <c r="N368" s="48"/>
      <c r="O368" s="346"/>
      <c r="P368" s="48"/>
      <c r="Q368" s="48"/>
      <c r="S368" s="48"/>
      <c r="T368" s="48"/>
      <c r="U368" s="48"/>
      <c r="V368" s="48"/>
      <c r="W368" s="48"/>
      <c r="X368" s="48"/>
      <c r="Y368" s="48"/>
      <c r="Z368" s="48"/>
      <c r="AA368" s="50"/>
      <c r="AB368" s="48"/>
      <c r="AC368" s="48"/>
      <c r="AD368" s="48"/>
      <c r="AE368" s="48"/>
      <c r="AF368" s="48"/>
      <c r="AG368" s="335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267"/>
      <c r="AU368" s="48"/>
      <c r="AV368" s="48"/>
      <c r="AW368" s="48"/>
      <c r="AX368" s="48"/>
      <c r="AY368" s="48"/>
      <c r="AZ368" s="51"/>
      <c r="BA368" s="51"/>
      <c r="BB368" s="51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</row>
    <row r="369" spans="1:84" x14ac:dyDescent="0.2">
      <c r="A369" s="345"/>
      <c r="B369" s="66"/>
      <c r="C369" s="48"/>
      <c r="D369" s="66"/>
      <c r="E369" s="66"/>
      <c r="F369" s="66"/>
      <c r="G369" s="48"/>
      <c r="H369" s="48"/>
      <c r="I369" s="48"/>
      <c r="J369" s="48"/>
      <c r="K369" s="48"/>
      <c r="L369" s="48"/>
      <c r="M369" s="48"/>
      <c r="N369" s="48"/>
      <c r="O369" s="346"/>
      <c r="P369" s="48"/>
      <c r="Q369" s="48"/>
      <c r="S369" s="48"/>
      <c r="T369" s="48"/>
      <c r="U369" s="48"/>
      <c r="V369" s="48"/>
      <c r="W369" s="48"/>
      <c r="X369" s="48"/>
      <c r="Y369" s="48"/>
      <c r="Z369" s="48"/>
      <c r="AA369" s="50"/>
      <c r="AB369" s="48"/>
      <c r="AC369" s="48"/>
      <c r="AD369" s="48"/>
      <c r="AE369" s="48"/>
      <c r="AF369" s="48"/>
      <c r="AG369" s="335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267"/>
      <c r="AU369" s="48"/>
      <c r="AV369" s="48"/>
      <c r="AW369" s="48"/>
      <c r="AX369" s="48"/>
      <c r="AY369" s="48"/>
      <c r="AZ369" s="51"/>
      <c r="BA369" s="51"/>
      <c r="BB369" s="51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</row>
    <row r="370" spans="1:84" x14ac:dyDescent="0.2">
      <c r="A370" s="345"/>
      <c r="B370" s="66"/>
      <c r="C370" s="48"/>
      <c r="D370" s="66"/>
      <c r="E370" s="66"/>
      <c r="F370" s="66"/>
      <c r="G370" s="48"/>
      <c r="H370" s="48"/>
      <c r="I370" s="48"/>
      <c r="J370" s="48"/>
      <c r="K370" s="48"/>
      <c r="L370" s="48"/>
      <c r="M370" s="48"/>
      <c r="N370" s="48"/>
      <c r="O370" s="346"/>
      <c r="P370" s="48"/>
      <c r="Q370" s="48"/>
      <c r="S370" s="48"/>
      <c r="T370" s="48"/>
      <c r="U370" s="48"/>
      <c r="V370" s="48"/>
      <c r="W370" s="48"/>
      <c r="X370" s="48"/>
      <c r="Y370" s="48"/>
      <c r="Z370" s="48"/>
      <c r="AA370" s="50"/>
      <c r="AB370" s="48"/>
      <c r="AC370" s="48"/>
      <c r="AD370" s="48"/>
      <c r="AE370" s="48"/>
      <c r="AF370" s="48"/>
      <c r="AG370" s="335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267"/>
      <c r="AU370" s="48"/>
      <c r="AV370" s="48"/>
      <c r="AW370" s="48"/>
      <c r="AX370" s="48"/>
      <c r="AY370" s="48"/>
      <c r="AZ370" s="51"/>
      <c r="BA370" s="51"/>
      <c r="BB370" s="51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</row>
    <row r="371" spans="1:84" x14ac:dyDescent="0.2">
      <c r="A371" s="345"/>
      <c r="B371" s="66"/>
      <c r="C371" s="48"/>
      <c r="D371" s="66"/>
      <c r="E371" s="66"/>
      <c r="F371" s="66"/>
      <c r="G371" s="48"/>
      <c r="H371" s="48"/>
      <c r="I371" s="48"/>
      <c r="J371" s="48"/>
      <c r="K371" s="48"/>
      <c r="L371" s="48"/>
      <c r="M371" s="48"/>
      <c r="N371" s="48"/>
      <c r="O371" s="346"/>
      <c r="P371" s="48"/>
      <c r="Q371" s="48"/>
      <c r="S371" s="48"/>
      <c r="T371" s="48"/>
      <c r="U371" s="48"/>
      <c r="V371" s="48"/>
      <c r="W371" s="48"/>
      <c r="X371" s="48"/>
      <c r="Y371" s="48"/>
      <c r="Z371" s="48"/>
      <c r="AA371" s="50"/>
      <c r="AB371" s="48"/>
      <c r="AC371" s="48"/>
      <c r="AD371" s="48"/>
      <c r="AE371" s="48"/>
      <c r="AF371" s="48"/>
      <c r="AG371" s="335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267"/>
      <c r="AU371" s="48"/>
      <c r="AV371" s="48"/>
      <c r="AW371" s="48"/>
      <c r="AX371" s="48"/>
      <c r="AY371" s="48"/>
      <c r="AZ371" s="51"/>
      <c r="BA371" s="51"/>
      <c r="BB371" s="51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</row>
    <row r="372" spans="1:84" x14ac:dyDescent="0.2">
      <c r="A372" s="345"/>
      <c r="B372" s="66"/>
      <c r="C372" s="48"/>
      <c r="D372" s="66"/>
      <c r="E372" s="66"/>
      <c r="F372" s="66"/>
      <c r="G372" s="48"/>
      <c r="H372" s="48"/>
      <c r="I372" s="48"/>
      <c r="J372" s="48"/>
      <c r="K372" s="48"/>
      <c r="L372" s="48"/>
      <c r="M372" s="48"/>
      <c r="N372" s="48"/>
      <c r="O372" s="346"/>
      <c r="P372" s="48"/>
      <c r="Q372" s="48"/>
      <c r="S372" s="48"/>
      <c r="T372" s="48"/>
      <c r="U372" s="48"/>
      <c r="V372" s="48"/>
      <c r="W372" s="48"/>
      <c r="X372" s="48"/>
      <c r="Y372" s="48"/>
      <c r="Z372" s="48"/>
      <c r="AA372" s="50"/>
      <c r="AB372" s="48"/>
      <c r="AC372" s="48"/>
      <c r="AD372" s="48"/>
      <c r="AE372" s="48"/>
      <c r="AF372" s="48"/>
      <c r="AG372" s="335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267"/>
      <c r="AU372" s="48"/>
      <c r="AV372" s="48"/>
      <c r="AW372" s="48"/>
      <c r="AX372" s="48"/>
      <c r="AY372" s="48"/>
      <c r="AZ372" s="51"/>
      <c r="BA372" s="51"/>
      <c r="BB372" s="51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</row>
    <row r="373" spans="1:84" x14ac:dyDescent="0.2">
      <c r="A373" s="345"/>
      <c r="B373" s="66"/>
      <c r="C373" s="48"/>
      <c r="D373" s="66"/>
      <c r="E373" s="66"/>
      <c r="F373" s="66"/>
      <c r="G373" s="48"/>
      <c r="H373" s="48"/>
      <c r="I373" s="48"/>
      <c r="J373" s="48"/>
      <c r="K373" s="48"/>
      <c r="L373" s="48"/>
      <c r="M373" s="48"/>
      <c r="N373" s="48"/>
      <c r="O373" s="346"/>
      <c r="P373" s="48"/>
      <c r="Q373" s="48"/>
      <c r="S373" s="48"/>
      <c r="T373" s="48"/>
      <c r="U373" s="48"/>
      <c r="V373" s="48"/>
      <c r="W373" s="48"/>
      <c r="X373" s="48"/>
      <c r="Y373" s="48"/>
      <c r="Z373" s="48"/>
      <c r="AA373" s="50"/>
      <c r="AB373" s="48"/>
      <c r="AC373" s="48"/>
      <c r="AD373" s="48"/>
      <c r="AE373" s="48"/>
      <c r="AF373" s="48"/>
      <c r="AG373" s="335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267"/>
      <c r="AU373" s="48"/>
      <c r="AV373" s="48"/>
      <c r="AW373" s="48"/>
      <c r="AX373" s="48"/>
      <c r="AY373" s="48"/>
      <c r="AZ373" s="51"/>
      <c r="BA373" s="51"/>
      <c r="BB373" s="51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</row>
    <row r="374" spans="1:84" x14ac:dyDescent="0.2">
      <c r="A374" s="345"/>
      <c r="B374" s="66"/>
      <c r="C374" s="48"/>
      <c r="D374" s="66"/>
      <c r="E374" s="66"/>
      <c r="F374" s="66"/>
      <c r="G374" s="48"/>
      <c r="H374" s="48"/>
      <c r="I374" s="48"/>
      <c r="J374" s="48"/>
      <c r="K374" s="48"/>
      <c r="L374" s="48"/>
      <c r="M374" s="48"/>
      <c r="N374" s="48"/>
      <c r="O374" s="346"/>
      <c r="P374" s="48"/>
      <c r="Q374" s="48"/>
      <c r="S374" s="48"/>
      <c r="T374" s="48"/>
      <c r="U374" s="48"/>
      <c r="V374" s="48"/>
      <c r="W374" s="48"/>
      <c r="X374" s="48"/>
      <c r="Y374" s="48"/>
      <c r="Z374" s="48"/>
      <c r="AA374" s="50"/>
      <c r="AB374" s="48"/>
      <c r="AC374" s="48"/>
      <c r="AD374" s="48"/>
      <c r="AE374" s="48"/>
      <c r="AF374" s="48"/>
      <c r="AG374" s="335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267"/>
      <c r="AU374" s="48"/>
      <c r="AV374" s="48"/>
      <c r="AW374" s="48"/>
      <c r="AX374" s="48"/>
      <c r="AY374" s="48"/>
      <c r="AZ374" s="51"/>
      <c r="BA374" s="51"/>
      <c r="BB374" s="51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</row>
    <row r="375" spans="1:84" x14ac:dyDescent="0.2">
      <c r="A375" s="345"/>
      <c r="B375" s="66"/>
      <c r="C375" s="48"/>
      <c r="D375" s="66"/>
      <c r="E375" s="66"/>
      <c r="F375" s="66"/>
      <c r="G375" s="48"/>
      <c r="H375" s="48"/>
      <c r="I375" s="48"/>
      <c r="J375" s="48"/>
      <c r="K375" s="48"/>
      <c r="L375" s="48"/>
      <c r="M375" s="48"/>
      <c r="N375" s="48"/>
      <c r="O375" s="346"/>
      <c r="P375" s="48"/>
      <c r="Q375" s="48"/>
      <c r="S375" s="48"/>
      <c r="T375" s="48"/>
      <c r="U375" s="48"/>
      <c r="V375" s="48"/>
      <c r="W375" s="48"/>
      <c r="X375" s="48"/>
      <c r="Y375" s="48"/>
      <c r="Z375" s="48"/>
      <c r="AA375" s="50"/>
      <c r="AB375" s="48"/>
      <c r="AC375" s="48"/>
      <c r="AD375" s="48"/>
      <c r="AE375" s="48"/>
      <c r="AF375" s="48"/>
      <c r="AG375" s="335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267"/>
      <c r="AU375" s="48"/>
      <c r="AV375" s="48"/>
      <c r="AW375" s="48"/>
      <c r="AX375" s="48"/>
      <c r="AY375" s="48"/>
      <c r="AZ375" s="51"/>
      <c r="BA375" s="51"/>
      <c r="BB375" s="51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</row>
    <row r="376" spans="1:84" x14ac:dyDescent="0.2">
      <c r="A376" s="345"/>
      <c r="B376" s="66"/>
      <c r="C376" s="48"/>
      <c r="D376" s="66"/>
      <c r="E376" s="66"/>
      <c r="F376" s="66"/>
      <c r="G376" s="48"/>
      <c r="H376" s="48"/>
      <c r="I376" s="48"/>
      <c r="J376" s="48"/>
      <c r="K376" s="48"/>
      <c r="L376" s="48"/>
      <c r="M376" s="48"/>
      <c r="N376" s="48"/>
      <c r="O376" s="346"/>
      <c r="P376" s="48"/>
      <c r="Q376" s="48"/>
      <c r="S376" s="48"/>
      <c r="T376" s="48"/>
      <c r="U376" s="48"/>
      <c r="V376" s="48"/>
      <c r="W376" s="48"/>
      <c r="X376" s="48"/>
      <c r="Y376" s="48"/>
      <c r="Z376" s="48"/>
      <c r="AA376" s="50"/>
      <c r="AB376" s="48"/>
      <c r="AC376" s="48"/>
      <c r="AD376" s="48"/>
      <c r="AE376" s="48"/>
      <c r="AF376" s="48"/>
      <c r="AG376" s="335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267"/>
      <c r="AU376" s="48"/>
      <c r="AV376" s="48"/>
      <c r="AW376" s="48"/>
      <c r="AX376" s="48"/>
      <c r="AY376" s="48"/>
      <c r="AZ376" s="51"/>
      <c r="BA376" s="51"/>
      <c r="BB376" s="51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</row>
    <row r="377" spans="1:84" x14ac:dyDescent="0.2">
      <c r="A377" s="345"/>
      <c r="B377" s="66"/>
      <c r="C377" s="48"/>
      <c r="D377" s="66"/>
      <c r="E377" s="66"/>
      <c r="F377" s="66"/>
      <c r="G377" s="48"/>
      <c r="H377" s="48"/>
      <c r="I377" s="48"/>
      <c r="J377" s="48"/>
      <c r="K377" s="48"/>
      <c r="L377" s="48"/>
      <c r="M377" s="48"/>
      <c r="N377" s="48"/>
      <c r="O377" s="346"/>
      <c r="P377" s="48"/>
      <c r="Q377" s="48"/>
      <c r="S377" s="48"/>
      <c r="T377" s="48"/>
      <c r="U377" s="48"/>
      <c r="V377" s="48"/>
      <c r="W377" s="48"/>
      <c r="X377" s="48"/>
      <c r="Y377" s="48"/>
      <c r="Z377" s="48"/>
      <c r="AA377" s="50"/>
      <c r="AB377" s="48"/>
      <c r="AC377" s="48"/>
      <c r="AD377" s="48"/>
      <c r="AE377" s="48"/>
      <c r="AF377" s="48"/>
      <c r="AG377" s="335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267"/>
      <c r="AU377" s="48"/>
      <c r="AV377" s="48"/>
      <c r="AW377" s="48"/>
      <c r="AX377" s="48"/>
      <c r="AY377" s="48"/>
      <c r="AZ377" s="51"/>
      <c r="BA377" s="51"/>
      <c r="BB377" s="51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</row>
    <row r="378" spans="1:84" x14ac:dyDescent="0.2">
      <c r="A378" s="345"/>
      <c r="B378" s="66"/>
      <c r="C378" s="48"/>
      <c r="D378" s="66"/>
      <c r="E378" s="66"/>
      <c r="F378" s="66"/>
      <c r="G378" s="48"/>
      <c r="H378" s="48"/>
      <c r="I378" s="48"/>
      <c r="J378" s="48"/>
      <c r="K378" s="48"/>
      <c r="L378" s="48"/>
      <c r="M378" s="48"/>
      <c r="N378" s="48"/>
      <c r="O378" s="346"/>
      <c r="P378" s="48"/>
      <c r="Q378" s="48"/>
      <c r="S378" s="48"/>
      <c r="T378" s="48"/>
      <c r="U378" s="48"/>
      <c r="V378" s="48"/>
      <c r="W378" s="48"/>
      <c r="X378" s="48"/>
      <c r="Y378" s="48"/>
      <c r="Z378" s="48"/>
      <c r="AA378" s="50"/>
      <c r="AB378" s="48"/>
      <c r="AC378" s="48"/>
      <c r="AD378" s="48"/>
      <c r="AE378" s="48"/>
      <c r="AF378" s="48"/>
      <c r="AG378" s="335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267"/>
      <c r="AU378" s="48"/>
      <c r="AV378" s="48"/>
      <c r="AW378" s="48"/>
      <c r="AX378" s="48"/>
      <c r="AY378" s="48"/>
      <c r="AZ378" s="51"/>
      <c r="BA378" s="51"/>
      <c r="BB378" s="51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</row>
    <row r="379" spans="1:84" x14ac:dyDescent="0.2">
      <c r="A379" s="345"/>
      <c r="B379" s="66"/>
      <c r="C379" s="48"/>
      <c r="D379" s="66"/>
      <c r="E379" s="66"/>
      <c r="F379" s="66"/>
      <c r="G379" s="48"/>
      <c r="H379" s="48"/>
      <c r="I379" s="48"/>
      <c r="J379" s="48"/>
      <c r="K379" s="48"/>
      <c r="L379" s="48"/>
      <c r="M379" s="48"/>
      <c r="N379" s="48"/>
      <c r="O379" s="346"/>
      <c r="P379" s="48"/>
      <c r="Q379" s="48"/>
      <c r="S379" s="48"/>
      <c r="T379" s="48"/>
      <c r="U379" s="48"/>
      <c r="V379" s="48"/>
      <c r="W379" s="48"/>
      <c r="X379" s="48"/>
      <c r="Y379" s="48"/>
      <c r="Z379" s="48"/>
      <c r="AA379" s="50"/>
      <c r="AB379" s="48"/>
      <c r="AC379" s="48"/>
      <c r="AD379" s="48"/>
      <c r="AE379" s="48"/>
      <c r="AF379" s="48"/>
      <c r="AG379" s="335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267"/>
      <c r="AU379" s="48"/>
      <c r="AV379" s="48"/>
      <c r="AW379" s="48"/>
      <c r="AX379" s="48"/>
      <c r="AY379" s="48"/>
      <c r="AZ379" s="51"/>
      <c r="BA379" s="51"/>
      <c r="BB379" s="51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</row>
    <row r="380" spans="1:84" x14ac:dyDescent="0.2">
      <c r="A380" s="345"/>
      <c r="B380" s="66"/>
      <c r="C380" s="48"/>
      <c r="D380" s="66"/>
      <c r="E380" s="66"/>
      <c r="F380" s="66"/>
      <c r="G380" s="48"/>
      <c r="H380" s="48"/>
      <c r="I380" s="48"/>
      <c r="J380" s="48"/>
      <c r="K380" s="48"/>
      <c r="L380" s="48"/>
      <c r="M380" s="48"/>
      <c r="N380" s="48"/>
      <c r="O380" s="346"/>
      <c r="P380" s="48"/>
      <c r="Q380" s="48"/>
      <c r="S380" s="48"/>
      <c r="T380" s="48"/>
      <c r="U380" s="48"/>
      <c r="V380" s="48"/>
      <c r="W380" s="48"/>
      <c r="X380" s="48"/>
      <c r="Y380" s="48"/>
      <c r="Z380" s="48"/>
      <c r="AA380" s="50"/>
      <c r="AB380" s="48"/>
      <c r="AC380" s="48"/>
      <c r="AD380" s="48"/>
      <c r="AE380" s="48"/>
      <c r="AF380" s="48"/>
      <c r="AG380" s="335"/>
      <c r="AH380" s="48"/>
      <c r="AI380" s="48"/>
      <c r="AJ380" s="48"/>
      <c r="AK380" s="48"/>
      <c r="AL380" s="48"/>
      <c r="AM380" s="48"/>
      <c r="AO380" s="48"/>
      <c r="AP380" s="48"/>
      <c r="AQ380" s="48"/>
      <c r="AR380" s="48"/>
      <c r="AS380" s="48"/>
      <c r="AT380" s="267"/>
      <c r="AU380" s="48"/>
      <c r="AV380" s="48"/>
      <c r="AW380" s="48"/>
      <c r="AX380" s="48"/>
      <c r="AY380" s="48"/>
      <c r="AZ380" s="51"/>
      <c r="BA380" s="51"/>
      <c r="BB380" s="51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</row>
    <row r="381" spans="1:84" x14ac:dyDescent="0.2">
      <c r="A381" s="345"/>
      <c r="B381" s="66"/>
      <c r="C381" s="48"/>
      <c r="D381" s="66"/>
      <c r="E381" s="66"/>
      <c r="F381" s="66"/>
      <c r="G381" s="48"/>
      <c r="H381" s="48"/>
      <c r="I381" s="48"/>
      <c r="J381" s="48"/>
      <c r="K381" s="48"/>
      <c r="L381" s="48"/>
      <c r="M381" s="48"/>
      <c r="N381" s="48"/>
      <c r="O381" s="346"/>
      <c r="P381" s="48"/>
      <c r="Q381" s="48"/>
      <c r="S381" s="48"/>
      <c r="T381" s="48"/>
      <c r="U381" s="48"/>
      <c r="V381" s="48"/>
      <c r="W381" s="48"/>
      <c r="X381" s="48"/>
      <c r="Y381" s="48"/>
      <c r="Z381" s="48"/>
      <c r="AA381" s="50"/>
      <c r="AB381" s="48"/>
      <c r="AC381" s="48"/>
      <c r="AD381" s="48"/>
      <c r="AE381" s="48"/>
      <c r="AF381" s="48"/>
      <c r="AG381" s="335"/>
      <c r="AH381" s="48"/>
      <c r="AI381" s="48"/>
      <c r="AJ381" s="48"/>
      <c r="AK381" s="48"/>
      <c r="AL381" s="48"/>
      <c r="AM381" s="48"/>
      <c r="AO381" s="48"/>
      <c r="AP381" s="48"/>
      <c r="AQ381" s="48"/>
      <c r="AR381" s="48"/>
      <c r="AS381" s="48"/>
      <c r="AT381" s="267"/>
      <c r="AU381" s="48"/>
      <c r="AV381" s="48"/>
      <c r="AW381" s="48"/>
      <c r="AX381" s="48"/>
      <c r="AY381" s="48"/>
      <c r="AZ381" s="51"/>
      <c r="BA381" s="51"/>
      <c r="BB381" s="51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</row>
    <row r="382" spans="1:84" x14ac:dyDescent="0.2">
      <c r="A382" s="345"/>
      <c r="B382" s="66"/>
      <c r="C382" s="48"/>
      <c r="D382" s="66"/>
      <c r="E382" s="66"/>
      <c r="F382" s="66"/>
      <c r="G382" s="48"/>
      <c r="H382" s="48"/>
      <c r="I382" s="48"/>
      <c r="J382" s="48"/>
      <c r="K382" s="48"/>
      <c r="L382" s="48"/>
      <c r="M382" s="48"/>
      <c r="N382" s="48"/>
      <c r="O382" s="346"/>
      <c r="P382" s="48"/>
      <c r="Q382" s="48"/>
      <c r="S382" s="48"/>
      <c r="T382" s="48"/>
      <c r="U382" s="48"/>
      <c r="V382" s="48"/>
      <c r="W382" s="48"/>
      <c r="X382" s="48"/>
      <c r="Y382" s="48"/>
      <c r="Z382" s="48"/>
      <c r="AA382" s="50"/>
      <c r="AB382" s="48"/>
      <c r="AC382" s="48"/>
      <c r="AD382" s="48"/>
      <c r="AE382" s="48"/>
      <c r="AF382" s="48"/>
      <c r="AG382" s="335"/>
      <c r="AH382" s="48"/>
      <c r="AI382" s="48"/>
      <c r="AJ382" s="48"/>
      <c r="AK382" s="48"/>
      <c r="AL382" s="48"/>
      <c r="AM382" s="48"/>
      <c r="AO382" s="48"/>
      <c r="AP382" s="48"/>
      <c r="AQ382" s="48"/>
      <c r="AR382" s="48"/>
      <c r="AS382" s="48"/>
      <c r="AT382" s="267"/>
      <c r="AU382" s="48"/>
      <c r="AV382" s="48"/>
      <c r="AW382" s="48"/>
      <c r="AX382" s="48"/>
      <c r="AY382" s="48"/>
      <c r="AZ382" s="51"/>
      <c r="BA382" s="51"/>
      <c r="BB382" s="51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</row>
    <row r="383" spans="1:84" x14ac:dyDescent="0.2">
      <c r="O383" s="34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 Clair</vt:lpstr>
      <vt:lpstr>Dawn</vt:lpstr>
      <vt:lpstr>Emerson</vt:lpstr>
      <vt:lpstr>Charts</vt:lpstr>
      <vt:lpstr>Sheet1</vt:lpstr>
      <vt:lpstr>Mids</vt:lpstr>
      <vt:lpstr>Dawn!Print_Area</vt:lpstr>
      <vt:lpstr>Emerson!Print_Area</vt:lpstr>
      <vt:lpstr>'St Clair'!Print_Area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Felienne</cp:lastModifiedBy>
  <cp:lastPrinted>2001-02-22T17:53:45Z</cp:lastPrinted>
  <dcterms:created xsi:type="dcterms:W3CDTF">2001-02-15T16:15:36Z</dcterms:created>
  <dcterms:modified xsi:type="dcterms:W3CDTF">2014-09-03T17:33:53Z</dcterms:modified>
</cp:coreProperties>
</file>