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/>
  </bookViews>
  <sheets>
    <sheet name="Potential Nettings" sheetId="4" r:id="rId1"/>
    <sheet name="Summary" sheetId="2" r:id="rId2"/>
    <sheet name="Incoming" sheetId="3" r:id="rId3"/>
    <sheet name="Outgoing" sheetId="1" r:id="rId4"/>
  </sheets>
  <definedNames>
    <definedName name="_xlnm.Print_Titles" localSheetId="2">Incoming!$2:$2</definedName>
    <definedName name="_xlnm.Print_Titles" localSheetId="3">Outgoing!$2:$2</definedName>
    <definedName name="_xlnm.Print_Titles" localSheetId="0">'Potential Nettings'!$1:$2</definedName>
  </definedNames>
  <calcPr calcId="152511" fullCalcOnLoad="1"/>
</workbook>
</file>

<file path=xl/calcChain.xml><?xml version="1.0" encoding="utf-8"?>
<calcChain xmlns="http://schemas.openxmlformats.org/spreadsheetml/2006/main">
  <c r="C92" i="3" l="1"/>
  <c r="D92" i="3"/>
  <c r="E92" i="3"/>
  <c r="F92" i="3"/>
  <c r="C41" i="1"/>
  <c r="C68" i="1" s="1"/>
  <c r="D41" i="1"/>
  <c r="D68" i="1" s="1"/>
  <c r="B9" i="2" s="1"/>
  <c r="E45" i="1"/>
  <c r="E68" i="1" s="1"/>
  <c r="F68" i="1"/>
  <c r="I27" i="4"/>
  <c r="L62" i="4"/>
  <c r="L67" i="4" s="1"/>
  <c r="H67" i="4"/>
  <c r="I67" i="4"/>
  <c r="J67" i="4"/>
  <c r="K67" i="4"/>
  <c r="M67" i="4"/>
  <c r="B3" i="2"/>
  <c r="B8" i="2"/>
  <c r="B4" i="2" l="1"/>
  <c r="B10" i="2"/>
  <c r="B5" i="2"/>
</calcChain>
</file>

<file path=xl/sharedStrings.xml><?xml version="1.0" encoding="utf-8"?>
<sst xmlns="http://schemas.openxmlformats.org/spreadsheetml/2006/main" count="588" uniqueCount="192">
  <si>
    <t>Counterparty Name</t>
  </si>
  <si>
    <t>Return Funds</t>
  </si>
  <si>
    <t>Potential Return</t>
  </si>
  <si>
    <t>The New Power Company</t>
  </si>
  <si>
    <t>Utilicorp United Inc.</t>
  </si>
  <si>
    <t>Reliant Energy Services, Inc.</t>
  </si>
  <si>
    <t>CMS Marketing, Services and Trading Company</t>
  </si>
  <si>
    <t>Duke Energy Marketing Limited Partnership</t>
  </si>
  <si>
    <t>Entity</t>
  </si>
  <si>
    <t>Select Energy, Inc.</t>
  </si>
  <si>
    <t>Contour Energy Co.</t>
  </si>
  <si>
    <t>Sempra Energy Trading Corp.</t>
  </si>
  <si>
    <t>Louis Dreyfus Corporation</t>
  </si>
  <si>
    <t>Niagara Mohawk Energy Marketing, Inc.</t>
  </si>
  <si>
    <t>LG&amp;E Energy Marketing Inc.</t>
  </si>
  <si>
    <t>Southern California Edison Company</t>
  </si>
  <si>
    <t>Deseret Generation &amp; Transmission Coop.</t>
  </si>
  <si>
    <t>Tauber Oil Company</t>
  </si>
  <si>
    <t>Canadian Imperial Bank of Commerce</t>
  </si>
  <si>
    <t>TXU Energy Trading Company</t>
  </si>
  <si>
    <t>Aries Resources Inc.</t>
  </si>
  <si>
    <t>Aquila Energy Marketing Corporation</t>
  </si>
  <si>
    <t>Split Rock Energy, LLC</t>
  </si>
  <si>
    <t>FirstEnergy Solutions Corp.</t>
  </si>
  <si>
    <t>Elm Ridge Exploration Company</t>
  </si>
  <si>
    <t>Tenaska III Texas Partners</t>
  </si>
  <si>
    <t>Entergy-Koch Trading, LP</t>
  </si>
  <si>
    <t>Great Bay Power Corporation</t>
  </si>
  <si>
    <t>Statex Petroleum I, L.P.</t>
  </si>
  <si>
    <t>Westpark Resources Inc</t>
  </si>
  <si>
    <t>e prime, inc.</t>
  </si>
  <si>
    <t>PSEG Energy Resources &amp; Trade LLC</t>
  </si>
  <si>
    <t>PMI Trading, LTD</t>
  </si>
  <si>
    <t>Kerr-McGee Energy Services Corporation</t>
  </si>
  <si>
    <t>Arizona Public Services Company</t>
  </si>
  <si>
    <t>Sapient Petroleum Corporation</t>
  </si>
  <si>
    <t>TransCanada Energy Financial Products Limited</t>
  </si>
  <si>
    <t>Woodward Marketing, L.L.C.</t>
  </si>
  <si>
    <t>Mieco Inc.</t>
  </si>
  <si>
    <t>NGTS LLC</t>
  </si>
  <si>
    <t>ECT</t>
  </si>
  <si>
    <t>EGSC</t>
  </si>
  <si>
    <t>EPMI</t>
  </si>
  <si>
    <t>Goodrich Petroleum Corporation</t>
  </si>
  <si>
    <t>Margin Call</t>
  </si>
  <si>
    <t>Potentia Margin Call</t>
  </si>
  <si>
    <t>Various</t>
  </si>
  <si>
    <t>Total Outgoing Cash</t>
  </si>
  <si>
    <t>All Other - Return of Funds</t>
  </si>
  <si>
    <t>Calpine Energy Services, L.P.</t>
  </si>
  <si>
    <t>Dynegy Marketing and Trade</t>
  </si>
  <si>
    <t>Williams Energy Marketing &amp; Trading Company</t>
  </si>
  <si>
    <t>AEP Energy Services, Inc.</t>
  </si>
  <si>
    <t>Deutsche Bank AG</t>
  </si>
  <si>
    <t>PG&amp;E Energy Trading-Gas Corporation</t>
  </si>
  <si>
    <t>TMV Corporation</t>
  </si>
  <si>
    <t>PG&amp;E Energy Trading-Power, L.P.</t>
  </si>
  <si>
    <t>Duke Energy Trading and Marketing, L.L.C.</t>
  </si>
  <si>
    <t>Tenaska Marketing Ventures</t>
  </si>
  <si>
    <t>Bank of Montreal</t>
  </si>
  <si>
    <t>Hess Energy Trading Company LLC</t>
  </si>
  <si>
    <t>PG&amp;E Energy Trading, Canada Corporation</t>
  </si>
  <si>
    <t>Aquila Risk Management Corporation</t>
  </si>
  <si>
    <t>Reliant Energy Services Canada Ltd.</t>
  </si>
  <si>
    <t xml:space="preserve">All Other - </t>
  </si>
  <si>
    <t>PPL EnergyPlus, LLC</t>
  </si>
  <si>
    <t>Tractebel Energy Marketing, Inc.</t>
  </si>
  <si>
    <t>Consumers Gas Company Ltd., The</t>
  </si>
  <si>
    <t>General Re Financial Products</t>
  </si>
  <si>
    <t>Kinder Morgan, Inc.</t>
  </si>
  <si>
    <t>Grupo IMSA, S.A. de C.V.</t>
  </si>
  <si>
    <t>Mirant Americas Energy Marketing, L.P.</t>
  </si>
  <si>
    <t>J. Aron &amp; Company</t>
  </si>
  <si>
    <t>El Paso Merchant Energy, L.P.</t>
  </si>
  <si>
    <t>Canadian Natural Resources</t>
  </si>
  <si>
    <t>Potential Calls</t>
  </si>
  <si>
    <t>Allgheny Energy Supply</t>
  </si>
  <si>
    <t>Avista Energy Inc.</t>
  </si>
  <si>
    <t>Colorado River Commission</t>
  </si>
  <si>
    <t>Occidental Energy Marketing Inc.</t>
  </si>
  <si>
    <t>Domcan Boundry Corp.</t>
  </si>
  <si>
    <t>City of Shasta Lake</t>
  </si>
  <si>
    <t>Tribune Company</t>
  </si>
  <si>
    <t>Aquila Canada Corp.</t>
  </si>
  <si>
    <t>Wabash Valley Power Association</t>
  </si>
  <si>
    <t>Keyspan Gas Corp.</t>
  </si>
  <si>
    <t>Valley Electric Association Inc.</t>
  </si>
  <si>
    <t>McClaren Energy Inc.</t>
  </si>
  <si>
    <t>Alabama Gas Corp.</t>
  </si>
  <si>
    <t>Merced Irrigation District</t>
  </si>
  <si>
    <t>San Diego Gas &amp; Electric Company</t>
  </si>
  <si>
    <t>ANP Marketing Company</t>
  </si>
  <si>
    <t>Media General Inc.</t>
  </si>
  <si>
    <t>PG&amp;E Energy Trading - Power LP</t>
  </si>
  <si>
    <t>Texican Natural Gas Company</t>
  </si>
  <si>
    <t xml:space="preserve">Rio Alto Exploration Ltd. </t>
  </si>
  <si>
    <t>Air Canada</t>
  </si>
  <si>
    <t>United States Gypum Company</t>
  </si>
  <si>
    <t>Gulf Canada Energy Company</t>
  </si>
  <si>
    <t>DevX Energy Inc.</t>
  </si>
  <si>
    <t>IMC Canada Ltd.</t>
  </si>
  <si>
    <t>PG&amp;E Energy Trading, Canada Corp.</t>
  </si>
  <si>
    <t>Star Gas Propane LP</t>
  </si>
  <si>
    <t>Luzenac America</t>
  </si>
  <si>
    <t>Talisman Energy Inc.</t>
  </si>
  <si>
    <t>James Hardie Australia</t>
  </si>
  <si>
    <t>Williams Production RMT Company</t>
  </si>
  <si>
    <t>Public Service Company of Colorado</t>
  </si>
  <si>
    <t>Interconn Resources Inc.</t>
  </si>
  <si>
    <t>Avista Corporation</t>
  </si>
  <si>
    <t>TransAlta Energy Marketing Corp.</t>
  </si>
  <si>
    <t>Phibro Inc.</t>
  </si>
  <si>
    <t>Swiss Re Financial Products Corporation</t>
  </si>
  <si>
    <t>The Chase Manhattan Bank</t>
  </si>
  <si>
    <t>Virginia Power Energy Marketing, Inc.</t>
  </si>
  <si>
    <t>Public Utility District No. 1 of Snohomish County</t>
  </si>
  <si>
    <t>Coral Energy Holding, L.P.</t>
  </si>
  <si>
    <t>Marathon Canada Limited</t>
  </si>
  <si>
    <t>Petro-Canada Oil and Gas</t>
  </si>
  <si>
    <t>City of Santa Clara California, Silicon Valley Power</t>
  </si>
  <si>
    <t>Dynegy Canada Inc.</t>
  </si>
  <si>
    <t>XTO Energy Inc.</t>
  </si>
  <si>
    <t>NUI Utilities, Inc.</t>
  </si>
  <si>
    <t>Noble Gas Marketing Inc.</t>
  </si>
  <si>
    <t>Murphy Canada Exploration Company</t>
  </si>
  <si>
    <t>WPS Energy Services, Inc.</t>
  </si>
  <si>
    <t>Anadarko Canada Energy Ltd.</t>
  </si>
  <si>
    <t>Encal Energy Ltd.</t>
  </si>
  <si>
    <t>El Paso Electric Company</t>
  </si>
  <si>
    <t>Energy-USA TPC Corp.</t>
  </si>
  <si>
    <t>Sunoco Inc.</t>
  </si>
  <si>
    <t>Eugene Water and Electric Board</t>
  </si>
  <si>
    <t>Enbridge Marketing (US) Inc.</t>
  </si>
  <si>
    <t>Constellation Power Source, Inc.</t>
  </si>
  <si>
    <t>BP Capital Energy Fund LP</t>
  </si>
  <si>
    <t>Premstar Energy Canada Ltd</t>
  </si>
  <si>
    <t>Prior Energy Corporation</t>
  </si>
  <si>
    <t>BP Corporation North America Inc.</t>
  </si>
  <si>
    <t>Brichill Resources Limited</t>
  </si>
  <si>
    <t>Smurfit-Stone Container Corporation</t>
  </si>
  <si>
    <t>Penn West Petrouleum</t>
  </si>
  <si>
    <t>Texex Energy Partners Ltd.</t>
  </si>
  <si>
    <t>Airtran Holding Inc.</t>
  </si>
  <si>
    <t>Macromedia Incorporated</t>
  </si>
  <si>
    <t>Canagro Produce Ltd.</t>
  </si>
  <si>
    <t>T. Boone Pickens</t>
  </si>
  <si>
    <t>Old Dominion Electric Cooperative</t>
  </si>
  <si>
    <t>Ferrellgas, L.P.</t>
  </si>
  <si>
    <t>Miles Kimball Company</t>
  </si>
  <si>
    <t>IDACORP Energy L.P.</t>
  </si>
  <si>
    <t>Pacific Gas &amp; Electric Company</t>
  </si>
  <si>
    <t>PG&amp;E Energy Trading - Gas Corporation</t>
  </si>
  <si>
    <t>Vitol Capital Management Ltd.</t>
  </si>
  <si>
    <t>Incoming Collateral</t>
  </si>
  <si>
    <t>Outgoing Collateral</t>
  </si>
  <si>
    <t>Net Outgoing</t>
  </si>
  <si>
    <t>Potential Incoming</t>
  </si>
  <si>
    <t>Potential Outgoing</t>
  </si>
  <si>
    <t>Net Potential</t>
  </si>
  <si>
    <t>Enron</t>
  </si>
  <si>
    <t>Counterparty</t>
  </si>
  <si>
    <t>Net Exp. Amount</t>
  </si>
  <si>
    <t>C/P</t>
  </si>
  <si>
    <t>Contractual Lines</t>
  </si>
  <si>
    <t>Margin Calls</t>
  </si>
  <si>
    <t>Due Enron</t>
  </si>
  <si>
    <t>Due C/P</t>
  </si>
  <si>
    <t>Type</t>
  </si>
  <si>
    <t>Pro</t>
  </si>
  <si>
    <t>FP</t>
  </si>
  <si>
    <t>P</t>
  </si>
  <si>
    <t>ALL</t>
  </si>
  <si>
    <t>GAS</t>
  </si>
  <si>
    <t>POW</t>
  </si>
  <si>
    <t>Coral Energy Resources, L.P.</t>
  </si>
  <si>
    <t>F</t>
  </si>
  <si>
    <t>Coral Energy Canada Inc. - CAD</t>
  </si>
  <si>
    <t>TXU Energy Trading Canada Limited</t>
  </si>
  <si>
    <t>Reliant Energy Services Service, Inc.</t>
  </si>
  <si>
    <t>Engage Energy Canada L.P.</t>
  </si>
  <si>
    <t>Conectiv Energy Supply, Inc.</t>
  </si>
  <si>
    <t>Dynegy Canada Inc. - CAD</t>
  </si>
  <si>
    <t>0*</t>
  </si>
  <si>
    <t>Cash Collateral Posted</t>
  </si>
  <si>
    <t>LC Collateral Posted</t>
  </si>
  <si>
    <t>Louis Dreyfus Natural Gas Corp.</t>
  </si>
  <si>
    <t>Louis Dreyfus Corp.</t>
  </si>
  <si>
    <t>NUI Utilities Inc.</t>
  </si>
  <si>
    <t>The Peoples Gas Light &amp; Coke Company</t>
  </si>
  <si>
    <t xml:space="preserve">Florida Power and Light </t>
  </si>
  <si>
    <t>Dominion Exploration and Production, Inc.</t>
  </si>
  <si>
    <t>ONEOK Energy Marketing and Trading Company,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</si>
</sst>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38" fontId="0" fillId="0" borderId="0" xfId="0" applyNumberForma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0" fillId="0" borderId="2" xfId="0" applyBorder="1"/>
    <xf numFmtId="38" fontId="0" fillId="0" borderId="2" xfId="0" applyNumberFormat="1" applyBorder="1"/>
    <xf numFmtId="0" fontId="0" fillId="0" borderId="3" xfId="0" applyBorder="1"/>
    <xf numFmtId="38" fontId="0" fillId="0" borderId="3" xfId="0" applyNumberFormat="1" applyBorder="1"/>
    <xf numFmtId="38" fontId="0" fillId="0" borderId="4" xfId="0" applyNumberFormat="1" applyBorder="1"/>
    <xf numFmtId="0" fontId="0" fillId="0" borderId="4" xfId="0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8" fontId="1" fillId="0" borderId="5" xfId="0" applyNumberFormat="1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Border="1"/>
    <xf numFmtId="38" fontId="0" fillId="0" borderId="9" xfId="0" applyNumberFormat="1" applyBorder="1"/>
    <xf numFmtId="38" fontId="0" fillId="0" borderId="9" xfId="0" applyNumberFormat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38" fontId="0" fillId="3" borderId="9" xfId="0" applyNumberFormat="1" applyFill="1" applyBorder="1"/>
    <xf numFmtId="0" fontId="0" fillId="3" borderId="9" xfId="0" applyFill="1" applyBorder="1"/>
    <xf numFmtId="38" fontId="1" fillId="3" borderId="12" xfId="0" applyNumberFormat="1" applyFont="1" applyFill="1" applyBorder="1"/>
    <xf numFmtId="38" fontId="0" fillId="3" borderId="0" xfId="0" applyNumberFormat="1" applyFill="1"/>
    <xf numFmtId="38" fontId="1" fillId="0" borderId="12" xfId="0" applyNumberFormat="1" applyFont="1" applyFill="1" applyBorder="1"/>
    <xf numFmtId="0" fontId="0" fillId="0" borderId="0" xfId="0" applyFill="1"/>
    <xf numFmtId="38" fontId="0" fillId="0" borderId="0" xfId="0" applyNumberFormat="1" applyFill="1"/>
    <xf numFmtId="38" fontId="0" fillId="0" borderId="0" xfId="0" applyNumberFormat="1" applyBorder="1"/>
    <xf numFmtId="38" fontId="0" fillId="0" borderId="9" xfId="0" applyNumberFormat="1" applyFill="1" applyBorder="1"/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6.28515625" style="28" bestFit="1" customWidth="1"/>
    <col min="2" max="2" width="47.28515625" style="28" bestFit="1" customWidth="1"/>
    <col min="3" max="3" width="5.42578125" style="28" bestFit="1" customWidth="1"/>
    <col min="4" max="4" width="5.5703125" style="28" bestFit="1" customWidth="1"/>
    <col min="5" max="5" width="16.28515625" style="28" bestFit="1" customWidth="1"/>
    <col min="6" max="6" width="11.7109375" style="28" bestFit="1" customWidth="1"/>
    <col min="7" max="7" width="10.7109375" style="28" bestFit="1" customWidth="1"/>
    <col min="8" max="8" width="13.42578125" style="28" bestFit="1" customWidth="1"/>
    <col min="9" max="9" width="11.7109375" style="28" bestFit="1" customWidth="1"/>
    <col min="10" max="11" width="11.7109375" style="28" customWidth="1"/>
    <col min="12" max="12" width="12.28515625" style="28" bestFit="1" customWidth="1"/>
    <col min="13" max="13" width="11.7109375" style="28" bestFit="1" customWidth="1"/>
    <col min="14" max="16384" width="9.140625" style="28"/>
  </cols>
  <sheetData>
    <row r="1" spans="1:40" s="13" customFormat="1" x14ac:dyDescent="0.2">
      <c r="A1" s="17"/>
      <c r="B1" s="17"/>
      <c r="C1" s="17"/>
      <c r="D1" s="17"/>
      <c r="E1" s="17"/>
      <c r="F1" s="32" t="s">
        <v>163</v>
      </c>
      <c r="G1" s="33"/>
      <c r="H1" s="34" t="s">
        <v>183</v>
      </c>
      <c r="I1" s="33"/>
      <c r="J1" s="34" t="s">
        <v>184</v>
      </c>
      <c r="K1" s="33"/>
      <c r="L1" s="34" t="s">
        <v>164</v>
      </c>
      <c r="M1" s="33"/>
    </row>
    <row r="2" spans="1:40" s="13" customFormat="1" x14ac:dyDescent="0.2">
      <c r="A2" s="18" t="s">
        <v>159</v>
      </c>
      <c r="B2" s="18" t="s">
        <v>160</v>
      </c>
      <c r="C2" s="18" t="s">
        <v>167</v>
      </c>
      <c r="D2" s="18" t="s">
        <v>168</v>
      </c>
      <c r="E2" s="18" t="s">
        <v>161</v>
      </c>
      <c r="F2" s="15" t="s">
        <v>159</v>
      </c>
      <c r="G2" s="16" t="s">
        <v>162</v>
      </c>
      <c r="H2" s="22" t="s">
        <v>159</v>
      </c>
      <c r="I2" s="16" t="s">
        <v>162</v>
      </c>
      <c r="J2" s="22" t="s">
        <v>159</v>
      </c>
      <c r="K2" s="16" t="s">
        <v>162</v>
      </c>
      <c r="L2" s="22" t="s">
        <v>165</v>
      </c>
      <c r="M2" s="16" t="s">
        <v>166</v>
      </c>
    </row>
    <row r="3" spans="1:40" customFormat="1" x14ac:dyDescent="0.2">
      <c r="A3" s="19" t="s">
        <v>40</v>
      </c>
      <c r="B3" s="19" t="s">
        <v>73</v>
      </c>
      <c r="C3" s="19" t="s">
        <v>175</v>
      </c>
      <c r="D3" s="19" t="s">
        <v>171</v>
      </c>
      <c r="E3" s="20">
        <v>-268725607</v>
      </c>
      <c r="F3" s="20">
        <v>50000000</v>
      </c>
      <c r="G3" s="20">
        <v>50000000</v>
      </c>
      <c r="H3" s="23">
        <v>236000000</v>
      </c>
      <c r="I3" s="20"/>
      <c r="J3" s="23"/>
      <c r="K3" s="20"/>
      <c r="L3" s="23">
        <v>17250000</v>
      </c>
      <c r="M3" s="20"/>
    </row>
    <row r="4" spans="1:40" customFormat="1" x14ac:dyDescent="0.2">
      <c r="A4" s="19" t="s">
        <v>40</v>
      </c>
      <c r="B4" s="19" t="s">
        <v>51</v>
      </c>
      <c r="C4" s="19" t="s">
        <v>175</v>
      </c>
      <c r="D4" s="19" t="s">
        <v>171</v>
      </c>
      <c r="E4" s="20">
        <v>-182554196</v>
      </c>
      <c r="F4" s="20">
        <v>10000000</v>
      </c>
      <c r="G4" s="20">
        <v>10000000</v>
      </c>
      <c r="H4" s="23">
        <v>122000000</v>
      </c>
      <c r="I4" s="2"/>
      <c r="J4" s="23"/>
      <c r="K4" s="20"/>
      <c r="L4" s="23"/>
      <c r="M4" s="20">
        <v>50600000</v>
      </c>
    </row>
    <row r="5" spans="1:40" customFormat="1" x14ac:dyDescent="0.2">
      <c r="A5" s="19" t="s">
        <v>40</v>
      </c>
      <c r="B5" s="19" t="s">
        <v>62</v>
      </c>
      <c r="C5" s="19" t="s">
        <v>175</v>
      </c>
      <c r="D5" s="19" t="s">
        <v>171</v>
      </c>
      <c r="E5" s="20">
        <v>-101471575</v>
      </c>
      <c r="F5" s="20">
        <v>12000000</v>
      </c>
      <c r="G5" s="20">
        <v>12000000</v>
      </c>
      <c r="H5" s="23">
        <v>46250000</v>
      </c>
      <c r="I5" s="20"/>
      <c r="J5" s="23">
        <v>41250000</v>
      </c>
      <c r="K5" s="19"/>
      <c r="L5" s="23"/>
      <c r="M5" s="20">
        <v>2000000</v>
      </c>
    </row>
    <row r="6" spans="1:40" customFormat="1" x14ac:dyDescent="0.2">
      <c r="A6" s="19" t="s">
        <v>40</v>
      </c>
      <c r="B6" s="19" t="s">
        <v>57</v>
      </c>
      <c r="C6" s="19" t="s">
        <v>175</v>
      </c>
      <c r="D6" s="19" t="s">
        <v>171</v>
      </c>
      <c r="E6" s="20">
        <v>-71813368</v>
      </c>
      <c r="F6" s="20">
        <v>10000000</v>
      </c>
      <c r="G6" s="20">
        <v>10000000</v>
      </c>
      <c r="H6" s="23">
        <v>50750000</v>
      </c>
      <c r="I6" s="20"/>
      <c r="J6" s="23"/>
      <c r="K6" s="20"/>
      <c r="L6" s="23"/>
      <c r="M6" s="20">
        <v>11250000</v>
      </c>
    </row>
    <row r="7" spans="1:40" customFormat="1" x14ac:dyDescent="0.2">
      <c r="A7" s="19" t="s">
        <v>40</v>
      </c>
      <c r="B7" s="19" t="s">
        <v>50</v>
      </c>
      <c r="C7" s="19" t="s">
        <v>175</v>
      </c>
      <c r="D7" s="19" t="s">
        <v>171</v>
      </c>
      <c r="E7" s="20">
        <v>-70987018</v>
      </c>
      <c r="F7" s="20">
        <v>10000000</v>
      </c>
      <c r="G7" s="20">
        <v>5000000</v>
      </c>
      <c r="H7" s="23"/>
      <c r="I7" s="20"/>
      <c r="J7" s="23"/>
      <c r="K7" s="20"/>
      <c r="L7" s="23"/>
      <c r="M7" s="20">
        <v>61000000</v>
      </c>
    </row>
    <row r="8" spans="1:40" customFormat="1" x14ac:dyDescent="0.2">
      <c r="A8" s="19" t="s">
        <v>40</v>
      </c>
      <c r="B8" s="19" t="s">
        <v>52</v>
      </c>
      <c r="C8" s="19" t="s">
        <v>175</v>
      </c>
      <c r="D8" s="19" t="s">
        <v>171</v>
      </c>
      <c r="E8" s="20">
        <v>-61839649</v>
      </c>
      <c r="F8" s="20">
        <v>10000000</v>
      </c>
      <c r="G8" s="20">
        <v>10000000</v>
      </c>
      <c r="H8" s="23">
        <v>33250000</v>
      </c>
      <c r="I8" s="20"/>
      <c r="J8" s="23"/>
      <c r="K8" s="20"/>
      <c r="L8" s="23"/>
      <c r="M8" s="20">
        <v>18750000</v>
      </c>
    </row>
    <row r="9" spans="1:40" customFormat="1" x14ac:dyDescent="0.2">
      <c r="A9" s="19" t="s">
        <v>40</v>
      </c>
      <c r="B9" s="19" t="s">
        <v>71</v>
      </c>
      <c r="C9" s="19" t="s">
        <v>175</v>
      </c>
      <c r="D9" s="19" t="s">
        <v>171</v>
      </c>
      <c r="E9" s="20">
        <v>-39803977</v>
      </c>
      <c r="F9" s="20">
        <v>10000000</v>
      </c>
      <c r="G9" s="20">
        <v>10000000</v>
      </c>
      <c r="H9" s="23">
        <v>37250000</v>
      </c>
      <c r="I9" s="20"/>
      <c r="J9" s="23"/>
      <c r="K9" s="20"/>
      <c r="L9" s="23">
        <v>7000000</v>
      </c>
      <c r="M9" s="20"/>
    </row>
    <row r="10" spans="1:40" customFormat="1" x14ac:dyDescent="0.2">
      <c r="A10" s="19" t="s">
        <v>40</v>
      </c>
      <c r="B10" s="19" t="s">
        <v>191</v>
      </c>
      <c r="C10" s="19" t="s">
        <v>175</v>
      </c>
      <c r="D10" s="19" t="s">
        <v>171</v>
      </c>
      <c r="E10" s="20">
        <v>-39746594</v>
      </c>
      <c r="F10" s="20"/>
      <c r="G10" s="20"/>
      <c r="H10" s="23"/>
      <c r="I10" s="2"/>
      <c r="J10" s="23"/>
      <c r="K10" s="20"/>
      <c r="L10" s="23"/>
      <c r="M10" s="20"/>
    </row>
    <row r="11" spans="1:40" customFormat="1" x14ac:dyDescent="0.2">
      <c r="A11" s="19" t="s">
        <v>40</v>
      </c>
      <c r="B11" s="19" t="s">
        <v>26</v>
      </c>
      <c r="C11" s="19" t="s">
        <v>175</v>
      </c>
      <c r="D11" s="19" t="s">
        <v>171</v>
      </c>
      <c r="E11" s="20">
        <v>-30295575</v>
      </c>
      <c r="F11" s="20">
        <v>30000000</v>
      </c>
      <c r="G11" s="20">
        <v>25000000</v>
      </c>
      <c r="H11" s="23"/>
      <c r="I11" s="20"/>
      <c r="J11" s="23"/>
      <c r="K11" s="20"/>
      <c r="L11" s="23"/>
      <c r="M11" s="20">
        <v>500000</v>
      </c>
    </row>
    <row r="12" spans="1:40" customFormat="1" x14ac:dyDescent="0.2">
      <c r="A12" s="19" t="s">
        <v>40</v>
      </c>
      <c r="B12" s="19" t="s">
        <v>185</v>
      </c>
      <c r="C12" s="19" t="s">
        <v>175</v>
      </c>
      <c r="D12" s="19" t="s">
        <v>171</v>
      </c>
      <c r="E12" s="20">
        <v>-9590715</v>
      </c>
      <c r="F12" s="20">
        <v>10000000</v>
      </c>
      <c r="G12" s="20">
        <v>5000000</v>
      </c>
      <c r="H12" s="23"/>
      <c r="I12" s="20"/>
      <c r="J12" s="23"/>
      <c r="K12" s="20"/>
      <c r="L12" s="23"/>
      <c r="M12" s="20"/>
    </row>
    <row r="13" spans="1:40" customFormat="1" x14ac:dyDescent="0.2">
      <c r="A13" s="19" t="s">
        <v>40</v>
      </c>
      <c r="B13" s="19" t="s">
        <v>189</v>
      </c>
      <c r="C13" s="19" t="s">
        <v>175</v>
      </c>
      <c r="D13" s="19" t="s">
        <v>171</v>
      </c>
      <c r="E13" s="20">
        <v>1734436</v>
      </c>
      <c r="F13" s="20">
        <v>15000000</v>
      </c>
      <c r="G13" s="20">
        <v>15000000</v>
      </c>
      <c r="H13" s="23"/>
      <c r="I13" s="20"/>
      <c r="J13" s="23"/>
      <c r="K13" s="20"/>
      <c r="L13" s="23"/>
      <c r="M13" s="20"/>
    </row>
    <row r="14" spans="1:40" customFormat="1" x14ac:dyDescent="0.2">
      <c r="A14" s="19" t="s">
        <v>40</v>
      </c>
      <c r="B14" s="19" t="s">
        <v>186</v>
      </c>
      <c r="C14" s="19" t="s">
        <v>175</v>
      </c>
      <c r="D14" s="19" t="s">
        <v>171</v>
      </c>
      <c r="E14" s="20">
        <v>8832108</v>
      </c>
      <c r="F14" s="20">
        <v>10000000</v>
      </c>
      <c r="G14" s="20">
        <v>5000000</v>
      </c>
      <c r="H14" s="23"/>
      <c r="I14" s="20">
        <v>11400000</v>
      </c>
      <c r="J14" s="23"/>
      <c r="K14" s="20"/>
      <c r="L14" s="23"/>
      <c r="M14" s="2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customFormat="1" x14ac:dyDescent="0.2">
      <c r="A15" s="19" t="s">
        <v>40</v>
      </c>
      <c r="B15" s="19" t="s">
        <v>114</v>
      </c>
      <c r="C15" s="19" t="s">
        <v>175</v>
      </c>
      <c r="D15" s="19" t="s">
        <v>171</v>
      </c>
      <c r="E15" s="20">
        <v>25578751</v>
      </c>
      <c r="F15" s="20">
        <v>10000000</v>
      </c>
      <c r="G15" s="20">
        <v>4000000</v>
      </c>
      <c r="H15" s="23"/>
      <c r="I15" s="20"/>
      <c r="J15" s="23"/>
      <c r="K15" s="20"/>
      <c r="L15" s="23">
        <v>21750000</v>
      </c>
      <c r="M15" s="2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customFormat="1" x14ac:dyDescent="0.2">
      <c r="A16" s="19" t="s">
        <v>40</v>
      </c>
      <c r="B16" s="19" t="s">
        <v>125</v>
      </c>
      <c r="C16" s="19" t="s">
        <v>175</v>
      </c>
      <c r="D16" s="19" t="s">
        <v>171</v>
      </c>
      <c r="E16" s="20">
        <v>25625748</v>
      </c>
      <c r="F16" s="20">
        <v>5000000</v>
      </c>
      <c r="G16" s="20">
        <v>5000000</v>
      </c>
      <c r="H16" s="23"/>
      <c r="I16" s="20"/>
      <c r="J16" s="23"/>
      <c r="K16" s="20"/>
      <c r="L16" s="23">
        <v>20750000</v>
      </c>
      <c r="M16" s="2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customFormat="1" x14ac:dyDescent="0.2">
      <c r="A17" s="19" t="s">
        <v>40</v>
      </c>
      <c r="B17" s="19" t="s">
        <v>123</v>
      </c>
      <c r="C17" s="19" t="s">
        <v>175</v>
      </c>
      <c r="D17" s="19" t="s">
        <v>171</v>
      </c>
      <c r="E17" s="20">
        <v>32574358</v>
      </c>
      <c r="F17" s="20">
        <v>10000000</v>
      </c>
      <c r="G17" s="20">
        <v>500000</v>
      </c>
      <c r="H17" s="23"/>
      <c r="I17" s="20"/>
      <c r="J17" s="23"/>
      <c r="K17" s="20"/>
      <c r="L17" s="23">
        <v>32250000</v>
      </c>
      <c r="M17" s="2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customFormat="1" x14ac:dyDescent="0.2">
      <c r="A18" s="19" t="s">
        <v>40</v>
      </c>
      <c r="B18" s="19" t="s">
        <v>133</v>
      </c>
      <c r="C18" s="19" t="s">
        <v>175</v>
      </c>
      <c r="D18" s="19" t="s">
        <v>171</v>
      </c>
      <c r="E18" s="20">
        <v>45271067</v>
      </c>
      <c r="F18" s="20">
        <v>10000000</v>
      </c>
      <c r="G18" s="20">
        <v>5000000</v>
      </c>
      <c r="H18" s="23"/>
      <c r="I18" s="20"/>
      <c r="J18" s="23"/>
      <c r="K18" s="20">
        <v>32250000</v>
      </c>
      <c r="L18" s="23">
        <v>8250000</v>
      </c>
      <c r="M18" s="2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customFormat="1" x14ac:dyDescent="0.2">
      <c r="A19" s="19" t="s">
        <v>40</v>
      </c>
      <c r="B19" s="19" t="s">
        <v>180</v>
      </c>
      <c r="C19" s="19" t="s">
        <v>175</v>
      </c>
      <c r="D19" s="19" t="s">
        <v>171</v>
      </c>
      <c r="E19" s="20">
        <v>49919075</v>
      </c>
      <c r="F19" s="20">
        <v>12500000</v>
      </c>
      <c r="G19" s="20">
        <v>12500000</v>
      </c>
      <c r="H19" s="23"/>
      <c r="I19" s="20">
        <v>38000000</v>
      </c>
      <c r="J19" s="23"/>
      <c r="K19" s="20"/>
      <c r="L19" s="23"/>
      <c r="M19" s="20">
        <v>500000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customFormat="1" x14ac:dyDescent="0.2">
      <c r="A20" s="19" t="s">
        <v>40</v>
      </c>
      <c r="B20" s="19" t="s">
        <v>134</v>
      </c>
      <c r="C20" s="19" t="s">
        <v>175</v>
      </c>
      <c r="D20" s="19" t="s">
        <v>171</v>
      </c>
      <c r="E20" s="20">
        <v>61013689</v>
      </c>
      <c r="F20" s="20"/>
      <c r="G20" s="20">
        <v>0</v>
      </c>
      <c r="H20" s="23"/>
      <c r="I20" s="20">
        <v>54000000</v>
      </c>
      <c r="J20" s="23"/>
      <c r="K20" s="20"/>
      <c r="L20" s="23">
        <v>7250000</v>
      </c>
      <c r="M20" s="2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customFormat="1" x14ac:dyDescent="0.2">
      <c r="A21" s="19" t="s">
        <v>40</v>
      </c>
      <c r="B21" s="19" t="s">
        <v>137</v>
      </c>
      <c r="C21" s="19" t="s">
        <v>175</v>
      </c>
      <c r="D21" s="19" t="s">
        <v>171</v>
      </c>
      <c r="E21" s="20">
        <v>71540722</v>
      </c>
      <c r="F21" s="20">
        <v>10000000</v>
      </c>
      <c r="G21" s="20">
        <v>20000000</v>
      </c>
      <c r="H21" s="23"/>
      <c r="I21" s="20">
        <v>46600000</v>
      </c>
      <c r="J21" s="23"/>
      <c r="K21" s="20"/>
      <c r="L21" s="23">
        <v>5000000</v>
      </c>
      <c r="M21" s="2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customFormat="1" x14ac:dyDescent="0.2">
      <c r="A22" s="19" t="s">
        <v>40</v>
      </c>
      <c r="B22" s="19" t="s">
        <v>178</v>
      </c>
      <c r="C22" s="19" t="s">
        <v>175</v>
      </c>
      <c r="D22" s="19" t="s">
        <v>171</v>
      </c>
      <c r="E22" s="20">
        <v>89580602</v>
      </c>
      <c r="F22" s="20">
        <v>7500000</v>
      </c>
      <c r="G22" s="20">
        <v>5000000</v>
      </c>
      <c r="H22" s="23"/>
      <c r="I22" s="20">
        <v>8000000</v>
      </c>
      <c r="J22" s="23"/>
      <c r="K22" s="20">
        <v>100000000</v>
      </c>
      <c r="L22" s="23"/>
      <c r="M22" s="20">
        <v>23250000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customFormat="1" x14ac:dyDescent="0.2">
      <c r="A23" s="19" t="s">
        <v>40</v>
      </c>
      <c r="B23" s="19" t="s">
        <v>19</v>
      </c>
      <c r="C23" s="19" t="s">
        <v>175</v>
      </c>
      <c r="D23" s="19" t="s">
        <v>171</v>
      </c>
      <c r="E23" s="20">
        <v>106158085</v>
      </c>
      <c r="F23" s="20">
        <v>15000000</v>
      </c>
      <c r="G23" s="20">
        <v>15000000</v>
      </c>
      <c r="H23" s="24"/>
      <c r="I23" s="19"/>
      <c r="J23" s="23"/>
      <c r="K23" s="20">
        <v>94700000</v>
      </c>
      <c r="L23" s="24"/>
      <c r="M23" s="20">
        <v>3500000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customFormat="1" x14ac:dyDescent="0.2">
      <c r="A24" s="19" t="s">
        <v>40</v>
      </c>
      <c r="B24" s="19" t="s">
        <v>116</v>
      </c>
      <c r="C24" s="19" t="s">
        <v>175</v>
      </c>
      <c r="D24" s="19" t="s">
        <v>171</v>
      </c>
      <c r="E24" s="20">
        <v>109483883</v>
      </c>
      <c r="F24" s="20">
        <v>10000000</v>
      </c>
      <c r="G24" s="20">
        <v>15000000</v>
      </c>
      <c r="H24" s="24"/>
      <c r="I24" s="19"/>
      <c r="J24" s="24"/>
      <c r="K24" s="19"/>
      <c r="L24" s="23">
        <v>94500000</v>
      </c>
      <c r="M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customFormat="1" x14ac:dyDescent="0.2">
      <c r="A25" s="19" t="s">
        <v>40</v>
      </c>
      <c r="B25" s="19" t="s">
        <v>190</v>
      </c>
      <c r="C25" s="19" t="s">
        <v>175</v>
      </c>
      <c r="D25" s="19" t="s">
        <v>171</v>
      </c>
      <c r="E25" s="20">
        <v>128991827</v>
      </c>
      <c r="F25" s="20"/>
      <c r="G25" s="20"/>
      <c r="H25" s="23"/>
      <c r="I25" s="20"/>
      <c r="J25" s="23"/>
      <c r="K25" s="20"/>
      <c r="L25" s="23"/>
      <c r="M25" s="20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customFormat="1" x14ac:dyDescent="0.2">
      <c r="A26" s="19" t="s">
        <v>40</v>
      </c>
      <c r="B26" s="19" t="s">
        <v>49</v>
      </c>
      <c r="C26" s="19" t="s">
        <v>175</v>
      </c>
      <c r="D26" s="19" t="s">
        <v>171</v>
      </c>
      <c r="E26" s="20">
        <v>174543939</v>
      </c>
      <c r="F26" s="20">
        <v>15000000</v>
      </c>
      <c r="G26" s="20">
        <v>15000000</v>
      </c>
      <c r="H26" s="23"/>
      <c r="I26" s="19"/>
      <c r="J26" s="23"/>
      <c r="K26" s="20">
        <v>85000000</v>
      </c>
      <c r="L26" s="23">
        <v>74750000</v>
      </c>
      <c r="M26" s="2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customFormat="1" x14ac:dyDescent="0.2">
      <c r="A27" s="19" t="s">
        <v>40</v>
      </c>
      <c r="B27" s="19" t="s">
        <v>11</v>
      </c>
      <c r="C27" s="19" t="s">
        <v>169</v>
      </c>
      <c r="D27" s="19" t="s">
        <v>171</v>
      </c>
      <c r="E27" s="20">
        <v>115104336</v>
      </c>
      <c r="F27" s="20">
        <v>7000000</v>
      </c>
      <c r="G27" s="20">
        <v>10000000</v>
      </c>
      <c r="H27" s="23"/>
      <c r="I27" s="30">
        <f>125250000-25000000</f>
        <v>100250000</v>
      </c>
      <c r="J27" s="23"/>
      <c r="K27" s="20">
        <v>25000000</v>
      </c>
      <c r="L27" s="23"/>
      <c r="M27" s="20">
        <v>20000000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customFormat="1" x14ac:dyDescent="0.2">
      <c r="A28" s="19"/>
      <c r="B28" s="19"/>
      <c r="C28" s="19"/>
      <c r="D28" s="19"/>
      <c r="E28" s="20"/>
      <c r="F28" s="20"/>
      <c r="G28" s="20"/>
      <c r="H28" s="23"/>
      <c r="I28" s="30"/>
      <c r="J28" s="23"/>
      <c r="K28" s="30"/>
      <c r="L28" s="23"/>
      <c r="M28" s="2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customFormat="1" x14ac:dyDescent="0.2">
      <c r="A29" s="19" t="s">
        <v>40</v>
      </c>
      <c r="B29" s="19" t="s">
        <v>191</v>
      </c>
      <c r="C29" s="19" t="s">
        <v>170</v>
      </c>
      <c r="D29" s="19" t="s">
        <v>172</v>
      </c>
      <c r="E29" s="20">
        <v>-13597159</v>
      </c>
      <c r="F29" s="20"/>
      <c r="G29" s="20"/>
      <c r="H29" s="23"/>
      <c r="I29" s="20"/>
      <c r="J29" s="23"/>
      <c r="K29" s="2"/>
      <c r="L29" s="23"/>
      <c r="M29" s="2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customFormat="1" x14ac:dyDescent="0.2">
      <c r="A30" s="19" t="s">
        <v>40</v>
      </c>
      <c r="B30" s="19" t="s">
        <v>73</v>
      </c>
      <c r="C30" s="19" t="s">
        <v>170</v>
      </c>
      <c r="D30" s="19" t="s">
        <v>172</v>
      </c>
      <c r="E30" s="20">
        <v>-7602449</v>
      </c>
      <c r="F30" s="20">
        <v>10000000</v>
      </c>
      <c r="G30" s="20">
        <v>10000000</v>
      </c>
      <c r="H30" s="23"/>
      <c r="I30" s="20"/>
      <c r="J30" s="23"/>
      <c r="K30" s="20"/>
      <c r="L30" s="23"/>
      <c r="M30" s="2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customFormat="1" x14ac:dyDescent="0.2">
      <c r="A31" s="19" t="s">
        <v>40</v>
      </c>
      <c r="B31" s="19" t="s">
        <v>63</v>
      </c>
      <c r="C31" s="19" t="s">
        <v>170</v>
      </c>
      <c r="D31" s="19" t="s">
        <v>172</v>
      </c>
      <c r="E31" s="20">
        <v>-480242</v>
      </c>
      <c r="F31" s="20">
        <v>10000000</v>
      </c>
      <c r="G31" s="20">
        <v>10000000</v>
      </c>
      <c r="H31" s="24"/>
      <c r="I31" s="19"/>
      <c r="J31" s="24"/>
      <c r="K31" s="19"/>
      <c r="L31" s="24"/>
      <c r="M31" s="1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customFormat="1" x14ac:dyDescent="0.2">
      <c r="A32" s="19" t="s">
        <v>40</v>
      </c>
      <c r="B32" s="19" t="s">
        <v>19</v>
      </c>
      <c r="C32" s="19" t="s">
        <v>170</v>
      </c>
      <c r="D32" s="19" t="s">
        <v>172</v>
      </c>
      <c r="E32" s="20">
        <v>-13032</v>
      </c>
      <c r="F32" s="19"/>
      <c r="G32" s="19"/>
      <c r="H32" s="24"/>
      <c r="I32" s="19"/>
      <c r="J32" s="24"/>
      <c r="K32" s="19"/>
      <c r="L32" s="24"/>
      <c r="M32" s="1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customFormat="1" x14ac:dyDescent="0.2">
      <c r="A33" s="19" t="s">
        <v>40</v>
      </c>
      <c r="B33" s="19" t="s">
        <v>49</v>
      </c>
      <c r="C33" s="19" t="s">
        <v>170</v>
      </c>
      <c r="D33" s="19" t="s">
        <v>172</v>
      </c>
      <c r="E33" s="20">
        <v>392923</v>
      </c>
      <c r="F33" s="20">
        <v>20000000</v>
      </c>
      <c r="G33" s="20">
        <v>15000000</v>
      </c>
      <c r="H33" s="23"/>
      <c r="I33" s="20"/>
      <c r="J33" s="23"/>
      <c r="K33" s="20"/>
      <c r="L33" s="23"/>
      <c r="M33" s="2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customFormat="1" x14ac:dyDescent="0.2">
      <c r="A34" s="19" t="s">
        <v>40</v>
      </c>
      <c r="B34" s="19" t="s">
        <v>174</v>
      </c>
      <c r="C34" s="19" t="s">
        <v>170</v>
      </c>
      <c r="D34" s="19" t="s">
        <v>172</v>
      </c>
      <c r="E34" s="20">
        <v>542158</v>
      </c>
      <c r="F34" s="20">
        <v>7000000</v>
      </c>
      <c r="G34" s="20">
        <v>3500000</v>
      </c>
      <c r="H34" s="24"/>
      <c r="I34" s="19"/>
      <c r="J34" s="24"/>
      <c r="K34" s="19"/>
      <c r="L34" s="24"/>
      <c r="M34" s="1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customFormat="1" x14ac:dyDescent="0.2">
      <c r="A35" s="19" t="s">
        <v>40</v>
      </c>
      <c r="B35" s="19" t="s">
        <v>178</v>
      </c>
      <c r="C35" s="19" t="s">
        <v>170</v>
      </c>
      <c r="D35" s="19" t="s">
        <v>172</v>
      </c>
      <c r="E35" s="20">
        <v>1093377</v>
      </c>
      <c r="F35" s="20"/>
      <c r="G35" s="20"/>
      <c r="H35" s="23"/>
      <c r="I35" s="20"/>
      <c r="J35" s="23"/>
      <c r="K35" s="20"/>
      <c r="L35" s="23"/>
      <c r="M35" s="2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customFormat="1" x14ac:dyDescent="0.2">
      <c r="A36" s="19" t="s">
        <v>40</v>
      </c>
      <c r="B36" s="19" t="s">
        <v>57</v>
      </c>
      <c r="C36" s="19" t="s">
        <v>170</v>
      </c>
      <c r="D36" s="19" t="s">
        <v>172</v>
      </c>
      <c r="E36" s="20">
        <v>1486892</v>
      </c>
      <c r="F36" s="20"/>
      <c r="G36" s="20"/>
      <c r="H36" s="26"/>
      <c r="I36" s="20"/>
      <c r="J36" s="23"/>
      <c r="K36" s="20"/>
      <c r="L36" s="23"/>
      <c r="M36" s="2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customFormat="1" x14ac:dyDescent="0.2">
      <c r="A37" s="19" t="s">
        <v>40</v>
      </c>
      <c r="B37" s="19" t="s">
        <v>26</v>
      </c>
      <c r="C37" s="19" t="s">
        <v>170</v>
      </c>
      <c r="D37" s="19" t="s">
        <v>172</v>
      </c>
      <c r="E37" s="20">
        <v>5221187</v>
      </c>
      <c r="F37" s="20">
        <v>10000000</v>
      </c>
      <c r="G37" s="20">
        <v>10000000</v>
      </c>
      <c r="H37" s="23"/>
      <c r="I37" s="20"/>
      <c r="J37" s="23"/>
      <c r="K37" s="20"/>
      <c r="L37" s="23"/>
      <c r="M37" s="2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customFormat="1" x14ac:dyDescent="0.2">
      <c r="A38" s="19" t="s">
        <v>40</v>
      </c>
      <c r="B38" s="19" t="s">
        <v>188</v>
      </c>
      <c r="C38" s="19" t="s">
        <v>170</v>
      </c>
      <c r="D38" s="19" t="s">
        <v>172</v>
      </c>
      <c r="E38" s="20">
        <v>35508719</v>
      </c>
      <c r="F38" s="20"/>
      <c r="G38" s="20"/>
      <c r="H38" s="23"/>
      <c r="I38" s="20"/>
      <c r="J38" s="23"/>
      <c r="K38" s="20"/>
      <c r="L38" s="23"/>
      <c r="M38" s="2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customFormat="1" x14ac:dyDescent="0.2">
      <c r="A39" s="19" t="s">
        <v>40</v>
      </c>
      <c r="B39" s="19" t="s">
        <v>187</v>
      </c>
      <c r="C39" s="19" t="s">
        <v>170</v>
      </c>
      <c r="D39" s="19" t="s">
        <v>172</v>
      </c>
      <c r="E39" s="20">
        <v>51238090</v>
      </c>
      <c r="F39" s="20">
        <v>10000000</v>
      </c>
      <c r="G39" s="20">
        <v>10000000</v>
      </c>
      <c r="H39" s="23"/>
      <c r="I39" s="20"/>
      <c r="J39" s="23"/>
      <c r="K39" s="20"/>
      <c r="L39" s="23"/>
      <c r="M39" s="2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customFormat="1" x14ac:dyDescent="0.2">
      <c r="A40" s="19"/>
      <c r="B40" s="19"/>
      <c r="C40" s="19"/>
      <c r="D40" s="19"/>
      <c r="E40" s="20"/>
      <c r="F40" s="20"/>
      <c r="G40" s="20"/>
      <c r="H40" s="23"/>
      <c r="I40" s="20"/>
      <c r="J40" s="23"/>
      <c r="K40" s="20"/>
      <c r="L40" s="23"/>
      <c r="M40" s="2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customFormat="1" x14ac:dyDescent="0.2">
      <c r="A41" s="19" t="s">
        <v>41</v>
      </c>
      <c r="B41" s="19" t="s">
        <v>7</v>
      </c>
      <c r="C41" s="19" t="s">
        <v>175</v>
      </c>
      <c r="D41" s="19" t="s">
        <v>171</v>
      </c>
      <c r="E41" s="20">
        <v>-30015300</v>
      </c>
      <c r="F41" s="20">
        <v>10000000</v>
      </c>
      <c r="G41" s="20">
        <v>10000000</v>
      </c>
      <c r="H41" s="24"/>
      <c r="I41" s="20"/>
      <c r="J41" s="23">
        <v>20500000</v>
      </c>
      <c r="K41" s="20"/>
      <c r="L41" s="23">
        <v>250000</v>
      </c>
      <c r="M41" s="2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customFormat="1" x14ac:dyDescent="0.2">
      <c r="A42" s="19" t="s">
        <v>41</v>
      </c>
      <c r="B42" s="19" t="s">
        <v>36</v>
      </c>
      <c r="C42" s="19" t="s">
        <v>175</v>
      </c>
      <c r="D42" s="19" t="s">
        <v>171</v>
      </c>
      <c r="E42" s="20">
        <v>45047247</v>
      </c>
      <c r="F42" s="20">
        <v>24000000</v>
      </c>
      <c r="G42" s="20">
        <v>24000000</v>
      </c>
      <c r="H42" s="23"/>
      <c r="I42" s="20"/>
      <c r="J42" s="23"/>
      <c r="K42" s="20">
        <v>22250000</v>
      </c>
      <c r="L42" s="23"/>
      <c r="M42" s="20">
        <v>1000000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customFormat="1" x14ac:dyDescent="0.2">
      <c r="A43" s="19" t="s">
        <v>41</v>
      </c>
      <c r="B43" s="19" t="s">
        <v>181</v>
      </c>
      <c r="C43" s="19" t="s">
        <v>175</v>
      </c>
      <c r="D43" s="19" t="s">
        <v>171</v>
      </c>
      <c r="E43" s="20">
        <v>59512810</v>
      </c>
      <c r="F43" s="20">
        <v>10000000</v>
      </c>
      <c r="G43" s="21" t="s">
        <v>182</v>
      </c>
      <c r="H43" s="23"/>
      <c r="I43" s="20"/>
      <c r="J43" s="23"/>
      <c r="K43" s="20"/>
      <c r="L43" s="23">
        <v>59750000</v>
      </c>
      <c r="M43" s="20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customFormat="1" x14ac:dyDescent="0.2">
      <c r="A44" s="19" t="s">
        <v>41</v>
      </c>
      <c r="B44" s="19" t="s">
        <v>179</v>
      </c>
      <c r="C44" s="19" t="s">
        <v>175</v>
      </c>
      <c r="D44" s="19" t="s">
        <v>171</v>
      </c>
      <c r="E44" s="20">
        <v>74302045</v>
      </c>
      <c r="F44" s="20">
        <v>10000000</v>
      </c>
      <c r="G44" s="20">
        <v>10000000</v>
      </c>
      <c r="H44" s="23"/>
      <c r="I44" s="20">
        <v>19000000</v>
      </c>
      <c r="J44" s="23"/>
      <c r="K44" s="20"/>
      <c r="L44" s="23">
        <v>45500000</v>
      </c>
      <c r="M44" s="2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customFormat="1" x14ac:dyDescent="0.2">
      <c r="A45" s="19" t="s">
        <v>41</v>
      </c>
      <c r="B45" s="19" t="s">
        <v>63</v>
      </c>
      <c r="C45" s="19" t="s">
        <v>170</v>
      </c>
      <c r="D45" s="19" t="s">
        <v>172</v>
      </c>
      <c r="E45" s="20">
        <v>-6755029</v>
      </c>
      <c r="F45" s="20">
        <v>5000000</v>
      </c>
      <c r="G45" s="20">
        <v>5000000</v>
      </c>
      <c r="H45" s="23"/>
      <c r="I45" s="20"/>
      <c r="J45" s="23"/>
      <c r="K45" s="20"/>
      <c r="L45" s="23"/>
      <c r="M45" s="20">
        <v>2000000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customFormat="1" x14ac:dyDescent="0.2">
      <c r="A46" s="19" t="s">
        <v>41</v>
      </c>
      <c r="B46" s="19" t="s">
        <v>176</v>
      </c>
      <c r="C46" s="19" t="s">
        <v>170</v>
      </c>
      <c r="D46" s="19" t="s">
        <v>172</v>
      </c>
      <c r="E46" s="20">
        <v>-6375349</v>
      </c>
      <c r="F46" s="20">
        <v>10000000</v>
      </c>
      <c r="G46" s="20">
        <v>10000000</v>
      </c>
      <c r="H46" s="23"/>
      <c r="I46" s="20"/>
      <c r="J46" s="23"/>
      <c r="K46" s="20"/>
      <c r="L46" s="23"/>
      <c r="M46" s="2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customFormat="1" x14ac:dyDescent="0.2">
      <c r="A47" s="19" t="s">
        <v>41</v>
      </c>
      <c r="B47" s="19" t="s">
        <v>26</v>
      </c>
      <c r="C47" s="19" t="s">
        <v>170</v>
      </c>
      <c r="D47" s="19" t="s">
        <v>172</v>
      </c>
      <c r="E47" s="20">
        <v>-1521728</v>
      </c>
      <c r="F47" s="20">
        <v>1000000</v>
      </c>
      <c r="G47" s="20">
        <v>5000000</v>
      </c>
      <c r="H47" s="23"/>
      <c r="I47" s="20"/>
      <c r="J47" s="23"/>
      <c r="K47" s="20"/>
      <c r="L47" s="23"/>
      <c r="M47" s="20">
        <v>1000000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customFormat="1" x14ac:dyDescent="0.2">
      <c r="A48" s="19" t="s">
        <v>41</v>
      </c>
      <c r="B48" s="19" t="s">
        <v>51</v>
      </c>
      <c r="C48" s="19" t="s">
        <v>170</v>
      </c>
      <c r="D48" s="19" t="s">
        <v>172</v>
      </c>
      <c r="E48" s="20">
        <v>-879879</v>
      </c>
      <c r="F48" s="20">
        <v>1500000</v>
      </c>
      <c r="G48" s="20">
        <v>1500000</v>
      </c>
      <c r="H48" s="23"/>
      <c r="I48" s="20"/>
      <c r="J48" s="23"/>
      <c r="K48" s="20"/>
      <c r="L48" s="23"/>
      <c r="M48" s="20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customFormat="1" x14ac:dyDescent="0.2">
      <c r="A49" s="19" t="s">
        <v>41</v>
      </c>
      <c r="B49" s="19" t="s">
        <v>177</v>
      </c>
      <c r="C49" s="19" t="s">
        <v>170</v>
      </c>
      <c r="D49" s="19" t="s">
        <v>172</v>
      </c>
      <c r="E49" s="20">
        <v>-134222</v>
      </c>
      <c r="F49" s="20">
        <v>5000000</v>
      </c>
      <c r="G49" s="20">
        <v>5000000</v>
      </c>
      <c r="H49" s="24"/>
      <c r="J49" s="24"/>
      <c r="K49" s="19"/>
      <c r="L49" s="24"/>
      <c r="M49" s="1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customFormat="1" x14ac:dyDescent="0.2">
      <c r="A50" s="19" t="s">
        <v>41</v>
      </c>
      <c r="B50" s="19" t="s">
        <v>7</v>
      </c>
      <c r="C50" s="19" t="s">
        <v>170</v>
      </c>
      <c r="D50" s="19" t="s">
        <v>172</v>
      </c>
      <c r="E50" s="20">
        <v>514140</v>
      </c>
      <c r="F50" s="20">
        <v>10000000</v>
      </c>
      <c r="G50" s="20">
        <v>1000000</v>
      </c>
      <c r="H50" s="23"/>
      <c r="I50" s="20"/>
      <c r="J50" s="23"/>
      <c r="K50" s="20"/>
      <c r="L50" s="23"/>
      <c r="M50" s="2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customFormat="1" x14ac:dyDescent="0.2">
      <c r="A51" s="19" t="s">
        <v>41</v>
      </c>
      <c r="B51" s="19" t="s">
        <v>179</v>
      </c>
      <c r="C51" s="19" t="s">
        <v>170</v>
      </c>
      <c r="D51" s="19" t="s">
        <v>172</v>
      </c>
      <c r="E51" s="20">
        <v>3224996</v>
      </c>
      <c r="F51" s="20">
        <v>10000000</v>
      </c>
      <c r="G51" s="20">
        <v>10000000</v>
      </c>
      <c r="H51" s="23"/>
      <c r="I51" s="20"/>
      <c r="J51" s="23"/>
      <c r="K51" s="20"/>
      <c r="L51" s="23"/>
      <c r="M51" s="2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customFormat="1" x14ac:dyDescent="0.2">
      <c r="A52" s="19" t="s">
        <v>41</v>
      </c>
      <c r="B52" s="19" t="s">
        <v>120</v>
      </c>
      <c r="C52" s="19" t="s">
        <v>170</v>
      </c>
      <c r="D52" s="19" t="s">
        <v>172</v>
      </c>
      <c r="E52" s="20">
        <v>3795107</v>
      </c>
      <c r="F52" s="20">
        <v>10000000</v>
      </c>
      <c r="G52" s="20">
        <v>10000000</v>
      </c>
      <c r="H52" s="23"/>
      <c r="I52" s="20"/>
      <c r="J52" s="23"/>
      <c r="K52" s="20"/>
      <c r="L52" s="23"/>
      <c r="M52" s="2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customFormat="1" x14ac:dyDescent="0.2">
      <c r="A53" s="19" t="s">
        <v>41</v>
      </c>
      <c r="B53" s="19" t="s">
        <v>11</v>
      </c>
      <c r="C53" s="19" t="s">
        <v>170</v>
      </c>
      <c r="D53" s="19" t="s">
        <v>172</v>
      </c>
      <c r="E53" s="20">
        <v>9478618</v>
      </c>
      <c r="F53" s="20">
        <v>3000000</v>
      </c>
      <c r="G53" s="20">
        <v>5000000</v>
      </c>
      <c r="H53" s="23"/>
      <c r="I53" s="19"/>
      <c r="J53" s="23"/>
      <c r="K53" s="20">
        <v>12100000</v>
      </c>
      <c r="L53" s="23"/>
      <c r="M53" s="20">
        <v>7621383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customFormat="1" x14ac:dyDescent="0.2">
      <c r="A54" s="19"/>
      <c r="B54" s="19"/>
      <c r="C54" s="19"/>
      <c r="D54" s="19"/>
      <c r="E54" s="20"/>
      <c r="F54" s="20"/>
      <c r="G54" s="20"/>
      <c r="H54" s="23"/>
      <c r="I54" s="19"/>
      <c r="J54" s="23"/>
      <c r="K54" s="20"/>
      <c r="L54" s="23"/>
      <c r="M54" s="20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customFormat="1" x14ac:dyDescent="0.2">
      <c r="A55" s="19" t="s">
        <v>42</v>
      </c>
      <c r="B55" s="19" t="s">
        <v>57</v>
      </c>
      <c r="C55" s="19" t="s">
        <v>170</v>
      </c>
      <c r="D55" s="19" t="s">
        <v>173</v>
      </c>
      <c r="E55" s="20">
        <v>-330371961</v>
      </c>
      <c r="F55" s="20">
        <v>20000000</v>
      </c>
      <c r="G55" s="20">
        <v>20000000</v>
      </c>
      <c r="H55" s="23">
        <v>223300000</v>
      </c>
      <c r="I55" s="20"/>
      <c r="J55" s="23">
        <v>100000000</v>
      </c>
      <c r="K55" s="20"/>
      <c r="L55" s="23">
        <v>12750000</v>
      </c>
      <c r="M55" s="20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customFormat="1" x14ac:dyDescent="0.2">
      <c r="A56" s="19" t="s">
        <v>42</v>
      </c>
      <c r="B56" s="19" t="s">
        <v>51</v>
      </c>
      <c r="C56" s="19" t="s">
        <v>170</v>
      </c>
      <c r="D56" s="19" t="s">
        <v>173</v>
      </c>
      <c r="E56" s="20">
        <v>-186840885</v>
      </c>
      <c r="F56" s="20">
        <v>4000000</v>
      </c>
      <c r="G56" s="20">
        <v>2500000</v>
      </c>
      <c r="H56" s="23">
        <v>24000000</v>
      </c>
      <c r="I56" s="20"/>
      <c r="J56" s="23">
        <v>100000000</v>
      </c>
      <c r="K56" s="20"/>
      <c r="L56" s="23"/>
      <c r="M56" s="20">
        <v>59000000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customFormat="1" x14ac:dyDescent="0.2">
      <c r="A57" s="19" t="s">
        <v>42</v>
      </c>
      <c r="B57" s="19" t="s">
        <v>49</v>
      </c>
      <c r="C57" s="19" t="s">
        <v>170</v>
      </c>
      <c r="D57" s="19" t="s">
        <v>173</v>
      </c>
      <c r="E57" s="20">
        <v>-112071204</v>
      </c>
      <c r="F57" s="20">
        <v>20000000</v>
      </c>
      <c r="G57" s="20">
        <v>15000000</v>
      </c>
      <c r="H57" s="23"/>
      <c r="I57" s="20"/>
      <c r="J57" s="23"/>
      <c r="K57" s="20"/>
      <c r="L57" s="23"/>
      <c r="M57" s="20">
        <v>92250000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customFormat="1" x14ac:dyDescent="0.2">
      <c r="A58" s="19" t="s">
        <v>42</v>
      </c>
      <c r="B58" s="19" t="s">
        <v>178</v>
      </c>
      <c r="C58" s="19" t="s">
        <v>170</v>
      </c>
      <c r="D58" s="19" t="s">
        <v>173</v>
      </c>
      <c r="E58" s="20">
        <v>-35048487</v>
      </c>
      <c r="F58" s="20">
        <v>20000000</v>
      </c>
      <c r="G58" s="20">
        <v>10000000</v>
      </c>
      <c r="H58" s="23">
        <v>15350000</v>
      </c>
      <c r="I58" s="20"/>
      <c r="J58" s="23"/>
      <c r="K58" s="20"/>
      <c r="L58" s="23">
        <v>250000</v>
      </c>
      <c r="M58" s="2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customFormat="1" x14ac:dyDescent="0.2">
      <c r="A59" s="19" t="s">
        <v>42</v>
      </c>
      <c r="B59" s="19" t="s">
        <v>11</v>
      </c>
      <c r="C59" s="19" t="s">
        <v>170</v>
      </c>
      <c r="D59" s="19" t="s">
        <v>173</v>
      </c>
      <c r="E59" s="20">
        <v>-21205532</v>
      </c>
      <c r="F59" s="20">
        <v>10000000</v>
      </c>
      <c r="G59" s="20">
        <v>10000000</v>
      </c>
      <c r="H59" s="23">
        <v>10000000</v>
      </c>
      <c r="I59" s="20"/>
      <c r="J59" s="23"/>
      <c r="K59" s="20"/>
      <c r="L59" s="23"/>
      <c r="M59" s="20">
        <v>1250000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customFormat="1" x14ac:dyDescent="0.2">
      <c r="A60" s="19" t="s">
        <v>42</v>
      </c>
      <c r="B60" s="19" t="s">
        <v>19</v>
      </c>
      <c r="C60" s="19" t="s">
        <v>170</v>
      </c>
      <c r="D60" s="19" t="s">
        <v>173</v>
      </c>
      <c r="E60" s="20">
        <v>4519601</v>
      </c>
      <c r="F60" s="20">
        <v>10000000</v>
      </c>
      <c r="G60" s="20">
        <v>10000000</v>
      </c>
      <c r="H60" s="24"/>
      <c r="I60" s="19"/>
      <c r="J60" s="24"/>
      <c r="K60" s="19"/>
      <c r="L60" s="24"/>
      <c r="M60" s="1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customFormat="1" x14ac:dyDescent="0.2">
      <c r="A61" s="19" t="s">
        <v>42</v>
      </c>
      <c r="B61" s="19" t="s">
        <v>180</v>
      </c>
      <c r="C61" s="19" t="s">
        <v>170</v>
      </c>
      <c r="D61" s="19" t="s">
        <v>173</v>
      </c>
      <c r="E61" s="20">
        <v>7109998</v>
      </c>
      <c r="F61" s="20">
        <v>20000000</v>
      </c>
      <c r="G61" s="20">
        <v>10000000</v>
      </c>
      <c r="H61" s="23"/>
      <c r="I61" s="20"/>
      <c r="J61" s="23"/>
      <c r="K61" s="20"/>
      <c r="L61" s="23"/>
      <c r="M61" s="2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customFormat="1" x14ac:dyDescent="0.2">
      <c r="A62" s="19" t="s">
        <v>42</v>
      </c>
      <c r="B62" s="19" t="s">
        <v>71</v>
      </c>
      <c r="C62" s="19" t="s">
        <v>170</v>
      </c>
      <c r="D62" s="19" t="s">
        <v>173</v>
      </c>
      <c r="E62" s="20">
        <v>12268571</v>
      </c>
      <c r="F62" s="20">
        <v>6000000</v>
      </c>
      <c r="G62" s="20">
        <v>5000000</v>
      </c>
      <c r="H62" s="23">
        <v>19000000</v>
      </c>
      <c r="I62" s="20"/>
      <c r="J62" s="23">
        <v>55000000</v>
      </c>
      <c r="K62" s="20"/>
      <c r="L62" s="23">
        <f>74000000+7500000</f>
        <v>81500000</v>
      </c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customFormat="1" x14ac:dyDescent="0.2">
      <c r="A63" s="19" t="s">
        <v>42</v>
      </c>
      <c r="B63" s="19" t="s">
        <v>21</v>
      </c>
      <c r="C63" s="19" t="s">
        <v>170</v>
      </c>
      <c r="D63" s="19" t="s">
        <v>173</v>
      </c>
      <c r="E63" s="20">
        <v>16237182</v>
      </c>
      <c r="F63" s="20">
        <v>15000000</v>
      </c>
      <c r="G63" s="20">
        <v>15000000</v>
      </c>
      <c r="H63" s="23"/>
      <c r="I63" s="31">
        <v>4400000</v>
      </c>
      <c r="J63" s="23"/>
      <c r="K63" s="20"/>
      <c r="L63" s="23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customFormat="1" x14ac:dyDescent="0.2">
      <c r="A64" s="19" t="s">
        <v>42</v>
      </c>
      <c r="B64" s="19" t="s">
        <v>26</v>
      </c>
      <c r="C64" s="19" t="s">
        <v>170</v>
      </c>
      <c r="D64" s="19" t="s">
        <v>173</v>
      </c>
      <c r="E64" s="20">
        <v>18107599</v>
      </c>
      <c r="F64" s="20">
        <v>20000000</v>
      </c>
      <c r="G64" s="20">
        <v>10000000</v>
      </c>
      <c r="H64" s="23"/>
      <c r="I64" s="20"/>
      <c r="J64" s="23"/>
      <c r="K64" s="20">
        <v>10750000</v>
      </c>
      <c r="L64" s="23"/>
      <c r="M64" s="20">
        <v>2500000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customFormat="1" x14ac:dyDescent="0.2">
      <c r="A65" s="19" t="s">
        <v>42</v>
      </c>
      <c r="B65" s="19" t="s">
        <v>133</v>
      </c>
      <c r="C65" s="19" t="s">
        <v>170</v>
      </c>
      <c r="D65" s="19" t="s">
        <v>173</v>
      </c>
      <c r="E65" s="20">
        <v>112101537</v>
      </c>
      <c r="F65" s="20">
        <v>32500000</v>
      </c>
      <c r="G65" s="20">
        <v>17500000</v>
      </c>
      <c r="H65" s="23"/>
      <c r="I65" s="20"/>
      <c r="J65" s="23"/>
      <c r="K65" s="20">
        <v>76000000</v>
      </c>
      <c r="L65" s="23">
        <v>18750000</v>
      </c>
      <c r="M65" s="2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customFormat="1" x14ac:dyDescent="0.2">
      <c r="A66" s="19" t="s">
        <v>42</v>
      </c>
      <c r="B66" s="19" t="s">
        <v>73</v>
      </c>
      <c r="C66" s="19" t="s">
        <v>170</v>
      </c>
      <c r="D66" s="19" t="s">
        <v>173</v>
      </c>
      <c r="E66" s="20">
        <v>173498450</v>
      </c>
      <c r="F66" s="20">
        <v>50000000</v>
      </c>
      <c r="G66" s="20">
        <v>50000000</v>
      </c>
      <c r="H66" s="23"/>
      <c r="I66" s="20">
        <v>122300000</v>
      </c>
      <c r="J66" s="23"/>
      <c r="K66" s="20"/>
      <c r="L66" s="23">
        <v>1200000</v>
      </c>
      <c r="M66" s="2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customFormat="1" ht="13.5" thickBot="1" x14ac:dyDescent="0.25">
      <c r="F67" s="2"/>
      <c r="G67" s="2"/>
      <c r="H67" s="25">
        <f t="shared" ref="H67:M67" si="0">SUM(H3:H66)</f>
        <v>817150000</v>
      </c>
      <c r="I67" s="27">
        <f t="shared" si="0"/>
        <v>403950000</v>
      </c>
      <c r="J67" s="25">
        <f t="shared" si="0"/>
        <v>316750000</v>
      </c>
      <c r="K67" s="27">
        <f t="shared" si="0"/>
        <v>458050000</v>
      </c>
      <c r="L67" s="25">
        <f t="shared" si="0"/>
        <v>508700000</v>
      </c>
      <c r="M67" s="25">
        <f t="shared" si="0"/>
        <v>357971383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ht="13.5" thickTop="1" x14ac:dyDescent="0.2"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"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"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"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"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"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"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"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"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"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"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"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"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6:40" x14ac:dyDescent="0.2"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6:40" x14ac:dyDescent="0.2"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6:40" x14ac:dyDescent="0.2"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6:40" x14ac:dyDescent="0.2"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6:40" x14ac:dyDescent="0.2"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6:40" x14ac:dyDescent="0.2"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6:40" x14ac:dyDescent="0.2"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6:40" x14ac:dyDescent="0.2"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6:40" x14ac:dyDescent="0.2"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6:40" x14ac:dyDescent="0.2"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6:40" x14ac:dyDescent="0.2"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6:40" x14ac:dyDescent="0.2"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6:40" x14ac:dyDescent="0.2"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6:40" x14ac:dyDescent="0.2"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6:40" x14ac:dyDescent="0.2"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</sheetData>
  <mergeCells count="4">
    <mergeCell ref="F1:G1"/>
    <mergeCell ref="H1:I1"/>
    <mergeCell ref="L1:M1"/>
    <mergeCell ref="J1:K1"/>
  </mergeCells>
  <phoneticPr fontId="0" type="noConversion"/>
  <printOptions horizontalCentered="1"/>
  <pageMargins left="0.15" right="0.15" top="0.55000000000000004" bottom="0.37" header="0.5" footer="0.17"/>
  <pageSetup paperSize="5" scale="9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/>
  </sheetViews>
  <sheetFormatPr defaultRowHeight="12.75" x14ac:dyDescent="0.2"/>
  <cols>
    <col min="1" max="1" width="19.140625" bestFit="1" customWidth="1"/>
    <col min="2" max="2" width="13.42578125" bestFit="1" customWidth="1"/>
  </cols>
  <sheetData>
    <row r="3" spans="1:2" x14ac:dyDescent="0.2">
      <c r="A3" s="1" t="s">
        <v>153</v>
      </c>
      <c r="B3" s="2">
        <f>Incoming!C92+Incoming!E92</f>
        <v>127271446</v>
      </c>
    </row>
    <row r="4" spans="1:2" x14ac:dyDescent="0.2">
      <c r="A4" s="1" t="s">
        <v>154</v>
      </c>
      <c r="B4" s="2">
        <f>-Outgoing!C68-Outgoing!E68</f>
        <v>-253321383</v>
      </c>
    </row>
    <row r="5" spans="1:2" ht="13.5" thickBot="1" x14ac:dyDescent="0.25">
      <c r="A5" s="3" t="s">
        <v>155</v>
      </c>
      <c r="B5" s="14">
        <f>SUM(B3:B4)</f>
        <v>-126049937</v>
      </c>
    </row>
    <row r="6" spans="1:2" ht="13.5" thickTop="1" x14ac:dyDescent="0.2"/>
    <row r="8" spans="1:2" x14ac:dyDescent="0.2">
      <c r="A8" s="1" t="s">
        <v>156</v>
      </c>
      <c r="B8" s="2">
        <f>Incoming!D92+Incoming!F92</f>
        <v>1307495000</v>
      </c>
    </row>
    <row r="9" spans="1:2" x14ac:dyDescent="0.2">
      <c r="A9" s="1" t="s">
        <v>157</v>
      </c>
      <c r="B9" s="2">
        <f>-Outgoing!D68-Outgoing!F68</f>
        <v>-401659025</v>
      </c>
    </row>
    <row r="10" spans="1:2" ht="13.5" thickBot="1" x14ac:dyDescent="0.25">
      <c r="A10" s="3" t="s">
        <v>158</v>
      </c>
      <c r="B10" s="14">
        <f>SUM(B8:B9)</f>
        <v>905835975</v>
      </c>
    </row>
    <row r="11" spans="1:2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0"/>
  <sheetViews>
    <sheetView workbookViewId="0">
      <pane ySplit="2" topLeftCell="A16" activePane="bottomLeft" state="frozen"/>
      <selection activeCell="A11" sqref="A11"/>
      <selection pane="bottomLeft" activeCell="F19" sqref="F19"/>
    </sheetView>
  </sheetViews>
  <sheetFormatPr defaultRowHeight="12.75" x14ac:dyDescent="0.2"/>
  <cols>
    <col min="1" max="1" width="7.28515625" bestFit="1" customWidth="1"/>
    <col min="2" max="2" width="41.85546875" bestFit="1" customWidth="1"/>
    <col min="3" max="3" width="13.140625" bestFit="1" customWidth="1"/>
    <col min="4" max="4" width="15.85546875" bestFit="1" customWidth="1"/>
    <col min="5" max="5" width="15" customWidth="1"/>
    <col min="6" max="6" width="13.42578125" bestFit="1" customWidth="1"/>
  </cols>
  <sheetData>
    <row r="2" spans="1:6" s="13" customFormat="1" x14ac:dyDescent="0.2">
      <c r="A2" s="12" t="s">
        <v>8</v>
      </c>
      <c r="B2" s="12" t="s">
        <v>0</v>
      </c>
      <c r="C2" s="12" t="s">
        <v>1</v>
      </c>
      <c r="D2" s="12" t="s">
        <v>2</v>
      </c>
      <c r="E2" s="12" t="s">
        <v>44</v>
      </c>
      <c r="F2" s="12" t="s">
        <v>75</v>
      </c>
    </row>
    <row r="3" spans="1:6" x14ac:dyDescent="0.2">
      <c r="A3" s="7" t="s">
        <v>42</v>
      </c>
      <c r="B3" s="7" t="s">
        <v>71</v>
      </c>
      <c r="C3" s="8"/>
      <c r="D3" s="8">
        <v>74000000</v>
      </c>
      <c r="E3" s="8"/>
      <c r="F3" s="8">
        <v>7500000</v>
      </c>
    </row>
    <row r="4" spans="1:6" x14ac:dyDescent="0.2">
      <c r="A4" s="7" t="s">
        <v>40</v>
      </c>
      <c r="B4" s="7" t="s">
        <v>72</v>
      </c>
      <c r="C4" s="8"/>
      <c r="D4" s="8"/>
      <c r="E4" s="8"/>
      <c r="F4" s="8"/>
    </row>
    <row r="5" spans="1:6" x14ac:dyDescent="0.2">
      <c r="A5" s="7" t="s">
        <v>40</v>
      </c>
      <c r="B5" s="7" t="s">
        <v>73</v>
      </c>
      <c r="C5" s="8">
        <v>39000000</v>
      </c>
      <c r="D5" s="8"/>
      <c r="E5" s="8"/>
      <c r="F5" s="8"/>
    </row>
    <row r="6" spans="1:6" x14ac:dyDescent="0.2">
      <c r="A6" s="7" t="s">
        <v>42</v>
      </c>
      <c r="B6" s="7" t="s">
        <v>57</v>
      </c>
      <c r="C6" s="8">
        <v>17250000</v>
      </c>
      <c r="D6" s="8"/>
      <c r="E6" s="8"/>
      <c r="F6" s="8"/>
    </row>
    <row r="7" spans="1:6" x14ac:dyDescent="0.2">
      <c r="A7" s="7" t="s">
        <v>40</v>
      </c>
      <c r="B7" s="7" t="s">
        <v>71</v>
      </c>
      <c r="C7" s="8"/>
      <c r="D7" s="8">
        <v>7000000</v>
      </c>
      <c r="E7" s="8"/>
      <c r="F7" s="8"/>
    </row>
    <row r="8" spans="1:6" x14ac:dyDescent="0.2">
      <c r="A8" s="7" t="s">
        <v>40</v>
      </c>
      <c r="B8" s="7" t="s">
        <v>111</v>
      </c>
      <c r="C8" s="8">
        <v>5000000</v>
      </c>
      <c r="D8" s="8"/>
      <c r="E8" s="8"/>
      <c r="F8" s="8"/>
    </row>
    <row r="9" spans="1:6" x14ac:dyDescent="0.2">
      <c r="A9" s="7" t="s">
        <v>40</v>
      </c>
      <c r="B9" s="7" t="s">
        <v>112</v>
      </c>
      <c r="C9" s="8">
        <v>4500000</v>
      </c>
      <c r="D9" s="8"/>
      <c r="E9" s="8"/>
      <c r="F9" s="8"/>
    </row>
    <row r="10" spans="1:6" x14ac:dyDescent="0.2">
      <c r="A10" s="7" t="s">
        <v>40</v>
      </c>
      <c r="B10" s="7" t="s">
        <v>113</v>
      </c>
      <c r="D10" s="8"/>
      <c r="E10" s="8">
        <v>32500000</v>
      </c>
      <c r="F10" s="8"/>
    </row>
    <row r="11" spans="1:6" x14ac:dyDescent="0.2">
      <c r="A11" s="11" t="s">
        <v>40</v>
      </c>
      <c r="B11" s="11" t="s">
        <v>134</v>
      </c>
      <c r="D11" s="8"/>
      <c r="E11" s="8">
        <v>7250000</v>
      </c>
      <c r="F11" s="8"/>
    </row>
    <row r="12" spans="1:6" x14ac:dyDescent="0.2">
      <c r="A12" s="7" t="s">
        <v>41</v>
      </c>
      <c r="B12" s="7" t="s">
        <v>135</v>
      </c>
      <c r="D12" s="8"/>
      <c r="E12" s="8">
        <v>6250000</v>
      </c>
      <c r="F12" s="8"/>
    </row>
    <row r="13" spans="1:6" x14ac:dyDescent="0.2">
      <c r="A13" s="7" t="s">
        <v>40</v>
      </c>
      <c r="B13" s="7" t="s">
        <v>11</v>
      </c>
      <c r="C13" s="8"/>
      <c r="D13" s="8"/>
      <c r="E13" s="8">
        <v>5000000</v>
      </c>
      <c r="F13" s="8"/>
    </row>
    <row r="14" spans="1:6" x14ac:dyDescent="0.2">
      <c r="A14" s="7" t="s">
        <v>40</v>
      </c>
      <c r="B14" s="7" t="s">
        <v>137</v>
      </c>
      <c r="C14" s="8"/>
      <c r="D14" s="8"/>
      <c r="E14" s="8">
        <v>5000000</v>
      </c>
      <c r="F14" s="8"/>
    </row>
    <row r="15" spans="1:6" x14ac:dyDescent="0.2">
      <c r="A15" s="7" t="s">
        <v>40</v>
      </c>
      <c r="B15" s="7" t="s">
        <v>145</v>
      </c>
      <c r="C15" s="8"/>
      <c r="D15" s="8"/>
      <c r="E15" s="8">
        <v>1750000</v>
      </c>
      <c r="F15" s="8"/>
    </row>
    <row r="16" spans="1:6" x14ac:dyDescent="0.2">
      <c r="A16" s="7" t="s">
        <v>42</v>
      </c>
      <c r="B16" s="7" t="s">
        <v>23</v>
      </c>
      <c r="C16" s="8"/>
      <c r="D16" s="8"/>
      <c r="E16" s="8">
        <v>1500000</v>
      </c>
      <c r="F16" s="8"/>
    </row>
    <row r="17" spans="1:6" x14ac:dyDescent="0.2">
      <c r="A17" s="7" t="s">
        <v>42</v>
      </c>
      <c r="B17" s="7" t="s">
        <v>73</v>
      </c>
      <c r="C17" s="8"/>
      <c r="D17" s="8"/>
      <c r="E17" s="8">
        <v>1200000</v>
      </c>
      <c r="F17" s="8"/>
    </row>
    <row r="18" spans="1:6" x14ac:dyDescent="0.2">
      <c r="A18" s="7" t="s">
        <v>40</v>
      </c>
      <c r="B18" s="7" t="s">
        <v>152</v>
      </c>
      <c r="C18" s="8"/>
      <c r="D18" s="8"/>
      <c r="E18" s="8">
        <v>1071446</v>
      </c>
      <c r="F18" s="8"/>
    </row>
    <row r="19" spans="1:6" x14ac:dyDescent="0.2">
      <c r="A19" s="7" t="s">
        <v>42</v>
      </c>
      <c r="B19" s="7" t="s">
        <v>115</v>
      </c>
      <c r="C19" s="8"/>
      <c r="D19" s="8"/>
      <c r="E19" s="8"/>
      <c r="F19" s="8">
        <v>96250000</v>
      </c>
    </row>
    <row r="20" spans="1:6" x14ac:dyDescent="0.2">
      <c r="A20" s="7" t="s">
        <v>40</v>
      </c>
      <c r="B20" s="7" t="s">
        <v>116</v>
      </c>
      <c r="C20" s="7"/>
      <c r="D20" s="7"/>
      <c r="E20" s="7"/>
      <c r="F20" s="8">
        <v>94500000</v>
      </c>
    </row>
    <row r="21" spans="1:6" x14ac:dyDescent="0.2">
      <c r="A21" s="7" t="s">
        <v>41</v>
      </c>
      <c r="B21" s="7" t="s">
        <v>117</v>
      </c>
      <c r="C21" s="7"/>
      <c r="D21" s="7"/>
      <c r="E21" s="7"/>
      <c r="F21" s="8">
        <v>82100000</v>
      </c>
    </row>
    <row r="22" spans="1:6" x14ac:dyDescent="0.2">
      <c r="A22" s="7" t="s">
        <v>41</v>
      </c>
      <c r="B22" s="7" t="s">
        <v>118</v>
      </c>
      <c r="C22" s="7"/>
      <c r="D22" s="7"/>
      <c r="E22" s="7"/>
      <c r="F22" s="8">
        <v>82000000</v>
      </c>
    </row>
    <row r="23" spans="1:6" x14ac:dyDescent="0.2">
      <c r="A23" s="7" t="s">
        <v>42</v>
      </c>
      <c r="B23" s="7" t="s">
        <v>119</v>
      </c>
      <c r="C23" s="7"/>
      <c r="D23" s="7"/>
      <c r="E23" s="7"/>
      <c r="F23" s="8">
        <v>75000000</v>
      </c>
    </row>
    <row r="24" spans="1:6" x14ac:dyDescent="0.2">
      <c r="A24" s="7" t="s">
        <v>40</v>
      </c>
      <c r="B24" s="7" t="s">
        <v>49</v>
      </c>
      <c r="C24" s="7"/>
      <c r="D24" s="7"/>
      <c r="E24" s="7"/>
      <c r="F24" s="8">
        <v>74750000</v>
      </c>
    </row>
    <row r="25" spans="1:6" x14ac:dyDescent="0.2">
      <c r="A25" s="7" t="s">
        <v>41</v>
      </c>
      <c r="B25" s="7" t="s">
        <v>74</v>
      </c>
      <c r="C25" s="7"/>
      <c r="D25" s="7"/>
      <c r="E25" s="7"/>
      <c r="F25" s="8">
        <v>70000000</v>
      </c>
    </row>
    <row r="26" spans="1:6" x14ac:dyDescent="0.2">
      <c r="A26" s="7" t="s">
        <v>41</v>
      </c>
      <c r="B26" s="7" t="s">
        <v>120</v>
      </c>
      <c r="C26" s="7"/>
      <c r="D26" s="7"/>
      <c r="E26" s="7"/>
      <c r="F26" s="8">
        <v>59750000</v>
      </c>
    </row>
    <row r="27" spans="1:6" x14ac:dyDescent="0.2">
      <c r="A27" s="7" t="s">
        <v>40</v>
      </c>
      <c r="B27" s="7" t="s">
        <v>121</v>
      </c>
      <c r="C27" s="7"/>
      <c r="D27" s="7"/>
      <c r="E27" s="7"/>
      <c r="F27" s="8">
        <v>42400000</v>
      </c>
    </row>
    <row r="28" spans="1:6" x14ac:dyDescent="0.2">
      <c r="A28" s="7" t="s">
        <v>40</v>
      </c>
      <c r="B28" s="7" t="s">
        <v>122</v>
      </c>
      <c r="C28" s="7"/>
      <c r="D28" s="7"/>
      <c r="E28" s="7"/>
      <c r="F28" s="8">
        <v>41250000</v>
      </c>
    </row>
    <row r="29" spans="1:6" x14ac:dyDescent="0.2">
      <c r="A29" s="7" t="s">
        <v>40</v>
      </c>
      <c r="B29" s="7" t="s">
        <v>123</v>
      </c>
      <c r="C29" s="7"/>
      <c r="D29" s="7"/>
      <c r="E29" s="7"/>
      <c r="F29" s="8">
        <v>32250000</v>
      </c>
    </row>
    <row r="30" spans="1:6" x14ac:dyDescent="0.2">
      <c r="A30" s="7" t="s">
        <v>41</v>
      </c>
      <c r="B30" s="7" t="s">
        <v>124</v>
      </c>
      <c r="C30" s="7"/>
      <c r="D30" s="7"/>
      <c r="E30" s="7"/>
      <c r="F30" s="8">
        <v>31500000</v>
      </c>
    </row>
    <row r="31" spans="1:6" x14ac:dyDescent="0.2">
      <c r="A31" s="7" t="s">
        <v>42</v>
      </c>
      <c r="B31" s="7" t="s">
        <v>76</v>
      </c>
      <c r="C31" s="7"/>
      <c r="D31" s="7"/>
      <c r="E31" s="7"/>
      <c r="F31" s="8">
        <v>26750000</v>
      </c>
    </row>
    <row r="32" spans="1:6" x14ac:dyDescent="0.2">
      <c r="A32" s="7" t="s">
        <v>40</v>
      </c>
      <c r="B32" s="7" t="s">
        <v>114</v>
      </c>
      <c r="C32" s="7"/>
      <c r="D32" s="7"/>
      <c r="E32" s="7"/>
      <c r="F32" s="8">
        <v>21750000</v>
      </c>
    </row>
    <row r="33" spans="1:6" x14ac:dyDescent="0.2">
      <c r="A33" s="7" t="s">
        <v>40</v>
      </c>
      <c r="B33" s="7" t="s">
        <v>125</v>
      </c>
      <c r="C33" s="7"/>
      <c r="D33" s="7"/>
      <c r="E33" s="7"/>
      <c r="F33" s="8">
        <v>20750000</v>
      </c>
    </row>
    <row r="34" spans="1:6" x14ac:dyDescent="0.2">
      <c r="A34" s="7" t="s">
        <v>41</v>
      </c>
      <c r="B34" s="7" t="s">
        <v>126</v>
      </c>
      <c r="C34" s="7"/>
      <c r="D34" s="7"/>
      <c r="E34" s="7"/>
      <c r="F34" s="8">
        <v>20250000</v>
      </c>
    </row>
    <row r="35" spans="1:6" x14ac:dyDescent="0.2">
      <c r="A35" s="7" t="s">
        <v>41</v>
      </c>
      <c r="B35" s="7" t="s">
        <v>127</v>
      </c>
      <c r="C35" s="7"/>
      <c r="D35" s="7"/>
      <c r="E35" s="7"/>
      <c r="F35" s="8">
        <v>18700000</v>
      </c>
    </row>
    <row r="36" spans="1:6" x14ac:dyDescent="0.2">
      <c r="A36" s="7" t="s">
        <v>42</v>
      </c>
      <c r="B36" s="7" t="s">
        <v>77</v>
      </c>
      <c r="C36" s="7"/>
      <c r="D36" s="7"/>
      <c r="E36" s="7"/>
      <c r="F36" s="8">
        <v>17500000</v>
      </c>
    </row>
    <row r="37" spans="1:6" x14ac:dyDescent="0.2">
      <c r="A37" s="7" t="s">
        <v>42</v>
      </c>
      <c r="B37" s="7" t="s">
        <v>128</v>
      </c>
      <c r="C37" s="7"/>
      <c r="D37" s="7"/>
      <c r="E37" s="7"/>
      <c r="F37" s="8">
        <v>15750000</v>
      </c>
    </row>
    <row r="38" spans="1:6" x14ac:dyDescent="0.2">
      <c r="A38" s="7" t="s">
        <v>42</v>
      </c>
      <c r="B38" s="7" t="s">
        <v>78</v>
      </c>
      <c r="C38" s="7"/>
      <c r="D38" s="7"/>
      <c r="E38" s="7"/>
      <c r="F38" s="8">
        <v>15500000</v>
      </c>
    </row>
    <row r="39" spans="1:6" x14ac:dyDescent="0.2">
      <c r="A39" s="7" t="s">
        <v>40</v>
      </c>
      <c r="B39" s="7" t="s">
        <v>77</v>
      </c>
      <c r="C39" s="7"/>
      <c r="D39" s="7"/>
      <c r="E39" s="7"/>
      <c r="F39" s="8">
        <v>15200000</v>
      </c>
    </row>
    <row r="40" spans="1:6" x14ac:dyDescent="0.2">
      <c r="A40" s="7" t="s">
        <v>40</v>
      </c>
      <c r="B40" s="7" t="s">
        <v>79</v>
      </c>
      <c r="C40" s="7"/>
      <c r="D40" s="7"/>
      <c r="E40" s="7"/>
      <c r="F40" s="8">
        <v>15000000</v>
      </c>
    </row>
    <row r="41" spans="1:6" x14ac:dyDescent="0.2">
      <c r="A41" s="7" t="s">
        <v>41</v>
      </c>
      <c r="B41" s="7" t="s">
        <v>80</v>
      </c>
      <c r="C41" s="7"/>
      <c r="D41" s="7"/>
      <c r="E41" s="7"/>
      <c r="F41" s="8">
        <v>14000000</v>
      </c>
    </row>
    <row r="42" spans="1:6" x14ac:dyDescent="0.2">
      <c r="A42" s="7" t="s">
        <v>42</v>
      </c>
      <c r="B42" s="7" t="s">
        <v>81</v>
      </c>
      <c r="C42" s="7"/>
      <c r="D42" s="7"/>
      <c r="E42" s="7"/>
      <c r="F42" s="8">
        <v>13750000</v>
      </c>
    </row>
    <row r="43" spans="1:6" x14ac:dyDescent="0.2">
      <c r="A43" s="7" t="s">
        <v>40</v>
      </c>
      <c r="B43" s="7" t="s">
        <v>82</v>
      </c>
      <c r="C43" s="7"/>
      <c r="D43" s="7"/>
      <c r="E43" s="7"/>
      <c r="F43" s="8">
        <v>13250000</v>
      </c>
    </row>
    <row r="44" spans="1:6" x14ac:dyDescent="0.2">
      <c r="A44" s="7" t="s">
        <v>40</v>
      </c>
      <c r="B44" s="7" t="s">
        <v>129</v>
      </c>
      <c r="C44" s="7"/>
      <c r="D44" s="7"/>
      <c r="E44" s="7"/>
      <c r="F44" s="8">
        <v>13250000</v>
      </c>
    </row>
    <row r="45" spans="1:6" x14ac:dyDescent="0.2">
      <c r="A45" s="7" t="s">
        <v>41</v>
      </c>
      <c r="B45" s="7" t="s">
        <v>130</v>
      </c>
      <c r="C45" s="7"/>
      <c r="D45" s="7"/>
      <c r="E45" s="7"/>
      <c r="F45" s="8">
        <v>13000000</v>
      </c>
    </row>
    <row r="46" spans="1:6" x14ac:dyDescent="0.2">
      <c r="A46" s="7" t="s">
        <v>40</v>
      </c>
      <c r="B46" s="7" t="s">
        <v>131</v>
      </c>
      <c r="C46" s="7"/>
      <c r="D46" s="7"/>
      <c r="E46" s="7"/>
      <c r="F46" s="8">
        <v>12500000</v>
      </c>
    </row>
    <row r="47" spans="1:6" x14ac:dyDescent="0.2">
      <c r="A47" s="7" t="s">
        <v>41</v>
      </c>
      <c r="B47" s="7" t="s">
        <v>83</v>
      </c>
      <c r="C47" s="7"/>
      <c r="D47" s="7"/>
      <c r="E47" s="7"/>
      <c r="F47" s="8">
        <v>11000000</v>
      </c>
    </row>
    <row r="48" spans="1:6" x14ac:dyDescent="0.2">
      <c r="A48" s="7" t="s">
        <v>40</v>
      </c>
      <c r="B48" s="7" t="s">
        <v>132</v>
      </c>
      <c r="C48" s="7"/>
      <c r="D48" s="7"/>
      <c r="E48" s="7"/>
      <c r="F48" s="8">
        <v>8750000</v>
      </c>
    </row>
    <row r="49" spans="1:6" x14ac:dyDescent="0.2">
      <c r="A49" s="7" t="s">
        <v>40</v>
      </c>
      <c r="B49" s="7" t="s">
        <v>133</v>
      </c>
      <c r="C49" s="7"/>
      <c r="D49" s="7"/>
      <c r="E49" s="7"/>
      <c r="F49" s="8">
        <v>8250000</v>
      </c>
    </row>
    <row r="50" spans="1:6" x14ac:dyDescent="0.2">
      <c r="A50" s="7" t="s">
        <v>42</v>
      </c>
      <c r="B50" s="7" t="s">
        <v>84</v>
      </c>
      <c r="C50" s="7"/>
      <c r="D50" s="7"/>
      <c r="E50" s="7"/>
      <c r="F50" s="8">
        <v>7800000</v>
      </c>
    </row>
    <row r="51" spans="1:6" x14ac:dyDescent="0.2">
      <c r="A51" s="7" t="s">
        <v>40</v>
      </c>
      <c r="B51" s="7" t="s">
        <v>85</v>
      </c>
      <c r="C51" s="7"/>
      <c r="D51" s="7"/>
      <c r="E51" s="7"/>
      <c r="F51" s="8">
        <v>7750000</v>
      </c>
    </row>
    <row r="52" spans="1:6" x14ac:dyDescent="0.2">
      <c r="A52" s="7" t="s">
        <v>42</v>
      </c>
      <c r="B52" s="7" t="s">
        <v>86</v>
      </c>
      <c r="C52" s="7"/>
      <c r="D52" s="7"/>
      <c r="E52" s="7"/>
      <c r="F52" s="8">
        <v>7250000</v>
      </c>
    </row>
    <row r="53" spans="1:6" x14ac:dyDescent="0.2">
      <c r="A53" s="7" t="s">
        <v>40</v>
      </c>
      <c r="B53" s="7" t="s">
        <v>87</v>
      </c>
      <c r="C53" s="7"/>
      <c r="D53" s="7"/>
      <c r="E53" s="7"/>
      <c r="F53" s="8">
        <v>7000000</v>
      </c>
    </row>
    <row r="54" spans="1:6" x14ac:dyDescent="0.2">
      <c r="A54" s="7" t="s">
        <v>40</v>
      </c>
      <c r="B54" s="7" t="s">
        <v>88</v>
      </c>
      <c r="C54" s="7"/>
      <c r="D54" s="7"/>
      <c r="E54" s="7"/>
      <c r="F54" s="8">
        <v>6500000</v>
      </c>
    </row>
    <row r="55" spans="1:6" x14ac:dyDescent="0.2">
      <c r="A55" s="7" t="s">
        <v>40</v>
      </c>
      <c r="B55" s="7" t="s">
        <v>89</v>
      </c>
      <c r="C55" s="7"/>
      <c r="D55" s="7"/>
      <c r="E55" s="7"/>
      <c r="F55" s="8">
        <v>6250000</v>
      </c>
    </row>
    <row r="56" spans="1:6" x14ac:dyDescent="0.2">
      <c r="A56" s="7" t="s">
        <v>40</v>
      </c>
      <c r="B56" s="7" t="s">
        <v>90</v>
      </c>
      <c r="C56" s="7"/>
      <c r="D56" s="7"/>
      <c r="E56" s="7"/>
      <c r="F56" s="8">
        <v>6000000</v>
      </c>
    </row>
    <row r="57" spans="1:6" x14ac:dyDescent="0.2">
      <c r="A57" s="7" t="s">
        <v>42</v>
      </c>
      <c r="B57" s="7" t="s">
        <v>91</v>
      </c>
      <c r="C57" s="7"/>
      <c r="D57" s="7"/>
      <c r="E57" s="7"/>
      <c r="F57" s="8">
        <v>5725000</v>
      </c>
    </row>
    <row r="58" spans="1:6" x14ac:dyDescent="0.2">
      <c r="A58" s="7" t="s">
        <v>40</v>
      </c>
      <c r="B58" s="7" t="s">
        <v>136</v>
      </c>
      <c r="C58" s="7"/>
      <c r="D58" s="7"/>
      <c r="E58" s="7"/>
      <c r="F58" s="8">
        <v>5500000</v>
      </c>
    </row>
    <row r="59" spans="1:6" x14ac:dyDescent="0.2">
      <c r="A59" s="7" t="s">
        <v>41</v>
      </c>
      <c r="B59" s="7" t="s">
        <v>138</v>
      </c>
      <c r="C59" s="7"/>
      <c r="D59" s="7"/>
      <c r="E59" s="7"/>
      <c r="F59" s="8">
        <v>4900000</v>
      </c>
    </row>
    <row r="60" spans="1:6" x14ac:dyDescent="0.2">
      <c r="A60" s="7" t="s">
        <v>40</v>
      </c>
      <c r="B60" s="7" t="s">
        <v>92</v>
      </c>
      <c r="C60" s="7"/>
      <c r="D60" s="7"/>
      <c r="E60" s="7"/>
      <c r="F60" s="8">
        <v>4750000</v>
      </c>
    </row>
    <row r="61" spans="1:6" x14ac:dyDescent="0.2">
      <c r="A61" s="7" t="s">
        <v>42</v>
      </c>
      <c r="B61" s="7" t="s">
        <v>139</v>
      </c>
      <c r="C61" s="7"/>
      <c r="D61" s="7"/>
      <c r="E61" s="7"/>
      <c r="F61" s="8">
        <v>4000000</v>
      </c>
    </row>
    <row r="62" spans="1:6" x14ac:dyDescent="0.2">
      <c r="A62" s="7" t="s">
        <v>41</v>
      </c>
      <c r="B62" s="7" t="s">
        <v>140</v>
      </c>
      <c r="C62" s="7"/>
      <c r="D62" s="7"/>
      <c r="E62" s="7"/>
      <c r="F62" s="8">
        <v>4000000</v>
      </c>
    </row>
    <row r="63" spans="1:6" x14ac:dyDescent="0.2">
      <c r="A63" s="7" t="s">
        <v>40</v>
      </c>
      <c r="B63" s="7" t="s">
        <v>141</v>
      </c>
      <c r="C63" s="7"/>
      <c r="D63" s="7"/>
      <c r="E63" s="7"/>
      <c r="F63" s="8">
        <v>4000000</v>
      </c>
    </row>
    <row r="64" spans="1:6" x14ac:dyDescent="0.2">
      <c r="A64" s="7" t="s">
        <v>40</v>
      </c>
      <c r="B64" s="7" t="s">
        <v>93</v>
      </c>
      <c r="C64" s="7"/>
      <c r="D64" s="7"/>
      <c r="E64" s="7"/>
      <c r="F64" s="8">
        <v>3750000</v>
      </c>
    </row>
    <row r="65" spans="1:6" x14ac:dyDescent="0.2">
      <c r="A65" s="7" t="s">
        <v>40</v>
      </c>
      <c r="B65" s="7" t="s">
        <v>94</v>
      </c>
      <c r="C65" s="7"/>
      <c r="D65" s="7"/>
      <c r="E65" s="7"/>
      <c r="F65" s="8">
        <v>3450000</v>
      </c>
    </row>
    <row r="66" spans="1:6" x14ac:dyDescent="0.2">
      <c r="A66" s="7" t="s">
        <v>41</v>
      </c>
      <c r="B66" s="7" t="s">
        <v>95</v>
      </c>
      <c r="C66" s="7"/>
      <c r="D66" s="7"/>
      <c r="E66" s="7"/>
      <c r="F66" s="8">
        <v>3400000</v>
      </c>
    </row>
    <row r="67" spans="1:6" x14ac:dyDescent="0.2">
      <c r="A67" s="7" t="s">
        <v>40</v>
      </c>
      <c r="B67" s="7" t="s">
        <v>96</v>
      </c>
      <c r="C67" s="7"/>
      <c r="D67" s="7"/>
      <c r="E67" s="7"/>
      <c r="F67" s="8">
        <v>3250000</v>
      </c>
    </row>
    <row r="68" spans="1:6" x14ac:dyDescent="0.2">
      <c r="A68" s="7" t="s">
        <v>40</v>
      </c>
      <c r="B68" s="7" t="s">
        <v>97</v>
      </c>
      <c r="C68" s="7"/>
      <c r="D68" s="7"/>
      <c r="E68" s="7"/>
      <c r="F68" s="8">
        <v>3250000</v>
      </c>
    </row>
    <row r="69" spans="1:6" x14ac:dyDescent="0.2">
      <c r="A69" s="7" t="s">
        <v>41</v>
      </c>
      <c r="B69" s="7" t="s">
        <v>98</v>
      </c>
      <c r="C69" s="7"/>
      <c r="D69" s="7"/>
      <c r="E69" s="7"/>
      <c r="F69" s="8">
        <v>3250000</v>
      </c>
    </row>
    <row r="70" spans="1:6" x14ac:dyDescent="0.2">
      <c r="A70" s="7" t="s">
        <v>40</v>
      </c>
      <c r="B70" s="7" t="s">
        <v>142</v>
      </c>
      <c r="C70" s="7"/>
      <c r="D70" s="7"/>
      <c r="E70" s="7"/>
      <c r="F70" s="8">
        <v>3100000</v>
      </c>
    </row>
    <row r="71" spans="1:6" x14ac:dyDescent="0.2">
      <c r="A71" s="7" t="s">
        <v>40</v>
      </c>
      <c r="B71" s="7" t="s">
        <v>99</v>
      </c>
      <c r="C71" s="7"/>
      <c r="D71" s="7"/>
      <c r="E71" s="7"/>
      <c r="F71" s="8">
        <v>3070000</v>
      </c>
    </row>
    <row r="72" spans="1:6" x14ac:dyDescent="0.2">
      <c r="A72" s="7" t="s">
        <v>40</v>
      </c>
      <c r="B72" s="7" t="s">
        <v>143</v>
      </c>
      <c r="C72" s="7"/>
      <c r="D72" s="7"/>
      <c r="E72" s="7"/>
      <c r="F72" s="8">
        <v>2900000</v>
      </c>
    </row>
    <row r="73" spans="1:6" x14ac:dyDescent="0.2">
      <c r="A73" s="7" t="s">
        <v>41</v>
      </c>
      <c r="B73" s="7" t="s">
        <v>100</v>
      </c>
      <c r="C73" s="7"/>
      <c r="D73" s="7"/>
      <c r="E73" s="7"/>
      <c r="F73" s="8">
        <v>2800000</v>
      </c>
    </row>
    <row r="74" spans="1:6" x14ac:dyDescent="0.2">
      <c r="A74" s="7" t="s">
        <v>41</v>
      </c>
      <c r="B74" s="7" t="s">
        <v>144</v>
      </c>
      <c r="C74" s="7"/>
      <c r="D74" s="7"/>
      <c r="E74" s="7"/>
      <c r="F74" s="8">
        <v>2750000</v>
      </c>
    </row>
    <row r="75" spans="1:6" x14ac:dyDescent="0.2">
      <c r="A75" s="7" t="s">
        <v>40</v>
      </c>
      <c r="B75" s="7" t="s">
        <v>101</v>
      </c>
      <c r="C75" s="7"/>
      <c r="D75" s="7"/>
      <c r="E75" s="7"/>
      <c r="F75" s="8">
        <v>2500000</v>
      </c>
    </row>
    <row r="76" spans="1:6" x14ac:dyDescent="0.2">
      <c r="A76" s="7" t="s">
        <v>40</v>
      </c>
      <c r="B76" s="7" t="s">
        <v>102</v>
      </c>
      <c r="C76" s="7"/>
      <c r="D76" s="7"/>
      <c r="E76" s="7"/>
      <c r="F76" s="8">
        <v>2250000</v>
      </c>
    </row>
    <row r="77" spans="1:6" x14ac:dyDescent="0.2">
      <c r="A77" s="7" t="s">
        <v>42</v>
      </c>
      <c r="B77" s="7" t="s">
        <v>103</v>
      </c>
      <c r="C77" s="7"/>
      <c r="D77" s="7"/>
      <c r="E77" s="7"/>
      <c r="F77" s="8">
        <v>2250000</v>
      </c>
    </row>
    <row r="78" spans="1:6" x14ac:dyDescent="0.2">
      <c r="A78" s="7" t="s">
        <v>41</v>
      </c>
      <c r="B78" s="7" t="s">
        <v>104</v>
      </c>
      <c r="C78" s="7"/>
      <c r="D78" s="7"/>
      <c r="E78" s="7"/>
      <c r="F78" s="8">
        <v>2250000</v>
      </c>
    </row>
    <row r="79" spans="1:6" x14ac:dyDescent="0.2">
      <c r="A79" s="7" t="s">
        <v>40</v>
      </c>
      <c r="B79" s="7" t="s">
        <v>105</v>
      </c>
      <c r="C79" s="7"/>
      <c r="D79" s="7"/>
      <c r="E79" s="7"/>
      <c r="F79" s="8">
        <v>1900000</v>
      </c>
    </row>
    <row r="80" spans="1:6" x14ac:dyDescent="0.2">
      <c r="A80" s="7" t="s">
        <v>40</v>
      </c>
      <c r="B80" s="7" t="s">
        <v>106</v>
      </c>
      <c r="C80" s="7"/>
      <c r="D80" s="7"/>
      <c r="E80" s="7"/>
      <c r="F80" s="8">
        <v>1800000</v>
      </c>
    </row>
    <row r="81" spans="1:6" x14ac:dyDescent="0.2">
      <c r="A81" s="7" t="s">
        <v>42</v>
      </c>
      <c r="B81" s="7" t="s">
        <v>146</v>
      </c>
      <c r="C81" s="7"/>
      <c r="D81" s="7"/>
      <c r="E81" s="7"/>
      <c r="F81" s="8">
        <v>1500000</v>
      </c>
    </row>
    <row r="82" spans="1:6" x14ac:dyDescent="0.2">
      <c r="A82" s="7" t="s">
        <v>40</v>
      </c>
      <c r="B82" s="7" t="s">
        <v>147</v>
      </c>
      <c r="C82" s="7"/>
      <c r="D82" s="7"/>
      <c r="E82" s="7"/>
      <c r="F82" s="8">
        <v>1400000</v>
      </c>
    </row>
    <row r="83" spans="1:6" x14ac:dyDescent="0.2">
      <c r="A83" s="7" t="s">
        <v>42</v>
      </c>
      <c r="B83" s="7" t="s">
        <v>107</v>
      </c>
      <c r="C83" s="7"/>
      <c r="D83" s="7"/>
      <c r="E83" s="7"/>
      <c r="F83" s="8">
        <v>1250000</v>
      </c>
    </row>
    <row r="84" spans="1:6" x14ac:dyDescent="0.2">
      <c r="A84" s="7" t="s">
        <v>40</v>
      </c>
      <c r="B84" s="7" t="s">
        <v>148</v>
      </c>
      <c r="C84" s="7"/>
      <c r="D84" s="7"/>
      <c r="E84" s="7"/>
      <c r="F84" s="8">
        <v>1250000</v>
      </c>
    </row>
    <row r="85" spans="1:6" x14ac:dyDescent="0.2">
      <c r="A85" s="7" t="s">
        <v>42</v>
      </c>
      <c r="B85" s="7" t="s">
        <v>149</v>
      </c>
      <c r="C85" s="7"/>
      <c r="D85" s="7"/>
      <c r="E85" s="7"/>
      <c r="F85" s="8">
        <v>1250000</v>
      </c>
    </row>
    <row r="86" spans="1:6" x14ac:dyDescent="0.2">
      <c r="A86" s="7" t="s">
        <v>40</v>
      </c>
      <c r="B86" s="7" t="s">
        <v>150</v>
      </c>
      <c r="C86" s="7"/>
      <c r="D86" s="7"/>
      <c r="E86" s="7"/>
      <c r="F86" s="8">
        <v>1250000</v>
      </c>
    </row>
    <row r="87" spans="1:6" x14ac:dyDescent="0.2">
      <c r="A87" s="7" t="s">
        <v>40</v>
      </c>
      <c r="B87" s="7" t="s">
        <v>90</v>
      </c>
      <c r="C87" s="7"/>
      <c r="D87" s="7"/>
      <c r="E87" s="7"/>
      <c r="F87" s="8">
        <v>1100000</v>
      </c>
    </row>
    <row r="88" spans="1:6" x14ac:dyDescent="0.2">
      <c r="A88" s="7" t="s">
        <v>40</v>
      </c>
      <c r="B88" s="7" t="s">
        <v>151</v>
      </c>
      <c r="C88" s="7"/>
      <c r="D88" s="7"/>
      <c r="E88" s="7"/>
      <c r="F88" s="8">
        <v>1000000</v>
      </c>
    </row>
    <row r="89" spans="1:6" x14ac:dyDescent="0.2">
      <c r="A89" s="7" t="s">
        <v>40</v>
      </c>
      <c r="B89" s="7" t="s">
        <v>108</v>
      </c>
      <c r="C89" s="7"/>
      <c r="D89" s="7"/>
      <c r="E89" s="7"/>
      <c r="F89" s="8">
        <v>1000000</v>
      </c>
    </row>
    <row r="90" spans="1:6" x14ac:dyDescent="0.2">
      <c r="A90" s="7" t="s">
        <v>42</v>
      </c>
      <c r="B90" s="7" t="s">
        <v>109</v>
      </c>
      <c r="C90" s="7"/>
      <c r="D90" s="7"/>
      <c r="E90" s="7"/>
      <c r="F90" s="8">
        <v>1000000</v>
      </c>
    </row>
    <row r="91" spans="1:6" x14ac:dyDescent="0.2">
      <c r="A91" s="7" t="s">
        <v>41</v>
      </c>
      <c r="B91" s="7" t="s">
        <v>110</v>
      </c>
      <c r="C91" s="10"/>
      <c r="D91" s="10"/>
      <c r="E91" s="10"/>
      <c r="F91" s="9">
        <v>1000000</v>
      </c>
    </row>
    <row r="92" spans="1:6" ht="13.5" thickBot="1" x14ac:dyDescent="0.25">
      <c r="B92" s="3" t="s">
        <v>47</v>
      </c>
      <c r="C92" s="14">
        <f>SUM(C3:C91)</f>
        <v>65750000</v>
      </c>
      <c r="D92" s="14">
        <f>SUM(D3:D91)</f>
        <v>81000000</v>
      </c>
      <c r="E92" s="14">
        <f>SUM(E3:E91)</f>
        <v>61521446</v>
      </c>
      <c r="F92" s="14">
        <f>SUM(F3:F91)</f>
        <v>1226495000</v>
      </c>
    </row>
    <row r="93" spans="1:6" ht="13.5" thickTop="1" x14ac:dyDescent="0.2">
      <c r="F93" s="2"/>
    </row>
    <row r="94" spans="1:6" x14ac:dyDescent="0.2">
      <c r="F94" s="2"/>
    </row>
    <row r="95" spans="1:6" x14ac:dyDescent="0.2">
      <c r="F95" s="2"/>
    </row>
    <row r="96" spans="1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</sheetData>
  <phoneticPr fontId="0" type="noConversion"/>
  <printOptions horizontalCentered="1"/>
  <pageMargins left="0.15" right="0.15" top="0.55000000000000004" bottom="0.28000000000000003" header="0.5" footer="0.16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18"/>
  <sheetViews>
    <sheetView workbookViewId="0">
      <pane ySplit="2" topLeftCell="A3" activePane="bottomLeft" state="frozen"/>
      <selection activeCell="A11" sqref="A11"/>
      <selection pane="bottomLeft" activeCell="F2" sqref="F2"/>
    </sheetView>
  </sheetViews>
  <sheetFormatPr defaultRowHeight="12.75" x14ac:dyDescent="0.2"/>
  <cols>
    <col min="1" max="1" width="7.28515625" bestFit="1" customWidth="1"/>
    <col min="2" max="2" width="41.85546875" bestFit="1" customWidth="1"/>
    <col min="3" max="3" width="13.140625" bestFit="1" customWidth="1"/>
    <col min="4" max="4" width="15.85546875" bestFit="1" customWidth="1"/>
    <col min="5" max="5" width="11.42578125" bestFit="1" customWidth="1"/>
    <col min="6" max="6" width="19.85546875" bestFit="1" customWidth="1"/>
  </cols>
  <sheetData>
    <row r="2" spans="1:6" s="1" customFormat="1" x14ac:dyDescent="0.2">
      <c r="A2" s="4" t="s">
        <v>8</v>
      </c>
      <c r="B2" s="4" t="s">
        <v>0</v>
      </c>
      <c r="C2" s="4" t="s">
        <v>1</v>
      </c>
      <c r="D2" s="4" t="s">
        <v>2</v>
      </c>
      <c r="E2" s="4" t="s">
        <v>44</v>
      </c>
      <c r="F2" s="4" t="s">
        <v>45</v>
      </c>
    </row>
    <row r="3" spans="1:6" x14ac:dyDescent="0.2">
      <c r="A3" s="5" t="s">
        <v>40</v>
      </c>
      <c r="B3" s="5" t="s">
        <v>3</v>
      </c>
      <c r="C3" s="6"/>
      <c r="D3" s="6">
        <v>15659025</v>
      </c>
      <c r="E3" s="6"/>
      <c r="F3" s="6"/>
    </row>
    <row r="4" spans="1:6" x14ac:dyDescent="0.2">
      <c r="A4" s="7" t="s">
        <v>40</v>
      </c>
      <c r="B4" s="7" t="s">
        <v>4</v>
      </c>
      <c r="C4" s="8">
        <v>47500000</v>
      </c>
      <c r="D4" s="8"/>
      <c r="E4" s="8"/>
      <c r="F4" s="8"/>
    </row>
    <row r="5" spans="1:6" x14ac:dyDescent="0.2">
      <c r="A5" s="7" t="s">
        <v>40</v>
      </c>
      <c r="B5" s="7" t="s">
        <v>5</v>
      </c>
      <c r="C5" s="8">
        <v>23250000</v>
      </c>
      <c r="D5" s="8"/>
      <c r="E5" s="8"/>
      <c r="F5" s="8"/>
    </row>
    <row r="6" spans="1:6" x14ac:dyDescent="0.2">
      <c r="A6" s="7" t="s">
        <v>40</v>
      </c>
      <c r="B6" s="7" t="s">
        <v>6</v>
      </c>
      <c r="C6" s="8">
        <v>22250000</v>
      </c>
      <c r="D6" s="8"/>
      <c r="E6" s="8"/>
      <c r="F6" s="8"/>
    </row>
    <row r="7" spans="1:6" x14ac:dyDescent="0.2">
      <c r="A7" s="7" t="s">
        <v>41</v>
      </c>
      <c r="B7" s="7" t="s">
        <v>7</v>
      </c>
      <c r="C7" s="8">
        <v>20500000</v>
      </c>
      <c r="D7" s="8"/>
      <c r="E7" s="8">
        <v>20250000</v>
      </c>
      <c r="F7" s="8"/>
    </row>
    <row r="8" spans="1:6" x14ac:dyDescent="0.2">
      <c r="A8" s="7" t="s">
        <v>42</v>
      </c>
      <c r="B8" s="7" t="s">
        <v>6</v>
      </c>
      <c r="C8" s="8">
        <v>12250000</v>
      </c>
      <c r="D8" s="8"/>
      <c r="E8" s="8"/>
      <c r="F8" s="8"/>
    </row>
    <row r="9" spans="1:6" x14ac:dyDescent="0.2">
      <c r="A9" s="7" t="s">
        <v>40</v>
      </c>
      <c r="B9" s="7" t="s">
        <v>9</v>
      </c>
      <c r="C9" s="8">
        <v>9500000</v>
      </c>
      <c r="D9" s="8"/>
      <c r="E9" s="8"/>
      <c r="F9" s="8"/>
    </row>
    <row r="10" spans="1:6" x14ac:dyDescent="0.2">
      <c r="A10" s="7" t="s">
        <v>40</v>
      </c>
      <c r="B10" s="7" t="s">
        <v>10</v>
      </c>
      <c r="C10" s="8"/>
      <c r="D10" s="8">
        <v>8000000</v>
      </c>
      <c r="E10" s="8"/>
      <c r="F10" s="8">
        <v>1100000</v>
      </c>
    </row>
    <row r="11" spans="1:6" x14ac:dyDescent="0.2">
      <c r="A11" s="7" t="s">
        <v>41</v>
      </c>
      <c r="B11" s="7" t="s">
        <v>11</v>
      </c>
      <c r="C11" s="8">
        <v>7621383</v>
      </c>
      <c r="D11" s="8"/>
      <c r="E11" s="8"/>
      <c r="F11" s="8"/>
    </row>
    <row r="12" spans="1:6" x14ac:dyDescent="0.2">
      <c r="A12" s="7" t="s">
        <v>40</v>
      </c>
      <c r="B12" s="7" t="s">
        <v>12</v>
      </c>
      <c r="C12" s="8">
        <v>7400000</v>
      </c>
      <c r="D12" s="8"/>
      <c r="E12" s="8"/>
      <c r="F12" s="8"/>
    </row>
    <row r="13" spans="1:6" x14ac:dyDescent="0.2">
      <c r="A13" s="7" t="s">
        <v>42</v>
      </c>
      <c r="B13" s="7" t="s">
        <v>13</v>
      </c>
      <c r="C13" s="8"/>
      <c r="D13" s="8">
        <v>6500000</v>
      </c>
      <c r="E13" s="8"/>
      <c r="F13" s="8"/>
    </row>
    <row r="14" spans="1:6" x14ac:dyDescent="0.2">
      <c r="A14" s="7" t="s">
        <v>42</v>
      </c>
      <c r="B14" s="7" t="s">
        <v>14</v>
      </c>
      <c r="C14" s="8">
        <v>6250000</v>
      </c>
      <c r="D14" s="8"/>
      <c r="E14" s="8"/>
      <c r="F14" s="8"/>
    </row>
    <row r="15" spans="1:6" x14ac:dyDescent="0.2">
      <c r="A15" s="7" t="s">
        <v>42</v>
      </c>
      <c r="B15" s="7" t="s">
        <v>15</v>
      </c>
      <c r="C15" s="8"/>
      <c r="D15" s="8">
        <v>5750000</v>
      </c>
      <c r="E15" s="8"/>
      <c r="F15" s="8"/>
    </row>
    <row r="16" spans="1:6" x14ac:dyDescent="0.2">
      <c r="A16" s="7" t="s">
        <v>40</v>
      </c>
      <c r="B16" s="7" t="s">
        <v>16</v>
      </c>
      <c r="C16" s="8"/>
      <c r="D16" s="8">
        <v>5500000</v>
      </c>
      <c r="E16" s="8"/>
      <c r="F16" s="8"/>
    </row>
    <row r="17" spans="1:6" x14ac:dyDescent="0.2">
      <c r="A17" s="7" t="s">
        <v>40</v>
      </c>
      <c r="B17" s="7" t="s">
        <v>17</v>
      </c>
      <c r="C17" s="8"/>
      <c r="D17" s="8">
        <v>4800000</v>
      </c>
      <c r="E17" s="8"/>
      <c r="F17" s="8"/>
    </row>
    <row r="18" spans="1:6" x14ac:dyDescent="0.2">
      <c r="A18" s="7" t="s">
        <v>40</v>
      </c>
      <c r="B18" s="7" t="s">
        <v>18</v>
      </c>
      <c r="C18" s="8">
        <v>3500000</v>
      </c>
      <c r="D18" s="8"/>
      <c r="E18" s="8"/>
      <c r="F18" s="8"/>
    </row>
    <row r="19" spans="1:6" x14ac:dyDescent="0.2">
      <c r="A19" s="7" t="s">
        <v>40</v>
      </c>
      <c r="B19" s="7" t="s">
        <v>19</v>
      </c>
      <c r="C19" s="8">
        <v>3500000</v>
      </c>
      <c r="D19" s="8"/>
      <c r="E19" s="8"/>
      <c r="F19" s="8"/>
    </row>
    <row r="20" spans="1:6" x14ac:dyDescent="0.2">
      <c r="A20" s="7" t="s">
        <v>40</v>
      </c>
      <c r="B20" s="7" t="s">
        <v>20</v>
      </c>
      <c r="C20" s="8"/>
      <c r="D20" s="8">
        <v>3500000</v>
      </c>
      <c r="E20" s="8"/>
      <c r="F20" s="8"/>
    </row>
    <row r="21" spans="1:6" x14ac:dyDescent="0.2">
      <c r="A21" s="7" t="s">
        <v>42</v>
      </c>
      <c r="B21" s="7" t="s">
        <v>21</v>
      </c>
      <c r="C21" s="8">
        <v>3000000</v>
      </c>
      <c r="D21" s="8"/>
      <c r="E21" s="8"/>
      <c r="F21" s="8"/>
    </row>
    <row r="22" spans="1:6" x14ac:dyDescent="0.2">
      <c r="A22" s="7" t="s">
        <v>42</v>
      </c>
      <c r="B22" s="7" t="s">
        <v>22</v>
      </c>
      <c r="C22" s="8"/>
      <c r="D22" s="8">
        <v>3000000</v>
      </c>
      <c r="E22" s="8"/>
      <c r="F22" s="8"/>
    </row>
    <row r="23" spans="1:6" x14ac:dyDescent="0.2">
      <c r="A23" s="7" t="s">
        <v>40</v>
      </c>
      <c r="B23" s="7" t="s">
        <v>23</v>
      </c>
      <c r="C23" s="8">
        <v>2800000</v>
      </c>
      <c r="D23" s="8"/>
      <c r="E23" s="8"/>
      <c r="F23" s="8"/>
    </row>
    <row r="24" spans="1:6" x14ac:dyDescent="0.2">
      <c r="A24" s="7" t="s">
        <v>40</v>
      </c>
      <c r="B24" s="7" t="s">
        <v>24</v>
      </c>
      <c r="C24" s="8"/>
      <c r="D24" s="8">
        <v>2500000</v>
      </c>
      <c r="E24" s="8"/>
      <c r="F24" s="8"/>
    </row>
    <row r="25" spans="1:6" x14ac:dyDescent="0.2">
      <c r="A25" s="7" t="s">
        <v>40</v>
      </c>
      <c r="B25" s="7" t="s">
        <v>25</v>
      </c>
      <c r="C25" s="8"/>
      <c r="D25" s="8">
        <v>2500000</v>
      </c>
      <c r="E25" s="8"/>
      <c r="F25" s="8"/>
    </row>
    <row r="26" spans="1:6" x14ac:dyDescent="0.2">
      <c r="A26" s="7" t="s">
        <v>42</v>
      </c>
      <c r="B26" s="7" t="s">
        <v>26</v>
      </c>
      <c r="C26" s="8">
        <v>2500000</v>
      </c>
      <c r="D26" s="8"/>
      <c r="E26" s="8"/>
      <c r="F26" s="8"/>
    </row>
    <row r="27" spans="1:6" x14ac:dyDescent="0.2">
      <c r="A27" s="7" t="s">
        <v>42</v>
      </c>
      <c r="B27" s="7" t="s">
        <v>27</v>
      </c>
      <c r="C27" s="8"/>
      <c r="D27" s="8">
        <v>2000000</v>
      </c>
      <c r="E27" s="8"/>
      <c r="F27" s="8"/>
    </row>
    <row r="28" spans="1:6" x14ac:dyDescent="0.2">
      <c r="A28" s="7" t="s">
        <v>40</v>
      </c>
      <c r="B28" s="7" t="s">
        <v>28</v>
      </c>
      <c r="C28" s="8"/>
      <c r="D28" s="8">
        <v>2000000</v>
      </c>
      <c r="E28" s="8"/>
      <c r="F28" s="8"/>
    </row>
    <row r="29" spans="1:6" x14ac:dyDescent="0.2">
      <c r="A29" s="7" t="s">
        <v>40</v>
      </c>
      <c r="B29" s="7" t="s">
        <v>29</v>
      </c>
      <c r="C29" s="8"/>
      <c r="D29" s="8">
        <v>2000000</v>
      </c>
      <c r="E29" s="8"/>
      <c r="F29" s="8"/>
    </row>
    <row r="30" spans="1:6" x14ac:dyDescent="0.2">
      <c r="A30" s="7" t="s">
        <v>40</v>
      </c>
      <c r="B30" s="7" t="s">
        <v>30</v>
      </c>
      <c r="C30" s="8">
        <v>1750000</v>
      </c>
      <c r="D30" s="8"/>
      <c r="E30" s="8"/>
      <c r="F30" s="8"/>
    </row>
    <row r="31" spans="1:6" x14ac:dyDescent="0.2">
      <c r="A31" s="7" t="s">
        <v>40</v>
      </c>
      <c r="B31" s="7" t="s">
        <v>31</v>
      </c>
      <c r="C31" s="8">
        <v>1500000</v>
      </c>
      <c r="D31" s="8"/>
      <c r="E31" s="8"/>
      <c r="F31" s="8"/>
    </row>
    <row r="32" spans="1:6" x14ac:dyDescent="0.2">
      <c r="A32" s="7" t="s">
        <v>40</v>
      </c>
      <c r="B32" s="7" t="s">
        <v>32</v>
      </c>
      <c r="C32" s="8">
        <v>1500000</v>
      </c>
      <c r="D32" s="8"/>
      <c r="E32" s="8"/>
      <c r="F32" s="8"/>
    </row>
    <row r="33" spans="1:6" x14ac:dyDescent="0.2">
      <c r="A33" s="7" t="s">
        <v>40</v>
      </c>
      <c r="B33" s="7" t="s">
        <v>33</v>
      </c>
      <c r="C33" s="8"/>
      <c r="D33" s="8">
        <v>1300000</v>
      </c>
      <c r="E33" s="8"/>
      <c r="F33" s="8"/>
    </row>
    <row r="34" spans="1:6" x14ac:dyDescent="0.2">
      <c r="A34" s="7" t="s">
        <v>40</v>
      </c>
      <c r="B34" s="7" t="s">
        <v>34</v>
      </c>
      <c r="C34" s="8">
        <v>1250000</v>
      </c>
      <c r="D34" s="8"/>
      <c r="E34" s="8"/>
      <c r="F34" s="8"/>
    </row>
    <row r="35" spans="1:6" x14ac:dyDescent="0.2">
      <c r="A35" s="7" t="s">
        <v>40</v>
      </c>
      <c r="B35" s="7" t="s">
        <v>35</v>
      </c>
      <c r="C35" s="8"/>
      <c r="D35" s="8">
        <v>1250000</v>
      </c>
      <c r="E35" s="8"/>
      <c r="F35" s="8"/>
    </row>
    <row r="36" spans="1:6" x14ac:dyDescent="0.2">
      <c r="A36" s="7" t="s">
        <v>40</v>
      </c>
      <c r="B36" s="7" t="s">
        <v>43</v>
      </c>
      <c r="C36" s="8"/>
      <c r="D36" s="8">
        <v>1000000</v>
      </c>
      <c r="E36" s="8"/>
      <c r="F36" s="8"/>
    </row>
    <row r="37" spans="1:6" x14ac:dyDescent="0.2">
      <c r="A37" s="7" t="s">
        <v>41</v>
      </c>
      <c r="B37" s="7" t="s">
        <v>36</v>
      </c>
      <c r="C37" s="8"/>
      <c r="D37" s="8">
        <v>1000000</v>
      </c>
      <c r="E37" s="8"/>
      <c r="F37" s="8"/>
    </row>
    <row r="38" spans="1:6" x14ac:dyDescent="0.2">
      <c r="A38" s="7" t="s">
        <v>40</v>
      </c>
      <c r="B38" s="7" t="s">
        <v>37</v>
      </c>
      <c r="C38" s="8"/>
      <c r="D38" s="8">
        <v>1000000</v>
      </c>
      <c r="E38" s="8"/>
      <c r="F38" s="8"/>
    </row>
    <row r="39" spans="1:6" x14ac:dyDescent="0.2">
      <c r="A39" s="7" t="s">
        <v>40</v>
      </c>
      <c r="B39" s="7" t="s">
        <v>38</v>
      </c>
      <c r="C39" s="8">
        <v>1000000</v>
      </c>
      <c r="D39" s="8"/>
      <c r="E39" s="8"/>
      <c r="F39" s="8"/>
    </row>
    <row r="40" spans="1:6" x14ac:dyDescent="0.2">
      <c r="A40" s="7" t="s">
        <v>40</v>
      </c>
      <c r="B40" s="7" t="s">
        <v>39</v>
      </c>
      <c r="C40" s="8"/>
      <c r="D40" s="8">
        <v>1000000</v>
      </c>
      <c r="E40" s="8"/>
      <c r="F40" s="8"/>
    </row>
    <row r="41" spans="1:6" x14ac:dyDescent="0.2">
      <c r="A41" s="7" t="s">
        <v>46</v>
      </c>
      <c r="B41" s="7" t="s">
        <v>48</v>
      </c>
      <c r="C41" s="8">
        <f>500000+500000+500000</f>
        <v>1500000</v>
      </c>
      <c r="D41" s="8">
        <f>750000+700000+700000+500000+500000+500000+400000+300000</f>
        <v>4350000</v>
      </c>
      <c r="E41" s="8"/>
      <c r="F41" s="8"/>
    </row>
    <row r="42" spans="1:6" x14ac:dyDescent="0.2">
      <c r="A42" s="7" t="s">
        <v>42</v>
      </c>
      <c r="B42" s="7" t="s">
        <v>49</v>
      </c>
      <c r="C42" s="8"/>
      <c r="D42" s="7"/>
      <c r="E42" s="8"/>
      <c r="F42" s="8">
        <v>92500000</v>
      </c>
    </row>
    <row r="43" spans="1:6" x14ac:dyDescent="0.2">
      <c r="A43" s="7" t="s">
        <v>40</v>
      </c>
      <c r="B43" s="7" t="s">
        <v>50</v>
      </c>
      <c r="C43" s="8"/>
      <c r="D43" s="7"/>
      <c r="E43" s="8"/>
      <c r="F43" s="8">
        <v>61000000</v>
      </c>
    </row>
    <row r="44" spans="1:6" x14ac:dyDescent="0.2">
      <c r="A44" s="7" t="s">
        <v>42</v>
      </c>
      <c r="B44" s="7" t="s">
        <v>51</v>
      </c>
      <c r="C44" s="8"/>
      <c r="D44" s="7"/>
      <c r="E44" s="8"/>
      <c r="F44" s="8">
        <v>59000000</v>
      </c>
    </row>
    <row r="45" spans="1:6" x14ac:dyDescent="0.2">
      <c r="A45" s="7" t="s">
        <v>40</v>
      </c>
      <c r="B45" s="7" t="s">
        <v>52</v>
      </c>
      <c r="C45" s="7"/>
      <c r="D45" s="8"/>
      <c r="E45" s="8">
        <f>52000000-33500000</f>
        <v>18500000</v>
      </c>
      <c r="F45" s="8"/>
    </row>
    <row r="46" spans="1:6" x14ac:dyDescent="0.2">
      <c r="A46" s="7" t="s">
        <v>40</v>
      </c>
      <c r="B46" s="7" t="s">
        <v>51</v>
      </c>
      <c r="C46" s="8"/>
      <c r="D46" s="7"/>
      <c r="E46" s="8"/>
      <c r="F46" s="8">
        <v>50600000</v>
      </c>
    </row>
    <row r="47" spans="1:6" x14ac:dyDescent="0.2">
      <c r="A47" s="7" t="s">
        <v>40</v>
      </c>
      <c r="B47" s="7" t="s">
        <v>53</v>
      </c>
      <c r="C47" s="8"/>
      <c r="D47" s="8"/>
      <c r="E47" s="8">
        <v>2000000</v>
      </c>
      <c r="F47" s="8"/>
    </row>
    <row r="48" spans="1:6" x14ac:dyDescent="0.2">
      <c r="A48" s="7" t="s">
        <v>40</v>
      </c>
      <c r="B48" s="7" t="s">
        <v>54</v>
      </c>
      <c r="C48" s="8"/>
      <c r="D48" s="8"/>
      <c r="E48" s="8"/>
      <c r="F48" s="8">
        <v>18500000</v>
      </c>
    </row>
    <row r="49" spans="1:6" x14ac:dyDescent="0.2">
      <c r="A49" s="7" t="s">
        <v>41</v>
      </c>
      <c r="B49" s="7" t="s">
        <v>55</v>
      </c>
      <c r="C49" s="8"/>
      <c r="D49" s="8"/>
      <c r="E49" s="8"/>
      <c r="F49" s="8">
        <v>15500000</v>
      </c>
    </row>
    <row r="50" spans="1:6" x14ac:dyDescent="0.2">
      <c r="A50" s="7" t="s">
        <v>42</v>
      </c>
      <c r="B50" s="7" t="s">
        <v>56</v>
      </c>
      <c r="C50" s="8"/>
      <c r="D50" s="8"/>
      <c r="E50" s="8"/>
      <c r="F50" s="8">
        <v>11250000</v>
      </c>
    </row>
    <row r="51" spans="1:6" x14ac:dyDescent="0.2">
      <c r="A51" s="7" t="s">
        <v>40</v>
      </c>
      <c r="B51" s="7" t="s">
        <v>57</v>
      </c>
      <c r="C51" s="8"/>
      <c r="D51" s="8"/>
      <c r="E51" s="8">
        <v>11250000</v>
      </c>
      <c r="F51" s="8"/>
    </row>
    <row r="52" spans="1:6" x14ac:dyDescent="0.2">
      <c r="A52" s="7" t="s">
        <v>40</v>
      </c>
      <c r="B52" s="7" t="s">
        <v>58</v>
      </c>
      <c r="C52" s="8"/>
      <c r="D52" s="8"/>
      <c r="E52" s="8"/>
      <c r="F52" s="8">
        <v>8600000</v>
      </c>
    </row>
    <row r="53" spans="1:6" x14ac:dyDescent="0.2">
      <c r="A53" s="7" t="s">
        <v>40</v>
      </c>
      <c r="B53" s="7" t="s">
        <v>59</v>
      </c>
      <c r="C53" s="8"/>
      <c r="D53" s="8"/>
      <c r="E53" s="8">
        <v>6750000</v>
      </c>
      <c r="F53" s="8"/>
    </row>
    <row r="54" spans="1:6" x14ac:dyDescent="0.2">
      <c r="A54" s="7" t="s">
        <v>40</v>
      </c>
      <c r="B54" s="7" t="s">
        <v>60</v>
      </c>
      <c r="C54" s="8"/>
      <c r="D54" s="8"/>
      <c r="E54" s="8">
        <v>6500000</v>
      </c>
      <c r="F54" s="8"/>
    </row>
    <row r="55" spans="1:6" x14ac:dyDescent="0.2">
      <c r="A55" s="7" t="s">
        <v>41</v>
      </c>
      <c r="B55" s="7" t="s">
        <v>61</v>
      </c>
      <c r="C55" s="8"/>
      <c r="D55" s="8"/>
      <c r="E55" s="8"/>
      <c r="F55" s="8">
        <v>2750000</v>
      </c>
    </row>
    <row r="56" spans="1:6" x14ac:dyDescent="0.2">
      <c r="A56" s="7" t="s">
        <v>40</v>
      </c>
      <c r="B56" s="7" t="s">
        <v>62</v>
      </c>
      <c r="C56" s="8"/>
      <c r="D56" s="8"/>
      <c r="E56" s="8">
        <v>2000000</v>
      </c>
      <c r="F56" s="8"/>
    </row>
    <row r="57" spans="1:6" x14ac:dyDescent="0.2">
      <c r="A57" s="7" t="s">
        <v>41</v>
      </c>
      <c r="B57" s="7" t="s">
        <v>63</v>
      </c>
      <c r="C57" s="8"/>
      <c r="D57" s="8"/>
      <c r="E57" s="8">
        <v>2000000</v>
      </c>
      <c r="F57" s="8"/>
    </row>
    <row r="58" spans="1:6" x14ac:dyDescent="0.2">
      <c r="A58" s="7" t="s">
        <v>42</v>
      </c>
      <c r="B58" s="7" t="s">
        <v>65</v>
      </c>
      <c r="C58" s="8"/>
      <c r="D58" s="8"/>
      <c r="E58" s="8"/>
      <c r="F58" s="8">
        <v>1500000</v>
      </c>
    </row>
    <row r="59" spans="1:6" x14ac:dyDescent="0.2">
      <c r="A59" s="7" t="s">
        <v>40</v>
      </c>
      <c r="B59" s="7" t="s">
        <v>66</v>
      </c>
      <c r="C59" s="8"/>
      <c r="D59" s="8"/>
      <c r="E59" s="8"/>
      <c r="F59" s="8">
        <v>1500000</v>
      </c>
    </row>
    <row r="60" spans="1:6" x14ac:dyDescent="0.2">
      <c r="A60" s="7" t="s">
        <v>41</v>
      </c>
      <c r="B60" s="7" t="s">
        <v>67</v>
      </c>
      <c r="C60" s="8"/>
      <c r="D60" s="8"/>
      <c r="E60" s="8"/>
      <c r="F60" s="8">
        <v>1250000</v>
      </c>
    </row>
    <row r="61" spans="1:6" x14ac:dyDescent="0.2">
      <c r="A61" s="7" t="s">
        <v>40</v>
      </c>
      <c r="B61" s="7" t="s">
        <v>68</v>
      </c>
      <c r="C61" s="8"/>
      <c r="D61" s="8"/>
      <c r="E61" s="8">
        <v>1250000</v>
      </c>
      <c r="F61" s="8"/>
    </row>
    <row r="62" spans="1:6" x14ac:dyDescent="0.2">
      <c r="A62" s="7" t="s">
        <v>40</v>
      </c>
      <c r="B62" s="7" t="s">
        <v>69</v>
      </c>
      <c r="C62" s="8"/>
      <c r="D62" s="8"/>
      <c r="E62" s="8">
        <v>1250000</v>
      </c>
      <c r="F62" s="8"/>
    </row>
    <row r="63" spans="1:6" x14ac:dyDescent="0.2">
      <c r="A63" s="7" t="s">
        <v>42</v>
      </c>
      <c r="B63" s="7" t="s">
        <v>11</v>
      </c>
      <c r="C63" s="8"/>
      <c r="D63" s="8"/>
      <c r="E63" s="8">
        <v>1250000</v>
      </c>
      <c r="F63" s="8"/>
    </row>
    <row r="64" spans="1:6" x14ac:dyDescent="0.2">
      <c r="A64" s="7" t="s">
        <v>40</v>
      </c>
      <c r="B64" s="7" t="s">
        <v>70</v>
      </c>
      <c r="C64" s="8"/>
      <c r="D64" s="8"/>
      <c r="E64" s="8"/>
      <c r="F64" s="8">
        <v>1000000</v>
      </c>
    </row>
    <row r="65" spans="1:6" x14ac:dyDescent="0.2">
      <c r="A65" s="7" t="s">
        <v>41</v>
      </c>
      <c r="B65" s="7" t="s">
        <v>26</v>
      </c>
      <c r="C65" s="8"/>
      <c r="D65" s="8"/>
      <c r="E65" s="8"/>
      <c r="F65" s="8">
        <v>1000000</v>
      </c>
    </row>
    <row r="66" spans="1:6" x14ac:dyDescent="0.2">
      <c r="A66" s="7" t="s">
        <v>46</v>
      </c>
      <c r="B66" s="7" t="s">
        <v>64</v>
      </c>
      <c r="C66" s="8"/>
      <c r="D66" s="8"/>
      <c r="E66" s="8"/>
      <c r="F66" s="8"/>
    </row>
    <row r="67" spans="1:6" x14ac:dyDescent="0.2">
      <c r="A67" s="7"/>
      <c r="B67" s="7"/>
      <c r="C67" s="9"/>
      <c r="D67" s="9"/>
      <c r="E67" s="9"/>
      <c r="F67" s="9"/>
    </row>
    <row r="68" spans="1:6" ht="13.5" thickBot="1" x14ac:dyDescent="0.25">
      <c r="B68" s="3" t="s">
        <v>47</v>
      </c>
      <c r="C68" s="14">
        <f>SUM(C3:C67)</f>
        <v>180321383</v>
      </c>
      <c r="D68" s="14">
        <f>SUM(D3:D67)</f>
        <v>74609025</v>
      </c>
      <c r="E68" s="14">
        <f>SUM(E3:E67)</f>
        <v>73000000</v>
      </c>
      <c r="F68" s="14">
        <f>SUM(F3:F67)</f>
        <v>327050000</v>
      </c>
    </row>
    <row r="69" spans="1:6" ht="13.5" thickTop="1" x14ac:dyDescent="0.2">
      <c r="C69" s="2"/>
      <c r="D69" s="2"/>
      <c r="E69" s="2"/>
      <c r="F69" s="2"/>
    </row>
    <row r="70" spans="1:6" x14ac:dyDescent="0.2">
      <c r="C70" s="2"/>
      <c r="D70" s="2"/>
      <c r="E70" s="2"/>
      <c r="F70" s="2"/>
    </row>
    <row r="71" spans="1:6" x14ac:dyDescent="0.2">
      <c r="C71" s="2"/>
      <c r="D71" s="2"/>
      <c r="E71" s="2"/>
      <c r="F71" s="2"/>
    </row>
    <row r="72" spans="1:6" x14ac:dyDescent="0.2">
      <c r="C72" s="2"/>
      <c r="D72" s="2"/>
      <c r="E72" s="2"/>
      <c r="F72" s="2"/>
    </row>
    <row r="73" spans="1:6" x14ac:dyDescent="0.2">
      <c r="C73" s="2"/>
      <c r="D73" s="2"/>
      <c r="E73" s="2"/>
      <c r="F73" s="2"/>
    </row>
    <row r="74" spans="1:6" x14ac:dyDescent="0.2">
      <c r="C74" s="2"/>
      <c r="D74" s="2"/>
      <c r="E74" s="2"/>
      <c r="F74" s="2"/>
    </row>
    <row r="75" spans="1:6" x14ac:dyDescent="0.2">
      <c r="C75" s="2"/>
      <c r="D75" s="2"/>
      <c r="E75" s="2"/>
      <c r="F75" s="2"/>
    </row>
    <row r="76" spans="1:6" x14ac:dyDescent="0.2">
      <c r="C76" s="2"/>
      <c r="D76" s="2"/>
      <c r="E76" s="2"/>
      <c r="F76" s="2"/>
    </row>
    <row r="77" spans="1:6" x14ac:dyDescent="0.2">
      <c r="C77" s="2"/>
      <c r="D77" s="2"/>
      <c r="E77" s="2"/>
      <c r="F77" s="2"/>
    </row>
    <row r="78" spans="1:6" x14ac:dyDescent="0.2">
      <c r="C78" s="2"/>
      <c r="D78" s="2"/>
      <c r="E78" s="2"/>
      <c r="F78" s="2"/>
    </row>
    <row r="79" spans="1:6" x14ac:dyDescent="0.2">
      <c r="C79" s="2"/>
      <c r="D79" s="2"/>
      <c r="E79" s="2"/>
      <c r="F79" s="2"/>
    </row>
    <row r="80" spans="1:6" x14ac:dyDescent="0.2">
      <c r="C80" s="2"/>
      <c r="D80" s="2"/>
      <c r="E80" s="2"/>
      <c r="F80" s="2"/>
    </row>
    <row r="81" spans="3:6" x14ac:dyDescent="0.2">
      <c r="C81" s="2"/>
      <c r="D81" s="2"/>
      <c r="E81" s="2"/>
      <c r="F81" s="2"/>
    </row>
    <row r="82" spans="3:6" x14ac:dyDescent="0.2">
      <c r="C82" s="2"/>
      <c r="D82" s="2"/>
      <c r="E82" s="2"/>
      <c r="F82" s="2"/>
    </row>
    <row r="83" spans="3:6" x14ac:dyDescent="0.2">
      <c r="C83" s="2"/>
      <c r="D83" s="2"/>
      <c r="E83" s="2"/>
      <c r="F83" s="2"/>
    </row>
    <row r="84" spans="3:6" x14ac:dyDescent="0.2">
      <c r="C84" s="2"/>
      <c r="D84" s="2"/>
      <c r="E84" s="2"/>
      <c r="F84" s="2"/>
    </row>
    <row r="85" spans="3:6" x14ac:dyDescent="0.2">
      <c r="C85" s="2"/>
      <c r="D85" s="2"/>
      <c r="E85" s="2"/>
      <c r="F85" s="2"/>
    </row>
    <row r="86" spans="3:6" x14ac:dyDescent="0.2">
      <c r="C86" s="2"/>
      <c r="D86" s="2"/>
      <c r="E86" s="2"/>
      <c r="F86" s="2"/>
    </row>
    <row r="87" spans="3:6" x14ac:dyDescent="0.2">
      <c r="C87" s="2"/>
      <c r="D87" s="2"/>
      <c r="E87" s="2"/>
      <c r="F87" s="2"/>
    </row>
    <row r="88" spans="3:6" x14ac:dyDescent="0.2">
      <c r="C88" s="2"/>
      <c r="D88" s="2"/>
      <c r="E88" s="2"/>
      <c r="F88" s="2"/>
    </row>
    <row r="89" spans="3:6" x14ac:dyDescent="0.2">
      <c r="C89" s="2"/>
      <c r="D89" s="2"/>
      <c r="E89" s="2"/>
      <c r="F89" s="2"/>
    </row>
    <row r="90" spans="3:6" x14ac:dyDescent="0.2">
      <c r="C90" s="2"/>
      <c r="D90" s="2"/>
      <c r="E90" s="2"/>
      <c r="F90" s="2"/>
    </row>
    <row r="91" spans="3:6" x14ac:dyDescent="0.2">
      <c r="C91" s="2"/>
      <c r="D91" s="2"/>
      <c r="E91" s="2"/>
      <c r="F91" s="2"/>
    </row>
    <row r="92" spans="3:6" x14ac:dyDescent="0.2">
      <c r="C92" s="2"/>
      <c r="D92" s="2"/>
      <c r="E92" s="2"/>
      <c r="F92" s="2"/>
    </row>
    <row r="93" spans="3:6" x14ac:dyDescent="0.2">
      <c r="C93" s="2"/>
      <c r="D93" s="2"/>
      <c r="E93" s="2"/>
      <c r="F93" s="2"/>
    </row>
    <row r="94" spans="3:6" x14ac:dyDescent="0.2">
      <c r="C94" s="2"/>
      <c r="D94" s="2"/>
      <c r="E94" s="2"/>
      <c r="F94" s="2"/>
    </row>
    <row r="95" spans="3:6" x14ac:dyDescent="0.2">
      <c r="C95" s="2"/>
      <c r="D95" s="2"/>
      <c r="E95" s="2"/>
      <c r="F95" s="2"/>
    </row>
    <row r="96" spans="3:6" x14ac:dyDescent="0.2">
      <c r="C96" s="2"/>
      <c r="D96" s="2"/>
      <c r="E96" s="2"/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</sheetData>
  <phoneticPr fontId="0" type="noConversion"/>
  <printOptions horizontalCentered="1"/>
  <pageMargins left="0.15" right="0.15" top="0.54" bottom="0.35" header="0.5" footer="0.17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Potential Nettings</vt:lpstr>
      <vt:lpstr>Summary</vt:lpstr>
      <vt:lpstr>Incoming</vt:lpstr>
      <vt:lpstr>Outgoing</vt:lpstr>
      <vt:lpstr>Incoming!Print_Titles</vt:lpstr>
      <vt:lpstr>Outgoing!Print_Titles</vt:lpstr>
      <vt:lpstr>'Potential Nettings'!Print_Titles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2001-10-28T01:16:26Z</cp:lastPrinted>
  <dcterms:created xsi:type="dcterms:W3CDTF">2001-10-27T13:25:54Z</dcterms:created>
  <dcterms:modified xsi:type="dcterms:W3CDTF">2014-09-03T18:36:05Z</dcterms:modified>
</cp:coreProperties>
</file>