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-150" windowWidth="12120" windowHeight="8415" tabRatio="919"/>
  </bookViews>
  <sheets>
    <sheet name="Staffing Report" sheetId="15" r:id="rId1"/>
    <sheet name="Detail This Week" sheetId="14" r:id="rId2"/>
    <sheet name="YTD Summary" sheetId="13" r:id="rId3"/>
    <sheet name="Recruiters" sheetId="12" state="hidden" r:id="rId4"/>
    <sheet name="Staffers" sheetId="5" state="hidden" r:id="rId5"/>
    <sheet name="Interviews" sheetId="6" state="hidden" r:id="rId6"/>
    <sheet name="Laura" sheetId="7" state="hidden" r:id="rId7"/>
    <sheet name="Offers" sheetId="3" state="hidden" r:id="rId8"/>
    <sheet name="Declines" sheetId="2" state="hidden" r:id="rId9"/>
    <sheet name="LWYTD" sheetId="16" state="hidden" r:id="rId10"/>
  </sheets>
  <calcPr calcId="152511"/>
</workbook>
</file>

<file path=xl/calcChain.xml><?xml version="1.0" encoding="utf-8"?>
<calcChain xmlns="http://schemas.openxmlformats.org/spreadsheetml/2006/main">
  <c r="C12" i="14" l="1"/>
  <c r="G74" i="14"/>
  <c r="H74" i="14"/>
  <c r="G77" i="14"/>
  <c r="H77" i="14"/>
  <c r="D78" i="14"/>
  <c r="E78" i="14"/>
  <c r="F78" i="14"/>
  <c r="D81" i="14"/>
  <c r="E81" i="14"/>
  <c r="E84" i="14"/>
  <c r="F84" i="14"/>
  <c r="F6" i="6"/>
  <c r="E6" i="6" s="1"/>
  <c r="C84" i="14" s="1"/>
  <c r="E4" i="13" s="1"/>
  <c r="G6" i="6"/>
  <c r="H6" i="6"/>
  <c r="E8" i="6"/>
  <c r="E9" i="6"/>
  <c r="E10" i="6"/>
  <c r="I12" i="15" s="1"/>
  <c r="I20" i="15" s="1"/>
  <c r="E11" i="6"/>
  <c r="I14" i="15" s="1"/>
  <c r="E12" i="6"/>
  <c r="I16" i="15" s="1"/>
  <c r="E13" i="6"/>
  <c r="I18" i="15" s="1"/>
  <c r="E14" i="6"/>
  <c r="E17" i="6"/>
  <c r="E18" i="6"/>
  <c r="E19" i="6"/>
  <c r="E20" i="6"/>
  <c r="I34" i="15" s="1"/>
  <c r="I42" i="15" s="1"/>
  <c r="E21" i="6"/>
  <c r="I36" i="15" s="1"/>
  <c r="E22" i="6"/>
  <c r="I38" i="15" s="1"/>
  <c r="E23" i="6"/>
  <c r="I40" i="15" s="1"/>
  <c r="E24" i="6"/>
  <c r="E25" i="6"/>
  <c r="E26" i="6"/>
  <c r="E27" i="6"/>
  <c r="E28" i="6"/>
  <c r="I51" i="15" s="1"/>
  <c r="E29" i="6"/>
  <c r="I53" i="15" s="1"/>
  <c r="E30" i="6"/>
  <c r="I55" i="15" s="1"/>
  <c r="E31" i="6"/>
  <c r="I57" i="15" s="1"/>
  <c r="E7" i="7"/>
  <c r="D5" i="14" s="1"/>
  <c r="F7" i="7"/>
  <c r="E5" i="14" s="1"/>
  <c r="I7" i="7"/>
  <c r="D6" i="14" s="1"/>
  <c r="J7" i="7"/>
  <c r="E6" i="14" s="1"/>
  <c r="L7" i="7"/>
  <c r="E17" i="13" s="1"/>
  <c r="D8" i="7"/>
  <c r="D7" i="7" s="1"/>
  <c r="C5" i="14" s="1"/>
  <c r="H8" i="7"/>
  <c r="D9" i="7"/>
  <c r="H9" i="7"/>
  <c r="D10" i="7"/>
  <c r="H10" i="7"/>
  <c r="H7" i="7" s="1"/>
  <c r="C6" i="14" s="1"/>
  <c r="D11" i="7"/>
  <c r="B12" i="15" s="1"/>
  <c r="H11" i="7"/>
  <c r="C12" i="15" s="1"/>
  <c r="C20" i="15" s="1"/>
  <c r="D12" i="7"/>
  <c r="B14" i="15" s="1"/>
  <c r="H12" i="7"/>
  <c r="D13" i="7"/>
  <c r="H13" i="7"/>
  <c r="D14" i="7"/>
  <c r="H14" i="7"/>
  <c r="D15" i="7"/>
  <c r="B21" i="15" s="1"/>
  <c r="H15" i="7"/>
  <c r="C21" i="15" s="1"/>
  <c r="D16" i="7"/>
  <c r="B23" i="15" s="1"/>
  <c r="H16" i="7"/>
  <c r="D17" i="7"/>
  <c r="H17" i="7"/>
  <c r="D18" i="7"/>
  <c r="H18" i="7"/>
  <c r="D19" i="7"/>
  <c r="B29" i="15" s="1"/>
  <c r="H19" i="7"/>
  <c r="C29" i="15" s="1"/>
  <c r="D20" i="7"/>
  <c r="B32" i="15" s="1"/>
  <c r="H20" i="7"/>
  <c r="D21" i="7"/>
  <c r="H21" i="7"/>
  <c r="D22" i="7"/>
  <c r="H22" i="7"/>
  <c r="D23" i="7"/>
  <c r="B38" i="15" s="1"/>
  <c r="H23" i="7"/>
  <c r="C38" i="15" s="1"/>
  <c r="C42" i="15" s="1"/>
  <c r="D24" i="7"/>
  <c r="B40" i="15" s="1"/>
  <c r="H24" i="7"/>
  <c r="D25" i="7"/>
  <c r="H25" i="7"/>
  <c r="D26" i="7"/>
  <c r="H26" i="7"/>
  <c r="D27" i="7"/>
  <c r="B47" i="15" s="1"/>
  <c r="H27" i="7"/>
  <c r="C47" i="15" s="1"/>
  <c r="D28" i="7"/>
  <c r="B49" i="15" s="1"/>
  <c r="H28" i="7"/>
  <c r="D29" i="7"/>
  <c r="H29" i="7"/>
  <c r="D30" i="7"/>
  <c r="H30" i="7"/>
  <c r="D31" i="7"/>
  <c r="B55" i="15" s="1"/>
  <c r="H31" i="7"/>
  <c r="C55" i="15" s="1"/>
  <c r="D32" i="7"/>
  <c r="B57" i="15" s="1"/>
  <c r="H32" i="7"/>
  <c r="H34" i="7"/>
  <c r="G20" i="16"/>
  <c r="G21" i="16"/>
  <c r="H6" i="12"/>
  <c r="H32" i="12" s="1"/>
  <c r="C81" i="14" s="1"/>
  <c r="E3" i="13" s="1"/>
  <c r="H7" i="12"/>
  <c r="H8" i="15" s="1"/>
  <c r="H8" i="12"/>
  <c r="H10" i="15" s="1"/>
  <c r="H9" i="12"/>
  <c r="H12" i="15" s="1"/>
  <c r="H10" i="12"/>
  <c r="H11" i="12"/>
  <c r="H12" i="12"/>
  <c r="H13" i="12"/>
  <c r="H21" i="15" s="1"/>
  <c r="H14" i="12"/>
  <c r="H23" i="15" s="1"/>
  <c r="H15" i="12"/>
  <c r="H25" i="15" s="1"/>
  <c r="H16" i="12"/>
  <c r="H27" i="15" s="1"/>
  <c r="H17" i="12"/>
  <c r="H29" i="15" s="1"/>
  <c r="H18" i="12"/>
  <c r="H19" i="12"/>
  <c r="H20" i="12"/>
  <c r="H21" i="12"/>
  <c r="H38" i="15" s="1"/>
  <c r="H22" i="12"/>
  <c r="H40" i="15" s="1"/>
  <c r="H23" i="12"/>
  <c r="H43" i="15" s="1"/>
  <c r="H24" i="12"/>
  <c r="H45" i="15" s="1"/>
  <c r="H25" i="12"/>
  <c r="H47" i="15" s="1"/>
  <c r="H26" i="12"/>
  <c r="H27" i="12"/>
  <c r="H28" i="12"/>
  <c r="H29" i="12"/>
  <c r="H55" i="15" s="1"/>
  <c r="H30" i="12"/>
  <c r="H57" i="15" s="1"/>
  <c r="D32" i="12"/>
  <c r="E32" i="12"/>
  <c r="F32" i="12"/>
  <c r="F81" i="14" s="1"/>
  <c r="G32" i="12"/>
  <c r="G81" i="14" s="1"/>
  <c r="D7" i="5"/>
  <c r="E7" i="5"/>
  <c r="G7" i="5"/>
  <c r="D77" i="14" s="1"/>
  <c r="H7" i="5"/>
  <c r="E77" i="14" s="1"/>
  <c r="I7" i="5"/>
  <c r="F77" i="14" s="1"/>
  <c r="J7" i="5"/>
  <c r="E74" i="14" s="1"/>
  <c r="F10" i="13" s="1"/>
  <c r="E8" i="13" s="1"/>
  <c r="K7" i="5"/>
  <c r="F74" i="14" s="1"/>
  <c r="F11" i="13" s="1"/>
  <c r="L7" i="5"/>
  <c r="M7" i="5"/>
  <c r="C6" i="15"/>
  <c r="D6" i="15"/>
  <c r="E6" i="15"/>
  <c r="F6" i="15"/>
  <c r="G6" i="15"/>
  <c r="I6" i="15"/>
  <c r="B8" i="15"/>
  <c r="C8" i="15"/>
  <c r="D8" i="15"/>
  <c r="E8" i="15"/>
  <c r="F8" i="15"/>
  <c r="G8" i="15"/>
  <c r="I8" i="15"/>
  <c r="B10" i="15"/>
  <c r="C10" i="15"/>
  <c r="D10" i="15"/>
  <c r="E10" i="15"/>
  <c r="F10" i="15"/>
  <c r="G10" i="15"/>
  <c r="I10" i="15"/>
  <c r="D12" i="15"/>
  <c r="E12" i="15"/>
  <c r="F12" i="15"/>
  <c r="G12" i="15"/>
  <c r="C14" i="15"/>
  <c r="D14" i="15"/>
  <c r="E14" i="15"/>
  <c r="F14" i="15"/>
  <c r="G14" i="15"/>
  <c r="H14" i="15"/>
  <c r="B16" i="15"/>
  <c r="C16" i="15"/>
  <c r="D16" i="15"/>
  <c r="E16" i="15"/>
  <c r="F16" i="15"/>
  <c r="G16" i="15"/>
  <c r="H16" i="15"/>
  <c r="B18" i="15"/>
  <c r="C18" i="15"/>
  <c r="D18" i="15"/>
  <c r="E18" i="15"/>
  <c r="F18" i="15"/>
  <c r="G18" i="15"/>
  <c r="H18" i="15"/>
  <c r="D20" i="15"/>
  <c r="D62" i="15" s="1"/>
  <c r="E20" i="15"/>
  <c r="E62" i="15" s="1"/>
  <c r="F20" i="15"/>
  <c r="G20" i="15"/>
  <c r="D21" i="15"/>
  <c r="E21" i="15"/>
  <c r="F21" i="15"/>
  <c r="G21" i="15"/>
  <c r="I21" i="15"/>
  <c r="C23" i="15"/>
  <c r="D23" i="15"/>
  <c r="E23" i="15"/>
  <c r="F23" i="15"/>
  <c r="G23" i="15"/>
  <c r="I23" i="15"/>
  <c r="B25" i="15"/>
  <c r="C25" i="15"/>
  <c r="D25" i="15"/>
  <c r="E25" i="15"/>
  <c r="F25" i="15"/>
  <c r="G25" i="15"/>
  <c r="I25" i="15"/>
  <c r="B27" i="15"/>
  <c r="C27" i="15"/>
  <c r="D27" i="15"/>
  <c r="E27" i="15"/>
  <c r="F27" i="15"/>
  <c r="G27" i="15"/>
  <c r="I27" i="15"/>
  <c r="D29" i="15"/>
  <c r="E29" i="15"/>
  <c r="F29" i="15"/>
  <c r="G29" i="15"/>
  <c r="I29" i="15"/>
  <c r="D31" i="15"/>
  <c r="E31" i="15"/>
  <c r="F31" i="15"/>
  <c r="G31" i="15"/>
  <c r="I31" i="15"/>
  <c r="C32" i="15"/>
  <c r="D32" i="15"/>
  <c r="E32" i="15"/>
  <c r="F32" i="15"/>
  <c r="G32" i="15"/>
  <c r="H32" i="15"/>
  <c r="I32" i="15"/>
  <c r="B34" i="15"/>
  <c r="C34" i="15"/>
  <c r="D34" i="15"/>
  <c r="E34" i="15"/>
  <c r="F34" i="15"/>
  <c r="G34" i="15"/>
  <c r="H34" i="15"/>
  <c r="B36" i="15"/>
  <c r="C36" i="15"/>
  <c r="D36" i="15"/>
  <c r="E36" i="15"/>
  <c r="F36" i="15"/>
  <c r="G36" i="15"/>
  <c r="H36" i="15"/>
  <c r="D38" i="15"/>
  <c r="E38" i="15"/>
  <c r="F38" i="15"/>
  <c r="G38" i="15"/>
  <c r="C40" i="15"/>
  <c r="D40" i="15"/>
  <c r="D42" i="15" s="1"/>
  <c r="E40" i="15"/>
  <c r="F40" i="15"/>
  <c r="G40" i="15"/>
  <c r="G42" i="15" s="1"/>
  <c r="G62" i="15" s="1"/>
  <c r="E42" i="15"/>
  <c r="F42" i="15"/>
  <c r="B43" i="15"/>
  <c r="C43" i="15"/>
  <c r="D43" i="15"/>
  <c r="E43" i="15"/>
  <c r="F43" i="15"/>
  <c r="G43" i="15"/>
  <c r="I43" i="15"/>
  <c r="B45" i="15"/>
  <c r="C45" i="15"/>
  <c r="D45" i="15"/>
  <c r="E45" i="15"/>
  <c r="F45" i="15"/>
  <c r="G45" i="15"/>
  <c r="I45" i="15"/>
  <c r="D47" i="15"/>
  <c r="E47" i="15"/>
  <c r="F47" i="15"/>
  <c r="G47" i="15"/>
  <c r="I47" i="15"/>
  <c r="C49" i="15"/>
  <c r="D49" i="15"/>
  <c r="E49" i="15"/>
  <c r="F49" i="15"/>
  <c r="G49" i="15"/>
  <c r="H49" i="15"/>
  <c r="I49" i="15"/>
  <c r="B51" i="15"/>
  <c r="C51" i="15"/>
  <c r="D51" i="15"/>
  <c r="E51" i="15"/>
  <c r="F51" i="15"/>
  <c r="G51" i="15"/>
  <c r="H51" i="15"/>
  <c r="B53" i="15"/>
  <c r="C53" i="15"/>
  <c r="D53" i="15"/>
  <c r="E53" i="15"/>
  <c r="F53" i="15"/>
  <c r="G53" i="15"/>
  <c r="H53" i="15"/>
  <c r="D55" i="15"/>
  <c r="E55" i="15"/>
  <c r="F55" i="15"/>
  <c r="G55" i="15"/>
  <c r="C57" i="15"/>
  <c r="D57" i="15"/>
  <c r="E57" i="15"/>
  <c r="F57" i="15"/>
  <c r="G57" i="15"/>
  <c r="E59" i="15"/>
  <c r="F59" i="15"/>
  <c r="F62" i="15" s="1"/>
  <c r="G59" i="15"/>
  <c r="E7" i="13"/>
  <c r="F15" i="13"/>
  <c r="E14" i="13" s="1"/>
  <c r="F16" i="13"/>
  <c r="E22" i="13"/>
  <c r="E24" i="13"/>
  <c r="D74" i="14" l="1"/>
  <c r="H42" i="15"/>
  <c r="H31" i="15"/>
  <c r="F20" i="13"/>
  <c r="F21" i="13"/>
  <c r="B42" i="15"/>
  <c r="C31" i="15"/>
  <c r="C62" i="15"/>
  <c r="I62" i="15"/>
  <c r="B31" i="15"/>
  <c r="D84" i="14"/>
  <c r="H6" i="15"/>
  <c r="H20" i="15" s="1"/>
  <c r="H5" i="5"/>
  <c r="C74" i="14" s="1"/>
  <c r="B6" i="15"/>
  <c r="B20" i="15" s="1"/>
  <c r="B62" i="15" l="1"/>
  <c r="H62" i="15"/>
</calcChain>
</file>

<file path=xl/sharedStrings.xml><?xml version="1.0" encoding="utf-8"?>
<sst xmlns="http://schemas.openxmlformats.org/spreadsheetml/2006/main" count="792" uniqueCount="350">
  <si>
    <t>Name:</t>
  </si>
  <si>
    <t>source:</t>
  </si>
  <si>
    <t>agencies</t>
  </si>
  <si>
    <t>Enron recruiters</t>
  </si>
  <si>
    <t>phone to</t>
  </si>
  <si>
    <t xml:space="preserve">inperson </t>
  </si>
  <si>
    <t>phone</t>
  </si>
  <si>
    <t>inperson</t>
  </si>
  <si>
    <t>only</t>
  </si>
  <si>
    <t>Stock</t>
  </si>
  <si>
    <t>Burchfield</t>
  </si>
  <si>
    <t>Powell</t>
  </si>
  <si>
    <t>employee referrals</t>
  </si>
  <si>
    <t># of Offers Declined</t>
  </si>
  <si>
    <t># of Starts</t>
  </si>
  <si>
    <t>fulltime</t>
  </si>
  <si>
    <t>contractors</t>
  </si>
  <si>
    <t>new</t>
  </si>
  <si>
    <t>Total</t>
  </si>
  <si>
    <t>New</t>
  </si>
  <si>
    <t>Replacement</t>
  </si>
  <si>
    <t># of Openings :</t>
  </si>
  <si>
    <t>Name</t>
  </si>
  <si>
    <t>Department Head</t>
  </si>
  <si>
    <t>Start Date</t>
  </si>
  <si>
    <t># of Offers :</t>
  </si>
  <si>
    <t># of Declines :</t>
  </si>
  <si>
    <t>Fulltime</t>
  </si>
  <si>
    <t>Conversions</t>
  </si>
  <si>
    <t>Transfers</t>
  </si>
  <si>
    <t>Contractors</t>
  </si>
  <si>
    <t># of Starts :</t>
  </si>
  <si>
    <t>Agency</t>
  </si>
  <si>
    <t>Referral</t>
  </si>
  <si>
    <t>Agency Fees</t>
  </si>
  <si>
    <t>Source for Fulltime :</t>
  </si>
  <si>
    <t>Internal</t>
  </si>
  <si>
    <t># of Resumes Sent :</t>
  </si>
  <si>
    <t>Phone</t>
  </si>
  <si>
    <t>Phone to Inperson</t>
  </si>
  <si>
    <t>Inperson</t>
  </si>
  <si>
    <t># of Interviews :</t>
  </si>
  <si>
    <t>Department</t>
  </si>
  <si>
    <t>Total # of</t>
  </si>
  <si>
    <t># Openings</t>
  </si>
  <si>
    <t># Offers</t>
  </si>
  <si>
    <t># Declines</t>
  </si>
  <si>
    <t># Starts</t>
  </si>
  <si>
    <t># Resumes</t>
  </si>
  <si>
    <t># Interviews</t>
  </si>
  <si>
    <t>Openings</t>
  </si>
  <si>
    <t>Cancelled</t>
  </si>
  <si>
    <t>Sent to Mgrs</t>
  </si>
  <si>
    <t>Energy Operations Systems</t>
  </si>
  <si>
    <t>Internet/Intranet/Notes Dev</t>
  </si>
  <si>
    <t>Development Support</t>
  </si>
  <si>
    <t>Steve Hotte / Jennifer Richard</t>
  </si>
  <si>
    <t>TOTALS</t>
  </si>
  <si>
    <t>Estimated</t>
  </si>
  <si>
    <t>Source</t>
  </si>
  <si>
    <t>YTD Summary</t>
  </si>
  <si>
    <t># of Resumes Sent to Managers</t>
  </si>
  <si>
    <t># of Candidates Interviewed by Managers</t>
  </si>
  <si>
    <t># of Offers</t>
  </si>
  <si>
    <t>Acceptance Rate</t>
  </si>
  <si>
    <t>conversions</t>
  </si>
  <si>
    <t>internal transfers</t>
  </si>
  <si>
    <t># of Positions Opened in 2000</t>
  </si>
  <si>
    <t>replacement</t>
  </si>
  <si>
    <t># of Positions Cancelled in 2000</t>
  </si>
  <si>
    <t>Lowest # of Openings since Jan 1, 2000</t>
  </si>
  <si>
    <t>Highest # of Openings since Jan 1, 2000</t>
  </si>
  <si>
    <t>Ratios:</t>
  </si>
  <si>
    <t>Submittals to Interviews</t>
  </si>
  <si>
    <t>Interviews to Hires</t>
  </si>
  <si>
    <t>Agency Fees Paid</t>
  </si>
  <si>
    <t>Referral Fees Paid</t>
  </si>
  <si>
    <t>Hotte</t>
  </si>
  <si>
    <t>Offers</t>
  </si>
  <si>
    <t>Declines</t>
  </si>
  <si>
    <t>Title</t>
  </si>
  <si>
    <t>Dept. #</t>
  </si>
  <si>
    <t>Supervisor</t>
  </si>
  <si>
    <t>Term Date</t>
  </si>
  <si>
    <t>Reason</t>
  </si>
  <si>
    <t>Detail This Week</t>
  </si>
  <si>
    <t>Johnson</t>
  </si>
  <si>
    <t>Hanz</t>
  </si>
  <si>
    <t>Addition to Staff</t>
  </si>
  <si>
    <t>ENRON NET WORKS STAFFING REPORT</t>
  </si>
  <si>
    <t>Acceptance</t>
  </si>
  <si>
    <t>Referral Fees</t>
  </si>
  <si>
    <t>Totals for Beth Perlman</t>
  </si>
  <si>
    <t>Totals for Jenny Rub</t>
  </si>
  <si>
    <t>Source *</t>
  </si>
  <si>
    <t>Dopson</t>
  </si>
  <si>
    <t>Corporate Systems</t>
  </si>
  <si>
    <t>Market Intelligence</t>
  </si>
  <si>
    <t>Architecture &amp; Planning</t>
  </si>
  <si>
    <t>Production Operations</t>
  </si>
  <si>
    <t>Communications</t>
  </si>
  <si>
    <t>Keith Dziadek  / Jennifer Cronin</t>
  </si>
  <si>
    <t>Resolution Center</t>
  </si>
  <si>
    <t>LaMetrice Dopson / Becky Quintana</t>
  </si>
  <si>
    <t>Projects &amp; Oversight</t>
  </si>
  <si>
    <t>Marlin Gubser / Jennifer Cronin</t>
  </si>
  <si>
    <t>Gubser</t>
  </si>
  <si>
    <t>McAuliffe</t>
  </si>
  <si>
    <t>Dziadek</t>
  </si>
  <si>
    <t>Rub - Projects &amp; Oversight</t>
  </si>
  <si>
    <t>Week:</t>
  </si>
  <si>
    <t xml:space="preserve"> Openings</t>
  </si>
  <si>
    <t>Total #</t>
  </si>
  <si>
    <t>This Wk</t>
  </si>
  <si>
    <t>Contractors Started this Week</t>
  </si>
  <si>
    <t>Total#</t>
  </si>
  <si>
    <t>Add</t>
  </si>
  <si>
    <t>Rep</t>
  </si>
  <si>
    <t># New This Week:</t>
  </si>
  <si>
    <t>Source for Contract:</t>
  </si>
  <si>
    <t>Starts</t>
  </si>
  <si>
    <t>AG</t>
  </si>
  <si>
    <t>RC</t>
  </si>
  <si>
    <t>RF</t>
  </si>
  <si>
    <t>Fees</t>
  </si>
  <si>
    <t>Paid</t>
  </si>
  <si>
    <t>Saved</t>
  </si>
  <si>
    <t>CV</t>
  </si>
  <si>
    <t>TR</t>
  </si>
  <si>
    <t>IN</t>
  </si>
  <si>
    <t>GR</t>
  </si>
  <si>
    <t># of Candidates Interviewed by Mgrs</t>
  </si>
  <si>
    <t>Recruiters</t>
  </si>
  <si>
    <t># Resumes Sent To Managers</t>
  </si>
  <si>
    <t>Recruiter</t>
  </si>
  <si>
    <t>addition</t>
  </si>
  <si>
    <t>conversion</t>
  </si>
  <si>
    <t>internal transfer</t>
  </si>
  <si>
    <t>contractor</t>
  </si>
  <si>
    <t>Enron Referral</t>
  </si>
  <si>
    <t>Enron Recruiter</t>
  </si>
  <si>
    <t>Bob McAuliffe / B.Quintana &amp; J.Cronin</t>
  </si>
  <si>
    <t>Savings Thru Employee Referral Program</t>
  </si>
  <si>
    <t>Savings Thru Enron Recruiters</t>
  </si>
  <si>
    <t>AG - Agency</t>
  </si>
  <si>
    <t>CV - Conversion</t>
  </si>
  <si>
    <t>TR - Transfer</t>
  </si>
  <si>
    <t>RF - Referral</t>
  </si>
  <si>
    <t>*  AG - Agency</t>
  </si>
  <si>
    <t xml:space="preserve">   CV - Conversion</t>
  </si>
  <si>
    <t xml:space="preserve">   TR - Transfer</t>
  </si>
  <si>
    <t xml:space="preserve">   RF - Referral</t>
  </si>
  <si>
    <t xml:space="preserve">   RC - Enron Recruiting</t>
  </si>
  <si>
    <t>Forster</t>
  </si>
  <si>
    <t>EnronOnline</t>
  </si>
  <si>
    <t>Webb</t>
  </si>
  <si>
    <t>Piper</t>
  </si>
  <si>
    <t>Pavetto</t>
  </si>
  <si>
    <t>ER - Enron Recruiting</t>
  </si>
  <si>
    <t>Richard Burchfield / Mark Broadfoot</t>
  </si>
  <si>
    <t>Steve Stock / J. Richard &amp; M. Broadfoot</t>
  </si>
  <si>
    <t>Hillier</t>
  </si>
  <si>
    <t>Kinneman</t>
  </si>
  <si>
    <t>ClickPaper.com</t>
  </si>
  <si>
    <t>Front Office Systems</t>
  </si>
  <si>
    <t>Global Technology Track</t>
  </si>
  <si>
    <t>Ashley Baxter</t>
  </si>
  <si>
    <t>Mike Harris / Jennifer Richard</t>
  </si>
  <si>
    <t xml:space="preserve">Harris </t>
  </si>
  <si>
    <t>Harris</t>
  </si>
  <si>
    <t>Jeff Johnson / Mark Broadfoot</t>
  </si>
  <si>
    <t>Bryan Powell / Mark Broadfoot</t>
  </si>
  <si>
    <t>Chris Hanz / Mark Broadfoot</t>
  </si>
  <si>
    <t xml:space="preserve">Greg Piper </t>
  </si>
  <si>
    <t>Jeff Kinneman / Brad McSherry</t>
  </si>
  <si>
    <t>Metals</t>
  </si>
  <si>
    <t>Accounting</t>
  </si>
  <si>
    <t>Totals for Dan Bruce</t>
  </si>
  <si>
    <t>Garner</t>
  </si>
  <si>
    <t>Patrick</t>
  </si>
  <si>
    <t>Tommy Yanowski / Mark Broadfoot</t>
  </si>
  <si>
    <t>Yanowski</t>
  </si>
  <si>
    <t>Commercial Coordination</t>
  </si>
  <si>
    <t>E-Commerce - Development</t>
  </si>
  <si>
    <t>E-Commerce - Operations</t>
  </si>
  <si>
    <t>E-Commerce - Architecture&amp;Engineering</t>
  </si>
  <si>
    <t>E-Commerce - Integration</t>
  </si>
  <si>
    <t>E-Commerce - Online Community Building</t>
  </si>
  <si>
    <t>Montagne</t>
  </si>
  <si>
    <t>Elrod</t>
  </si>
  <si>
    <t>2.7 to 1</t>
  </si>
  <si>
    <t>3.2 to 1</t>
  </si>
  <si>
    <t>Internet</t>
  </si>
  <si>
    <t>Mike Patrick / Lauren Johnson</t>
  </si>
  <si>
    <t>Jay Webb / Don Iacobell</t>
  </si>
  <si>
    <t>Bob Hillier / Jennifer Cronin</t>
  </si>
  <si>
    <t>Kevin Montagne / Lauren Johnson</t>
  </si>
  <si>
    <t>Hal Elrod / Lauren Johnson</t>
  </si>
  <si>
    <t>John Pavetto / Lauren Johnson</t>
  </si>
  <si>
    <t>Bruce Garner / Don Iacobell</t>
  </si>
  <si>
    <t>Robert Jones</t>
  </si>
  <si>
    <t>GR - Global IT Track</t>
  </si>
  <si>
    <t>Ryan Sims</t>
  </si>
  <si>
    <t>Dave Forster / Don Iacobell</t>
  </si>
  <si>
    <t>Staffers</t>
  </si>
  <si>
    <t>Morgan Gothard</t>
  </si>
  <si>
    <t>Keith Dziadek</t>
  </si>
  <si>
    <t>AG - Clearpoint</t>
  </si>
  <si>
    <t>12/27/00</t>
  </si>
  <si>
    <t>Sr Spec</t>
  </si>
  <si>
    <t>Pete Castrejana</t>
  </si>
  <si>
    <t>Michael White</t>
  </si>
  <si>
    <t>AG - RHI</t>
  </si>
  <si>
    <t>Brian Larkin</t>
  </si>
  <si>
    <t>Lane Amos</t>
  </si>
  <si>
    <t>LaMetrice Dopson</t>
  </si>
  <si>
    <t>AG - ComSys</t>
  </si>
  <si>
    <t>Spec</t>
  </si>
  <si>
    <t>Mark Davidson</t>
  </si>
  <si>
    <t>Nathan Wilson</t>
  </si>
  <si>
    <t>Todd Wedlake</t>
  </si>
  <si>
    <t>Ruslan Moroz</t>
  </si>
  <si>
    <t>AG - New Boston Systems</t>
  </si>
  <si>
    <t>Eric Maaz</t>
  </si>
  <si>
    <t>Chris Lyndes</t>
  </si>
  <si>
    <t>Acey Nash</t>
  </si>
  <si>
    <t>AG - Staff It</t>
  </si>
  <si>
    <t>Paige Cox</t>
  </si>
  <si>
    <t>Michael Bennett</t>
  </si>
  <si>
    <t>Tai Nguyen</t>
  </si>
  <si>
    <t>Kien Luu</t>
  </si>
  <si>
    <t>Kim Carter</t>
  </si>
  <si>
    <t>AG - Bidding Network</t>
  </si>
  <si>
    <t>Gary Kenagy</t>
  </si>
  <si>
    <t>Chris Spann</t>
  </si>
  <si>
    <t>AG - RWR</t>
  </si>
  <si>
    <t>Edward Ray</t>
  </si>
  <si>
    <t>Guang Jeff Huo</t>
  </si>
  <si>
    <t>Steve Hotte</t>
  </si>
  <si>
    <t>ER - Jennifer Richard</t>
  </si>
  <si>
    <t>Lisa Sawyer</t>
  </si>
  <si>
    <t>Patrick Reedy</t>
  </si>
  <si>
    <t>AG - Intellimark</t>
  </si>
  <si>
    <t>Russell Servat</t>
  </si>
  <si>
    <t>David Meyer</t>
  </si>
  <si>
    <t>John Siekman</t>
  </si>
  <si>
    <t>AG - Momentum</t>
  </si>
  <si>
    <t>Danielle Marcinkowski</t>
  </si>
  <si>
    <t>Michael Bibby</t>
  </si>
  <si>
    <t>Bob McAuliffe</t>
  </si>
  <si>
    <t>Mike Croucher</t>
  </si>
  <si>
    <t>Takiyah Gordon</t>
  </si>
  <si>
    <t>William Stepter</t>
  </si>
  <si>
    <t>Salary</t>
  </si>
  <si>
    <t>John Mike Millwee</t>
  </si>
  <si>
    <t>Bryan Powell</t>
  </si>
  <si>
    <t>AG - Foster-Allen, LTD</t>
  </si>
  <si>
    <t>Scott Williamson</t>
  </si>
  <si>
    <t>Terris Kyle-Watson</t>
  </si>
  <si>
    <t>Jeff Johnson</t>
  </si>
  <si>
    <t>RF - Lori Boudeaux</t>
  </si>
  <si>
    <t>Chris Schomer</t>
  </si>
  <si>
    <t>N/A</t>
  </si>
  <si>
    <t>Week of December 8th - 31st</t>
  </si>
  <si>
    <t>December 8th - 31st</t>
  </si>
  <si>
    <t>Chris Rodriguez</t>
  </si>
  <si>
    <t>DJ Herron</t>
  </si>
  <si>
    <t>Steven Swanson</t>
  </si>
  <si>
    <t>AG - Eminent</t>
  </si>
  <si>
    <t>Jeanne Licciardo</t>
  </si>
  <si>
    <t>James Nguyen</t>
  </si>
  <si>
    <t>AG - Lanology</t>
  </si>
  <si>
    <t>Mike Dolan</t>
  </si>
  <si>
    <t>RF - Michael Barber</t>
  </si>
  <si>
    <t>Wilford Stevens</t>
  </si>
  <si>
    <t>Zachary Streight</t>
  </si>
  <si>
    <t>Dan Bruce</t>
  </si>
  <si>
    <t>RF - Andrea Barber</t>
  </si>
  <si>
    <t>Sr Prof</t>
  </si>
  <si>
    <t>Suresh Raghavan</t>
  </si>
  <si>
    <t>Rongrong Yu</t>
  </si>
  <si>
    <t>Technologist</t>
  </si>
  <si>
    <t>n/a</t>
  </si>
  <si>
    <t>Charles Cheves</t>
  </si>
  <si>
    <t>Larry Robinson</t>
  </si>
  <si>
    <t>Qing Yang</t>
  </si>
  <si>
    <t>Jay Webb</t>
  </si>
  <si>
    <t>ER - Don Iacobell</t>
  </si>
  <si>
    <t>Michael Guadarrama</t>
  </si>
  <si>
    <t>Keith Carver</t>
  </si>
  <si>
    <t>Chris Behney</t>
  </si>
  <si>
    <t>Diane Latson</t>
  </si>
  <si>
    <t>Mike Patrick</t>
  </si>
  <si>
    <t>AG - Prostaff</t>
  </si>
  <si>
    <t>Elise Clark</t>
  </si>
  <si>
    <t>Timothy Nguyen</t>
  </si>
  <si>
    <t>Tech Cslt</t>
  </si>
  <si>
    <t>Kevin Montagne</t>
  </si>
  <si>
    <t>Credit.com</t>
  </si>
  <si>
    <t>DealBench.com</t>
  </si>
  <si>
    <t>Harry Arora / Lauren Johnson</t>
  </si>
  <si>
    <t>Monk</t>
  </si>
  <si>
    <t>Derek Hilley</t>
  </si>
  <si>
    <t>Michael Kang</t>
  </si>
  <si>
    <t>Amanda McNevin</t>
  </si>
  <si>
    <t>Lipphei Adam</t>
  </si>
  <si>
    <t>Ashish Chokshi</t>
  </si>
  <si>
    <t>Jennifer Mendel</t>
  </si>
  <si>
    <t>Kevin Hoi</t>
  </si>
  <si>
    <t>Wee Tan</t>
  </si>
  <si>
    <t>Katy Lin</t>
  </si>
  <si>
    <t>Nick Reddy</t>
  </si>
  <si>
    <t>Schedulers</t>
  </si>
  <si>
    <t>Karen Martin</t>
  </si>
  <si>
    <t>Amy Chandler</t>
  </si>
  <si>
    <t>Kashif Qureshi</t>
  </si>
  <si>
    <t>CV - SBI</t>
  </si>
  <si>
    <t>Visa</t>
  </si>
  <si>
    <t>Allen Elliot</t>
  </si>
  <si>
    <t>RC - M Broadfoot</t>
  </si>
  <si>
    <t>Chris Hanz</t>
  </si>
  <si>
    <t>Tamara Summers-Bankston</t>
  </si>
  <si>
    <t>Junellen Pearsall</t>
  </si>
  <si>
    <t>CV - RHI</t>
  </si>
  <si>
    <t>Colin Tonks</t>
  </si>
  <si>
    <t>Harry Arora</t>
  </si>
  <si>
    <t>Harry Aora</t>
  </si>
  <si>
    <t>Munk</t>
  </si>
  <si>
    <t>Global IT Track</t>
  </si>
  <si>
    <t>Kelvin Hoi</t>
  </si>
  <si>
    <t>Took job w/Oracle</t>
  </si>
  <si>
    <t>West Coast</t>
  </si>
  <si>
    <t>Took job w/Andersen</t>
  </si>
  <si>
    <t>Moved to Dallas</t>
  </si>
  <si>
    <t>Accepted another offer</t>
  </si>
  <si>
    <t>Moved w/Fiance'</t>
  </si>
  <si>
    <t>Took job w/Andersen Cons</t>
  </si>
  <si>
    <t>Moved with fiance</t>
  </si>
  <si>
    <t>Moved to West Coast</t>
  </si>
  <si>
    <t>Global Tech Track</t>
  </si>
  <si>
    <t>GR - Global TechTrack</t>
  </si>
  <si>
    <t xml:space="preserve">   GT - Global Technology Track</t>
  </si>
  <si>
    <t>interns</t>
  </si>
  <si>
    <t>Interns</t>
  </si>
  <si>
    <t>Joe Wong / Mark Broadfoot</t>
  </si>
  <si>
    <t>Jenny Rub / Jennifer Cronin</t>
  </si>
  <si>
    <t>Enron Transportation Services IT</t>
  </si>
  <si>
    <t>Enron Energy Services IT</t>
  </si>
  <si>
    <t>2.6 to 1</t>
  </si>
  <si>
    <t>3.1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</si>
</sst>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0;[Red]0"/>
    <numFmt numFmtId="166" formatCode="&quot;$&quot;#,##0.00"/>
    <numFmt numFmtId="167" formatCode="0.0%"/>
    <numFmt numFmtId="168" formatCode="&quot;$&quot;#,##0"/>
    <numFmt numFmtId="173" formatCode="&quot;$&quot;#,##0.00;[Red]&quot;$&quot;#,##0.00"/>
  </numFmts>
  <fonts count="3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u/>
      <sz val="10"/>
      <color indexed="14"/>
      <name val="Arial"/>
      <family val="2"/>
    </font>
    <font>
      <b/>
      <u/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b/>
      <u/>
      <sz val="10"/>
      <color indexed="63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57"/>
      <name val="Arial"/>
      <family val="2"/>
    </font>
    <font>
      <b/>
      <u/>
      <sz val="10"/>
      <color indexed="57"/>
      <name val="Arial"/>
      <family val="2"/>
    </font>
    <font>
      <b/>
      <u/>
      <sz val="10"/>
      <color indexed="55"/>
      <name val="Arial"/>
      <family val="2"/>
    </font>
    <font>
      <b/>
      <sz val="10"/>
      <color indexed="53"/>
      <name val="Arial"/>
      <family val="2"/>
    </font>
    <font>
      <b/>
      <u/>
      <sz val="10"/>
      <color indexed="10"/>
      <name val="Arial"/>
      <family val="2"/>
    </font>
    <font>
      <b/>
      <sz val="10"/>
      <color indexed="60"/>
      <name val="Arial"/>
      <family val="2"/>
    </font>
    <font>
      <sz val="10"/>
      <color indexed="60"/>
      <name val="Arial"/>
      <family val="2"/>
    </font>
    <font>
      <b/>
      <i/>
      <sz val="10"/>
      <color indexed="60"/>
      <name val="Arial"/>
      <family val="2"/>
    </font>
    <font>
      <i/>
      <sz val="10"/>
      <color indexed="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7" fillId="0" borderId="0" xfId="0" applyFont="1"/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168" fontId="3" fillId="0" borderId="0" xfId="0" applyNumberFormat="1" applyFont="1" applyAlignment="1">
      <alignment horizontal="right"/>
    </xf>
    <xf numFmtId="0" fontId="0" fillId="0" borderId="0" xfId="0" applyBorder="1"/>
    <xf numFmtId="167" fontId="3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8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0" fillId="0" borderId="1" xfId="0" applyBorder="1"/>
    <xf numFmtId="0" fontId="12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4" fontId="2" fillId="0" borderId="0" xfId="0" applyNumberFormat="1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7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" fillId="0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12" fillId="0" borderId="0" xfId="0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173" fontId="3" fillId="0" borderId="0" xfId="0" applyNumberFormat="1" applyFont="1" applyAlignment="1">
      <alignment horizontal="center"/>
    </xf>
    <xf numFmtId="173" fontId="3" fillId="0" borderId="0" xfId="0" applyNumberFormat="1" applyFont="1" applyFill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3" fillId="4" borderId="0" xfId="0" applyFont="1" applyFill="1"/>
    <xf numFmtId="0" fontId="14" fillId="0" borderId="0" xfId="0" applyFont="1" applyAlignment="1" applyProtection="1">
      <alignment horizontal="center"/>
      <protection locked="0"/>
    </xf>
    <xf numFmtId="164" fontId="14" fillId="0" borderId="0" xfId="0" applyNumberFormat="1" applyFont="1" applyAlignment="1">
      <alignment horizontal="center"/>
    </xf>
    <xf numFmtId="173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173" fontId="22" fillId="0" borderId="0" xfId="0" applyNumberFormat="1" applyFont="1" applyAlignment="1">
      <alignment horizontal="center"/>
    </xf>
    <xf numFmtId="173" fontId="23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21" fillId="0" borderId="0" xfId="0" applyFont="1" applyFill="1" applyAlignment="1">
      <alignment horizontal="center"/>
    </xf>
    <xf numFmtId="0" fontId="0" fillId="5" borderId="0" xfId="0" applyFill="1"/>
    <xf numFmtId="168" fontId="14" fillId="0" borderId="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27" fillId="0" borderId="0" xfId="0" applyFont="1" applyFill="1" applyBorder="1" applyAlignment="1" applyProtection="1">
      <alignment horizontal="center"/>
      <protection locked="0"/>
    </xf>
    <xf numFmtId="0" fontId="29" fillId="5" borderId="0" xfId="0" applyFont="1" applyFill="1" applyBorder="1"/>
    <xf numFmtId="0" fontId="29" fillId="5" borderId="0" xfId="0" applyFont="1" applyFill="1" applyBorder="1" applyAlignment="1">
      <alignment horizontal="center"/>
    </xf>
    <xf numFmtId="0" fontId="29" fillId="0" borderId="0" xfId="0" applyFont="1" applyFill="1" applyBorder="1"/>
    <xf numFmtId="0" fontId="29" fillId="0" borderId="0" xfId="0" applyFont="1" applyFill="1" applyBorder="1" applyAlignment="1">
      <alignment horizontal="center"/>
    </xf>
    <xf numFmtId="0" fontId="30" fillId="5" borderId="0" xfId="0" applyFont="1" applyFill="1" applyBorder="1"/>
    <xf numFmtId="0" fontId="30" fillId="0" borderId="0" xfId="0" applyFont="1" applyFill="1" applyBorder="1"/>
    <xf numFmtId="0" fontId="29" fillId="0" borderId="0" xfId="0" applyFont="1" applyFill="1" applyBorder="1" applyAlignment="1">
      <alignment horizontal="left"/>
    </xf>
    <xf numFmtId="0" fontId="27" fillId="0" borderId="0" xfId="0" applyNumberFormat="1" applyFont="1" applyFill="1" applyBorder="1" applyAlignment="1">
      <alignment horizontal="center"/>
    </xf>
    <xf numFmtId="0" fontId="27" fillId="0" borderId="0" xfId="1" applyNumberFormat="1" applyFont="1" applyFill="1" applyBorder="1" applyAlignment="1">
      <alignment horizontal="center"/>
    </xf>
    <xf numFmtId="166" fontId="27" fillId="0" borderId="0" xfId="1" applyNumberFormat="1" applyFont="1" applyFill="1" applyBorder="1" applyAlignment="1">
      <alignment horizontal="center"/>
    </xf>
    <xf numFmtId="4" fontId="27" fillId="0" borderId="0" xfId="1" applyNumberFormat="1" applyFont="1" applyFill="1" applyBorder="1"/>
    <xf numFmtId="6" fontId="27" fillId="0" borderId="0" xfId="0" applyNumberFormat="1" applyFont="1" applyFill="1" applyBorder="1" applyAlignment="1">
      <alignment horizontal="center"/>
    </xf>
    <xf numFmtId="0" fontId="28" fillId="0" borderId="0" xfId="0" applyFont="1" applyFill="1"/>
    <xf numFmtId="0" fontId="29" fillId="5" borderId="7" xfId="0" applyFont="1" applyFill="1" applyBorder="1"/>
    <xf numFmtId="0" fontId="27" fillId="0" borderId="1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167" fontId="28" fillId="0" borderId="0" xfId="0" applyNumberFormat="1" applyFont="1" applyFill="1" applyAlignment="1">
      <alignment horizontal="center"/>
    </xf>
    <xf numFmtId="167" fontId="27" fillId="0" borderId="1" xfId="0" applyNumberFormat="1" applyFont="1" applyFill="1" applyBorder="1" applyAlignment="1">
      <alignment horizontal="center"/>
    </xf>
    <xf numFmtId="0" fontId="27" fillId="0" borderId="1" xfId="0" applyFont="1" applyFill="1" applyBorder="1" applyAlignment="1" applyProtection="1">
      <alignment horizontal="center"/>
      <protection locked="0"/>
    </xf>
    <xf numFmtId="0" fontId="27" fillId="0" borderId="1" xfId="0" applyFont="1" applyFill="1" applyBorder="1" applyAlignment="1" applyProtection="1">
      <alignment horizontal="right"/>
      <protection locked="0"/>
    </xf>
    <xf numFmtId="168" fontId="27" fillId="0" borderId="1" xfId="0" applyNumberFormat="1" applyFont="1" applyFill="1" applyBorder="1" applyAlignment="1">
      <alignment horizontal="right"/>
    </xf>
    <xf numFmtId="0" fontId="27" fillId="0" borderId="0" xfId="0" applyFont="1" applyFill="1" applyAlignment="1">
      <alignment horizontal="center"/>
    </xf>
    <xf numFmtId="0" fontId="28" fillId="0" borderId="4" xfId="0" applyFont="1" applyFill="1" applyBorder="1"/>
    <xf numFmtId="0" fontId="28" fillId="0" borderId="5" xfId="0" applyFont="1" applyFill="1" applyBorder="1"/>
    <xf numFmtId="0" fontId="28" fillId="0" borderId="0" xfId="0" applyFont="1" applyFill="1" applyBorder="1" applyAlignment="1">
      <alignment horizontal="right"/>
    </xf>
    <xf numFmtId="0" fontId="28" fillId="0" borderId="8" xfId="0" applyFont="1" applyFill="1" applyBorder="1"/>
    <xf numFmtId="0" fontId="27" fillId="0" borderId="0" xfId="0" applyFont="1" applyFill="1" applyBorder="1" applyAlignment="1"/>
    <xf numFmtId="0" fontId="3" fillId="0" borderId="0" xfId="0" applyFont="1" applyBorder="1"/>
    <xf numFmtId="0" fontId="8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173" fontId="4" fillId="0" borderId="0" xfId="0" applyNumberFormat="1" applyFont="1" applyAlignment="1">
      <alignment horizontal="center"/>
    </xf>
    <xf numFmtId="0" fontId="28" fillId="0" borderId="0" xfId="0" applyFont="1"/>
    <xf numFmtId="0" fontId="29" fillId="5" borderId="6" xfId="0" applyFont="1" applyFill="1" applyBorder="1"/>
    <xf numFmtId="0" fontId="29" fillId="5" borderId="2" xfId="0" applyFont="1" applyFill="1" applyBorder="1" applyAlignment="1">
      <alignment horizontal="center"/>
    </xf>
    <xf numFmtId="0" fontId="29" fillId="5" borderId="3" xfId="0" applyFont="1" applyFill="1" applyBorder="1" applyAlignment="1">
      <alignment horizontal="center"/>
    </xf>
    <xf numFmtId="0" fontId="29" fillId="0" borderId="0" xfId="0" applyFont="1"/>
    <xf numFmtId="0" fontId="28" fillId="5" borderId="9" xfId="0" applyFont="1" applyFill="1" applyBorder="1"/>
    <xf numFmtId="0" fontId="29" fillId="5" borderId="7" xfId="0" applyFont="1" applyFill="1" applyBorder="1" applyAlignment="1">
      <alignment horizontal="center"/>
    </xf>
    <xf numFmtId="0" fontId="29" fillId="5" borderId="8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9" fillId="5" borderId="13" xfId="0" applyFont="1" applyFill="1" applyBorder="1"/>
    <xf numFmtId="0" fontId="27" fillId="5" borderId="10" xfId="0" applyFont="1" applyFill="1" applyBorder="1" applyAlignment="1">
      <alignment horizontal="center"/>
    </xf>
    <xf numFmtId="0" fontId="30" fillId="0" borderId="0" xfId="0" applyFont="1" applyBorder="1"/>
    <xf numFmtId="0" fontId="27" fillId="6" borderId="14" xfId="0" applyFont="1" applyFill="1" applyBorder="1"/>
    <xf numFmtId="0" fontId="28" fillId="6" borderId="15" xfId="0" applyFont="1" applyFill="1" applyBorder="1"/>
    <xf numFmtId="0" fontId="27" fillId="0" borderId="10" xfId="0" applyFont="1" applyFill="1" applyBorder="1" applyAlignment="1">
      <alignment horizontal="center"/>
    </xf>
    <xf numFmtId="0" fontId="27" fillId="0" borderId="11" xfId="0" applyFont="1" applyFill="1" applyBorder="1" applyAlignment="1">
      <alignment horizontal="center"/>
    </xf>
    <xf numFmtId="0" fontId="27" fillId="5" borderId="16" xfId="0" applyFont="1" applyFill="1" applyBorder="1" applyAlignment="1">
      <alignment horizontal="center"/>
    </xf>
    <xf numFmtId="0" fontId="28" fillId="0" borderId="0" xfId="0" applyFont="1" applyBorder="1"/>
    <xf numFmtId="0" fontId="28" fillId="0" borderId="13" xfId="0" applyFont="1" applyBorder="1" applyAlignment="1">
      <alignment horizontal="center"/>
    </xf>
    <xf numFmtId="0" fontId="27" fillId="6" borderId="17" xfId="0" applyFont="1" applyFill="1" applyBorder="1"/>
    <xf numFmtId="0" fontId="28" fillId="6" borderId="18" xfId="0" applyFont="1" applyFill="1" applyBorder="1"/>
    <xf numFmtId="0" fontId="28" fillId="0" borderId="10" xfId="0" applyFont="1" applyFill="1" applyBorder="1" applyAlignment="1">
      <alignment horizontal="center"/>
    </xf>
    <xf numFmtId="0" fontId="28" fillId="0" borderId="12" xfId="0" applyFont="1" applyFill="1" applyBorder="1" applyAlignment="1">
      <alignment horizontal="center"/>
    </xf>
    <xf numFmtId="0" fontId="28" fillId="0" borderId="11" xfId="0" applyFont="1" applyFill="1" applyBorder="1" applyAlignment="1">
      <alignment horizontal="center"/>
    </xf>
    <xf numFmtId="0" fontId="27" fillId="6" borderId="19" xfId="0" applyFont="1" applyFill="1" applyBorder="1"/>
    <xf numFmtId="0" fontId="28" fillId="6" borderId="20" xfId="0" applyFont="1" applyFill="1" applyBorder="1"/>
    <xf numFmtId="0" fontId="28" fillId="4" borderId="20" xfId="0" applyFont="1" applyFill="1" applyBorder="1"/>
    <xf numFmtId="0" fontId="27" fillId="4" borderId="0" xfId="0" applyFont="1" applyFill="1" applyAlignment="1">
      <alignment horizontal="center"/>
    </xf>
    <xf numFmtId="0" fontId="27" fillId="4" borderId="5" xfId="0" applyFont="1" applyFill="1" applyBorder="1" applyAlignment="1">
      <alignment horizontal="center"/>
    </xf>
    <xf numFmtId="0" fontId="27" fillId="5" borderId="7" xfId="0" applyFont="1" applyFill="1" applyBorder="1"/>
    <xf numFmtId="0" fontId="27" fillId="5" borderId="7" xfId="0" applyFon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2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0" fillId="0" borderId="0" xfId="0" applyNumberFormat="1" applyBorder="1" applyAlignment="1">
      <alignment horizontal="left"/>
    </xf>
    <xf numFmtId="0" fontId="27" fillId="5" borderId="0" xfId="0" applyFont="1" applyFill="1"/>
    <xf numFmtId="0" fontId="27" fillId="5" borderId="0" xfId="0" applyFont="1" applyFill="1" applyBorder="1"/>
    <xf numFmtId="0" fontId="27" fillId="5" borderId="0" xfId="0" applyFont="1" applyFill="1" applyBorder="1" applyAlignment="1">
      <alignment horizontal="center"/>
    </xf>
    <xf numFmtId="0" fontId="29" fillId="5" borderId="22" xfId="0" applyFont="1" applyFill="1" applyBorder="1"/>
    <xf numFmtId="0" fontId="29" fillId="5" borderId="23" xfId="0" applyFont="1" applyFill="1" applyBorder="1"/>
    <xf numFmtId="0" fontId="29" fillId="5" borderId="21" xfId="0" applyFont="1" applyFill="1" applyBorder="1"/>
    <xf numFmtId="0" fontId="29" fillId="5" borderId="9" xfId="0" applyFont="1" applyFill="1" applyBorder="1"/>
    <xf numFmtId="0" fontId="30" fillId="5" borderId="0" xfId="0" applyFont="1" applyFill="1" applyBorder="1" applyAlignment="1">
      <alignment horizontal="right"/>
    </xf>
    <xf numFmtId="0" fontId="30" fillId="5" borderId="5" xfId="0" applyFont="1" applyFill="1" applyBorder="1" applyAlignment="1">
      <alignment horizontal="right"/>
    </xf>
    <xf numFmtId="0" fontId="29" fillId="5" borderId="8" xfId="0" applyFont="1" applyFill="1" applyBorder="1"/>
    <xf numFmtId="0" fontId="27" fillId="0" borderId="0" xfId="0" applyFont="1" applyFill="1" applyAlignment="1" applyProtection="1">
      <alignment horizontal="center"/>
      <protection locked="0"/>
    </xf>
    <xf numFmtId="0" fontId="27" fillId="0" borderId="0" xfId="0" applyFont="1"/>
    <xf numFmtId="49" fontId="28" fillId="0" borderId="0" xfId="0" applyNumberFormat="1" applyFont="1" applyBorder="1" applyAlignment="1">
      <alignment horizontal="center"/>
    </xf>
    <xf numFmtId="14" fontId="28" fillId="0" borderId="0" xfId="0" applyNumberFormat="1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27" fillId="5" borderId="9" xfId="0" applyFont="1" applyFill="1" applyBorder="1"/>
    <xf numFmtId="0" fontId="28" fillId="0" borderId="9" xfId="0" applyFont="1" applyBorder="1"/>
    <xf numFmtId="0" fontId="28" fillId="0" borderId="7" xfId="0" applyFont="1" applyBorder="1"/>
    <xf numFmtId="0" fontId="28" fillId="0" borderId="8" xfId="0" applyFont="1" applyBorder="1"/>
    <xf numFmtId="0" fontId="27" fillId="5" borderId="8" xfId="0" applyFont="1" applyFill="1" applyBorder="1"/>
    <xf numFmtId="0" fontId="27" fillId="5" borderId="21" xfId="0" applyFont="1" applyFill="1" applyBorder="1"/>
    <xf numFmtId="0" fontId="27" fillId="5" borderId="23" xfId="0" applyFont="1" applyFill="1" applyBorder="1"/>
    <xf numFmtId="0" fontId="27" fillId="0" borderId="4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right"/>
    </xf>
    <xf numFmtId="0" fontId="27" fillId="5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7" fillId="5" borderId="4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27" fillId="5" borderId="5" xfId="0" applyFont="1" applyFill="1" applyBorder="1" applyAlignment="1">
      <alignment horizontal="center"/>
    </xf>
    <xf numFmtId="0" fontId="27" fillId="5" borderId="0" xfId="0" applyFont="1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49" fontId="27" fillId="5" borderId="0" xfId="0" applyNumberFormat="1" applyFont="1" applyFill="1" applyBorder="1" applyAlignment="1" applyProtection="1">
      <alignment horizontal="center"/>
      <protection locked="0"/>
    </xf>
    <xf numFmtId="0" fontId="29" fillId="5" borderId="0" xfId="0" applyFont="1" applyFill="1" applyBorder="1" applyAlignment="1">
      <alignment horizontal="left"/>
    </xf>
    <xf numFmtId="0" fontId="27" fillId="5" borderId="2" xfId="0" applyFont="1" applyFill="1" applyBorder="1" applyAlignment="1">
      <alignment horizontal="center"/>
    </xf>
    <xf numFmtId="0" fontId="27" fillId="5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A62"/>
  <sheetViews>
    <sheetView tabSelected="1" workbookViewId="0">
      <pane ySplit="5" topLeftCell="A6" activePane="bottomLeft" state="frozen"/>
      <selection pane="bottomLeft" activeCell="A33" sqref="A33"/>
    </sheetView>
  </sheetViews>
  <sheetFormatPr defaultRowHeight="12.75" x14ac:dyDescent="0.2"/>
  <cols>
    <col min="1" max="1" width="43.28515625" style="136" bestFit="1" customWidth="1"/>
    <col min="2" max="2" width="11.5703125" style="136" customWidth="1"/>
    <col min="3" max="3" width="13.140625" style="136" customWidth="1"/>
    <col min="4" max="4" width="12.28515625" style="136" customWidth="1"/>
    <col min="5" max="5" width="10.7109375" style="136" customWidth="1"/>
    <col min="6" max="6" width="11.5703125" style="136" customWidth="1"/>
    <col min="7" max="7" width="10.85546875" style="136" customWidth="1"/>
    <col min="8" max="8" width="12.7109375" style="136" customWidth="1"/>
    <col min="9" max="9" width="12.28515625" style="136" customWidth="1"/>
    <col min="10" max="16384" width="9.140625" style="136"/>
  </cols>
  <sheetData>
    <row r="1" spans="1:105" x14ac:dyDescent="0.2">
      <c r="A1" s="204" t="s">
        <v>89</v>
      </c>
      <c r="B1" s="205"/>
      <c r="C1" s="205"/>
      <c r="D1" s="205"/>
      <c r="E1" s="205"/>
      <c r="F1" s="205"/>
      <c r="G1" s="205"/>
      <c r="H1" s="205"/>
      <c r="I1" s="206"/>
      <c r="J1" s="122"/>
    </row>
    <row r="2" spans="1:105" s="190" customFormat="1" x14ac:dyDescent="0.2">
      <c r="A2" s="207" t="s">
        <v>263</v>
      </c>
      <c r="B2" s="208"/>
      <c r="C2" s="208"/>
      <c r="D2" s="208"/>
      <c r="E2" s="208"/>
      <c r="F2" s="208"/>
      <c r="G2" s="208"/>
      <c r="H2" s="208"/>
      <c r="I2" s="209"/>
      <c r="J2" s="189"/>
    </row>
    <row r="3" spans="1:105" x14ac:dyDescent="0.2">
      <c r="A3" s="195"/>
      <c r="B3" s="196"/>
      <c r="C3" s="196"/>
      <c r="D3" s="196"/>
      <c r="E3" s="196"/>
      <c r="F3" s="196"/>
      <c r="G3" s="196"/>
      <c r="H3" s="196"/>
      <c r="I3" s="197"/>
    </row>
    <row r="4" spans="1:105" x14ac:dyDescent="0.2">
      <c r="A4" s="137" t="s">
        <v>42</v>
      </c>
      <c r="B4" s="138" t="s">
        <v>43</v>
      </c>
      <c r="C4" s="138" t="s">
        <v>44</v>
      </c>
      <c r="D4" s="138" t="s">
        <v>44</v>
      </c>
      <c r="E4" s="138" t="s">
        <v>45</v>
      </c>
      <c r="F4" s="138" t="s">
        <v>46</v>
      </c>
      <c r="G4" s="138" t="s">
        <v>47</v>
      </c>
      <c r="H4" s="138" t="s">
        <v>48</v>
      </c>
      <c r="I4" s="139" t="s">
        <v>49</v>
      </c>
      <c r="J4" s="140"/>
    </row>
    <row r="5" spans="1:105" x14ac:dyDescent="0.2">
      <c r="A5" s="141"/>
      <c r="B5" s="142" t="s">
        <v>50</v>
      </c>
      <c r="C5" s="142" t="s">
        <v>19</v>
      </c>
      <c r="D5" s="142" t="s">
        <v>51</v>
      </c>
      <c r="E5" s="114"/>
      <c r="F5" s="114"/>
      <c r="G5" s="114"/>
      <c r="H5" s="142" t="s">
        <v>52</v>
      </c>
      <c r="I5" s="143"/>
      <c r="J5" s="140"/>
    </row>
    <row r="6" spans="1:105" x14ac:dyDescent="0.2">
      <c r="A6" s="155" t="s">
        <v>96</v>
      </c>
      <c r="B6" s="144">
        <f>Laura!D8</f>
        <v>1</v>
      </c>
      <c r="C6" s="144">
        <f>Laura!H8</f>
        <v>0</v>
      </c>
      <c r="D6" s="144">
        <f>Laura!L8</f>
        <v>0</v>
      </c>
      <c r="E6" s="144">
        <f>Staffers!D8</f>
        <v>0</v>
      </c>
      <c r="F6" s="144">
        <f>Staffers!E8</f>
        <v>0</v>
      </c>
      <c r="G6" s="144">
        <f>Staffers!G8+Staffers!H8+Staffers!I8+Staffers!J8+Staffers!K8+Staffers!L8+Staffers!M8</f>
        <v>1</v>
      </c>
      <c r="H6" s="144">
        <f>Recruiters!H6</f>
        <v>1</v>
      </c>
      <c r="I6" s="145">
        <f>Interviews!E7</f>
        <v>0</v>
      </c>
    </row>
    <row r="7" spans="1:105" ht="13.5" customHeight="1" thickBot="1" x14ac:dyDescent="0.25">
      <c r="A7" s="156" t="s">
        <v>160</v>
      </c>
      <c r="B7" s="146"/>
      <c r="C7" s="146"/>
      <c r="D7" s="146"/>
      <c r="E7" s="146"/>
      <c r="F7" s="146"/>
      <c r="G7" s="146"/>
      <c r="H7" s="146"/>
      <c r="I7" s="147"/>
    </row>
    <row r="8" spans="1:105" ht="13.5" customHeight="1" x14ac:dyDescent="0.2">
      <c r="A8" s="155" t="s">
        <v>97</v>
      </c>
      <c r="B8" s="144">
        <f>Laura!D9</f>
        <v>5</v>
      </c>
      <c r="C8" s="144">
        <f>Laura!H9</f>
        <v>1</v>
      </c>
      <c r="D8" s="144">
        <f>Laura!L9</f>
        <v>0</v>
      </c>
      <c r="E8" s="144">
        <f>Staffers!D9</f>
        <v>4</v>
      </c>
      <c r="F8" s="144">
        <f>Staffers!E9</f>
        <v>0</v>
      </c>
      <c r="G8" s="144">
        <f>Staffers!G9+Staffers!H9+Staffers!I9+Staffers!J9+Staffers!K9+Staffers!L9+Staffers!M9</f>
        <v>5</v>
      </c>
      <c r="H8" s="144">
        <f>Recruiters!H7</f>
        <v>16</v>
      </c>
      <c r="I8" s="145">
        <f>Interviews!E8</f>
        <v>6</v>
      </c>
    </row>
    <row r="9" spans="1:105" ht="13.5" thickBot="1" x14ac:dyDescent="0.25">
      <c r="A9" s="156" t="s">
        <v>171</v>
      </c>
      <c r="B9" s="146"/>
      <c r="C9" s="146"/>
      <c r="D9" s="146"/>
      <c r="E9" s="146"/>
      <c r="F9" s="146"/>
      <c r="G9" s="146"/>
      <c r="H9" s="146"/>
      <c r="I9" s="147"/>
    </row>
    <row r="10" spans="1:105" x14ac:dyDescent="0.2">
      <c r="A10" s="155" t="s">
        <v>53</v>
      </c>
      <c r="B10" s="144">
        <f>Laura!D10</f>
        <v>5</v>
      </c>
      <c r="C10" s="144">
        <f>Laura!H10</f>
        <v>0</v>
      </c>
      <c r="D10" s="144">
        <f>Laura!L10</f>
        <v>0</v>
      </c>
      <c r="E10" s="144">
        <f>Staffers!D10</f>
        <v>1</v>
      </c>
      <c r="F10" s="144">
        <f>Staffers!E10</f>
        <v>0</v>
      </c>
      <c r="G10" s="144">
        <f>Staffers!G10+Staffers!H10+Staffers!I10+Staffers!J10+Staffers!K10+Staffers!L10+Staffers!M10</f>
        <v>1</v>
      </c>
      <c r="H10" s="144">
        <f>Recruiters!H8</f>
        <v>5</v>
      </c>
      <c r="I10" s="145">
        <f>Interviews!E9</f>
        <v>0</v>
      </c>
    </row>
    <row r="11" spans="1:105" ht="13.5" thickBot="1" x14ac:dyDescent="0.25">
      <c r="A11" s="156" t="s">
        <v>170</v>
      </c>
      <c r="B11" s="146"/>
      <c r="C11" s="146"/>
      <c r="D11" s="146"/>
      <c r="E11" s="146"/>
      <c r="F11" s="146"/>
      <c r="G11" s="146"/>
      <c r="H11" s="146"/>
      <c r="I11" s="147"/>
    </row>
    <row r="12" spans="1:105" x14ac:dyDescent="0.2">
      <c r="A12" s="162" t="s">
        <v>164</v>
      </c>
      <c r="B12" s="144">
        <f>Laura!D11</f>
        <v>10</v>
      </c>
      <c r="C12" s="144">
        <f>Laura!H11</f>
        <v>6</v>
      </c>
      <c r="D12" s="144">
        <f>Laura!L11</f>
        <v>3</v>
      </c>
      <c r="E12" s="144">
        <f>Staffers!D11</f>
        <v>0</v>
      </c>
      <c r="F12" s="144">
        <f>Staffers!E11</f>
        <v>0</v>
      </c>
      <c r="G12" s="144">
        <f>Staffers!G11+Staffers!H11+Staffers!I11+Staffers!J11+Staffers!K11+Staffers!L11+Staffers!M11</f>
        <v>4</v>
      </c>
      <c r="H12" s="144">
        <f>Recruiters!H9</f>
        <v>19</v>
      </c>
      <c r="I12" s="145">
        <f>Interviews!E10</f>
        <v>3</v>
      </c>
    </row>
    <row r="13" spans="1:105" ht="13.5" thickBot="1" x14ac:dyDescent="0.25">
      <c r="A13" s="163" t="s">
        <v>159</v>
      </c>
      <c r="B13" s="146"/>
      <c r="C13" s="146"/>
      <c r="D13" s="146"/>
      <c r="E13" s="146"/>
      <c r="F13" s="146"/>
      <c r="G13" s="146"/>
      <c r="H13" s="146"/>
      <c r="I13" s="147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</row>
    <row r="14" spans="1:105" ht="12.75" customHeight="1" x14ac:dyDescent="0.2">
      <c r="A14" s="155" t="s">
        <v>54</v>
      </c>
      <c r="B14" s="144">
        <f>Laura!D12</f>
        <v>0</v>
      </c>
      <c r="C14" s="144">
        <f>Laura!H12</f>
        <v>0</v>
      </c>
      <c r="D14" s="144">
        <f>Laura!L12</f>
        <v>0</v>
      </c>
      <c r="E14" s="144">
        <f>Staffers!D12</f>
        <v>0</v>
      </c>
      <c r="F14" s="144">
        <f>Staffers!E12</f>
        <v>0</v>
      </c>
      <c r="G14" s="144">
        <f>Staffers!G12+Staffers!H12+Staffers!I12+Staffers!J12+Staffers!K12+Staffers!L12+Staffers!M12</f>
        <v>0</v>
      </c>
      <c r="H14" s="144">
        <f>Recruiters!H10</f>
        <v>2</v>
      </c>
      <c r="I14" s="145">
        <f>Interviews!E11</f>
        <v>1</v>
      </c>
    </row>
    <row r="15" spans="1:105" ht="14.25" customHeight="1" thickBot="1" x14ac:dyDescent="0.25">
      <c r="A15" s="156" t="s">
        <v>344</v>
      </c>
      <c r="B15" s="146"/>
      <c r="C15" s="146"/>
      <c r="D15" s="146"/>
      <c r="E15" s="146"/>
      <c r="F15" s="146"/>
      <c r="G15" s="146"/>
      <c r="H15" s="146"/>
      <c r="I15" s="147"/>
    </row>
    <row r="16" spans="1:105" x14ac:dyDescent="0.2">
      <c r="A16" s="155" t="s">
        <v>55</v>
      </c>
      <c r="B16" s="144">
        <f>Laura!D13</f>
        <v>15</v>
      </c>
      <c r="C16" s="144">
        <f>Laura!H13</f>
        <v>5</v>
      </c>
      <c r="D16" s="144">
        <f>Laura!L13</f>
        <v>1</v>
      </c>
      <c r="E16" s="144">
        <f>Staffers!D13</f>
        <v>1</v>
      </c>
      <c r="F16" s="144">
        <f>Staffers!E13</f>
        <v>0</v>
      </c>
      <c r="G16" s="144">
        <f>Staffers!G13+Staffers!H13+Staffers!I13+Staffers!J13+Staffers!K13+Staffers!L13+Staffers!M13</f>
        <v>3</v>
      </c>
      <c r="H16" s="144">
        <f>Recruiters!H11</f>
        <v>36</v>
      </c>
      <c r="I16" s="145">
        <f>Interviews!E12</f>
        <v>18</v>
      </c>
    </row>
    <row r="17" spans="1:11" ht="13.5" thickBot="1" x14ac:dyDescent="0.25">
      <c r="A17" s="156" t="s">
        <v>172</v>
      </c>
      <c r="B17" s="148"/>
      <c r="C17" s="148"/>
      <c r="D17" s="148"/>
      <c r="E17" s="148"/>
      <c r="F17" s="148"/>
      <c r="G17" s="146"/>
      <c r="H17" s="148"/>
      <c r="I17" s="149"/>
    </row>
    <row r="18" spans="1:11" x14ac:dyDescent="0.2">
      <c r="A18" s="162" t="s">
        <v>182</v>
      </c>
      <c r="B18" s="150">
        <f>Laura!D14</f>
        <v>0</v>
      </c>
      <c r="C18" s="150">
        <f>Laura!H14</f>
        <v>0</v>
      </c>
      <c r="D18" s="150">
        <f>Laura!L14</f>
        <v>0</v>
      </c>
      <c r="E18" s="150">
        <f>Staffers!D15</f>
        <v>0</v>
      </c>
      <c r="F18" s="150">
        <f>Staffers!E14</f>
        <v>0</v>
      </c>
      <c r="G18" s="144">
        <f>Staffers!G14+Staffers!H14+Staffers!I14+Staffers!J14+Staffers!K14+Staffers!L14+Staffers!M14</f>
        <v>0</v>
      </c>
      <c r="H18" s="150">
        <f>Recruiters!H12</f>
        <v>0</v>
      </c>
      <c r="I18" s="151">
        <f>Interviews!E13</f>
        <v>0</v>
      </c>
    </row>
    <row r="19" spans="1:11" ht="13.5" thickBot="1" x14ac:dyDescent="0.25">
      <c r="A19" s="163" t="s">
        <v>180</v>
      </c>
      <c r="B19" s="148"/>
      <c r="C19" s="148"/>
      <c r="D19" s="148"/>
      <c r="E19" s="148"/>
      <c r="F19" s="148"/>
      <c r="G19" s="148"/>
      <c r="H19" s="148"/>
      <c r="I19" s="149"/>
    </row>
    <row r="20" spans="1:11" s="154" customFormat="1" ht="12.75" customHeight="1" thickBot="1" x14ac:dyDescent="0.25">
      <c r="A20" s="152" t="s">
        <v>92</v>
      </c>
      <c r="B20" s="153">
        <f>SUM(B6:B19)</f>
        <v>36</v>
      </c>
      <c r="C20" s="153">
        <f t="shared" ref="C20:I20" si="0">SUM(C6:C19)</f>
        <v>12</v>
      </c>
      <c r="D20" s="153">
        <f t="shared" si="0"/>
        <v>4</v>
      </c>
      <c r="E20" s="153">
        <f t="shared" si="0"/>
        <v>6</v>
      </c>
      <c r="F20" s="153">
        <f t="shared" si="0"/>
        <v>0</v>
      </c>
      <c r="G20" s="153">
        <f t="shared" si="0"/>
        <v>14</v>
      </c>
      <c r="H20" s="153">
        <f t="shared" si="0"/>
        <v>79</v>
      </c>
      <c r="I20" s="153">
        <f t="shared" si="0"/>
        <v>28</v>
      </c>
      <c r="J20" s="106"/>
      <c r="K20" s="106"/>
    </row>
    <row r="21" spans="1:11" ht="12.75" customHeight="1" x14ac:dyDescent="0.2">
      <c r="A21" s="155" t="s">
        <v>98</v>
      </c>
      <c r="B21" s="144">
        <f>Laura!D15</f>
        <v>1</v>
      </c>
      <c r="C21" s="144">
        <f>Laura!H15</f>
        <v>0</v>
      </c>
      <c r="D21" s="144">
        <f>Laura!L15</f>
        <v>0</v>
      </c>
      <c r="E21" s="144">
        <f>Staffers!D15</f>
        <v>0</v>
      </c>
      <c r="F21" s="144">
        <f>Staffers!E15</f>
        <v>0</v>
      </c>
      <c r="G21" s="144">
        <f>Staffers!G15+Staffers!H15+Staffers!I15+Staffers!J15+Staffers!K15+Staffers!L15+Staffers!M15</f>
        <v>0</v>
      </c>
      <c r="H21" s="144">
        <f>Recruiters!H13</f>
        <v>5</v>
      </c>
      <c r="I21" s="145">
        <f>Interviews!E14</f>
        <v>3</v>
      </c>
    </row>
    <row r="22" spans="1:11" ht="13.5" thickBot="1" x14ac:dyDescent="0.25">
      <c r="A22" s="156" t="s">
        <v>105</v>
      </c>
      <c r="B22" s="146"/>
      <c r="C22" s="146"/>
      <c r="D22" s="146"/>
      <c r="E22" s="146"/>
      <c r="F22" s="146"/>
      <c r="G22" s="146"/>
      <c r="H22" s="146"/>
      <c r="I22" s="147"/>
    </row>
    <row r="23" spans="1:11" x14ac:dyDescent="0.2">
      <c r="A23" s="155" t="s">
        <v>99</v>
      </c>
      <c r="B23" s="144">
        <f>Laura!D16</f>
        <v>11</v>
      </c>
      <c r="C23" s="144">
        <f>Laura!H16</f>
        <v>5</v>
      </c>
      <c r="D23" s="144">
        <f>Laura!L16</f>
        <v>2</v>
      </c>
      <c r="E23" s="144">
        <f>Staffers!D16</f>
        <v>14</v>
      </c>
      <c r="F23" s="144">
        <f>Staffers!E16</f>
        <v>0</v>
      </c>
      <c r="G23" s="144">
        <f>Staffers!G16+Staffers!H16+Staffers!I16+Staffers!J16+Staffers!K16+Staffers!L16+Staffers!M16</f>
        <v>12</v>
      </c>
      <c r="H23" s="144">
        <f>Recruiters!H14</f>
        <v>25</v>
      </c>
      <c r="I23" s="145">
        <f>Interviews!E15</f>
        <v>0</v>
      </c>
    </row>
    <row r="24" spans="1:11" ht="13.5" thickBot="1" x14ac:dyDescent="0.25">
      <c r="A24" s="156" t="s">
        <v>141</v>
      </c>
      <c r="B24" s="146"/>
      <c r="C24" s="146"/>
      <c r="D24" s="146"/>
      <c r="E24" s="146"/>
      <c r="F24" s="146"/>
      <c r="G24" s="146"/>
      <c r="H24" s="146"/>
      <c r="I24" s="147"/>
    </row>
    <row r="25" spans="1:11" x14ac:dyDescent="0.2">
      <c r="A25" s="155" t="s">
        <v>100</v>
      </c>
      <c r="B25" s="144">
        <f>Laura!D17</f>
        <v>1</v>
      </c>
      <c r="C25" s="144">
        <f>Laura!H17</f>
        <v>1</v>
      </c>
      <c r="D25" s="144">
        <f>Laura!L17</f>
        <v>0</v>
      </c>
      <c r="E25" s="144">
        <f>Staffers!D17</f>
        <v>1</v>
      </c>
      <c r="F25" s="144">
        <f>Staffers!E17</f>
        <v>1</v>
      </c>
      <c r="G25" s="144">
        <f>Staffers!G17+Staffers!H17+Staffers!I17+Staffers!J17+Staffers!K17+Staffers!L17+Staffers!M17</f>
        <v>1</v>
      </c>
      <c r="H25" s="144">
        <f>Recruiters!H15</f>
        <v>13</v>
      </c>
      <c r="I25" s="145">
        <f>Interviews!E16</f>
        <v>0</v>
      </c>
    </row>
    <row r="26" spans="1:11" ht="13.5" thickBot="1" x14ac:dyDescent="0.25">
      <c r="A26" s="156" t="s">
        <v>101</v>
      </c>
      <c r="B26" s="146"/>
      <c r="C26" s="146"/>
      <c r="D26" s="146"/>
      <c r="E26" s="146"/>
      <c r="F26" s="146"/>
      <c r="G26" s="146"/>
      <c r="H26" s="146"/>
      <c r="I26" s="147"/>
    </row>
    <row r="27" spans="1:11" x14ac:dyDescent="0.2">
      <c r="A27" s="155" t="s">
        <v>102</v>
      </c>
      <c r="B27" s="144">
        <f>Laura!D18</f>
        <v>3</v>
      </c>
      <c r="C27" s="144">
        <f>Laura!H18</f>
        <v>2</v>
      </c>
      <c r="D27" s="144">
        <f>Laura!L18</f>
        <v>1</v>
      </c>
      <c r="E27" s="144">
        <f>Staffers!D18</f>
        <v>11</v>
      </c>
      <c r="F27" s="144">
        <f>Staffers!E18</f>
        <v>0</v>
      </c>
      <c r="G27" s="144">
        <f>Staffers!G18+Staffers!H18+Staffers!I18+Staffers!J18+Staffers!K18+Staffers!L18+Staffers!M18</f>
        <v>13</v>
      </c>
      <c r="H27" s="144">
        <f>Recruiters!H16</f>
        <v>31</v>
      </c>
      <c r="I27" s="145">
        <f>Interviews!E17</f>
        <v>14</v>
      </c>
    </row>
    <row r="28" spans="1:11" ht="13.5" thickBot="1" x14ac:dyDescent="0.25">
      <c r="A28" s="156" t="s">
        <v>103</v>
      </c>
      <c r="B28" s="146"/>
      <c r="C28" s="146"/>
      <c r="D28" s="146"/>
      <c r="E28" s="146"/>
      <c r="F28" s="146"/>
      <c r="G28" s="146"/>
      <c r="H28" s="146"/>
      <c r="I28" s="147"/>
    </row>
    <row r="29" spans="1:11" ht="13.5" customHeight="1" x14ac:dyDescent="0.2">
      <c r="A29" s="155" t="s">
        <v>104</v>
      </c>
      <c r="B29" s="144">
        <f>Laura!D19</f>
        <v>0</v>
      </c>
      <c r="C29" s="144">
        <f>Laura!H19</f>
        <v>0</v>
      </c>
      <c r="D29" s="144">
        <f>Laura!L19</f>
        <v>0</v>
      </c>
      <c r="E29" s="144">
        <f>Staffers!D19</f>
        <v>0</v>
      </c>
      <c r="F29" s="144">
        <f>Staffers!E19</f>
        <v>0</v>
      </c>
      <c r="G29" s="144">
        <f>Staffers!G19+Staffers!H19+Staffers!I19+Staffers!J19+Staffers!K19+Staffers!L19+Staffers!M19</f>
        <v>0</v>
      </c>
      <c r="H29" s="144">
        <f>Recruiters!H17</f>
        <v>8</v>
      </c>
      <c r="I29" s="145">
        <f>Interviews!E18</f>
        <v>0</v>
      </c>
    </row>
    <row r="30" spans="1:11" s="113" customFormat="1" ht="14.25" customHeight="1" thickBot="1" x14ac:dyDescent="0.25">
      <c r="A30" s="156" t="s">
        <v>345</v>
      </c>
      <c r="B30" s="157"/>
      <c r="C30" s="157"/>
      <c r="D30" s="157"/>
      <c r="E30" s="157"/>
      <c r="F30" s="157"/>
      <c r="G30" s="146"/>
      <c r="H30" s="148"/>
      <c r="I30" s="158"/>
    </row>
    <row r="31" spans="1:11" s="160" customFormat="1" ht="13.5" customHeight="1" thickBot="1" x14ac:dyDescent="0.25">
      <c r="A31" s="152" t="s">
        <v>93</v>
      </c>
      <c r="B31" s="153">
        <f>SUM(B21:B29)</f>
        <v>16</v>
      </c>
      <c r="C31" s="153">
        <f>SUM(C21:C29)</f>
        <v>8</v>
      </c>
      <c r="D31" s="153">
        <f>SUM(D21:D29)</f>
        <v>3</v>
      </c>
      <c r="E31" s="153">
        <f>SUM(E21:E24)</f>
        <v>14</v>
      </c>
      <c r="F31" s="153">
        <f>SUM(F21:F24)</f>
        <v>0</v>
      </c>
      <c r="G31" s="153">
        <f>SUM(G21:G24)</f>
        <v>12</v>
      </c>
      <c r="H31" s="153">
        <f>SUM(H21:H30)</f>
        <v>82</v>
      </c>
      <c r="I31" s="159">
        <f>SUM(I21:I24)</f>
        <v>3</v>
      </c>
    </row>
    <row r="32" spans="1:11" s="160" customFormat="1" ht="13.5" customHeight="1" x14ac:dyDescent="0.2">
      <c r="A32" s="155" t="s">
        <v>183</v>
      </c>
      <c r="B32" s="144">
        <f>Laura!D20</f>
        <v>22</v>
      </c>
      <c r="C32" s="144">
        <f>Laura!H20</f>
        <v>2</v>
      </c>
      <c r="D32" s="144">
        <f>Laura!L20</f>
        <v>0</v>
      </c>
      <c r="E32" s="144">
        <f>Staffers!D20</f>
        <v>2</v>
      </c>
      <c r="F32" s="144">
        <f>Staffers!E20</f>
        <v>0</v>
      </c>
      <c r="G32" s="144">
        <f>Staffers!G20+Staffers!H20+Staffers!I20+Staffers!J20+Staffers!K20+Staffers!L20+Staffers!M20</f>
        <v>2</v>
      </c>
      <c r="H32" s="144">
        <f>Recruiters!H18</f>
        <v>9</v>
      </c>
      <c r="I32" s="145">
        <f>Interviews!E19</f>
        <v>16</v>
      </c>
    </row>
    <row r="33" spans="1:9" s="160" customFormat="1" ht="13.5" customHeight="1" thickBot="1" x14ac:dyDescent="0.25">
      <c r="A33" s="156" t="s">
        <v>194</v>
      </c>
      <c r="B33" s="161"/>
      <c r="C33" s="146"/>
      <c r="D33" s="146"/>
      <c r="E33" s="146"/>
      <c r="F33" s="146"/>
      <c r="G33" s="146"/>
      <c r="H33" s="146"/>
      <c r="I33" s="147"/>
    </row>
    <row r="34" spans="1:9" s="160" customFormat="1" ht="13.5" customHeight="1" x14ac:dyDescent="0.2">
      <c r="A34" s="162" t="s">
        <v>184</v>
      </c>
      <c r="B34" s="150">
        <f>Laura!D21</f>
        <v>7</v>
      </c>
      <c r="C34" s="144">
        <f>Laura!H21</f>
        <v>0</v>
      </c>
      <c r="D34" s="144">
        <f>Laura!L21</f>
        <v>4</v>
      </c>
      <c r="E34" s="144">
        <f>Staffers!D21</f>
        <v>0</v>
      </c>
      <c r="F34" s="144">
        <f>Staffers!E21</f>
        <v>0</v>
      </c>
      <c r="G34" s="144">
        <f>Staffers!G21+Staffers!H21+Staffers!I21+Staffers!J21+Staffers!K21+Staffers!L21+Staffers!M21</f>
        <v>0</v>
      </c>
      <c r="H34" s="144">
        <f>Recruiters!H19</f>
        <v>14</v>
      </c>
      <c r="I34" s="145">
        <f>Interviews!E20</f>
        <v>3</v>
      </c>
    </row>
    <row r="35" spans="1:9" s="160" customFormat="1" ht="13.5" customHeight="1" thickBot="1" x14ac:dyDescent="0.25">
      <c r="A35" s="156" t="s">
        <v>195</v>
      </c>
      <c r="B35" s="161"/>
      <c r="C35" s="146"/>
      <c r="D35" s="146"/>
      <c r="E35" s="146"/>
      <c r="F35" s="146"/>
      <c r="G35" s="146"/>
      <c r="H35" s="146"/>
      <c r="I35" s="147"/>
    </row>
    <row r="36" spans="1:9" s="160" customFormat="1" ht="13.5" customHeight="1" x14ac:dyDescent="0.2">
      <c r="A36" s="162" t="s">
        <v>185</v>
      </c>
      <c r="B36" s="150">
        <f>Laura!D22</f>
        <v>5</v>
      </c>
      <c r="C36" s="144">
        <f>Laura!H22</f>
        <v>3</v>
      </c>
      <c r="D36" s="144">
        <f>Laura!L22</f>
        <v>0</v>
      </c>
      <c r="E36" s="144">
        <f>Staffers!D22</f>
        <v>1</v>
      </c>
      <c r="F36" s="144">
        <f>Staffers!E22</f>
        <v>0</v>
      </c>
      <c r="G36" s="144">
        <f>Staffers!G22+Staffers!H22+Staffers!I22+Staffers!J22+Staffers!K22+Staffers!L22+Staffers!M22</f>
        <v>0</v>
      </c>
      <c r="H36" s="144">
        <f>Recruiters!H20</f>
        <v>8</v>
      </c>
      <c r="I36" s="145">
        <f>Interviews!E21</f>
        <v>3</v>
      </c>
    </row>
    <row r="37" spans="1:9" s="160" customFormat="1" ht="13.5" customHeight="1" thickBot="1" x14ac:dyDescent="0.25">
      <c r="A37" s="163" t="s">
        <v>196</v>
      </c>
      <c r="B37" s="161"/>
      <c r="C37" s="146"/>
      <c r="D37" s="146"/>
      <c r="E37" s="146"/>
      <c r="F37" s="146"/>
      <c r="G37" s="146"/>
      <c r="H37" s="146"/>
      <c r="I37" s="147"/>
    </row>
    <row r="38" spans="1:9" s="160" customFormat="1" ht="13.5" customHeight="1" x14ac:dyDescent="0.2">
      <c r="A38" s="155" t="s">
        <v>186</v>
      </c>
      <c r="B38" s="150">
        <f>Laura!D23</f>
        <v>10</v>
      </c>
      <c r="C38" s="144">
        <f>Laura!H23</f>
        <v>20</v>
      </c>
      <c r="D38" s="144">
        <f>Laura!L23</f>
        <v>0</v>
      </c>
      <c r="E38" s="144">
        <f>Staffers!D23</f>
        <v>0</v>
      </c>
      <c r="F38" s="144">
        <f>Staffers!E23</f>
        <v>0</v>
      </c>
      <c r="G38" s="144">
        <f>Staffers!G23+Staffers!H23+Staffers!I23+Staffers!J23+Staffers!K23+Staffers!L23+Staffers!M23</f>
        <v>0</v>
      </c>
      <c r="H38" s="144">
        <f>Recruiters!H21</f>
        <v>21</v>
      </c>
      <c r="I38" s="145">
        <f>Interviews!E22</f>
        <v>10</v>
      </c>
    </row>
    <row r="39" spans="1:9" s="160" customFormat="1" ht="13.5" customHeight="1" thickBot="1" x14ac:dyDescent="0.25">
      <c r="A39" s="163" t="s">
        <v>197</v>
      </c>
      <c r="B39" s="146"/>
      <c r="C39" s="146"/>
      <c r="D39" s="146"/>
      <c r="E39" s="146"/>
      <c r="F39" s="146"/>
      <c r="G39" s="146"/>
      <c r="H39" s="146"/>
      <c r="I39" s="147"/>
    </row>
    <row r="40" spans="1:9" s="160" customFormat="1" ht="13.5" customHeight="1" x14ac:dyDescent="0.2">
      <c r="A40" s="155" t="s">
        <v>187</v>
      </c>
      <c r="B40" s="144">
        <f>Laura!D24</f>
        <v>5</v>
      </c>
      <c r="C40" s="144">
        <f>Laura!H24</f>
        <v>13</v>
      </c>
      <c r="D40" s="144">
        <f>Laura!L24</f>
        <v>1</v>
      </c>
      <c r="E40" s="144">
        <f>Staffers!D24</f>
        <v>0</v>
      </c>
      <c r="F40" s="144">
        <f>Staffers!E24</f>
        <v>0</v>
      </c>
      <c r="G40" s="144">
        <f>Staffers!G24+Staffers!H24+Staffers!I24+Staffers!J24+Staffers!K24+Staffers!L24+Staffers!M24</f>
        <v>2</v>
      </c>
      <c r="H40" s="144">
        <f>Recruiters!H22</f>
        <v>10</v>
      </c>
      <c r="I40" s="145">
        <f>Interviews!E23</f>
        <v>5</v>
      </c>
    </row>
    <row r="41" spans="1:9" s="160" customFormat="1" ht="13.5" customHeight="1" thickBot="1" x14ac:dyDescent="0.25">
      <c r="A41" s="156" t="s">
        <v>198</v>
      </c>
      <c r="B41" s="161"/>
      <c r="C41" s="146"/>
      <c r="D41" s="146"/>
      <c r="E41" s="146"/>
      <c r="F41" s="146"/>
      <c r="G41" s="146"/>
      <c r="H41" s="146"/>
      <c r="I41" s="147"/>
    </row>
    <row r="42" spans="1:9" s="160" customFormat="1" ht="13.5" customHeight="1" thickBot="1" x14ac:dyDescent="0.25">
      <c r="A42" s="152" t="s">
        <v>177</v>
      </c>
      <c r="B42" s="153">
        <f>SUM(B32:B41)</f>
        <v>49</v>
      </c>
      <c r="C42" s="153">
        <f t="shared" ref="C42:I42" si="1">SUM(C32:C41)</f>
        <v>38</v>
      </c>
      <c r="D42" s="153">
        <f t="shared" si="1"/>
        <v>5</v>
      </c>
      <c r="E42" s="153">
        <f t="shared" si="1"/>
        <v>3</v>
      </c>
      <c r="F42" s="153">
        <f t="shared" si="1"/>
        <v>0</v>
      </c>
      <c r="G42" s="153">
        <f t="shared" si="1"/>
        <v>4</v>
      </c>
      <c r="H42" s="153">
        <f t="shared" si="1"/>
        <v>62</v>
      </c>
      <c r="I42" s="153">
        <f t="shared" si="1"/>
        <v>37</v>
      </c>
    </row>
    <row r="43" spans="1:9" x14ac:dyDescent="0.2">
      <c r="A43" s="155" t="s">
        <v>175</v>
      </c>
      <c r="B43" s="144">
        <f>Laura!D25</f>
        <v>2</v>
      </c>
      <c r="C43" s="144">
        <f>Laura!H25</f>
        <v>2</v>
      </c>
      <c r="D43" s="144">
        <f>Laura!L25</f>
        <v>0</v>
      </c>
      <c r="E43" s="144">
        <f>Staffers!D25</f>
        <v>0</v>
      </c>
      <c r="F43" s="144">
        <f>Staffers!E25</f>
        <v>0</v>
      </c>
      <c r="G43" s="144">
        <f>Staffers!G25+Staffers!H25+Staffers!I25+Staffers!J25+Staffers!K25+Staffers!L25+Staffers!M25</f>
        <v>0</v>
      </c>
      <c r="H43" s="144">
        <f>Recruiters!H23</f>
        <v>1</v>
      </c>
      <c r="I43" s="145">
        <f>Interviews!E24</f>
        <v>1</v>
      </c>
    </row>
    <row r="44" spans="1:9" ht="13.5" thickBot="1" x14ac:dyDescent="0.25">
      <c r="A44" s="156" t="s">
        <v>199</v>
      </c>
      <c r="B44" s="146"/>
      <c r="C44" s="146"/>
      <c r="D44" s="146"/>
      <c r="E44" s="146"/>
      <c r="F44" s="146"/>
      <c r="G44" s="146"/>
      <c r="H44" s="164"/>
      <c r="I44" s="147"/>
    </row>
    <row r="45" spans="1:9" x14ac:dyDescent="0.2">
      <c r="A45" s="155" t="s">
        <v>176</v>
      </c>
      <c r="B45" s="144">
        <f>Laura!D26</f>
        <v>0</v>
      </c>
      <c r="C45" s="144">
        <f>Laura!H26</f>
        <v>0</v>
      </c>
      <c r="D45" s="144">
        <f>Laura!L26</f>
        <v>0</v>
      </c>
      <c r="E45" s="144">
        <f>Staffers!D26</f>
        <v>2</v>
      </c>
      <c r="F45" s="144">
        <f>Staffers!E26</f>
        <v>0</v>
      </c>
      <c r="G45" s="144">
        <f>Staffers!G26+Staffers!H26+Staffers!I26+Staffers!J26+Staffers!K26+Staffers!L26+Staffers!M26</f>
        <v>1</v>
      </c>
      <c r="H45" s="144">
        <f>Recruiters!H24</f>
        <v>0</v>
      </c>
      <c r="I45" s="145">
        <f>Interviews!E25</f>
        <v>0</v>
      </c>
    </row>
    <row r="46" spans="1:9" ht="13.5" thickBot="1" x14ac:dyDescent="0.25">
      <c r="A46" s="156" t="s">
        <v>193</v>
      </c>
      <c r="B46" s="146"/>
      <c r="C46" s="146"/>
      <c r="D46" s="146"/>
      <c r="E46" s="146"/>
      <c r="F46" s="146"/>
      <c r="G46" s="146"/>
      <c r="H46" s="146"/>
      <c r="I46" s="147"/>
    </row>
    <row r="47" spans="1:9" x14ac:dyDescent="0.2">
      <c r="A47" s="155" t="s">
        <v>154</v>
      </c>
      <c r="B47" s="116">
        <f>Laura!D27</f>
        <v>1</v>
      </c>
      <c r="C47" s="116">
        <f>Laura!H27</f>
        <v>0</v>
      </c>
      <c r="D47" s="116">
        <f>Laura!L27</f>
        <v>0</v>
      </c>
      <c r="E47" s="116">
        <f>Staffers!D27</f>
        <v>0</v>
      </c>
      <c r="F47" s="144">
        <f>Staffers!E27</f>
        <v>0</v>
      </c>
      <c r="G47" s="144">
        <f>Staffers!G27+Staffers!H27+Staffers!I27+Staffers!J27+Staffers!K27+Staffers!L27+Staffers!M27</f>
        <v>0</v>
      </c>
      <c r="H47" s="116">
        <f>Recruiters!H25</f>
        <v>5</v>
      </c>
      <c r="I47" s="165">
        <f>Interviews!E26</f>
        <v>1</v>
      </c>
    </row>
    <row r="48" spans="1:9" ht="13.5" thickBot="1" x14ac:dyDescent="0.25">
      <c r="A48" s="156" t="s">
        <v>203</v>
      </c>
      <c r="B48" s="164"/>
      <c r="C48" s="164"/>
      <c r="D48" s="164"/>
      <c r="E48" s="164"/>
      <c r="F48" s="146"/>
      <c r="G48" s="146"/>
      <c r="H48" s="164"/>
      <c r="I48" s="166"/>
    </row>
    <row r="49" spans="1:9" x14ac:dyDescent="0.2">
      <c r="A49" s="155" t="s">
        <v>163</v>
      </c>
      <c r="B49" s="144">
        <f>Laura!D28</f>
        <v>1</v>
      </c>
      <c r="C49" s="144">
        <f>Laura!H28</f>
        <v>0</v>
      </c>
      <c r="D49" s="144">
        <f>Laura!L28</f>
        <v>0</v>
      </c>
      <c r="E49" s="144">
        <f>Staffers!D28</f>
        <v>0</v>
      </c>
      <c r="F49" s="144">
        <f>Staffers!E28</f>
        <v>0</v>
      </c>
      <c r="G49" s="144">
        <f>Staffers!G28+Staffers!H28+Staffers!I28+Staffers!J28+Staffers!K28+Staffers!L28+Staffers!M28</f>
        <v>0</v>
      </c>
      <c r="H49" s="144">
        <f>Recruiters!H26</f>
        <v>0</v>
      </c>
      <c r="I49" s="145">
        <f>Interviews!E27</f>
        <v>0</v>
      </c>
    </row>
    <row r="50" spans="1:9" ht="13.5" thickBot="1" x14ac:dyDescent="0.25">
      <c r="A50" s="156" t="s">
        <v>173</v>
      </c>
      <c r="B50" s="161"/>
      <c r="C50" s="146"/>
      <c r="D50" s="146"/>
      <c r="E50" s="146"/>
      <c r="F50" s="146"/>
      <c r="G50" s="146"/>
      <c r="H50" s="146"/>
      <c r="I50" s="147"/>
    </row>
    <row r="51" spans="1:9" x14ac:dyDescent="0.2">
      <c r="A51" s="162" t="s">
        <v>298</v>
      </c>
      <c r="B51" s="150">
        <f>Laura!D29</f>
        <v>0</v>
      </c>
      <c r="C51" s="144">
        <f>Laura!H29</f>
        <v>0</v>
      </c>
      <c r="D51" s="144">
        <f>Laura!L29</f>
        <v>0</v>
      </c>
      <c r="E51" s="144">
        <f>Staffers!D29</f>
        <v>0</v>
      </c>
      <c r="F51" s="144">
        <f>Staffers!E29</f>
        <v>0</v>
      </c>
      <c r="G51" s="144">
        <f>Staffers!G29+Staffers!H29+Staffers!I29+Staffers!J29+Staffers!K29+Staffers!L29+Staffers!M29</f>
        <v>1</v>
      </c>
      <c r="H51" s="144">
        <f>Recruiters!H27</f>
        <v>3</v>
      </c>
      <c r="I51" s="145">
        <f>Interviews!E28</f>
        <v>1</v>
      </c>
    </row>
    <row r="52" spans="1:9" s="160" customFormat="1" ht="13.5" thickBot="1" x14ac:dyDescent="0.25">
      <c r="A52" s="156" t="s">
        <v>174</v>
      </c>
      <c r="B52" s="161"/>
      <c r="C52" s="146"/>
      <c r="D52" s="146"/>
      <c r="E52" s="146"/>
      <c r="F52" s="146"/>
      <c r="G52" s="146"/>
      <c r="H52" s="146"/>
      <c r="I52" s="147"/>
    </row>
    <row r="53" spans="1:9" s="160" customFormat="1" x14ac:dyDescent="0.2">
      <c r="A53" s="162" t="s">
        <v>299</v>
      </c>
      <c r="B53" s="150">
        <f>Laura!D30</f>
        <v>1</v>
      </c>
      <c r="C53" s="144">
        <f>Laura!H30</f>
        <v>0</v>
      </c>
      <c r="D53" s="144">
        <f>Laura!L30</f>
        <v>0</v>
      </c>
      <c r="E53" s="144">
        <f>Staffers!D30</f>
        <v>1</v>
      </c>
      <c r="F53" s="144">
        <f>Staffers!E30</f>
        <v>0</v>
      </c>
      <c r="G53" s="144">
        <f>Staffers!G30+Staffers!H30+Staffers!I30+Staffers!J30+Staffers!K30+Staffers!L30+Staffers!M30</f>
        <v>0</v>
      </c>
      <c r="H53" s="144">
        <f>Recruiters!H28</f>
        <v>6</v>
      </c>
      <c r="I53" s="145">
        <f>Interviews!E29</f>
        <v>0</v>
      </c>
    </row>
    <row r="54" spans="1:9" s="160" customFormat="1" ht="13.5" thickBot="1" x14ac:dyDescent="0.25">
      <c r="A54" s="156" t="s">
        <v>300</v>
      </c>
      <c r="B54" s="161"/>
      <c r="C54" s="146"/>
      <c r="D54" s="146"/>
      <c r="E54" s="146"/>
      <c r="F54" s="146"/>
      <c r="G54" s="146"/>
      <c r="H54" s="146"/>
      <c r="I54" s="147"/>
    </row>
    <row r="55" spans="1:9" x14ac:dyDescent="0.2">
      <c r="A55" s="155" t="s">
        <v>346</v>
      </c>
      <c r="B55" s="144">
        <f>Laura!D31</f>
        <v>5</v>
      </c>
      <c r="C55" s="144">
        <f>Laura!H31</f>
        <v>1</v>
      </c>
      <c r="D55" s="144">
        <f>Laura!L31</f>
        <v>1</v>
      </c>
      <c r="E55" s="144">
        <f>Staffers!D31</f>
        <v>6</v>
      </c>
      <c r="F55" s="144">
        <f>Staffers!E31</f>
        <v>0</v>
      </c>
      <c r="G55" s="144">
        <f>Staffers!G31+Staffers!H31+Staffers!I31+Staffers!J31+Staffers!K31+Staffers!L31+Staffers!M31</f>
        <v>8</v>
      </c>
      <c r="H55" s="144">
        <f>Recruiters!H29</f>
        <v>10</v>
      </c>
      <c r="I55" s="145">
        <f>Interviews!E30</f>
        <v>5</v>
      </c>
    </row>
    <row r="56" spans="1:9" ht="13.5" thickBot="1" x14ac:dyDescent="0.25">
      <c r="A56" s="156" t="s">
        <v>56</v>
      </c>
      <c r="B56" s="146"/>
      <c r="C56" s="146"/>
      <c r="D56" s="146"/>
      <c r="E56" s="146"/>
      <c r="F56" s="146"/>
      <c r="G56" s="146"/>
      <c r="H56" s="146"/>
      <c r="I56" s="147"/>
    </row>
    <row r="57" spans="1:9" x14ac:dyDescent="0.2">
      <c r="A57" s="167" t="s">
        <v>347</v>
      </c>
      <c r="B57" s="150">
        <f>Laura!D32</f>
        <v>6</v>
      </c>
      <c r="C57" s="150">
        <f>Laura!H32</f>
        <v>1</v>
      </c>
      <c r="D57" s="150">
        <f>Laura!L32</f>
        <v>0</v>
      </c>
      <c r="E57" s="150">
        <f>Staffers!D32</f>
        <v>0</v>
      </c>
      <c r="F57" s="150">
        <f>Staffers!E32</f>
        <v>0</v>
      </c>
      <c r="G57" s="144">
        <f>Staffers!G32+Staffers!H32+Staffers!I32+Staffers!J32+Staffers!K32+Staffers!L32+Staffers!M32</f>
        <v>0</v>
      </c>
      <c r="H57" s="150">
        <f>Recruiters!H30</f>
        <v>17</v>
      </c>
      <c r="I57" s="145">
        <f>Interviews!E31</f>
        <v>7</v>
      </c>
    </row>
    <row r="58" spans="1:9" ht="13.5" thickBot="1" x14ac:dyDescent="0.25">
      <c r="A58" s="156" t="s">
        <v>167</v>
      </c>
      <c r="B58" s="161"/>
      <c r="C58" s="146"/>
      <c r="D58" s="146"/>
      <c r="E58" s="146"/>
      <c r="F58" s="146"/>
      <c r="G58" s="146"/>
      <c r="H58" s="146"/>
      <c r="I58" s="147"/>
    </row>
    <row r="59" spans="1:9" x14ac:dyDescent="0.2">
      <c r="A59" s="167" t="s">
        <v>165</v>
      </c>
      <c r="B59" s="144"/>
      <c r="C59" s="144"/>
      <c r="D59" s="144"/>
      <c r="E59" s="144">
        <f>Staffers!D33</f>
        <v>2</v>
      </c>
      <c r="F59" s="144">
        <f>Staffers!E33</f>
        <v>0</v>
      </c>
      <c r="G59" s="144">
        <f>Staffers!M7</f>
        <v>0</v>
      </c>
      <c r="H59" s="144"/>
      <c r="I59" s="145"/>
    </row>
    <row r="60" spans="1:9" x14ac:dyDescent="0.2">
      <c r="A60" s="168" t="s">
        <v>166</v>
      </c>
      <c r="B60" s="144"/>
      <c r="C60" s="144"/>
      <c r="D60" s="144"/>
      <c r="E60" s="144"/>
      <c r="F60" s="144"/>
      <c r="G60" s="144"/>
      <c r="H60" s="144"/>
      <c r="I60" s="145"/>
    </row>
    <row r="61" spans="1:9" ht="2.25" customHeight="1" x14ac:dyDescent="0.2">
      <c r="A61" s="169"/>
      <c r="B61" s="170"/>
      <c r="C61" s="170"/>
      <c r="D61" s="170"/>
      <c r="E61" s="170"/>
      <c r="F61" s="170"/>
      <c r="G61" s="170"/>
      <c r="H61" s="170"/>
      <c r="I61" s="171"/>
    </row>
    <row r="62" spans="1:9" x14ac:dyDescent="0.2">
      <c r="A62" s="194" t="s">
        <v>57</v>
      </c>
      <c r="B62" s="173">
        <f>SUM(B6:B59)-B20-B31-B42</f>
        <v>117</v>
      </c>
      <c r="C62" s="173">
        <f t="shared" ref="C62:I62" si="2">SUM(C6:C59)-C20-C31-C42</f>
        <v>62</v>
      </c>
      <c r="D62" s="173">
        <f t="shared" si="2"/>
        <v>13</v>
      </c>
      <c r="E62" s="173">
        <f t="shared" si="2"/>
        <v>46</v>
      </c>
      <c r="F62" s="173">
        <f t="shared" si="2"/>
        <v>1</v>
      </c>
      <c r="G62" s="173">
        <f t="shared" si="2"/>
        <v>54</v>
      </c>
      <c r="H62" s="173">
        <f t="shared" si="2"/>
        <v>265</v>
      </c>
      <c r="I62" s="173">
        <f t="shared" si="2"/>
        <v>97</v>
      </c>
    </row>
  </sheetData>
  <mergeCells count="2">
    <mergeCell ref="A1:I1"/>
    <mergeCell ref="A2:I2"/>
  </mergeCells>
  <pageMargins left="1.5" right="0.5" top="0" bottom="0" header="0.5" footer="0.5"/>
  <pageSetup scale="73" orientation="landscape" horizontalDpi="36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5"/>
  <sheetViews>
    <sheetView workbookViewId="0">
      <selection activeCell="L16" sqref="L16:L17"/>
    </sheetView>
  </sheetViews>
  <sheetFormatPr defaultRowHeight="12.75" x14ac:dyDescent="0.2"/>
  <cols>
    <col min="4" max="4" width="10.5703125" customWidth="1"/>
    <col min="6" max="6" width="10.140625" bestFit="1" customWidth="1"/>
  </cols>
  <sheetData>
    <row r="1" spans="1:9" x14ac:dyDescent="0.2">
      <c r="A1" s="216" t="s">
        <v>60</v>
      </c>
      <c r="B1" s="216"/>
      <c r="C1" s="216"/>
      <c r="D1" s="216"/>
      <c r="E1" s="216"/>
      <c r="F1" s="216"/>
      <c r="G1" s="216"/>
    </row>
    <row r="3" spans="1:9" x14ac:dyDescent="0.2">
      <c r="A3" s="14" t="s">
        <v>61</v>
      </c>
      <c r="B3" s="14"/>
      <c r="C3" s="14"/>
      <c r="D3" s="14"/>
      <c r="E3" s="2"/>
      <c r="F3" s="5">
        <v>5124</v>
      </c>
      <c r="G3" s="5"/>
      <c r="H3" s="5"/>
      <c r="I3" s="2"/>
    </row>
    <row r="4" spans="1:9" x14ac:dyDescent="0.2">
      <c r="A4" s="14" t="s">
        <v>62</v>
      </c>
      <c r="B4" s="14"/>
      <c r="C4" s="14"/>
      <c r="D4" s="14"/>
      <c r="E4" s="2"/>
      <c r="F4" s="5">
        <v>1942</v>
      </c>
      <c r="G4" s="5"/>
      <c r="H4" s="5"/>
      <c r="I4" s="2"/>
    </row>
    <row r="5" spans="1:9" x14ac:dyDescent="0.2">
      <c r="A5" s="14" t="s">
        <v>63</v>
      </c>
      <c r="B5" s="14"/>
      <c r="C5" s="2"/>
      <c r="D5" s="2"/>
      <c r="E5" s="2"/>
      <c r="F5" s="5">
        <v>603</v>
      </c>
      <c r="G5" s="5"/>
      <c r="H5" s="5"/>
      <c r="I5" s="2"/>
    </row>
    <row r="6" spans="1:9" x14ac:dyDescent="0.2">
      <c r="A6" s="14" t="s">
        <v>13</v>
      </c>
      <c r="B6" s="14"/>
      <c r="C6" s="14"/>
      <c r="D6" s="2"/>
      <c r="E6" s="2"/>
      <c r="F6" s="5">
        <v>32</v>
      </c>
      <c r="G6" s="19"/>
      <c r="H6" s="5"/>
      <c r="I6" s="2"/>
    </row>
    <row r="7" spans="1:9" x14ac:dyDescent="0.2">
      <c r="A7" s="14" t="s">
        <v>64</v>
      </c>
      <c r="B7" s="14"/>
      <c r="C7" s="14"/>
      <c r="D7" s="2"/>
      <c r="E7" s="2"/>
      <c r="F7" s="19">
        <v>0.94699999999999995</v>
      </c>
      <c r="G7" s="19"/>
      <c r="H7" s="5"/>
      <c r="I7" s="2"/>
    </row>
    <row r="8" spans="1:9" x14ac:dyDescent="0.2">
      <c r="A8" s="14" t="s">
        <v>14</v>
      </c>
      <c r="B8" s="14"/>
      <c r="C8" s="2"/>
      <c r="D8" s="2"/>
      <c r="E8" s="12"/>
      <c r="F8" s="5">
        <v>842</v>
      </c>
      <c r="G8" s="5"/>
      <c r="H8" s="5"/>
      <c r="I8" s="2"/>
    </row>
    <row r="9" spans="1:9" x14ac:dyDescent="0.2">
      <c r="A9" s="2"/>
      <c r="B9" s="2"/>
      <c r="C9" s="12"/>
      <c r="D9" s="12" t="s">
        <v>15</v>
      </c>
      <c r="E9" s="5">
        <v>288</v>
      </c>
      <c r="F9" s="12"/>
      <c r="G9" s="5"/>
      <c r="H9" s="5"/>
      <c r="I9" s="2"/>
    </row>
    <row r="10" spans="1:9" x14ac:dyDescent="0.2">
      <c r="A10" s="2"/>
      <c r="B10" s="2"/>
      <c r="C10" s="12"/>
      <c r="D10" s="12" t="s">
        <v>65</v>
      </c>
      <c r="E10" s="5">
        <v>140</v>
      </c>
      <c r="F10" s="12"/>
      <c r="G10" s="5"/>
      <c r="H10" s="5"/>
      <c r="I10" s="2"/>
    </row>
    <row r="11" spans="1:9" x14ac:dyDescent="0.2">
      <c r="A11" s="2"/>
      <c r="B11" s="2"/>
      <c r="C11" s="217" t="s">
        <v>66</v>
      </c>
      <c r="D11" s="218"/>
      <c r="E11" s="5">
        <v>21</v>
      </c>
      <c r="F11" s="15"/>
      <c r="G11" s="5"/>
      <c r="H11" s="5"/>
      <c r="I11" s="2"/>
    </row>
    <row r="12" spans="1:9" x14ac:dyDescent="0.2">
      <c r="A12" s="2"/>
      <c r="B12" s="2"/>
      <c r="C12" s="12"/>
      <c r="D12" s="12" t="s">
        <v>16</v>
      </c>
      <c r="E12" s="5">
        <v>376</v>
      </c>
      <c r="F12" s="12"/>
      <c r="G12" s="5"/>
      <c r="H12" s="5"/>
      <c r="I12" s="2"/>
    </row>
    <row r="13" spans="1:9" x14ac:dyDescent="0.2">
      <c r="A13" s="2"/>
      <c r="B13" s="2"/>
      <c r="C13" s="12"/>
      <c r="D13" s="12" t="s">
        <v>342</v>
      </c>
      <c r="E13" s="5">
        <v>10</v>
      </c>
      <c r="F13" s="12"/>
      <c r="G13" s="5"/>
      <c r="H13" s="5"/>
      <c r="I13" s="2"/>
    </row>
    <row r="14" spans="1:9" x14ac:dyDescent="0.2">
      <c r="A14" s="14" t="s">
        <v>67</v>
      </c>
      <c r="B14" s="14"/>
      <c r="C14" s="14"/>
      <c r="D14" s="2"/>
      <c r="E14" s="12"/>
      <c r="F14" s="5">
        <v>706</v>
      </c>
      <c r="G14" s="5"/>
      <c r="H14" s="5"/>
      <c r="I14" s="2"/>
    </row>
    <row r="15" spans="1:9" x14ac:dyDescent="0.2">
      <c r="A15" s="2"/>
      <c r="B15" s="2"/>
      <c r="C15" s="2"/>
      <c r="D15" s="12" t="s">
        <v>17</v>
      </c>
      <c r="E15" s="5">
        <v>630</v>
      </c>
      <c r="F15" s="5"/>
      <c r="G15" s="5"/>
      <c r="H15" s="5"/>
      <c r="I15" s="2"/>
    </row>
    <row r="16" spans="1:9" x14ac:dyDescent="0.2">
      <c r="A16" s="2"/>
      <c r="B16" s="2"/>
      <c r="C16" s="2"/>
      <c r="D16" s="2" t="s">
        <v>68</v>
      </c>
      <c r="E16" s="5">
        <v>76</v>
      </c>
      <c r="F16" s="5"/>
      <c r="G16" s="5"/>
      <c r="H16" s="5"/>
      <c r="I16" s="2"/>
    </row>
    <row r="17" spans="1:9" x14ac:dyDescent="0.2">
      <c r="A17" s="14" t="s">
        <v>69</v>
      </c>
      <c r="B17" s="14"/>
      <c r="C17" s="14"/>
      <c r="D17" s="14"/>
      <c r="E17" s="2"/>
      <c r="F17" s="5">
        <v>171</v>
      </c>
      <c r="G17" s="5"/>
      <c r="H17" s="5"/>
      <c r="I17" s="2"/>
    </row>
    <row r="18" spans="1:9" x14ac:dyDescent="0.2">
      <c r="A18" s="14" t="s">
        <v>70</v>
      </c>
      <c r="B18" s="14"/>
      <c r="C18" s="14"/>
      <c r="D18" s="14"/>
      <c r="E18" s="14"/>
      <c r="F18" s="5">
        <v>62</v>
      </c>
      <c r="G18" s="5"/>
      <c r="H18" s="5"/>
      <c r="I18" s="2"/>
    </row>
    <row r="19" spans="1:9" x14ac:dyDescent="0.2">
      <c r="A19" s="14" t="s">
        <v>71</v>
      </c>
      <c r="B19" s="14"/>
      <c r="C19" s="14"/>
      <c r="D19" s="14"/>
      <c r="E19" s="14"/>
      <c r="F19" s="5">
        <v>161</v>
      </c>
      <c r="G19" s="5"/>
      <c r="H19" s="5"/>
      <c r="I19" s="2"/>
    </row>
    <row r="20" spans="1:9" x14ac:dyDescent="0.2">
      <c r="A20" s="14" t="s">
        <v>72</v>
      </c>
      <c r="B20" s="14" t="s">
        <v>73</v>
      </c>
      <c r="C20" s="14"/>
      <c r="D20" s="14"/>
      <c r="E20" s="14"/>
      <c r="F20" s="5" t="s">
        <v>190</v>
      </c>
      <c r="G20" s="19">
        <f>F4/F3</f>
        <v>0.37900078064012488</v>
      </c>
      <c r="H20" s="5"/>
      <c r="I20" s="2"/>
    </row>
    <row r="21" spans="1:9" x14ac:dyDescent="0.2">
      <c r="A21" s="14"/>
      <c r="B21" s="14" t="s">
        <v>74</v>
      </c>
      <c r="C21" s="14"/>
      <c r="D21" s="14"/>
      <c r="E21" s="14"/>
      <c r="F21" s="5" t="s">
        <v>191</v>
      </c>
      <c r="G21" s="19">
        <f>(F5-F6)/F4</f>
        <v>0.29402677651905251</v>
      </c>
      <c r="H21" s="5"/>
      <c r="I21" s="2"/>
    </row>
    <row r="22" spans="1:9" x14ac:dyDescent="0.2">
      <c r="A22" s="14" t="s">
        <v>75</v>
      </c>
      <c r="B22" s="14"/>
      <c r="C22" s="14"/>
      <c r="D22" s="14"/>
      <c r="E22" s="14"/>
      <c r="F22" s="17">
        <v>1734301</v>
      </c>
      <c r="G22" s="5"/>
      <c r="H22" s="5"/>
      <c r="I22" s="2"/>
    </row>
    <row r="23" spans="1:9" x14ac:dyDescent="0.2">
      <c r="A23" s="14" t="s">
        <v>76</v>
      </c>
      <c r="B23" s="14"/>
      <c r="C23" s="14"/>
      <c r="D23" s="14"/>
      <c r="E23" s="14"/>
      <c r="F23" s="17">
        <v>303000</v>
      </c>
      <c r="G23" s="5"/>
      <c r="H23" s="5"/>
      <c r="I23" s="2"/>
    </row>
    <row r="24" spans="1:9" x14ac:dyDescent="0.2">
      <c r="A24" s="14" t="s">
        <v>143</v>
      </c>
      <c r="B24" s="14"/>
      <c r="C24" s="14"/>
      <c r="D24" s="14"/>
      <c r="F24" s="96">
        <v>1163640</v>
      </c>
    </row>
    <row r="25" spans="1:9" x14ac:dyDescent="0.2">
      <c r="A25" s="14" t="s">
        <v>142</v>
      </c>
      <c r="B25" s="14"/>
      <c r="C25" s="14"/>
      <c r="D25" s="14"/>
      <c r="F25" s="96">
        <v>912290</v>
      </c>
    </row>
  </sheetData>
  <mergeCells count="2">
    <mergeCell ref="A1:G1"/>
    <mergeCell ref="C11:D1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3"/>
  <sheetViews>
    <sheetView workbookViewId="0">
      <selection activeCell="D23" sqref="D23"/>
    </sheetView>
  </sheetViews>
  <sheetFormatPr defaultRowHeight="12.75" x14ac:dyDescent="0.2"/>
  <cols>
    <col min="1" max="2" width="9.140625" style="98"/>
    <col min="3" max="3" width="11" style="99" customWidth="1"/>
    <col min="4" max="4" width="21.7109375" style="99" bestFit="1" customWidth="1"/>
    <col min="5" max="5" width="17.5703125" style="99" bestFit="1" customWidth="1"/>
    <col min="6" max="6" width="23.28515625" style="98" bestFit="1" customWidth="1"/>
    <col min="7" max="7" width="12.85546875" style="98" bestFit="1" customWidth="1"/>
    <col min="8" max="8" width="13" style="98" bestFit="1" customWidth="1"/>
    <col min="9" max="9" width="10.42578125" style="98" bestFit="1" customWidth="1"/>
    <col min="10" max="16384" width="9.140625" style="98"/>
  </cols>
  <sheetData>
    <row r="1" spans="1:8" x14ac:dyDescent="0.2">
      <c r="A1" s="212" t="s">
        <v>85</v>
      </c>
      <c r="B1" s="211"/>
      <c r="C1" s="211"/>
      <c r="D1" s="211"/>
      <c r="E1" s="211"/>
      <c r="F1" s="211"/>
      <c r="G1" s="211"/>
      <c r="H1" s="97"/>
    </row>
    <row r="2" spans="1:8" s="127" customFormat="1" x14ac:dyDescent="0.2">
      <c r="A2" s="210" t="s">
        <v>263</v>
      </c>
      <c r="B2" s="211"/>
      <c r="C2" s="211"/>
      <c r="D2" s="211"/>
      <c r="E2" s="211"/>
      <c r="F2" s="211"/>
      <c r="G2" s="211"/>
    </row>
    <row r="3" spans="1:8" x14ac:dyDescent="0.2">
      <c r="E3" s="100"/>
    </row>
    <row r="4" spans="1:8" x14ac:dyDescent="0.2">
      <c r="A4" s="101" t="s">
        <v>21</v>
      </c>
      <c r="B4" s="101"/>
      <c r="C4" s="102" t="s">
        <v>18</v>
      </c>
      <c r="D4" s="102" t="s">
        <v>88</v>
      </c>
      <c r="E4" s="102" t="s">
        <v>20</v>
      </c>
      <c r="F4" s="102"/>
      <c r="G4" s="102"/>
      <c r="H4" s="103"/>
    </row>
    <row r="5" spans="1:8" x14ac:dyDescent="0.2">
      <c r="C5" s="97">
        <f>Laura!D7</f>
        <v>117</v>
      </c>
      <c r="D5" s="97">
        <f>Laura!E7</f>
        <v>106</v>
      </c>
      <c r="E5" s="97">
        <f>Laura!F7</f>
        <v>11</v>
      </c>
      <c r="F5" s="97"/>
      <c r="G5" s="97"/>
      <c r="H5" s="103"/>
    </row>
    <row r="6" spans="1:8" x14ac:dyDescent="0.2">
      <c r="A6" s="101" t="s">
        <v>118</v>
      </c>
      <c r="B6" s="101"/>
      <c r="C6" s="97">
        <f>Laura!H7</f>
        <v>62</v>
      </c>
      <c r="D6" s="97">
        <f>Laura!I7</f>
        <v>58</v>
      </c>
      <c r="E6" s="97">
        <f>Laura!J7</f>
        <v>4</v>
      </c>
      <c r="F6" s="97"/>
      <c r="G6" s="97"/>
      <c r="H6" s="103"/>
    </row>
    <row r="7" spans="1:8" x14ac:dyDescent="0.2">
      <c r="A7" s="103"/>
      <c r="B7" s="103"/>
      <c r="D7" s="104"/>
      <c r="E7" s="104"/>
      <c r="F7" s="103"/>
      <c r="G7" s="102" t="s">
        <v>58</v>
      </c>
      <c r="H7" s="103"/>
    </row>
    <row r="8" spans="1:8" x14ac:dyDescent="0.2">
      <c r="A8" s="101" t="s">
        <v>25</v>
      </c>
      <c r="B8" s="105"/>
      <c r="C8" s="102" t="s">
        <v>18</v>
      </c>
      <c r="D8" s="102" t="s">
        <v>22</v>
      </c>
      <c r="E8" s="102" t="s">
        <v>23</v>
      </c>
      <c r="F8" s="102" t="s">
        <v>94</v>
      </c>
      <c r="G8" s="102" t="s">
        <v>24</v>
      </c>
      <c r="H8" s="103"/>
    </row>
    <row r="9" spans="1:8" hidden="1" x14ac:dyDescent="0.2">
      <c r="A9" s="103"/>
      <c r="B9" s="106"/>
      <c r="C9" s="97">
        <v>46</v>
      </c>
      <c r="D9"/>
      <c r="E9"/>
      <c r="F9"/>
      <c r="G9" s="93"/>
      <c r="H9" s="103"/>
    </row>
    <row r="10" spans="1:8" ht="0.75" hidden="1" customHeight="1" x14ac:dyDescent="0.2">
      <c r="A10" s="103"/>
      <c r="B10" s="106"/>
      <c r="C10" s="97"/>
      <c r="D10" s="18" t="s">
        <v>202</v>
      </c>
      <c r="E10" s="18" t="s">
        <v>200</v>
      </c>
      <c r="F10" s="18" t="s">
        <v>201</v>
      </c>
      <c r="G10" s="134">
        <v>36899</v>
      </c>
      <c r="H10" s="103"/>
    </row>
    <row r="11" spans="1:8" ht="0.75" hidden="1" customHeight="1" x14ac:dyDescent="0.2">
      <c r="A11" s="103"/>
      <c r="B11" s="106"/>
      <c r="C11" s="97"/>
      <c r="D11" s="18"/>
      <c r="E11" s="18"/>
      <c r="F11" s="18"/>
      <c r="G11" s="134"/>
      <c r="H11" s="103"/>
    </row>
    <row r="12" spans="1:8" x14ac:dyDescent="0.2">
      <c r="A12" s="103"/>
      <c r="B12" s="106"/>
      <c r="C12" s="97">
        <f>Staffers!D7</f>
        <v>46</v>
      </c>
      <c r="D12" s="18"/>
      <c r="E12" s="18"/>
      <c r="F12" s="18"/>
      <c r="G12" s="134"/>
      <c r="H12" s="103"/>
    </row>
    <row r="13" spans="1:8" x14ac:dyDescent="0.2">
      <c r="A13" s="103"/>
      <c r="B13" s="106"/>
      <c r="C13" s="97"/>
      <c r="D13" s="160" t="s">
        <v>205</v>
      </c>
      <c r="E13" s="160" t="s">
        <v>206</v>
      </c>
      <c r="F13" s="160" t="s">
        <v>207</v>
      </c>
      <c r="G13" s="191" t="s">
        <v>208</v>
      </c>
      <c r="H13" s="103"/>
    </row>
    <row r="14" spans="1:8" x14ac:dyDescent="0.2">
      <c r="A14" s="103"/>
      <c r="B14" s="106"/>
      <c r="C14" s="97"/>
      <c r="D14" s="160" t="s">
        <v>211</v>
      </c>
      <c r="E14" s="160" t="s">
        <v>249</v>
      </c>
      <c r="F14" s="160" t="s">
        <v>212</v>
      </c>
      <c r="G14" s="192">
        <v>36878</v>
      </c>
      <c r="H14" s="103"/>
    </row>
    <row r="15" spans="1:8" x14ac:dyDescent="0.2">
      <c r="A15" s="103"/>
      <c r="B15" s="106"/>
      <c r="C15" s="97"/>
      <c r="D15" s="160" t="s">
        <v>214</v>
      </c>
      <c r="E15" s="160" t="s">
        <v>215</v>
      </c>
      <c r="F15" s="160" t="s">
        <v>216</v>
      </c>
      <c r="G15" s="192">
        <v>36878</v>
      </c>
      <c r="H15" s="103"/>
    </row>
    <row r="16" spans="1:8" x14ac:dyDescent="0.2">
      <c r="A16" s="103"/>
      <c r="B16" s="106"/>
      <c r="C16" s="97"/>
      <c r="D16" s="160" t="s">
        <v>219</v>
      </c>
      <c r="E16" s="160" t="s">
        <v>215</v>
      </c>
      <c r="F16" s="160" t="s">
        <v>216</v>
      </c>
      <c r="G16" s="192">
        <v>36878</v>
      </c>
      <c r="H16" s="103"/>
    </row>
    <row r="17" spans="1:8" x14ac:dyDescent="0.2">
      <c r="A17" s="103"/>
      <c r="B17" s="106"/>
      <c r="C17" s="97"/>
      <c r="D17" s="160" t="s">
        <v>220</v>
      </c>
      <c r="E17" s="160" t="s">
        <v>215</v>
      </c>
      <c r="F17" s="160" t="s">
        <v>212</v>
      </c>
      <c r="G17" s="192">
        <v>36878</v>
      </c>
      <c r="H17" s="103"/>
    </row>
    <row r="18" spans="1:8" x14ac:dyDescent="0.2">
      <c r="A18" s="103"/>
      <c r="B18" s="106"/>
      <c r="C18" s="97"/>
      <c r="D18" s="160" t="s">
        <v>221</v>
      </c>
      <c r="E18" s="160" t="s">
        <v>215</v>
      </c>
      <c r="F18" s="160" t="s">
        <v>222</v>
      </c>
      <c r="G18" s="192">
        <v>36878</v>
      </c>
      <c r="H18" s="103"/>
    </row>
    <row r="19" spans="1:8" x14ac:dyDescent="0.2">
      <c r="A19" s="103"/>
      <c r="B19" s="106"/>
      <c r="C19" s="97"/>
      <c r="D19" s="160" t="s">
        <v>223</v>
      </c>
      <c r="E19" s="160" t="s">
        <v>215</v>
      </c>
      <c r="F19" s="160" t="s">
        <v>216</v>
      </c>
      <c r="G19" s="192">
        <v>36878</v>
      </c>
      <c r="H19" s="103"/>
    </row>
    <row r="20" spans="1:8" x14ac:dyDescent="0.2">
      <c r="A20" s="103"/>
      <c r="B20" s="106"/>
      <c r="C20" s="97"/>
      <c r="D20" s="160" t="s">
        <v>224</v>
      </c>
      <c r="E20" s="160" t="s">
        <v>215</v>
      </c>
      <c r="F20" s="160" t="s">
        <v>216</v>
      </c>
      <c r="G20" s="192">
        <v>36878</v>
      </c>
      <c r="H20" s="103"/>
    </row>
    <row r="21" spans="1:8" x14ac:dyDescent="0.2">
      <c r="A21" s="103"/>
      <c r="B21" s="106"/>
      <c r="C21" s="97"/>
      <c r="D21" s="160" t="s">
        <v>225</v>
      </c>
      <c r="E21" s="160" t="s">
        <v>215</v>
      </c>
      <c r="F21" s="160" t="s">
        <v>226</v>
      </c>
      <c r="G21" s="192">
        <v>36878</v>
      </c>
      <c r="H21" s="103"/>
    </row>
    <row r="22" spans="1:8" x14ac:dyDescent="0.2">
      <c r="A22" s="103"/>
      <c r="B22" s="106"/>
      <c r="C22" s="97"/>
      <c r="D22" s="160" t="s">
        <v>228</v>
      </c>
      <c r="E22" s="160" t="s">
        <v>215</v>
      </c>
      <c r="F22" s="160" t="s">
        <v>216</v>
      </c>
      <c r="G22" s="192">
        <v>36878</v>
      </c>
      <c r="H22" s="103"/>
    </row>
    <row r="23" spans="1:8" x14ac:dyDescent="0.2">
      <c r="A23" s="103"/>
      <c r="B23" s="106"/>
      <c r="C23" s="97"/>
      <c r="D23" s="160" t="s">
        <v>230</v>
      </c>
      <c r="E23" s="160" t="s">
        <v>215</v>
      </c>
      <c r="F23" s="160" t="s">
        <v>216</v>
      </c>
      <c r="G23" s="192">
        <v>36878</v>
      </c>
      <c r="H23" s="103"/>
    </row>
    <row r="24" spans="1:8" x14ac:dyDescent="0.2">
      <c r="A24" s="103"/>
      <c r="B24" s="106"/>
      <c r="C24" s="97"/>
      <c r="D24" s="160" t="s">
        <v>231</v>
      </c>
      <c r="E24" s="160" t="s">
        <v>238</v>
      </c>
      <c r="F24" s="160" t="s">
        <v>232</v>
      </c>
      <c r="G24" s="192">
        <v>36878</v>
      </c>
      <c r="H24" s="103"/>
    </row>
    <row r="25" spans="1:8" x14ac:dyDescent="0.2">
      <c r="A25" s="103"/>
      <c r="B25" s="106"/>
      <c r="C25" s="97"/>
      <c r="D25" s="160" t="s">
        <v>234</v>
      </c>
      <c r="E25" s="160" t="s">
        <v>249</v>
      </c>
      <c r="F25" s="160" t="s">
        <v>235</v>
      </c>
      <c r="G25" s="192">
        <v>36887</v>
      </c>
      <c r="H25" s="103"/>
    </row>
    <row r="26" spans="1:8" x14ac:dyDescent="0.2">
      <c r="A26" s="103"/>
      <c r="B26" s="106"/>
      <c r="C26" s="97"/>
      <c r="D26" s="160" t="s">
        <v>237</v>
      </c>
      <c r="E26" s="160" t="s">
        <v>238</v>
      </c>
      <c r="F26" s="160" t="s">
        <v>239</v>
      </c>
      <c r="G26" s="192">
        <v>36887</v>
      </c>
      <c r="H26" s="103"/>
    </row>
    <row r="27" spans="1:8" x14ac:dyDescent="0.2">
      <c r="A27" s="103"/>
      <c r="B27" s="106"/>
      <c r="C27" s="97"/>
      <c r="D27" s="160" t="s">
        <v>241</v>
      </c>
      <c r="E27" s="160" t="s">
        <v>215</v>
      </c>
      <c r="F27" s="160" t="s">
        <v>242</v>
      </c>
      <c r="G27" s="192">
        <v>36878</v>
      </c>
      <c r="H27" s="103"/>
    </row>
    <row r="28" spans="1:8" x14ac:dyDescent="0.2">
      <c r="A28" s="103"/>
      <c r="B28" s="106"/>
      <c r="C28" s="97"/>
      <c r="D28" s="160" t="s">
        <v>244</v>
      </c>
      <c r="E28" s="160" t="s">
        <v>215</v>
      </c>
      <c r="F28" s="160" t="s">
        <v>216</v>
      </c>
      <c r="G28" s="192">
        <v>36878</v>
      </c>
      <c r="H28" s="103"/>
    </row>
    <row r="29" spans="1:8" x14ac:dyDescent="0.2">
      <c r="A29" s="103"/>
      <c r="B29" s="106"/>
      <c r="C29" s="97"/>
      <c r="D29" s="160" t="s">
        <v>245</v>
      </c>
      <c r="E29" s="160" t="s">
        <v>249</v>
      </c>
      <c r="F29" s="160" t="s">
        <v>246</v>
      </c>
      <c r="G29" s="192">
        <v>36887</v>
      </c>
      <c r="H29" s="103"/>
    </row>
    <row r="30" spans="1:8" x14ac:dyDescent="0.2">
      <c r="A30" s="103"/>
      <c r="B30" s="106"/>
      <c r="C30" s="97"/>
      <c r="D30" s="160" t="s">
        <v>248</v>
      </c>
      <c r="E30" s="160" t="s">
        <v>249</v>
      </c>
      <c r="F30" s="160" t="s">
        <v>216</v>
      </c>
      <c r="G30" s="192">
        <v>36878</v>
      </c>
      <c r="H30" s="103"/>
    </row>
    <row r="31" spans="1:8" x14ac:dyDescent="0.2">
      <c r="A31" s="103"/>
      <c r="B31" s="106"/>
      <c r="C31" s="97"/>
      <c r="D31" s="160" t="s">
        <v>251</v>
      </c>
      <c r="E31" s="160" t="s">
        <v>249</v>
      </c>
      <c r="F31" s="160" t="s">
        <v>216</v>
      </c>
      <c r="G31" s="192">
        <v>36878</v>
      </c>
      <c r="H31" s="103"/>
    </row>
    <row r="32" spans="1:8" x14ac:dyDescent="0.2">
      <c r="A32" s="103"/>
      <c r="B32" s="106"/>
      <c r="C32" s="97"/>
      <c r="D32" s="160" t="s">
        <v>254</v>
      </c>
      <c r="E32" s="160" t="s">
        <v>255</v>
      </c>
      <c r="F32" s="160" t="s">
        <v>256</v>
      </c>
      <c r="G32" s="192">
        <v>36893</v>
      </c>
      <c r="H32" s="103"/>
    </row>
    <row r="33" spans="1:9" x14ac:dyDescent="0.2">
      <c r="A33" s="103"/>
      <c r="B33" s="106"/>
      <c r="C33" s="97"/>
      <c r="D33" s="160" t="s">
        <v>258</v>
      </c>
      <c r="E33" s="160" t="s">
        <v>259</v>
      </c>
      <c r="F33" s="160" t="s">
        <v>260</v>
      </c>
      <c r="G33" s="192">
        <v>36889</v>
      </c>
      <c r="H33" s="103"/>
    </row>
    <row r="34" spans="1:9" x14ac:dyDescent="0.2">
      <c r="A34" s="103"/>
      <c r="B34" s="106"/>
      <c r="C34" s="97"/>
      <c r="D34" s="160" t="s">
        <v>265</v>
      </c>
      <c r="E34" s="160" t="s">
        <v>238</v>
      </c>
      <c r="F34" s="160" t="s">
        <v>212</v>
      </c>
      <c r="G34" s="192">
        <v>36887</v>
      </c>
      <c r="H34" s="18"/>
      <c r="I34" s="18"/>
    </row>
    <row r="35" spans="1:9" x14ac:dyDescent="0.2">
      <c r="A35" s="103"/>
      <c r="B35" s="106"/>
      <c r="C35" s="97"/>
      <c r="D35" s="160" t="s">
        <v>267</v>
      </c>
      <c r="E35" s="160" t="s">
        <v>238</v>
      </c>
      <c r="F35" s="160" t="s">
        <v>268</v>
      </c>
      <c r="G35" s="192">
        <v>36887</v>
      </c>
      <c r="H35" s="18"/>
      <c r="I35" s="18"/>
    </row>
    <row r="36" spans="1:9" x14ac:dyDescent="0.2">
      <c r="A36" s="103"/>
      <c r="B36" s="106"/>
      <c r="C36" s="97"/>
      <c r="D36" s="160" t="s">
        <v>270</v>
      </c>
      <c r="E36" s="160" t="s">
        <v>249</v>
      </c>
      <c r="F36" s="160" t="s">
        <v>271</v>
      </c>
      <c r="G36" s="192">
        <v>36887</v>
      </c>
      <c r="H36" s="18"/>
      <c r="I36" s="18"/>
    </row>
    <row r="37" spans="1:9" x14ac:dyDescent="0.2">
      <c r="A37" s="103"/>
      <c r="B37" s="106"/>
      <c r="C37" s="97"/>
      <c r="D37" s="160" t="s">
        <v>272</v>
      </c>
      <c r="E37" s="160" t="s">
        <v>249</v>
      </c>
      <c r="F37" s="160" t="s">
        <v>273</v>
      </c>
      <c r="G37" s="192">
        <v>36888</v>
      </c>
      <c r="H37" s="18"/>
      <c r="I37" s="18"/>
    </row>
    <row r="38" spans="1:9" x14ac:dyDescent="0.2">
      <c r="A38" s="103"/>
      <c r="B38" s="106"/>
      <c r="C38" s="97"/>
      <c r="D38" s="160" t="s">
        <v>275</v>
      </c>
      <c r="E38" s="160" t="s">
        <v>326</v>
      </c>
      <c r="F38" s="160" t="s">
        <v>277</v>
      </c>
      <c r="G38" s="192">
        <v>36889</v>
      </c>
      <c r="H38" s="18"/>
      <c r="I38" s="18"/>
    </row>
    <row r="39" spans="1:9" x14ac:dyDescent="0.2">
      <c r="A39" s="103"/>
      <c r="B39" s="106"/>
      <c r="C39" s="97"/>
      <c r="D39" s="160" t="s">
        <v>280</v>
      </c>
      <c r="E39" s="160" t="s">
        <v>339</v>
      </c>
      <c r="F39" s="160" t="s">
        <v>201</v>
      </c>
      <c r="G39" s="192">
        <v>37052</v>
      </c>
      <c r="H39" s="18"/>
      <c r="I39" s="18"/>
    </row>
    <row r="40" spans="1:9" x14ac:dyDescent="0.2">
      <c r="A40" s="103"/>
      <c r="B40" s="106"/>
      <c r="C40" s="97"/>
      <c r="D40" s="160" t="s">
        <v>285</v>
      </c>
      <c r="E40" s="160" t="s">
        <v>286</v>
      </c>
      <c r="F40" s="160" t="s">
        <v>287</v>
      </c>
      <c r="G40" s="192">
        <v>36913</v>
      </c>
      <c r="H40" s="18"/>
      <c r="I40" s="18"/>
    </row>
    <row r="41" spans="1:9" x14ac:dyDescent="0.2">
      <c r="A41" s="103"/>
      <c r="B41" s="106"/>
      <c r="C41" s="97"/>
      <c r="D41" s="160" t="s">
        <v>289</v>
      </c>
      <c r="E41" s="160" t="s">
        <v>249</v>
      </c>
      <c r="F41" s="160" t="s">
        <v>268</v>
      </c>
      <c r="G41" s="192">
        <v>36906</v>
      </c>
      <c r="H41" s="18"/>
      <c r="I41" s="18"/>
    </row>
    <row r="42" spans="1:9" x14ac:dyDescent="0.2">
      <c r="A42" s="103"/>
      <c r="B42" s="106"/>
      <c r="C42" s="97"/>
      <c r="D42" s="160" t="s">
        <v>291</v>
      </c>
      <c r="E42" s="160" t="s">
        <v>292</v>
      </c>
      <c r="F42" s="160" t="s">
        <v>293</v>
      </c>
      <c r="G42" s="192">
        <v>36882</v>
      </c>
      <c r="H42" s="18"/>
      <c r="I42" s="18"/>
    </row>
    <row r="43" spans="1:9" x14ac:dyDescent="0.2">
      <c r="A43" s="103"/>
      <c r="B43" s="106"/>
      <c r="C43" s="97"/>
      <c r="D43" s="160" t="s">
        <v>295</v>
      </c>
      <c r="E43" s="160" t="s">
        <v>276</v>
      </c>
      <c r="F43" s="160" t="s">
        <v>235</v>
      </c>
      <c r="G43" s="192">
        <v>36889</v>
      </c>
      <c r="H43" s="18"/>
      <c r="I43" s="18"/>
    </row>
    <row r="44" spans="1:9" x14ac:dyDescent="0.2">
      <c r="A44" s="103"/>
      <c r="B44" s="106"/>
      <c r="C44" s="97"/>
      <c r="D44" s="160" t="s">
        <v>265</v>
      </c>
      <c r="E44" s="160" t="s">
        <v>238</v>
      </c>
      <c r="F44" s="160" t="s">
        <v>212</v>
      </c>
      <c r="G44" s="192">
        <v>36887</v>
      </c>
      <c r="H44" s="18"/>
      <c r="I44" s="18"/>
    </row>
    <row r="45" spans="1:9" x14ac:dyDescent="0.2">
      <c r="A45" s="103"/>
      <c r="B45" s="106"/>
      <c r="C45" s="97"/>
      <c r="D45" s="160" t="s">
        <v>267</v>
      </c>
      <c r="E45" s="160" t="s">
        <v>238</v>
      </c>
      <c r="F45" s="160" t="s">
        <v>268</v>
      </c>
      <c r="G45" s="192">
        <v>36887</v>
      </c>
      <c r="H45" s="18"/>
      <c r="I45" s="18"/>
    </row>
    <row r="46" spans="1:9" x14ac:dyDescent="0.2">
      <c r="A46" s="103"/>
      <c r="B46" s="106"/>
      <c r="C46" s="97"/>
      <c r="D46" s="160" t="s">
        <v>270</v>
      </c>
      <c r="E46" s="160" t="s">
        <v>249</v>
      </c>
      <c r="F46" s="160" t="s">
        <v>271</v>
      </c>
      <c r="G46" s="192">
        <v>36887</v>
      </c>
      <c r="H46" s="18"/>
      <c r="I46" s="18"/>
    </row>
    <row r="47" spans="1:9" x14ac:dyDescent="0.2">
      <c r="A47" s="103"/>
      <c r="B47" s="106"/>
      <c r="C47" s="97"/>
      <c r="D47" s="160" t="s">
        <v>272</v>
      </c>
      <c r="E47" s="160" t="s">
        <v>249</v>
      </c>
      <c r="F47" s="160" t="s">
        <v>273</v>
      </c>
      <c r="G47" s="192">
        <v>36888</v>
      </c>
      <c r="H47" s="18"/>
      <c r="I47" s="18"/>
    </row>
    <row r="48" spans="1:9" x14ac:dyDescent="0.2">
      <c r="A48" s="103"/>
      <c r="B48" s="106"/>
      <c r="C48" s="97"/>
      <c r="D48" s="160" t="s">
        <v>275</v>
      </c>
      <c r="E48" s="160" t="s">
        <v>276</v>
      </c>
      <c r="F48" s="160" t="s">
        <v>277</v>
      </c>
      <c r="G48" s="192">
        <v>36889</v>
      </c>
      <c r="H48" s="18"/>
      <c r="I48" s="18"/>
    </row>
    <row r="49" spans="1:9" x14ac:dyDescent="0.2">
      <c r="A49" s="103"/>
      <c r="B49" s="106"/>
      <c r="C49" s="97"/>
      <c r="D49" s="160" t="s">
        <v>280</v>
      </c>
      <c r="E49" s="160" t="s">
        <v>339</v>
      </c>
      <c r="F49" s="160" t="s">
        <v>340</v>
      </c>
      <c r="G49" s="192">
        <v>37052</v>
      </c>
      <c r="H49" s="18"/>
      <c r="I49" s="18"/>
    </row>
    <row r="50" spans="1:9" x14ac:dyDescent="0.2">
      <c r="A50" s="103"/>
      <c r="B50" s="106"/>
      <c r="C50" s="97"/>
      <c r="D50" s="160" t="s">
        <v>283</v>
      </c>
      <c r="E50" s="160" t="s">
        <v>249</v>
      </c>
      <c r="F50" s="160" t="s">
        <v>212</v>
      </c>
      <c r="G50" s="192">
        <v>36889</v>
      </c>
      <c r="H50" s="18"/>
      <c r="I50" s="18"/>
    </row>
    <row r="51" spans="1:9" x14ac:dyDescent="0.2">
      <c r="A51" s="103"/>
      <c r="B51" s="106"/>
      <c r="C51" s="97"/>
      <c r="D51" s="160" t="s">
        <v>285</v>
      </c>
      <c r="E51" s="160" t="s">
        <v>286</v>
      </c>
      <c r="F51" s="160" t="s">
        <v>287</v>
      </c>
      <c r="G51" s="192">
        <v>36913</v>
      </c>
      <c r="H51" s="18"/>
      <c r="I51" s="18"/>
    </row>
    <row r="52" spans="1:9" x14ac:dyDescent="0.2">
      <c r="A52" s="103"/>
      <c r="B52" s="106"/>
      <c r="C52" s="97"/>
      <c r="D52" s="160" t="s">
        <v>289</v>
      </c>
      <c r="E52" s="160" t="s">
        <v>249</v>
      </c>
      <c r="F52" s="160" t="s">
        <v>268</v>
      </c>
      <c r="G52" s="192">
        <v>36906</v>
      </c>
      <c r="H52" s="18"/>
      <c r="I52" s="18"/>
    </row>
    <row r="53" spans="1:9" x14ac:dyDescent="0.2">
      <c r="A53" s="103"/>
      <c r="B53" s="106"/>
      <c r="C53" s="97"/>
      <c r="D53" s="160" t="s">
        <v>291</v>
      </c>
      <c r="E53" s="160" t="s">
        <v>292</v>
      </c>
      <c r="F53" s="160" t="s">
        <v>293</v>
      </c>
      <c r="G53" s="192">
        <v>36882</v>
      </c>
      <c r="H53" s="18"/>
      <c r="I53" s="18"/>
    </row>
    <row r="54" spans="1:9" x14ac:dyDescent="0.2">
      <c r="A54" s="103"/>
      <c r="B54" s="106"/>
      <c r="C54" s="97"/>
      <c r="D54" s="160" t="s">
        <v>295</v>
      </c>
      <c r="E54" s="160" t="s">
        <v>297</v>
      </c>
      <c r="F54" s="160" t="s">
        <v>235</v>
      </c>
      <c r="G54" s="192">
        <v>36889</v>
      </c>
      <c r="H54" s="18"/>
      <c r="I54" s="18"/>
    </row>
    <row r="55" spans="1:9" x14ac:dyDescent="0.2">
      <c r="A55" s="103"/>
      <c r="B55" s="106"/>
      <c r="C55" s="97"/>
      <c r="D55" s="160" t="s">
        <v>313</v>
      </c>
      <c r="E55" s="160" t="s">
        <v>320</v>
      </c>
      <c r="F55" s="160" t="s">
        <v>319</v>
      </c>
      <c r="G55" s="192">
        <v>36907</v>
      </c>
      <c r="H55" s="18"/>
      <c r="I55" s="18"/>
    </row>
    <row r="56" spans="1:9" x14ac:dyDescent="0.2">
      <c r="A56" s="103"/>
      <c r="B56" s="106"/>
      <c r="C56" s="97"/>
      <c r="D56" s="160" t="s">
        <v>314</v>
      </c>
      <c r="E56" s="160" t="s">
        <v>255</v>
      </c>
      <c r="F56" s="160" t="s">
        <v>319</v>
      </c>
      <c r="G56" s="192">
        <v>36907</v>
      </c>
      <c r="H56" s="18"/>
      <c r="I56" s="18"/>
    </row>
    <row r="57" spans="1:9" x14ac:dyDescent="0.2">
      <c r="A57" s="103"/>
      <c r="B57" s="106"/>
      <c r="C57" s="97"/>
      <c r="D57" s="160" t="s">
        <v>315</v>
      </c>
      <c r="E57" s="160" t="s">
        <v>255</v>
      </c>
      <c r="F57" s="160" t="s">
        <v>316</v>
      </c>
      <c r="G57" s="192" t="s">
        <v>317</v>
      </c>
      <c r="H57" s="18"/>
      <c r="I57" s="18"/>
    </row>
    <row r="58" spans="1:9" x14ac:dyDescent="0.2">
      <c r="A58" s="103"/>
      <c r="B58" s="106"/>
      <c r="C58" s="97"/>
      <c r="D58" s="160" t="s">
        <v>322</v>
      </c>
      <c r="E58" s="160" t="s">
        <v>255</v>
      </c>
      <c r="F58" s="160" t="s">
        <v>323</v>
      </c>
      <c r="G58" s="192">
        <v>36894</v>
      </c>
      <c r="H58" s="18"/>
      <c r="I58" s="18"/>
    </row>
    <row r="59" spans="1:9" x14ac:dyDescent="0.2">
      <c r="A59" s="103"/>
      <c r="B59" s="106"/>
      <c r="C59" s="104"/>
      <c r="D59" s="98"/>
      <c r="E59" s="98"/>
      <c r="H59" s="103"/>
    </row>
    <row r="60" spans="1:9" x14ac:dyDescent="0.2">
      <c r="A60" s="101" t="s">
        <v>26</v>
      </c>
      <c r="B60" s="101"/>
      <c r="C60" s="102" t="s">
        <v>18</v>
      </c>
      <c r="D60" s="18"/>
      <c r="E60" s="18"/>
      <c r="F60" s="132"/>
      <c r="G60" s="18"/>
      <c r="H60" s="103"/>
    </row>
    <row r="61" spans="1:9" x14ac:dyDescent="0.2">
      <c r="C61" s="97">
        <v>11</v>
      </c>
      <c r="D61" s="160" t="s">
        <v>252</v>
      </c>
      <c r="E61" s="160" t="s">
        <v>249</v>
      </c>
      <c r="F61" s="193" t="s">
        <v>253</v>
      </c>
      <c r="G61" s="160" t="s">
        <v>209</v>
      </c>
      <c r="H61" s="18"/>
    </row>
    <row r="62" spans="1:9" x14ac:dyDescent="0.2">
      <c r="C62" s="97"/>
      <c r="D62" s="160" t="s">
        <v>302</v>
      </c>
      <c r="E62" s="160" t="s">
        <v>328</v>
      </c>
      <c r="F62" s="193" t="s">
        <v>336</v>
      </c>
      <c r="G62" s="160" t="s">
        <v>281</v>
      </c>
      <c r="H62" s="18"/>
    </row>
    <row r="63" spans="1:9" x14ac:dyDescent="0.2">
      <c r="C63" s="97"/>
      <c r="D63" s="160" t="s">
        <v>303</v>
      </c>
      <c r="E63" s="160" t="s">
        <v>328</v>
      </c>
      <c r="F63" s="193" t="s">
        <v>334</v>
      </c>
      <c r="G63" s="160" t="s">
        <v>281</v>
      </c>
      <c r="H63" s="18"/>
    </row>
    <row r="64" spans="1:9" x14ac:dyDescent="0.2">
      <c r="C64" s="97"/>
      <c r="D64" s="160" t="s">
        <v>304</v>
      </c>
      <c r="E64" s="160" t="s">
        <v>328</v>
      </c>
      <c r="F64" s="193" t="s">
        <v>336</v>
      </c>
      <c r="G64" s="160" t="s">
        <v>281</v>
      </c>
      <c r="H64" s="18"/>
    </row>
    <row r="65" spans="1:9" x14ac:dyDescent="0.2">
      <c r="C65" s="97"/>
      <c r="D65" s="160" t="s">
        <v>305</v>
      </c>
      <c r="E65" s="160" t="s">
        <v>328</v>
      </c>
      <c r="F65" s="193" t="s">
        <v>334</v>
      </c>
      <c r="G65" s="160" t="s">
        <v>281</v>
      </c>
      <c r="H65" s="18"/>
    </row>
    <row r="66" spans="1:9" x14ac:dyDescent="0.2">
      <c r="C66" s="97"/>
      <c r="D66" s="160" t="s">
        <v>306</v>
      </c>
      <c r="E66" s="160" t="s">
        <v>328</v>
      </c>
      <c r="F66" s="193" t="s">
        <v>334</v>
      </c>
      <c r="G66" s="160" t="s">
        <v>281</v>
      </c>
      <c r="H66" s="18"/>
    </row>
    <row r="67" spans="1:9" x14ac:dyDescent="0.2">
      <c r="C67" s="97"/>
      <c r="D67" s="160" t="s">
        <v>307</v>
      </c>
      <c r="E67" s="160" t="s">
        <v>328</v>
      </c>
      <c r="F67" s="193" t="s">
        <v>333</v>
      </c>
      <c r="G67" s="160" t="s">
        <v>281</v>
      </c>
      <c r="H67" s="18"/>
    </row>
    <row r="68" spans="1:9" x14ac:dyDescent="0.2">
      <c r="C68" s="97"/>
      <c r="D68" s="160" t="s">
        <v>308</v>
      </c>
      <c r="E68" s="160" t="s">
        <v>328</v>
      </c>
      <c r="F68" s="193" t="s">
        <v>330</v>
      </c>
      <c r="G68" s="160" t="s">
        <v>281</v>
      </c>
      <c r="H68" s="18"/>
    </row>
    <row r="69" spans="1:9" x14ac:dyDescent="0.2">
      <c r="C69" s="97"/>
      <c r="D69" s="160" t="s">
        <v>309</v>
      </c>
      <c r="E69" s="160" t="s">
        <v>328</v>
      </c>
      <c r="F69" s="193" t="s">
        <v>334</v>
      </c>
      <c r="G69" s="160" t="s">
        <v>281</v>
      </c>
      <c r="H69" s="18"/>
    </row>
    <row r="70" spans="1:9" x14ac:dyDescent="0.2">
      <c r="C70" s="97"/>
      <c r="D70" s="160" t="s">
        <v>310</v>
      </c>
      <c r="E70" s="160" t="s">
        <v>328</v>
      </c>
      <c r="F70" s="193" t="s">
        <v>337</v>
      </c>
      <c r="G70" s="160" t="s">
        <v>281</v>
      </c>
      <c r="H70" s="18"/>
    </row>
    <row r="71" spans="1:9" x14ac:dyDescent="0.2">
      <c r="C71" s="97"/>
      <c r="D71" s="160" t="s">
        <v>311</v>
      </c>
      <c r="E71" s="160" t="s">
        <v>328</v>
      </c>
      <c r="F71" s="193" t="s">
        <v>338</v>
      </c>
      <c r="G71" s="160" t="s">
        <v>281</v>
      </c>
      <c r="H71" s="18"/>
    </row>
    <row r="72" spans="1:9" x14ac:dyDescent="0.2">
      <c r="C72" s="97"/>
      <c r="D72" s="18"/>
      <c r="E72" s="18"/>
      <c r="F72" s="18"/>
      <c r="G72" s="178"/>
      <c r="H72" s="106"/>
    </row>
    <row r="73" spans="1:9" x14ac:dyDescent="0.2">
      <c r="A73" s="101" t="s">
        <v>31</v>
      </c>
      <c r="B73" s="101"/>
      <c r="C73" s="102" t="s">
        <v>18</v>
      </c>
      <c r="D73" s="102" t="s">
        <v>27</v>
      </c>
      <c r="E73" s="102" t="s">
        <v>28</v>
      </c>
      <c r="F73" s="102" t="s">
        <v>29</v>
      </c>
      <c r="G73" s="102" t="s">
        <v>30</v>
      </c>
      <c r="H73" s="102" t="s">
        <v>343</v>
      </c>
      <c r="I73" s="104"/>
    </row>
    <row r="74" spans="1:9" x14ac:dyDescent="0.2">
      <c r="C74" s="97">
        <f>Staffers!H5</f>
        <v>54</v>
      </c>
      <c r="D74" s="108">
        <f>SUM(D77:F77)</f>
        <v>27</v>
      </c>
      <c r="E74" s="97">
        <f>Staffers!J7</f>
        <v>25</v>
      </c>
      <c r="F74" s="97">
        <f>Staffers!K7</f>
        <v>2</v>
      </c>
      <c r="G74" s="97">
        <f>Laura!H34</f>
        <v>24</v>
      </c>
      <c r="H74" s="97">
        <f>Staffers!L7</f>
        <v>0</v>
      </c>
      <c r="I74" s="97"/>
    </row>
    <row r="75" spans="1:9" x14ac:dyDescent="0.2">
      <c r="A75" s="103"/>
      <c r="B75" s="103"/>
      <c r="C75" s="97"/>
      <c r="D75" s="97"/>
      <c r="E75" s="97"/>
      <c r="F75" s="97"/>
      <c r="G75" s="97"/>
      <c r="H75" s="97"/>
    </row>
    <row r="76" spans="1:9" x14ac:dyDescent="0.2">
      <c r="A76" s="213" t="s">
        <v>35</v>
      </c>
      <c r="B76" s="213"/>
      <c r="C76" s="213"/>
      <c r="D76" s="102" t="s">
        <v>32</v>
      </c>
      <c r="E76" s="102" t="s">
        <v>140</v>
      </c>
      <c r="F76" s="102" t="s">
        <v>139</v>
      </c>
      <c r="G76" s="101" t="s">
        <v>34</v>
      </c>
      <c r="H76" s="101" t="s">
        <v>91</v>
      </c>
    </row>
    <row r="77" spans="1:9" x14ac:dyDescent="0.2">
      <c r="D77" s="109">
        <f>Staffers!G7</f>
        <v>18</v>
      </c>
      <c r="E77" s="108">
        <f>Staffers!H7</f>
        <v>5</v>
      </c>
      <c r="F77" s="109">
        <f>Staffers!I7</f>
        <v>4</v>
      </c>
      <c r="G77" s="110">
        <f>Staffers!O7</f>
        <v>266530</v>
      </c>
      <c r="H77" s="110">
        <f>Staffers!P7</f>
        <v>15000</v>
      </c>
    </row>
    <row r="78" spans="1:9" x14ac:dyDescent="0.2">
      <c r="A78" s="101" t="s">
        <v>119</v>
      </c>
      <c r="B78" s="101"/>
      <c r="D78" s="109">
        <f>Laura!H35</f>
        <v>24</v>
      </c>
      <c r="E78" s="108">
        <f>Laura!H36</f>
        <v>0</v>
      </c>
      <c r="F78" s="109">
        <f>Laura!H37</f>
        <v>0</v>
      </c>
      <c r="G78" s="110"/>
      <c r="H78" s="110"/>
    </row>
    <row r="79" spans="1:9" x14ac:dyDescent="0.2">
      <c r="A79" s="107"/>
      <c r="B79" s="107"/>
      <c r="C79" s="107"/>
      <c r="D79" s="109"/>
      <c r="E79" s="108"/>
      <c r="F79" s="109"/>
      <c r="G79" s="111"/>
      <c r="H79" s="112"/>
    </row>
    <row r="80" spans="1:9" x14ac:dyDescent="0.2">
      <c r="A80" s="101" t="s">
        <v>37</v>
      </c>
      <c r="B80" s="101"/>
      <c r="C80" s="102" t="s">
        <v>18</v>
      </c>
      <c r="D80" s="102" t="s">
        <v>32</v>
      </c>
      <c r="E80" s="102" t="s">
        <v>140</v>
      </c>
      <c r="F80" s="102" t="s">
        <v>139</v>
      </c>
      <c r="G80" s="102" t="s">
        <v>36</v>
      </c>
      <c r="H80" s="103"/>
    </row>
    <row r="81" spans="1:8" x14ac:dyDescent="0.2">
      <c r="C81" s="97">
        <f>Recruiters!H32</f>
        <v>265</v>
      </c>
      <c r="D81" s="97">
        <f>Recruiters!D32</f>
        <v>213</v>
      </c>
      <c r="E81" s="97">
        <f>Recruiters!E32</f>
        <v>31</v>
      </c>
      <c r="F81" s="97">
        <f>Recruiters!F32</f>
        <v>15</v>
      </c>
      <c r="G81" s="97">
        <f>Recruiters!G32</f>
        <v>6</v>
      </c>
      <c r="H81" s="103"/>
    </row>
    <row r="82" spans="1:8" x14ac:dyDescent="0.2">
      <c r="A82" s="103"/>
      <c r="B82" s="103"/>
      <c r="C82" s="104"/>
      <c r="D82" s="104"/>
      <c r="E82" s="104"/>
      <c r="F82" s="103"/>
      <c r="G82" s="103"/>
      <c r="H82" s="103"/>
    </row>
    <row r="83" spans="1:8" x14ac:dyDescent="0.2">
      <c r="A83" s="101" t="s">
        <v>41</v>
      </c>
      <c r="B83" s="101"/>
      <c r="C83" s="102" t="s">
        <v>18</v>
      </c>
      <c r="D83" s="102" t="s">
        <v>38</v>
      </c>
      <c r="E83" s="102" t="s">
        <v>39</v>
      </c>
      <c r="F83" s="102" t="s">
        <v>40</v>
      </c>
      <c r="G83" s="101"/>
      <c r="H83" s="103"/>
    </row>
    <row r="84" spans="1:8" x14ac:dyDescent="0.2">
      <c r="C84" s="97">
        <f>Interviews!E6</f>
        <v>111</v>
      </c>
      <c r="D84" s="97">
        <f>Interviews!F6</f>
        <v>54</v>
      </c>
      <c r="E84" s="97">
        <f>Interviews!G6</f>
        <v>10</v>
      </c>
      <c r="F84" s="97">
        <f>Interviews!H6</f>
        <v>57</v>
      </c>
      <c r="G84" s="103"/>
      <c r="H84" s="103"/>
    </row>
    <row r="88" spans="1:8" x14ac:dyDescent="0.2">
      <c r="A88" s="179" t="s">
        <v>148</v>
      </c>
      <c r="B88" s="180"/>
      <c r="C88" s="181"/>
    </row>
    <row r="89" spans="1:8" x14ac:dyDescent="0.2">
      <c r="A89" s="179" t="s">
        <v>149</v>
      </c>
      <c r="B89" s="180"/>
      <c r="C89" s="181"/>
    </row>
    <row r="90" spans="1:8" x14ac:dyDescent="0.2">
      <c r="A90" s="179" t="s">
        <v>150</v>
      </c>
      <c r="B90" s="180"/>
      <c r="C90" s="181"/>
    </row>
    <row r="91" spans="1:8" x14ac:dyDescent="0.2">
      <c r="A91" s="179" t="s">
        <v>151</v>
      </c>
      <c r="B91" s="180"/>
      <c r="C91" s="181"/>
    </row>
    <row r="92" spans="1:8" x14ac:dyDescent="0.2">
      <c r="A92" s="179" t="s">
        <v>152</v>
      </c>
      <c r="B92" s="180"/>
      <c r="C92" s="181"/>
    </row>
    <row r="93" spans="1:8" x14ac:dyDescent="0.2">
      <c r="A93" s="180" t="s">
        <v>341</v>
      </c>
      <c r="B93" s="180"/>
      <c r="C93" s="181"/>
    </row>
  </sheetData>
  <mergeCells count="3">
    <mergeCell ref="A2:G2"/>
    <mergeCell ref="A1:G1"/>
    <mergeCell ref="A76:C76"/>
  </mergeCells>
  <printOptions gridLines="1"/>
  <pageMargins left="1.25" right="0.75" top="0" bottom="0" header="0.5" footer="0.5"/>
  <pageSetup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zoomScaleNormal="100" workbookViewId="0">
      <selection activeCell="I10" sqref="I10"/>
    </sheetView>
  </sheetViews>
  <sheetFormatPr defaultRowHeight="12.75" x14ac:dyDescent="0.2"/>
  <cols>
    <col min="1" max="3" width="9.140625" style="113"/>
    <col min="4" max="4" width="11" style="113" customWidth="1"/>
    <col min="5" max="5" width="14.7109375" style="113" customWidth="1"/>
    <col min="6" max="6" width="11.85546875" style="113" customWidth="1"/>
    <col min="7" max="16384" width="9.140625" style="113"/>
  </cols>
  <sheetData>
    <row r="1" spans="1:8" x14ac:dyDescent="0.2">
      <c r="A1" s="204" t="s">
        <v>60</v>
      </c>
      <c r="B1" s="214"/>
      <c r="C1" s="214"/>
      <c r="D1" s="214"/>
      <c r="E1" s="214"/>
      <c r="F1" s="215"/>
      <c r="G1" s="122"/>
    </row>
    <row r="2" spans="1:8" x14ac:dyDescent="0.2">
      <c r="A2" s="123"/>
      <c r="B2" s="98"/>
      <c r="C2" s="98"/>
      <c r="D2" s="98"/>
      <c r="E2" s="98"/>
      <c r="F2" s="124"/>
    </row>
    <row r="3" spans="1:8" x14ac:dyDescent="0.2">
      <c r="A3" s="182" t="s">
        <v>61</v>
      </c>
      <c r="B3" s="183"/>
      <c r="C3" s="183"/>
      <c r="D3" s="184"/>
      <c r="E3" s="115">
        <f>'Detail This Week'!C81+LWYTD!F3</f>
        <v>5389</v>
      </c>
      <c r="F3" s="124"/>
      <c r="G3" s="116"/>
      <c r="H3" s="116"/>
    </row>
    <row r="4" spans="1:8" x14ac:dyDescent="0.2">
      <c r="A4" s="182" t="s">
        <v>62</v>
      </c>
      <c r="B4" s="183"/>
      <c r="C4" s="183"/>
      <c r="D4" s="184"/>
      <c r="E4" s="115">
        <f>'Detail This Week'!C84+LWYTD!F4</f>
        <v>2053</v>
      </c>
      <c r="F4" s="124"/>
      <c r="G4" s="116"/>
      <c r="H4" s="116"/>
    </row>
    <row r="5" spans="1:8" x14ac:dyDescent="0.2">
      <c r="A5" s="185" t="s">
        <v>63</v>
      </c>
      <c r="B5" s="114"/>
      <c r="C5" s="172"/>
      <c r="D5" s="198"/>
      <c r="E5" s="115">
        <v>669</v>
      </c>
      <c r="F5" s="124"/>
      <c r="G5" s="116"/>
      <c r="H5" s="116"/>
    </row>
    <row r="6" spans="1:8" x14ac:dyDescent="0.2">
      <c r="A6" s="182" t="s">
        <v>13</v>
      </c>
      <c r="B6" s="183"/>
      <c r="C6" s="183"/>
      <c r="D6" s="199"/>
      <c r="E6" s="115">
        <v>43</v>
      </c>
      <c r="F6" s="124"/>
      <c r="G6" s="117"/>
      <c r="H6" s="116"/>
    </row>
    <row r="7" spans="1:8" x14ac:dyDescent="0.2">
      <c r="A7" s="182" t="s">
        <v>64</v>
      </c>
      <c r="B7" s="183"/>
      <c r="C7" s="183"/>
      <c r="D7" s="199"/>
      <c r="E7" s="118">
        <f>(E5-E6)/E5*100%</f>
        <v>0.93572496263079219</v>
      </c>
      <c r="F7" s="124"/>
      <c r="G7" s="117"/>
      <c r="H7" s="116"/>
    </row>
    <row r="8" spans="1:8" x14ac:dyDescent="0.2">
      <c r="A8" s="182" t="s">
        <v>14</v>
      </c>
      <c r="B8" s="183"/>
      <c r="C8" s="200"/>
      <c r="D8" s="199"/>
      <c r="E8" s="115">
        <f>SUM(F9:F13)</f>
        <v>1049</v>
      </c>
      <c r="F8" s="124"/>
      <c r="G8" s="116"/>
      <c r="H8" s="116"/>
    </row>
    <row r="9" spans="1:8" x14ac:dyDescent="0.2">
      <c r="A9" s="201"/>
      <c r="B9" s="202"/>
      <c r="C9" s="203"/>
      <c r="D9" s="202"/>
      <c r="E9" s="186" t="s">
        <v>15</v>
      </c>
      <c r="F9" s="115">
        <v>394</v>
      </c>
      <c r="G9" s="116"/>
      <c r="H9" s="116"/>
    </row>
    <row r="10" spans="1:8" x14ac:dyDescent="0.2">
      <c r="A10" s="123"/>
      <c r="B10" s="98"/>
      <c r="C10" s="125"/>
      <c r="D10" s="98"/>
      <c r="E10" s="186" t="s">
        <v>136</v>
      </c>
      <c r="F10" s="115">
        <f>'Detail This Week'!E74+LWYTD!E10</f>
        <v>165</v>
      </c>
      <c r="G10" s="116"/>
      <c r="H10" s="116"/>
    </row>
    <row r="11" spans="1:8" x14ac:dyDescent="0.2">
      <c r="A11" s="123"/>
      <c r="B11" s="98"/>
      <c r="C11" s="125"/>
      <c r="D11" s="125"/>
      <c r="E11" s="187" t="s">
        <v>137</v>
      </c>
      <c r="F11" s="115">
        <f>'Detail This Week'!F74+LWYTD!E11</f>
        <v>23</v>
      </c>
      <c r="G11" s="116"/>
      <c r="H11" s="116"/>
    </row>
    <row r="12" spans="1:8" x14ac:dyDescent="0.2">
      <c r="A12" s="123"/>
      <c r="B12" s="98"/>
      <c r="C12" s="125"/>
      <c r="D12" s="98"/>
      <c r="E12" s="186" t="s">
        <v>138</v>
      </c>
      <c r="F12" s="115">
        <v>457</v>
      </c>
      <c r="G12" s="116"/>
      <c r="H12" s="116"/>
    </row>
    <row r="13" spans="1:8" x14ac:dyDescent="0.2">
      <c r="A13" s="123"/>
      <c r="B13" s="98"/>
      <c r="C13" s="125"/>
      <c r="D13" s="98"/>
      <c r="E13" s="186" t="s">
        <v>342</v>
      </c>
      <c r="F13" s="115">
        <v>10</v>
      </c>
      <c r="G13" s="116"/>
      <c r="H13" s="116"/>
    </row>
    <row r="14" spans="1:8" x14ac:dyDescent="0.2">
      <c r="A14" s="182" t="s">
        <v>67</v>
      </c>
      <c r="B14" s="183"/>
      <c r="C14" s="183"/>
      <c r="D14" s="199"/>
      <c r="E14" s="115">
        <f>SUM(F15:F16)</f>
        <v>768</v>
      </c>
      <c r="F14" s="124"/>
      <c r="G14" s="116"/>
      <c r="H14" s="116"/>
    </row>
    <row r="15" spans="1:8" x14ac:dyDescent="0.2">
      <c r="A15" s="201"/>
      <c r="B15" s="202"/>
      <c r="C15" s="202"/>
      <c r="D15" s="202"/>
      <c r="E15" s="186" t="s">
        <v>135</v>
      </c>
      <c r="F15" s="115">
        <f>Laura!I7+LWYTD!E15</f>
        <v>688</v>
      </c>
      <c r="G15" s="116"/>
      <c r="H15" s="116"/>
    </row>
    <row r="16" spans="1:8" x14ac:dyDescent="0.2">
      <c r="A16" s="123"/>
      <c r="B16" s="98"/>
      <c r="C16" s="98"/>
      <c r="D16" s="98"/>
      <c r="E16" s="186" t="s">
        <v>68</v>
      </c>
      <c r="F16" s="115">
        <f>Laura!J7+LWYTD!E16</f>
        <v>80</v>
      </c>
      <c r="G16" s="116"/>
      <c r="H16" s="116"/>
    </row>
    <row r="17" spans="1:8" x14ac:dyDescent="0.2">
      <c r="A17" s="182" t="s">
        <v>69</v>
      </c>
      <c r="B17" s="183"/>
      <c r="C17" s="183"/>
      <c r="D17" s="184"/>
      <c r="E17" s="115">
        <f>Laura!L7+LWYTD!F17</f>
        <v>184</v>
      </c>
      <c r="F17" s="124"/>
      <c r="G17" s="116"/>
      <c r="H17" s="116"/>
    </row>
    <row r="18" spans="1:8" x14ac:dyDescent="0.2">
      <c r="A18" s="182" t="s">
        <v>70</v>
      </c>
      <c r="B18" s="183"/>
      <c r="C18" s="183"/>
      <c r="D18" s="184"/>
      <c r="E18" s="119">
        <v>62</v>
      </c>
      <c r="F18" s="124"/>
      <c r="G18" s="116"/>
      <c r="H18" s="116"/>
    </row>
    <row r="19" spans="1:8" x14ac:dyDescent="0.2">
      <c r="A19" s="182" t="s">
        <v>71</v>
      </c>
      <c r="B19" s="183"/>
      <c r="C19" s="183"/>
      <c r="D19" s="184"/>
      <c r="E19" s="119">
        <v>161</v>
      </c>
      <c r="F19" s="124"/>
      <c r="G19" s="116"/>
      <c r="H19" s="116"/>
    </row>
    <row r="20" spans="1:8" x14ac:dyDescent="0.2">
      <c r="A20" s="182" t="s">
        <v>72</v>
      </c>
      <c r="B20" s="183" t="s">
        <v>73</v>
      </c>
      <c r="C20" s="183"/>
      <c r="D20" s="184"/>
      <c r="E20" s="120" t="s">
        <v>348</v>
      </c>
      <c r="F20" s="118">
        <f>E4/E3</f>
        <v>0.38096121729448879</v>
      </c>
      <c r="H20" s="116"/>
    </row>
    <row r="21" spans="1:8" x14ac:dyDescent="0.2">
      <c r="A21" s="182"/>
      <c r="B21" s="183" t="s">
        <v>74</v>
      </c>
      <c r="C21" s="183"/>
      <c r="D21" s="184"/>
      <c r="E21" s="120" t="s">
        <v>349</v>
      </c>
      <c r="F21" s="118">
        <f>(E5-E6)/E4</f>
        <v>0.30491962981003412</v>
      </c>
      <c r="H21" s="116"/>
    </row>
    <row r="22" spans="1:8" x14ac:dyDescent="0.2">
      <c r="A22" s="185" t="s">
        <v>75</v>
      </c>
      <c r="B22" s="114"/>
      <c r="C22" s="114"/>
      <c r="D22" s="188"/>
      <c r="E22" s="121">
        <f>Staffers!O7+LWYTD!F22</f>
        <v>2000831</v>
      </c>
      <c r="F22" s="124"/>
      <c r="G22" s="116"/>
      <c r="H22" s="116"/>
    </row>
    <row r="23" spans="1:8" x14ac:dyDescent="0.2">
      <c r="A23" s="182" t="s">
        <v>76</v>
      </c>
      <c r="B23" s="183"/>
      <c r="C23" s="183"/>
      <c r="D23" s="184"/>
      <c r="E23" s="121">
        <v>367000</v>
      </c>
      <c r="F23" s="124"/>
      <c r="G23" s="116"/>
      <c r="H23" s="116"/>
    </row>
    <row r="24" spans="1:8" x14ac:dyDescent="0.2">
      <c r="A24" s="182" t="s">
        <v>143</v>
      </c>
      <c r="B24" s="183"/>
      <c r="C24" s="183"/>
      <c r="D24" s="184"/>
      <c r="E24" s="121">
        <f>Staffers!Q7+LWYTD!F24</f>
        <v>1235065</v>
      </c>
      <c r="F24" s="124"/>
    </row>
    <row r="25" spans="1:8" x14ac:dyDescent="0.2">
      <c r="A25" s="182" t="s">
        <v>142</v>
      </c>
      <c r="B25" s="183"/>
      <c r="C25" s="183"/>
      <c r="D25" s="184"/>
      <c r="E25" s="121">
        <v>1119440</v>
      </c>
      <c r="F25" s="126"/>
    </row>
  </sheetData>
  <mergeCells count="1">
    <mergeCell ref="A1:F1"/>
  </mergeCells>
  <pageMargins left="1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2"/>
  <sheetViews>
    <sheetView workbookViewId="0">
      <selection activeCell="H5" sqref="H5"/>
    </sheetView>
  </sheetViews>
  <sheetFormatPr defaultRowHeight="12.75" x14ac:dyDescent="0.2"/>
  <cols>
    <col min="1" max="1" width="11" style="2" customWidth="1"/>
    <col min="2" max="2" width="10" style="2" customWidth="1"/>
    <col min="3" max="3" width="9.140625" style="2"/>
    <col min="4" max="4" width="10.7109375" style="2" bestFit="1" customWidth="1"/>
    <col min="5" max="5" width="12.42578125" style="2" customWidth="1"/>
    <col min="6" max="6" width="9.7109375" style="5" customWidth="1"/>
    <col min="7" max="7" width="9.140625" style="5"/>
    <col min="8" max="8" width="11.7109375" style="5" customWidth="1"/>
    <col min="9" max="9" width="9.7109375" style="2" customWidth="1"/>
    <col min="10" max="16384" width="9.140625" style="2"/>
  </cols>
  <sheetData>
    <row r="1" spans="1:20" x14ac:dyDescent="0.2">
      <c r="A1" s="1" t="s">
        <v>89</v>
      </c>
      <c r="B1" s="1"/>
      <c r="C1" s="1"/>
      <c r="D1" s="1"/>
      <c r="E1" s="1"/>
      <c r="F1" s="1"/>
      <c r="G1" s="1"/>
      <c r="H1" s="63"/>
      <c r="I1" s="4"/>
      <c r="J1" s="4"/>
      <c r="K1" s="4"/>
      <c r="L1" s="4"/>
      <c r="M1" s="4"/>
      <c r="N1" s="4"/>
      <c r="O1" s="1"/>
      <c r="P1" s="1"/>
      <c r="Q1" s="55"/>
      <c r="R1" s="5"/>
      <c r="S1" s="30"/>
    </row>
    <row r="2" spans="1:20" x14ac:dyDescent="0.2">
      <c r="A2" s="1" t="s">
        <v>0</v>
      </c>
      <c r="B2" s="1" t="s">
        <v>132</v>
      </c>
      <c r="C2" s="1"/>
      <c r="D2" s="1"/>
      <c r="E2" s="1"/>
      <c r="F2" s="1"/>
      <c r="G2" s="1"/>
      <c r="H2" s="63"/>
      <c r="I2" s="5"/>
      <c r="J2" s="5"/>
      <c r="K2" s="5"/>
      <c r="L2" s="5"/>
      <c r="M2" s="5"/>
      <c r="N2" s="5"/>
      <c r="Q2" s="37"/>
      <c r="R2" s="4"/>
      <c r="S2" s="4"/>
      <c r="T2" s="3"/>
    </row>
    <row r="3" spans="1:20" x14ac:dyDescent="0.2">
      <c r="A3" s="1" t="s">
        <v>110</v>
      </c>
      <c r="B3" s="47" t="s">
        <v>264</v>
      </c>
      <c r="C3" s="1"/>
      <c r="D3" s="1"/>
      <c r="E3" s="1"/>
      <c r="F3" s="1"/>
      <c r="G3" s="1"/>
      <c r="H3" s="63"/>
      <c r="I3" s="4"/>
      <c r="J3" s="4"/>
      <c r="K3" s="4"/>
      <c r="L3" s="4"/>
      <c r="M3" s="4"/>
      <c r="N3" s="4"/>
      <c r="O3" s="4"/>
      <c r="P3" s="4"/>
      <c r="Q3" s="63"/>
      <c r="R3" s="5"/>
      <c r="S3" s="5"/>
    </row>
    <row r="4" spans="1:20" x14ac:dyDescent="0.2">
      <c r="A4" s="1"/>
      <c r="B4" s="1"/>
      <c r="C4" s="1"/>
      <c r="D4" s="80"/>
      <c r="E4" s="1"/>
      <c r="F4" s="2"/>
      <c r="G4" s="22"/>
      <c r="H4" s="22"/>
      <c r="I4" s="23"/>
    </row>
    <row r="5" spans="1:20" s="23" customFormat="1" x14ac:dyDescent="0.2">
      <c r="A5" s="20" t="s">
        <v>133</v>
      </c>
      <c r="B5" s="20"/>
      <c r="C5" s="20"/>
      <c r="D5" s="48" t="s">
        <v>32</v>
      </c>
      <c r="E5" s="48" t="s">
        <v>134</v>
      </c>
      <c r="F5" s="48" t="s">
        <v>33</v>
      </c>
      <c r="G5" s="48" t="s">
        <v>36</v>
      </c>
      <c r="H5" s="81" t="s">
        <v>18</v>
      </c>
    </row>
    <row r="6" spans="1:20" x14ac:dyDescent="0.2">
      <c r="A6" s="2" t="s">
        <v>9</v>
      </c>
      <c r="D6" s="46">
        <v>1</v>
      </c>
      <c r="E6" s="46">
        <v>0</v>
      </c>
      <c r="F6" s="46">
        <v>0</v>
      </c>
      <c r="G6" s="46">
        <v>0</v>
      </c>
      <c r="H6" s="26">
        <f t="shared" ref="H6:H30" si="0">SUM(D6:G6)</f>
        <v>1</v>
      </c>
    </row>
    <row r="7" spans="1:20" x14ac:dyDescent="0.2">
      <c r="A7" s="2" t="s">
        <v>11</v>
      </c>
      <c r="D7" s="46">
        <v>14</v>
      </c>
      <c r="E7" s="46">
        <v>2</v>
      </c>
      <c r="F7" s="46">
        <v>0</v>
      </c>
      <c r="G7" s="46">
        <v>0</v>
      </c>
      <c r="H7" s="26">
        <f t="shared" si="0"/>
        <v>16</v>
      </c>
    </row>
    <row r="8" spans="1:20" x14ac:dyDescent="0.2">
      <c r="A8" s="2" t="s">
        <v>86</v>
      </c>
      <c r="D8" s="46">
        <v>4</v>
      </c>
      <c r="E8" s="46">
        <v>1</v>
      </c>
      <c r="F8" s="46">
        <v>0</v>
      </c>
      <c r="G8" s="46">
        <v>0</v>
      </c>
      <c r="H8" s="26">
        <f t="shared" si="0"/>
        <v>5</v>
      </c>
    </row>
    <row r="9" spans="1:20" s="25" customFormat="1" x14ac:dyDescent="0.2">
      <c r="A9" s="2" t="s">
        <v>10</v>
      </c>
      <c r="B9" s="2"/>
      <c r="C9" s="2"/>
      <c r="D9" s="46">
        <v>14</v>
      </c>
      <c r="E9" s="46">
        <v>5</v>
      </c>
      <c r="F9" s="46">
        <v>0</v>
      </c>
      <c r="G9" s="46">
        <v>0</v>
      </c>
      <c r="H9" s="26">
        <f t="shared" si="0"/>
        <v>19</v>
      </c>
    </row>
    <row r="10" spans="1:20" s="25" customFormat="1" x14ac:dyDescent="0.2">
      <c r="A10" s="2" t="s">
        <v>192</v>
      </c>
      <c r="B10" s="2"/>
      <c r="C10" s="2"/>
      <c r="D10" s="46">
        <v>2</v>
      </c>
      <c r="E10" s="46">
        <v>0</v>
      </c>
      <c r="F10" s="46">
        <v>0</v>
      </c>
      <c r="G10" s="46">
        <v>0</v>
      </c>
      <c r="H10" s="26">
        <f t="shared" si="0"/>
        <v>2</v>
      </c>
    </row>
    <row r="11" spans="1:20" s="25" customFormat="1" x14ac:dyDescent="0.2">
      <c r="A11" s="2" t="s">
        <v>87</v>
      </c>
      <c r="B11" s="2"/>
      <c r="C11" s="2"/>
      <c r="D11" s="46">
        <v>32</v>
      </c>
      <c r="E11" s="46">
        <v>4</v>
      </c>
      <c r="F11" s="46">
        <v>0</v>
      </c>
      <c r="G11" s="46">
        <v>0</v>
      </c>
      <c r="H11" s="26">
        <f t="shared" si="0"/>
        <v>36</v>
      </c>
    </row>
    <row r="12" spans="1:20" s="25" customFormat="1" x14ac:dyDescent="0.2">
      <c r="A12" s="2" t="s">
        <v>181</v>
      </c>
      <c r="B12" s="2"/>
      <c r="C12" s="2"/>
      <c r="D12" s="46">
        <v>0</v>
      </c>
      <c r="E12" s="46">
        <v>0</v>
      </c>
      <c r="F12" s="46">
        <v>0</v>
      </c>
      <c r="G12" s="46">
        <v>0</v>
      </c>
      <c r="H12" s="26">
        <f t="shared" si="0"/>
        <v>0</v>
      </c>
    </row>
    <row r="13" spans="1:20" x14ac:dyDescent="0.2">
      <c r="A13" s="2" t="s">
        <v>106</v>
      </c>
      <c r="D13" s="46">
        <v>4</v>
      </c>
      <c r="E13" s="46">
        <v>0</v>
      </c>
      <c r="F13" s="46">
        <v>1</v>
      </c>
      <c r="G13" s="85">
        <v>0</v>
      </c>
      <c r="H13" s="26">
        <f t="shared" si="0"/>
        <v>5</v>
      </c>
    </row>
    <row r="14" spans="1:20" x14ac:dyDescent="0.2">
      <c r="A14" s="2" t="s">
        <v>107</v>
      </c>
      <c r="D14" s="46">
        <v>22</v>
      </c>
      <c r="E14" s="46">
        <v>2</v>
      </c>
      <c r="F14" s="46">
        <v>1</v>
      </c>
      <c r="G14" s="46">
        <v>0</v>
      </c>
      <c r="H14" s="26">
        <f t="shared" si="0"/>
        <v>25</v>
      </c>
    </row>
    <row r="15" spans="1:20" x14ac:dyDescent="0.2">
      <c r="A15" s="2" t="s">
        <v>108</v>
      </c>
      <c r="D15" s="46">
        <v>11</v>
      </c>
      <c r="E15" s="46">
        <v>0</v>
      </c>
      <c r="F15" s="84">
        <v>2</v>
      </c>
      <c r="G15" s="46">
        <v>0</v>
      </c>
      <c r="H15" s="26">
        <f t="shared" si="0"/>
        <v>13</v>
      </c>
    </row>
    <row r="16" spans="1:20" x14ac:dyDescent="0.2">
      <c r="A16" s="2" t="s">
        <v>95</v>
      </c>
      <c r="D16" s="46">
        <v>29</v>
      </c>
      <c r="E16" s="46">
        <v>2</v>
      </c>
      <c r="F16" s="84"/>
      <c r="G16" s="46"/>
      <c r="H16" s="26">
        <f t="shared" si="0"/>
        <v>31</v>
      </c>
    </row>
    <row r="17" spans="1:9" x14ac:dyDescent="0.2">
      <c r="A17" s="2" t="s">
        <v>109</v>
      </c>
      <c r="D17" s="46">
        <v>8</v>
      </c>
      <c r="E17" s="46">
        <v>0</v>
      </c>
      <c r="F17" s="84">
        <v>0</v>
      </c>
      <c r="G17" s="46">
        <v>0</v>
      </c>
      <c r="H17" s="26">
        <f t="shared" si="0"/>
        <v>8</v>
      </c>
      <c r="I17" s="4"/>
    </row>
    <row r="18" spans="1:9" x14ac:dyDescent="0.2">
      <c r="A18" s="2" t="s">
        <v>155</v>
      </c>
      <c r="D18" s="46">
        <v>7</v>
      </c>
      <c r="E18" s="46"/>
      <c r="F18" s="84">
        <v>2</v>
      </c>
      <c r="G18" s="46"/>
      <c r="H18" s="26">
        <f t="shared" si="0"/>
        <v>9</v>
      </c>
      <c r="I18" s="4"/>
    </row>
    <row r="19" spans="1:9" x14ac:dyDescent="0.2">
      <c r="A19" s="2" t="s">
        <v>161</v>
      </c>
      <c r="D19" s="46">
        <v>12</v>
      </c>
      <c r="E19" s="46">
        <v>1</v>
      </c>
      <c r="F19" s="84">
        <v>1</v>
      </c>
      <c r="G19" s="46">
        <v>0</v>
      </c>
      <c r="H19" s="26">
        <f t="shared" si="0"/>
        <v>14</v>
      </c>
      <c r="I19" s="4"/>
    </row>
    <row r="20" spans="1:9" x14ac:dyDescent="0.2">
      <c r="A20" s="2" t="s">
        <v>188</v>
      </c>
      <c r="D20" s="46">
        <v>7</v>
      </c>
      <c r="E20" s="46">
        <v>1</v>
      </c>
      <c r="F20" s="84">
        <v>0</v>
      </c>
      <c r="G20" s="46">
        <v>0</v>
      </c>
      <c r="H20" s="26">
        <f t="shared" si="0"/>
        <v>8</v>
      </c>
      <c r="I20" s="4"/>
    </row>
    <row r="21" spans="1:9" x14ac:dyDescent="0.2">
      <c r="A21" s="2" t="s">
        <v>189</v>
      </c>
      <c r="D21" s="46">
        <v>15</v>
      </c>
      <c r="E21" s="46">
        <v>2</v>
      </c>
      <c r="F21" s="84">
        <v>4</v>
      </c>
      <c r="G21" s="46">
        <v>0</v>
      </c>
      <c r="H21" s="26">
        <f t="shared" si="0"/>
        <v>21</v>
      </c>
      <c r="I21" s="4"/>
    </row>
    <row r="22" spans="1:9" x14ac:dyDescent="0.2">
      <c r="A22" s="2" t="s">
        <v>157</v>
      </c>
      <c r="D22" s="46">
        <v>10</v>
      </c>
      <c r="E22" s="46">
        <v>0</v>
      </c>
      <c r="F22" s="84">
        <v>0</v>
      </c>
      <c r="G22" s="46">
        <v>0</v>
      </c>
      <c r="H22" s="26">
        <f t="shared" si="0"/>
        <v>10</v>
      </c>
      <c r="I22" s="4"/>
    </row>
    <row r="23" spans="1:9" x14ac:dyDescent="0.2">
      <c r="A23" s="2" t="s">
        <v>178</v>
      </c>
      <c r="D23" s="46">
        <v>1</v>
      </c>
      <c r="E23" s="46"/>
      <c r="F23" s="84"/>
      <c r="G23" s="46"/>
      <c r="H23" s="26">
        <f t="shared" si="0"/>
        <v>1</v>
      </c>
      <c r="I23" s="4"/>
    </row>
    <row r="24" spans="1:9" x14ac:dyDescent="0.2">
      <c r="A24" s="2" t="s">
        <v>179</v>
      </c>
      <c r="D24" s="46"/>
      <c r="E24" s="46"/>
      <c r="F24" s="84"/>
      <c r="G24" s="46"/>
      <c r="H24" s="26">
        <f t="shared" si="0"/>
        <v>0</v>
      </c>
      <c r="I24" s="4"/>
    </row>
    <row r="25" spans="1:9" x14ac:dyDescent="0.2">
      <c r="A25" s="2" t="s">
        <v>153</v>
      </c>
      <c r="D25" s="46">
        <v>5</v>
      </c>
      <c r="E25" s="46"/>
      <c r="F25" s="84"/>
      <c r="G25" s="46"/>
      <c r="H25" s="26">
        <f t="shared" si="0"/>
        <v>5</v>
      </c>
      <c r="I25" s="4"/>
    </row>
    <row r="26" spans="1:9" x14ac:dyDescent="0.2">
      <c r="A26" s="2" t="s">
        <v>156</v>
      </c>
      <c r="D26" s="46"/>
      <c r="E26" s="46"/>
      <c r="F26" s="84"/>
      <c r="G26" s="46"/>
      <c r="H26" s="26">
        <f t="shared" si="0"/>
        <v>0</v>
      </c>
      <c r="I26" s="4"/>
    </row>
    <row r="27" spans="1:9" s="25" customFormat="1" x14ac:dyDescent="0.2">
      <c r="A27" s="2" t="s">
        <v>162</v>
      </c>
      <c r="B27" s="2"/>
      <c r="C27" s="2"/>
      <c r="D27" s="46">
        <v>1</v>
      </c>
      <c r="E27" s="46">
        <v>0</v>
      </c>
      <c r="F27" s="46">
        <v>0</v>
      </c>
      <c r="G27" s="46">
        <v>2</v>
      </c>
      <c r="H27" s="26">
        <f t="shared" si="0"/>
        <v>3</v>
      </c>
      <c r="I27" s="26"/>
    </row>
    <row r="28" spans="1:9" s="25" customFormat="1" x14ac:dyDescent="0.2">
      <c r="A28" s="2" t="s">
        <v>301</v>
      </c>
      <c r="B28" s="2"/>
      <c r="C28" s="2"/>
      <c r="D28" s="46">
        <v>0</v>
      </c>
      <c r="E28" s="46">
        <v>4</v>
      </c>
      <c r="F28" s="46">
        <v>1</v>
      </c>
      <c r="G28" s="46">
        <v>1</v>
      </c>
      <c r="H28" s="26">
        <f t="shared" si="0"/>
        <v>6</v>
      </c>
      <c r="I28" s="26"/>
    </row>
    <row r="29" spans="1:9" s="25" customFormat="1" x14ac:dyDescent="0.2">
      <c r="A29" s="2" t="s">
        <v>77</v>
      </c>
      <c r="B29" s="2"/>
      <c r="C29" s="2"/>
      <c r="D29" s="46">
        <v>2</v>
      </c>
      <c r="E29" s="46">
        <v>5</v>
      </c>
      <c r="F29" s="46">
        <v>1</v>
      </c>
      <c r="G29" s="46">
        <v>2</v>
      </c>
      <c r="H29" s="26">
        <f t="shared" si="0"/>
        <v>10</v>
      </c>
      <c r="I29" s="4"/>
    </row>
    <row r="30" spans="1:9" s="25" customFormat="1" x14ac:dyDescent="0.2">
      <c r="A30" s="2" t="s">
        <v>168</v>
      </c>
      <c r="B30" s="2"/>
      <c r="C30" s="2"/>
      <c r="D30" s="46">
        <v>12</v>
      </c>
      <c r="E30" s="46">
        <v>2</v>
      </c>
      <c r="F30" s="46">
        <v>2</v>
      </c>
      <c r="G30" s="46">
        <v>1</v>
      </c>
      <c r="H30" s="26">
        <f t="shared" si="0"/>
        <v>17</v>
      </c>
      <c r="I30" s="4"/>
    </row>
    <row r="31" spans="1:9" x14ac:dyDescent="0.2">
      <c r="A31" s="6"/>
      <c r="D31" s="25"/>
      <c r="H31" s="26"/>
      <c r="I31" s="4"/>
    </row>
    <row r="32" spans="1:9" s="25" customFormat="1" x14ac:dyDescent="0.2">
      <c r="A32" s="24" t="s">
        <v>18</v>
      </c>
      <c r="D32" s="26">
        <f>SUM(D6:D30)</f>
        <v>213</v>
      </c>
      <c r="E32" s="26">
        <f>SUM(E6:E30)</f>
        <v>31</v>
      </c>
      <c r="F32" s="26">
        <f>SUM(F6:F30)</f>
        <v>15</v>
      </c>
      <c r="G32" s="26">
        <f>SUM(G6:G30)</f>
        <v>6</v>
      </c>
      <c r="H32" s="26">
        <f>SUM(H6:H30)</f>
        <v>265</v>
      </c>
    </row>
    <row r="33" spans="1:9" s="25" customFormat="1" x14ac:dyDescent="0.2">
      <c r="A33" s="24"/>
      <c r="F33" s="26"/>
      <c r="G33" s="16"/>
      <c r="H33" s="16"/>
    </row>
    <row r="34" spans="1:9" x14ac:dyDescent="0.2">
      <c r="A34" s="24"/>
      <c r="F34" s="26"/>
    </row>
    <row r="35" spans="1:9" x14ac:dyDescent="0.2">
      <c r="A35" s="1"/>
      <c r="F35" s="4"/>
    </row>
    <row r="36" spans="1:9" s="23" customFormat="1" x14ac:dyDescent="0.2">
      <c r="A36" s="20"/>
      <c r="B36" s="20"/>
      <c r="C36" s="20"/>
      <c r="D36" s="20"/>
      <c r="E36" s="20"/>
      <c r="F36" s="21"/>
      <c r="G36" s="22"/>
      <c r="H36" s="22"/>
    </row>
    <row r="37" spans="1:9" s="23" customFormat="1" x14ac:dyDescent="0.2">
      <c r="A37" s="20"/>
      <c r="B37" s="20"/>
      <c r="C37" s="20"/>
      <c r="D37" s="20"/>
      <c r="E37" s="20"/>
      <c r="F37" s="21"/>
      <c r="G37" s="7"/>
      <c r="H37" s="5"/>
      <c r="I37" s="2"/>
    </row>
    <row r="38" spans="1:9" x14ac:dyDescent="0.2">
      <c r="A38" s="1"/>
      <c r="B38" s="1"/>
      <c r="C38" s="1"/>
      <c r="D38" s="1"/>
      <c r="E38" s="1"/>
      <c r="F38" s="4"/>
    </row>
    <row r="39" spans="1:9" x14ac:dyDescent="0.2">
      <c r="A39" s="6"/>
      <c r="B39" s="6"/>
      <c r="C39" s="6"/>
      <c r="D39" s="1"/>
      <c r="E39" s="1"/>
      <c r="F39" s="4"/>
    </row>
    <row r="40" spans="1:9" x14ac:dyDescent="0.2">
      <c r="C40" s="6"/>
      <c r="D40" s="1"/>
      <c r="E40" s="1"/>
      <c r="F40" s="4"/>
    </row>
    <row r="41" spans="1:9" s="25" customFormat="1" x14ac:dyDescent="0.2">
      <c r="A41" s="27"/>
      <c r="B41" s="27"/>
      <c r="C41" s="27"/>
      <c r="D41" s="24"/>
      <c r="E41" s="24"/>
      <c r="F41" s="26"/>
      <c r="G41" s="16"/>
      <c r="H41" s="16"/>
    </row>
    <row r="42" spans="1:9" s="25" customFormat="1" x14ac:dyDescent="0.2">
      <c r="A42" s="27"/>
      <c r="C42" s="27"/>
      <c r="D42" s="24"/>
      <c r="E42" s="24"/>
      <c r="F42" s="16"/>
      <c r="G42" s="28"/>
      <c r="H42" s="16"/>
    </row>
    <row r="43" spans="1:9" s="25" customFormat="1" x14ac:dyDescent="0.2">
      <c r="A43" s="24"/>
      <c r="C43" s="24"/>
      <c r="D43" s="24"/>
      <c r="E43" s="24"/>
      <c r="F43" s="16"/>
      <c r="G43" s="28"/>
      <c r="H43" s="16"/>
    </row>
    <row r="44" spans="1:9" x14ac:dyDescent="0.2">
      <c r="A44" s="1"/>
      <c r="B44" s="1"/>
      <c r="C44" s="1"/>
      <c r="D44" s="1"/>
      <c r="E44" s="1"/>
      <c r="F44" s="4"/>
      <c r="G44" s="9"/>
    </row>
    <row r="45" spans="1:9" x14ac:dyDescent="0.2">
      <c r="A45" s="6"/>
      <c r="B45" s="6"/>
      <c r="C45" s="6"/>
      <c r="D45" s="6"/>
      <c r="E45" s="6"/>
      <c r="F45" s="29"/>
    </row>
    <row r="46" spans="1:9" x14ac:dyDescent="0.2">
      <c r="F46" s="30"/>
    </row>
    <row r="47" spans="1:9" x14ac:dyDescent="0.2">
      <c r="F47" s="30"/>
    </row>
    <row r="48" spans="1:9" x14ac:dyDescent="0.2">
      <c r="F48" s="30"/>
      <c r="I48" s="4"/>
    </row>
    <row r="49" spans="1:9" x14ac:dyDescent="0.2">
      <c r="F49" s="30"/>
      <c r="I49" s="4"/>
    </row>
    <row r="50" spans="1:9" x14ac:dyDescent="0.2">
      <c r="G50" s="16"/>
      <c r="H50" s="16"/>
      <c r="I50" s="26"/>
    </row>
    <row r="51" spans="1:9" s="25" customFormat="1" x14ac:dyDescent="0.2">
      <c r="A51" s="24"/>
      <c r="F51" s="26"/>
      <c r="G51" s="16"/>
      <c r="H51" s="16"/>
      <c r="I51" s="26"/>
    </row>
    <row r="52" spans="1:9" s="25" customFormat="1" x14ac:dyDescent="0.2">
      <c r="F52" s="16"/>
      <c r="G52" s="16"/>
      <c r="H52" s="16"/>
      <c r="I52" s="26"/>
    </row>
    <row r="53" spans="1:9" s="25" customFormat="1" x14ac:dyDescent="0.2">
      <c r="F53" s="16"/>
      <c r="G53" s="16"/>
      <c r="H53" s="16"/>
      <c r="I53" s="26"/>
    </row>
    <row r="54" spans="1:9" s="25" customFormat="1" x14ac:dyDescent="0.2">
      <c r="F54" s="16"/>
      <c r="G54" s="5"/>
      <c r="H54" s="5"/>
      <c r="I54" s="4"/>
    </row>
    <row r="55" spans="1:9" x14ac:dyDescent="0.2">
      <c r="A55" s="6"/>
      <c r="I55" s="4"/>
    </row>
    <row r="56" spans="1:9" s="25" customFormat="1" x14ac:dyDescent="0.2">
      <c r="A56" s="24"/>
      <c r="F56" s="26"/>
      <c r="G56" s="16"/>
      <c r="H56" s="16"/>
    </row>
    <row r="57" spans="1:9" s="25" customFormat="1" x14ac:dyDescent="0.2">
      <c r="A57" s="24"/>
      <c r="F57" s="26"/>
      <c r="G57" s="16"/>
      <c r="H57" s="16"/>
    </row>
    <row r="58" spans="1:9" x14ac:dyDescent="0.2">
      <c r="A58" s="24"/>
      <c r="F58" s="26"/>
    </row>
    <row r="59" spans="1:9" x14ac:dyDescent="0.2">
      <c r="G59" s="22"/>
      <c r="H59" s="22"/>
      <c r="I59" s="23"/>
    </row>
    <row r="60" spans="1:9" s="23" customFormat="1" x14ac:dyDescent="0.2">
      <c r="A60" s="20"/>
      <c r="B60" s="20"/>
      <c r="C60" s="20"/>
      <c r="D60" s="20"/>
      <c r="E60" s="20"/>
      <c r="F60" s="21"/>
      <c r="G60" s="22"/>
      <c r="H60" s="22"/>
    </row>
    <row r="61" spans="1:9" s="23" customFormat="1" x14ac:dyDescent="0.2">
      <c r="A61" s="20"/>
      <c r="B61" s="20"/>
      <c r="C61" s="20"/>
      <c r="D61" s="20"/>
      <c r="E61" s="20"/>
      <c r="F61" s="21"/>
      <c r="G61" s="7"/>
      <c r="H61" s="5"/>
      <c r="I61" s="2"/>
    </row>
    <row r="62" spans="1:9" x14ac:dyDescent="0.2">
      <c r="A62" s="1"/>
      <c r="B62" s="1"/>
      <c r="C62" s="1"/>
      <c r="D62" s="1"/>
      <c r="E62" s="1"/>
      <c r="F62" s="4"/>
    </row>
    <row r="63" spans="1:9" x14ac:dyDescent="0.2">
      <c r="A63" s="6"/>
      <c r="B63" s="6"/>
      <c r="C63" s="6"/>
      <c r="D63" s="1"/>
      <c r="E63" s="1"/>
      <c r="F63" s="4"/>
    </row>
    <row r="64" spans="1:9" x14ac:dyDescent="0.2">
      <c r="C64" s="6"/>
      <c r="D64" s="1"/>
      <c r="E64" s="1"/>
      <c r="F64" s="4"/>
    </row>
    <row r="65" spans="1:9" s="25" customFormat="1" x14ac:dyDescent="0.2">
      <c r="A65" s="27"/>
      <c r="B65" s="27"/>
      <c r="C65" s="27"/>
      <c r="D65" s="24"/>
      <c r="E65" s="24"/>
      <c r="F65" s="26"/>
      <c r="G65" s="16"/>
      <c r="H65" s="16"/>
    </row>
    <row r="66" spans="1:9" s="25" customFormat="1" x14ac:dyDescent="0.2">
      <c r="A66" s="27"/>
      <c r="C66" s="27"/>
      <c r="D66" s="24"/>
      <c r="E66" s="24"/>
      <c r="F66" s="16"/>
      <c r="G66" s="28"/>
      <c r="H66" s="16"/>
    </row>
    <row r="67" spans="1:9" s="25" customFormat="1" x14ac:dyDescent="0.2">
      <c r="A67" s="24"/>
      <c r="C67" s="24"/>
      <c r="D67" s="24"/>
      <c r="E67" s="24"/>
      <c r="F67" s="16"/>
      <c r="G67" s="28"/>
      <c r="H67" s="16"/>
    </row>
    <row r="68" spans="1:9" x14ac:dyDescent="0.2">
      <c r="A68" s="1"/>
      <c r="B68" s="1"/>
      <c r="C68" s="1"/>
      <c r="D68" s="1"/>
      <c r="E68" s="1"/>
      <c r="F68" s="4"/>
      <c r="G68" s="9"/>
    </row>
    <row r="69" spans="1:9" x14ac:dyDescent="0.2">
      <c r="A69" s="6"/>
      <c r="B69" s="6"/>
      <c r="C69" s="6"/>
      <c r="D69" s="6"/>
      <c r="E69" s="6"/>
      <c r="F69" s="29"/>
    </row>
    <row r="70" spans="1:9" x14ac:dyDescent="0.2">
      <c r="F70" s="30"/>
    </row>
    <row r="71" spans="1:9" x14ac:dyDescent="0.2">
      <c r="F71" s="30"/>
    </row>
    <row r="72" spans="1:9" x14ac:dyDescent="0.2">
      <c r="F72" s="30"/>
      <c r="I72" s="4"/>
    </row>
    <row r="73" spans="1:9" x14ac:dyDescent="0.2">
      <c r="F73" s="30"/>
      <c r="I73" s="4"/>
    </row>
    <row r="74" spans="1:9" x14ac:dyDescent="0.2">
      <c r="G74" s="16"/>
      <c r="H74" s="16"/>
      <c r="I74" s="26"/>
    </row>
    <row r="75" spans="1:9" s="25" customFormat="1" x14ac:dyDescent="0.2">
      <c r="A75" s="24"/>
      <c r="F75" s="26"/>
      <c r="G75" s="16"/>
      <c r="H75" s="16"/>
      <c r="I75" s="26"/>
    </row>
    <row r="76" spans="1:9" s="25" customFormat="1" x14ac:dyDescent="0.2">
      <c r="F76" s="16"/>
      <c r="G76" s="16"/>
      <c r="H76" s="16"/>
      <c r="I76" s="26"/>
    </row>
    <row r="77" spans="1:9" s="25" customFormat="1" x14ac:dyDescent="0.2">
      <c r="F77" s="16"/>
      <c r="G77" s="16"/>
      <c r="H77" s="16"/>
      <c r="I77" s="26"/>
    </row>
    <row r="78" spans="1:9" s="25" customFormat="1" x14ac:dyDescent="0.2">
      <c r="F78" s="16"/>
      <c r="G78" s="5"/>
      <c r="H78" s="5"/>
      <c r="I78" s="4"/>
    </row>
    <row r="79" spans="1:9" x14ac:dyDescent="0.2">
      <c r="A79" s="6"/>
      <c r="I79" s="4"/>
    </row>
    <row r="80" spans="1:9" s="25" customFormat="1" x14ac:dyDescent="0.2">
      <c r="A80" s="24"/>
      <c r="F80" s="26"/>
      <c r="G80" s="16"/>
      <c r="H80" s="16"/>
    </row>
    <row r="81" spans="1:8" s="25" customFormat="1" x14ac:dyDescent="0.2">
      <c r="A81" s="24"/>
      <c r="F81" s="26"/>
      <c r="G81" s="16"/>
      <c r="H81" s="16"/>
    </row>
    <row r="82" spans="1:8" x14ac:dyDescent="0.2">
      <c r="A82" s="24"/>
      <c r="F82" s="26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34"/>
  <sheetViews>
    <sheetView topLeftCell="A2" workbookViewId="0">
      <selection activeCell="H5" sqref="H5"/>
    </sheetView>
  </sheetViews>
  <sheetFormatPr defaultRowHeight="12.75" x14ac:dyDescent="0.2"/>
  <cols>
    <col min="1" max="1" width="7.5703125" style="2" customWidth="1"/>
    <col min="2" max="2" width="20.140625" style="2" bestFit="1" customWidth="1"/>
    <col min="3" max="3" width="9.140625" style="2"/>
    <col min="4" max="4" width="8.7109375" style="2" customWidth="1"/>
    <col min="5" max="5" width="8.5703125" style="2" customWidth="1"/>
    <col min="6" max="6" width="1" style="2" customWidth="1"/>
    <col min="7" max="7" width="6.5703125" style="2" bestFit="1" customWidth="1"/>
    <col min="8" max="8" width="4.7109375" style="62" customWidth="1"/>
    <col min="9" max="10" width="4.7109375" style="5" customWidth="1"/>
    <col min="11" max="12" width="4.85546875" style="5" customWidth="1"/>
    <col min="13" max="13" width="4.7109375" style="5" customWidth="1"/>
    <col min="14" max="14" width="1.140625" style="5" customWidth="1"/>
    <col min="15" max="15" width="11.140625" style="5" bestFit="1" customWidth="1"/>
    <col min="16" max="16" width="10.140625" style="38" customWidth="1"/>
    <col min="17" max="17" width="11.140625" style="5" bestFit="1" customWidth="1"/>
    <col min="18" max="18" width="10.28515625" style="5" bestFit="1" customWidth="1"/>
    <col min="19" max="19" width="12.85546875" style="5" customWidth="1"/>
    <col min="20" max="20" width="9.7109375" style="2" customWidth="1"/>
    <col min="21" max="16384" width="9.140625" style="2"/>
  </cols>
  <sheetData>
    <row r="1" spans="1:20" x14ac:dyDescent="0.2">
      <c r="A1" s="1" t="s">
        <v>89</v>
      </c>
      <c r="B1" s="1"/>
      <c r="C1" s="1"/>
      <c r="D1" s="1"/>
      <c r="E1" s="1"/>
      <c r="F1" s="1"/>
      <c r="G1" s="1"/>
      <c r="H1" s="63"/>
      <c r="I1" s="4"/>
      <c r="J1" s="4"/>
      <c r="K1" s="4"/>
      <c r="L1" s="4"/>
      <c r="M1" s="4"/>
      <c r="N1" s="4"/>
      <c r="O1" s="1"/>
      <c r="P1" s="55"/>
      <c r="Q1" s="1"/>
      <c r="S1" s="30"/>
    </row>
    <row r="2" spans="1:20" x14ac:dyDescent="0.2">
      <c r="A2" s="1" t="s">
        <v>0</v>
      </c>
      <c r="B2" s="1" t="s">
        <v>204</v>
      </c>
      <c r="C2" s="1"/>
      <c r="D2" s="1"/>
      <c r="E2" s="1"/>
      <c r="F2" s="1"/>
      <c r="G2" s="1"/>
      <c r="H2" s="63"/>
      <c r="O2" s="2"/>
      <c r="P2" s="37"/>
      <c r="Q2" s="2"/>
      <c r="R2" s="4"/>
      <c r="S2" s="4"/>
      <c r="T2" s="3"/>
    </row>
    <row r="3" spans="1:20" x14ac:dyDescent="0.2">
      <c r="A3" s="1" t="s">
        <v>110</v>
      </c>
      <c r="B3" s="47" t="s">
        <v>264</v>
      </c>
      <c r="C3" s="1"/>
      <c r="D3" s="1"/>
      <c r="E3" s="1"/>
      <c r="F3" s="1"/>
      <c r="G3" s="1"/>
      <c r="H3" s="63"/>
      <c r="I3" s="4"/>
      <c r="J3" s="4"/>
      <c r="K3" s="4"/>
      <c r="L3" s="4"/>
      <c r="M3" s="4"/>
      <c r="N3" s="4"/>
      <c r="O3" s="4"/>
      <c r="P3" s="63"/>
      <c r="Q3" s="4"/>
    </row>
    <row r="4" spans="1:20" x14ac:dyDescent="0.2">
      <c r="A4" s="1"/>
      <c r="B4" s="1"/>
      <c r="C4" s="1"/>
      <c r="D4" s="26"/>
      <c r="E4" s="26"/>
      <c r="F4" s="71"/>
      <c r="G4" s="26" t="s">
        <v>115</v>
      </c>
      <c r="H4" s="63"/>
      <c r="I4" s="4"/>
      <c r="J4" s="4"/>
      <c r="K4" s="4"/>
      <c r="L4" s="4"/>
      <c r="M4" s="4"/>
      <c r="N4" s="71"/>
      <c r="O4" s="65" t="s">
        <v>124</v>
      </c>
      <c r="P4" s="66" t="s">
        <v>124</v>
      </c>
      <c r="Q4" s="65" t="s">
        <v>124</v>
      </c>
      <c r="R4" s="66" t="s">
        <v>124</v>
      </c>
      <c r="S4" s="65"/>
    </row>
    <row r="5" spans="1:20" x14ac:dyDescent="0.2">
      <c r="A5" s="6"/>
      <c r="B5" s="6"/>
      <c r="C5" s="6"/>
      <c r="D5" s="26" t="s">
        <v>112</v>
      </c>
      <c r="E5" s="26" t="s">
        <v>112</v>
      </c>
      <c r="F5" s="72"/>
      <c r="G5" s="29" t="s">
        <v>120</v>
      </c>
      <c r="H5" s="64">
        <f>SUM(G7:M7)</f>
        <v>54</v>
      </c>
      <c r="I5" s="58"/>
      <c r="J5" s="58"/>
      <c r="K5" s="58"/>
      <c r="L5" s="58"/>
      <c r="M5" s="58"/>
      <c r="N5" s="74"/>
      <c r="O5" s="67" t="s">
        <v>125</v>
      </c>
      <c r="P5" s="68" t="s">
        <v>125</v>
      </c>
      <c r="Q5" s="67" t="s">
        <v>126</v>
      </c>
      <c r="R5" s="68" t="s">
        <v>126</v>
      </c>
      <c r="S5" s="67"/>
    </row>
    <row r="6" spans="1:20" x14ac:dyDescent="0.2">
      <c r="A6" s="6"/>
      <c r="D6" s="29" t="s">
        <v>78</v>
      </c>
      <c r="E6" s="29" t="s">
        <v>79</v>
      </c>
      <c r="F6" s="83"/>
      <c r="G6" s="48" t="s">
        <v>121</v>
      </c>
      <c r="H6" s="60" t="s">
        <v>122</v>
      </c>
      <c r="I6" s="48" t="s">
        <v>123</v>
      </c>
      <c r="J6" s="48" t="s">
        <v>127</v>
      </c>
      <c r="K6" s="48" t="s">
        <v>128</v>
      </c>
      <c r="L6" s="48" t="s">
        <v>129</v>
      </c>
      <c r="M6" s="48" t="s">
        <v>130</v>
      </c>
      <c r="N6" s="75"/>
      <c r="O6" s="69" t="s">
        <v>121</v>
      </c>
      <c r="P6" s="69" t="s">
        <v>123</v>
      </c>
      <c r="Q6" s="70" t="s">
        <v>122</v>
      </c>
      <c r="R6" s="69" t="s">
        <v>123</v>
      </c>
      <c r="S6" s="90"/>
    </row>
    <row r="7" spans="1:20" x14ac:dyDescent="0.2">
      <c r="A7" s="27"/>
      <c r="B7" s="27"/>
      <c r="C7" s="27"/>
      <c r="D7" s="29">
        <f>SUM(D8:D33)</f>
        <v>46</v>
      </c>
      <c r="E7" s="29">
        <f>SUM(E8:E33)</f>
        <v>1</v>
      </c>
      <c r="F7" s="83"/>
      <c r="G7" s="29">
        <f t="shared" ref="G7:M7" si="0">SUM(G8:G33)</f>
        <v>18</v>
      </c>
      <c r="H7" s="29">
        <f t="shared" si="0"/>
        <v>5</v>
      </c>
      <c r="I7" s="29">
        <f t="shared" si="0"/>
        <v>4</v>
      </c>
      <c r="J7" s="29">
        <f t="shared" si="0"/>
        <v>25</v>
      </c>
      <c r="K7" s="29">
        <f t="shared" si="0"/>
        <v>2</v>
      </c>
      <c r="L7" s="29">
        <f t="shared" si="0"/>
        <v>0</v>
      </c>
      <c r="M7" s="29">
        <f t="shared" si="0"/>
        <v>0</v>
      </c>
      <c r="N7" s="76">
        <v>0</v>
      </c>
      <c r="O7" s="86">
        <v>266530</v>
      </c>
      <c r="P7" s="86">
        <v>15000</v>
      </c>
      <c r="Q7" s="86">
        <v>71425</v>
      </c>
      <c r="R7" s="86">
        <v>70500</v>
      </c>
      <c r="S7" s="87"/>
    </row>
    <row r="8" spans="1:20" x14ac:dyDescent="0.2">
      <c r="A8" s="2" t="s">
        <v>9</v>
      </c>
      <c r="D8" s="5"/>
      <c r="E8" s="5"/>
      <c r="F8" s="73"/>
      <c r="G8" s="5">
        <v>1</v>
      </c>
      <c r="H8" s="38"/>
      <c r="N8" s="77"/>
      <c r="O8" s="78"/>
      <c r="P8" s="79"/>
      <c r="Q8" s="78"/>
      <c r="R8" s="78"/>
    </row>
    <row r="9" spans="1:20" x14ac:dyDescent="0.2">
      <c r="A9" s="2" t="s">
        <v>11</v>
      </c>
      <c r="D9" s="5">
        <v>4</v>
      </c>
      <c r="E9" s="5"/>
      <c r="F9" s="73"/>
      <c r="G9" s="5">
        <v>1</v>
      </c>
      <c r="H9" s="82">
        <v>1</v>
      </c>
      <c r="I9" s="5">
        <v>1</v>
      </c>
      <c r="J9" s="5">
        <v>2</v>
      </c>
      <c r="N9" s="77"/>
      <c r="O9" s="78"/>
      <c r="P9" s="79"/>
      <c r="Q9" s="88"/>
      <c r="R9" s="78"/>
      <c r="S9" s="65"/>
    </row>
    <row r="10" spans="1:20" x14ac:dyDescent="0.2">
      <c r="A10" s="2" t="s">
        <v>86</v>
      </c>
      <c r="D10" s="5">
        <v>1</v>
      </c>
      <c r="E10" s="5"/>
      <c r="F10" s="73"/>
      <c r="G10" s="5">
        <v>1</v>
      </c>
      <c r="H10" s="82"/>
      <c r="N10" s="77"/>
      <c r="O10" s="78"/>
      <c r="P10" s="79"/>
      <c r="Q10" s="89"/>
      <c r="R10" s="78"/>
      <c r="S10" s="67"/>
    </row>
    <row r="11" spans="1:20" x14ac:dyDescent="0.2">
      <c r="A11" s="2" t="s">
        <v>10</v>
      </c>
      <c r="D11" s="5"/>
      <c r="E11" s="5"/>
      <c r="F11" s="73"/>
      <c r="G11" s="5">
        <v>2</v>
      </c>
      <c r="H11" s="82">
        <v>1</v>
      </c>
      <c r="J11" s="5">
        <v>1</v>
      </c>
      <c r="N11" s="77"/>
      <c r="O11" s="78"/>
      <c r="P11" s="79"/>
      <c r="Q11" s="78"/>
      <c r="R11" s="78"/>
      <c r="S11" s="90"/>
    </row>
    <row r="12" spans="1:20" x14ac:dyDescent="0.2">
      <c r="A12" s="2" t="s">
        <v>192</v>
      </c>
      <c r="D12" s="5"/>
      <c r="E12" s="5"/>
      <c r="F12" s="73"/>
      <c r="G12" s="5"/>
      <c r="H12" s="82"/>
      <c r="N12" s="77"/>
      <c r="O12" s="78"/>
      <c r="P12" s="79"/>
      <c r="Q12" s="86"/>
      <c r="R12" s="78"/>
      <c r="S12" s="87"/>
    </row>
    <row r="13" spans="1:20" x14ac:dyDescent="0.2">
      <c r="A13" s="2" t="s">
        <v>87</v>
      </c>
      <c r="D13" s="5">
        <v>1</v>
      </c>
      <c r="E13" s="5"/>
      <c r="F13" s="73"/>
      <c r="G13" s="5">
        <v>2</v>
      </c>
      <c r="H13" s="38"/>
      <c r="I13" s="5">
        <v>1</v>
      </c>
      <c r="N13" s="77"/>
      <c r="O13" s="78"/>
      <c r="P13" s="79"/>
      <c r="Q13" s="78"/>
      <c r="R13" s="78"/>
    </row>
    <row r="14" spans="1:20" x14ac:dyDescent="0.2">
      <c r="A14" s="2" t="s">
        <v>181</v>
      </c>
      <c r="D14" s="5"/>
      <c r="E14" s="5"/>
      <c r="F14" s="73"/>
      <c r="G14" s="5"/>
      <c r="H14" s="38"/>
      <c r="N14" s="77"/>
      <c r="O14" s="78"/>
      <c r="P14" s="79"/>
      <c r="Q14" s="78"/>
      <c r="R14" s="78"/>
    </row>
    <row r="15" spans="1:20" x14ac:dyDescent="0.2">
      <c r="A15" s="2" t="s">
        <v>106</v>
      </c>
      <c r="D15" s="5"/>
      <c r="E15" s="5"/>
      <c r="F15" s="73"/>
      <c r="G15" s="5"/>
      <c r="H15" s="38"/>
      <c r="N15" s="77"/>
      <c r="O15" s="78"/>
      <c r="P15" s="79"/>
      <c r="Q15" s="78"/>
      <c r="R15" s="78"/>
    </row>
    <row r="16" spans="1:20" x14ac:dyDescent="0.2">
      <c r="A16" s="2" t="s">
        <v>107</v>
      </c>
      <c r="D16" s="5">
        <v>14</v>
      </c>
      <c r="E16" s="5"/>
      <c r="F16" s="73"/>
      <c r="G16" s="5">
        <v>4</v>
      </c>
      <c r="H16" s="38"/>
      <c r="I16" s="5">
        <v>1</v>
      </c>
      <c r="J16" s="5">
        <v>7</v>
      </c>
      <c r="N16" s="77"/>
      <c r="O16" s="78"/>
      <c r="P16" s="79"/>
      <c r="Q16" s="78"/>
      <c r="R16" s="78"/>
    </row>
    <row r="17" spans="1:18" x14ac:dyDescent="0.2">
      <c r="A17" s="2" t="s">
        <v>108</v>
      </c>
      <c r="D17" s="5">
        <v>1</v>
      </c>
      <c r="E17" s="5">
        <v>1</v>
      </c>
      <c r="F17" s="73"/>
      <c r="G17" s="5">
        <v>1</v>
      </c>
      <c r="H17" s="38"/>
      <c r="N17" s="77"/>
      <c r="O17" s="78"/>
      <c r="P17" s="79"/>
      <c r="Q17" s="78"/>
      <c r="R17" s="78"/>
    </row>
    <row r="18" spans="1:18" x14ac:dyDescent="0.2">
      <c r="A18" s="2" t="s">
        <v>95</v>
      </c>
      <c r="D18" s="5">
        <v>11</v>
      </c>
      <c r="E18" s="5"/>
      <c r="F18" s="73"/>
      <c r="G18" s="5">
        <v>1</v>
      </c>
      <c r="H18" s="38"/>
      <c r="J18" s="5">
        <v>12</v>
      </c>
      <c r="N18" s="77"/>
      <c r="O18" s="78"/>
      <c r="P18" s="79"/>
      <c r="Q18" s="78"/>
      <c r="R18" s="78"/>
    </row>
    <row r="19" spans="1:18" x14ac:dyDescent="0.2">
      <c r="A19" s="2" t="s">
        <v>109</v>
      </c>
      <c r="D19" s="5"/>
      <c r="E19" s="5"/>
      <c r="F19" s="73"/>
      <c r="G19" s="5"/>
      <c r="H19" s="38"/>
      <c r="N19" s="77"/>
      <c r="O19" s="78"/>
      <c r="P19" s="79"/>
      <c r="Q19" s="78"/>
      <c r="R19" s="78"/>
    </row>
    <row r="20" spans="1:18" x14ac:dyDescent="0.2">
      <c r="A20" s="2" t="s">
        <v>155</v>
      </c>
      <c r="D20" s="5">
        <v>2</v>
      </c>
      <c r="E20" s="5"/>
      <c r="F20" s="73"/>
      <c r="G20" s="5">
        <v>2</v>
      </c>
      <c r="H20" s="38"/>
      <c r="N20" s="77"/>
      <c r="O20" s="78"/>
      <c r="P20" s="79"/>
      <c r="Q20" s="78"/>
      <c r="R20" s="78"/>
    </row>
    <row r="21" spans="1:18" x14ac:dyDescent="0.2">
      <c r="A21" s="2" t="s">
        <v>161</v>
      </c>
      <c r="D21" s="5"/>
      <c r="E21" s="5"/>
      <c r="F21" s="73"/>
      <c r="G21" s="5"/>
      <c r="H21" s="38"/>
      <c r="N21" s="77"/>
      <c r="O21" s="78"/>
      <c r="P21" s="79"/>
      <c r="Q21" s="78"/>
      <c r="R21" s="78"/>
    </row>
    <row r="22" spans="1:18" x14ac:dyDescent="0.2">
      <c r="A22" s="2" t="s">
        <v>188</v>
      </c>
      <c r="D22" s="5">
        <v>1</v>
      </c>
      <c r="E22" s="5"/>
      <c r="F22" s="73"/>
      <c r="G22" s="5"/>
      <c r="H22" s="38"/>
      <c r="N22" s="77"/>
      <c r="O22" s="78"/>
      <c r="P22" s="79"/>
      <c r="Q22" s="78"/>
      <c r="R22" s="78"/>
    </row>
    <row r="23" spans="1:18" x14ac:dyDescent="0.2">
      <c r="A23" s="2" t="s">
        <v>189</v>
      </c>
      <c r="D23" s="5"/>
      <c r="E23" s="5"/>
      <c r="F23" s="73"/>
      <c r="G23" s="5"/>
      <c r="H23" s="38"/>
      <c r="N23" s="77"/>
      <c r="O23" s="78"/>
      <c r="P23" s="79"/>
      <c r="Q23" s="78"/>
      <c r="R23" s="78"/>
    </row>
    <row r="24" spans="1:18" x14ac:dyDescent="0.2">
      <c r="A24" s="2" t="s">
        <v>157</v>
      </c>
      <c r="D24" s="5"/>
      <c r="E24" s="5"/>
      <c r="F24" s="73"/>
      <c r="G24" s="5"/>
      <c r="H24" s="38"/>
      <c r="I24" s="5">
        <v>1</v>
      </c>
      <c r="J24" s="5">
        <v>1</v>
      </c>
      <c r="N24" s="77"/>
      <c r="O24" s="78"/>
      <c r="P24" s="79"/>
      <c r="Q24" s="78"/>
      <c r="R24" s="78"/>
    </row>
    <row r="25" spans="1:18" x14ac:dyDescent="0.2">
      <c r="A25" s="2" t="s">
        <v>178</v>
      </c>
      <c r="D25" s="5"/>
      <c r="E25" s="5"/>
      <c r="F25" s="73"/>
      <c r="G25" s="5"/>
      <c r="H25" s="38"/>
      <c r="N25" s="77"/>
      <c r="O25" s="78"/>
      <c r="P25" s="79"/>
      <c r="Q25" s="78"/>
      <c r="R25" s="78"/>
    </row>
    <row r="26" spans="1:18" x14ac:dyDescent="0.2">
      <c r="A26" s="2" t="s">
        <v>179</v>
      </c>
      <c r="D26" s="5">
        <v>2</v>
      </c>
      <c r="E26" s="5"/>
      <c r="F26" s="73"/>
      <c r="G26" s="5"/>
      <c r="H26" s="38"/>
      <c r="J26" s="5">
        <v>1</v>
      </c>
      <c r="N26" s="77"/>
      <c r="O26" s="78"/>
      <c r="P26" s="79"/>
      <c r="Q26" s="78"/>
      <c r="R26" s="78"/>
    </row>
    <row r="27" spans="1:18" x14ac:dyDescent="0.2">
      <c r="A27" s="2" t="s">
        <v>153</v>
      </c>
      <c r="D27" s="5"/>
      <c r="E27" s="5"/>
      <c r="F27" s="73"/>
      <c r="G27" s="5"/>
      <c r="H27" s="38"/>
      <c r="N27" s="77"/>
      <c r="O27" s="78"/>
      <c r="P27" s="79"/>
      <c r="Q27" s="78"/>
      <c r="R27" s="78"/>
    </row>
    <row r="28" spans="1:18" x14ac:dyDescent="0.2">
      <c r="A28" s="2" t="s">
        <v>156</v>
      </c>
      <c r="D28" s="5"/>
      <c r="E28" s="5"/>
      <c r="F28" s="73"/>
      <c r="G28" s="5"/>
      <c r="H28" s="38"/>
      <c r="N28" s="77"/>
      <c r="O28" s="78"/>
      <c r="P28" s="79"/>
      <c r="Q28" s="78"/>
      <c r="R28" s="78"/>
    </row>
    <row r="29" spans="1:18" x14ac:dyDescent="0.2">
      <c r="A29" s="2" t="s">
        <v>162</v>
      </c>
      <c r="D29" s="5"/>
      <c r="E29" s="5"/>
      <c r="F29" s="73"/>
      <c r="G29" s="5"/>
      <c r="H29" s="38">
        <v>1</v>
      </c>
      <c r="N29" s="77"/>
      <c r="O29" s="78"/>
      <c r="P29" s="79"/>
      <c r="Q29" s="78"/>
      <c r="R29" s="78"/>
    </row>
    <row r="30" spans="1:18" x14ac:dyDescent="0.2">
      <c r="A30" s="2" t="s">
        <v>301</v>
      </c>
      <c r="D30" s="5">
        <v>1</v>
      </c>
      <c r="E30" s="5"/>
      <c r="F30" s="73"/>
      <c r="G30" s="5"/>
      <c r="H30" s="38"/>
      <c r="N30" s="77"/>
      <c r="O30" s="78"/>
      <c r="P30" s="79"/>
      <c r="Q30" s="78"/>
      <c r="R30" s="78"/>
    </row>
    <row r="31" spans="1:18" x14ac:dyDescent="0.2">
      <c r="A31" s="2" t="s">
        <v>77</v>
      </c>
      <c r="D31" s="5">
        <v>6</v>
      </c>
      <c r="E31" s="5"/>
      <c r="F31" s="73"/>
      <c r="G31" s="5">
        <v>3</v>
      </c>
      <c r="H31" s="38">
        <v>2</v>
      </c>
      <c r="J31" s="5">
        <v>1</v>
      </c>
      <c r="K31" s="5">
        <v>2</v>
      </c>
      <c r="N31" s="77"/>
      <c r="O31" s="78"/>
      <c r="P31" s="79"/>
      <c r="Q31" s="78"/>
      <c r="R31" s="78"/>
    </row>
    <row r="32" spans="1:18" x14ac:dyDescent="0.2">
      <c r="A32" s="2" t="s">
        <v>168</v>
      </c>
      <c r="D32" s="5"/>
      <c r="E32" s="5"/>
      <c r="F32" s="73"/>
      <c r="G32" s="5"/>
      <c r="H32" s="38"/>
      <c r="N32" s="77"/>
      <c r="O32" s="78"/>
      <c r="P32" s="79"/>
      <c r="Q32" s="78"/>
      <c r="R32" s="78"/>
    </row>
    <row r="33" spans="1:19" x14ac:dyDescent="0.2">
      <c r="A33" s="2" t="s">
        <v>165</v>
      </c>
      <c r="D33" s="5">
        <v>2</v>
      </c>
      <c r="F33" s="73"/>
      <c r="N33" s="77"/>
      <c r="R33" s="135"/>
      <c r="S33" s="8"/>
    </row>
    <row r="34" spans="1:19" x14ac:dyDescent="0.2">
      <c r="R34" s="78"/>
    </row>
  </sheetData>
  <pageMargins left="0.75" right="0.75" top="1" bottom="1" header="0.5" footer="0.5"/>
  <pageSetup scale="90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M36"/>
  <sheetViews>
    <sheetView workbookViewId="0">
      <selection activeCell="M32" sqref="M32"/>
    </sheetView>
  </sheetViews>
  <sheetFormatPr defaultRowHeight="12.75" x14ac:dyDescent="0.2"/>
  <cols>
    <col min="1" max="1" width="11.5703125" style="2" customWidth="1"/>
    <col min="2" max="4" width="9.140625" style="2"/>
    <col min="5" max="5" width="9.7109375" style="5" customWidth="1"/>
    <col min="6" max="6" width="8.42578125" style="5" customWidth="1"/>
    <col min="7" max="7" width="11.7109375" style="5" customWidth="1"/>
    <col min="8" max="8" width="9.7109375" style="2" customWidth="1"/>
    <col min="9" max="16384" width="9.140625" style="2"/>
  </cols>
  <sheetData>
    <row r="1" spans="1:13" x14ac:dyDescent="0.2">
      <c r="A1" s="1" t="s">
        <v>89</v>
      </c>
      <c r="B1" s="1"/>
      <c r="C1" s="1"/>
      <c r="D1" s="1"/>
      <c r="E1" s="1"/>
      <c r="F1" s="55"/>
      <c r="G1" s="1"/>
      <c r="H1" s="1"/>
      <c r="I1" s="1"/>
      <c r="J1" s="1"/>
      <c r="K1" s="5"/>
      <c r="L1" s="30"/>
    </row>
    <row r="2" spans="1:13" x14ac:dyDescent="0.2">
      <c r="A2" s="1" t="s">
        <v>0</v>
      </c>
      <c r="B2" s="1" t="s">
        <v>312</v>
      </c>
      <c r="C2" s="1"/>
      <c r="D2" s="1"/>
      <c r="E2" s="1"/>
      <c r="F2" s="55"/>
      <c r="G2" s="2"/>
      <c r="K2" s="4"/>
      <c r="L2" s="4"/>
      <c r="M2" s="3"/>
    </row>
    <row r="3" spans="1:13" x14ac:dyDescent="0.2">
      <c r="A3" s="1" t="s">
        <v>110</v>
      </c>
      <c r="B3" s="47" t="s">
        <v>264</v>
      </c>
      <c r="C3" s="1"/>
      <c r="D3" s="1"/>
      <c r="E3" s="1"/>
      <c r="F3" s="55"/>
      <c r="G3" s="4"/>
      <c r="H3" s="4"/>
      <c r="I3" s="4"/>
      <c r="J3" s="4"/>
      <c r="K3" s="5"/>
      <c r="L3" s="5"/>
    </row>
    <row r="4" spans="1:13" ht="13.5" customHeight="1" x14ac:dyDescent="0.2">
      <c r="G4" s="58" t="s">
        <v>4</v>
      </c>
      <c r="H4" s="58" t="s">
        <v>5</v>
      </c>
    </row>
    <row r="5" spans="1:13" ht="13.5" customHeight="1" x14ac:dyDescent="0.2">
      <c r="F5" s="48" t="s">
        <v>6</v>
      </c>
      <c r="G5" s="48" t="s">
        <v>7</v>
      </c>
      <c r="H5" s="48" t="s">
        <v>8</v>
      </c>
    </row>
    <row r="6" spans="1:13" s="25" customFormat="1" x14ac:dyDescent="0.2">
      <c r="A6" s="27" t="s">
        <v>131</v>
      </c>
      <c r="B6" s="27"/>
      <c r="C6" s="27"/>
      <c r="D6" s="27"/>
      <c r="E6" s="35">
        <f>F6+H6</f>
        <v>111</v>
      </c>
      <c r="F6" s="35">
        <f>SUM(F7:F31)</f>
        <v>54</v>
      </c>
      <c r="G6" s="35">
        <f>SUM(G7:G31)</f>
        <v>10</v>
      </c>
      <c r="H6" s="35">
        <f>SUM(H7:H31)</f>
        <v>57</v>
      </c>
    </row>
    <row r="7" spans="1:13" x14ac:dyDescent="0.2">
      <c r="A7" s="128" t="s">
        <v>9</v>
      </c>
      <c r="B7" s="128"/>
      <c r="C7" s="128"/>
      <c r="D7" s="128"/>
      <c r="E7" s="129">
        <v>0</v>
      </c>
      <c r="F7" s="130"/>
      <c r="G7" s="130">
        <v>1</v>
      </c>
      <c r="H7" s="130"/>
    </row>
    <row r="8" spans="1:13" x14ac:dyDescent="0.2">
      <c r="A8" s="128" t="s">
        <v>11</v>
      </c>
      <c r="B8" s="128"/>
      <c r="C8" s="128"/>
      <c r="D8" s="128"/>
      <c r="E8" s="129">
        <f t="shared" ref="E8:E31" si="0">SUM(F8+H8)</f>
        <v>6</v>
      </c>
      <c r="F8" s="130">
        <v>6</v>
      </c>
      <c r="G8" s="130">
        <v>2</v>
      </c>
      <c r="H8" s="130"/>
    </row>
    <row r="9" spans="1:13" x14ac:dyDescent="0.2">
      <c r="A9" s="128" t="s">
        <v>86</v>
      </c>
      <c r="B9" s="128"/>
      <c r="C9" s="128"/>
      <c r="D9" s="128"/>
      <c r="E9" s="129">
        <f t="shared" si="0"/>
        <v>0</v>
      </c>
      <c r="F9" s="130"/>
      <c r="G9" s="130">
        <v>1</v>
      </c>
      <c r="H9" s="130"/>
    </row>
    <row r="10" spans="1:13" x14ac:dyDescent="0.2">
      <c r="A10" s="128" t="s">
        <v>10</v>
      </c>
      <c r="B10" s="128"/>
      <c r="C10" s="128"/>
      <c r="D10" s="128"/>
      <c r="E10" s="129">
        <f t="shared" si="0"/>
        <v>3</v>
      </c>
      <c r="F10" s="130">
        <v>2</v>
      </c>
      <c r="G10" s="130"/>
      <c r="H10" s="130">
        <v>1</v>
      </c>
    </row>
    <row r="11" spans="1:13" x14ac:dyDescent="0.2">
      <c r="A11" s="128" t="s">
        <v>192</v>
      </c>
      <c r="B11" s="128"/>
      <c r="C11" s="128"/>
      <c r="D11" s="128"/>
      <c r="E11" s="129">
        <f t="shared" si="0"/>
        <v>1</v>
      </c>
      <c r="F11" s="130"/>
      <c r="G11" s="130"/>
      <c r="H11" s="130">
        <v>1</v>
      </c>
    </row>
    <row r="12" spans="1:13" x14ac:dyDescent="0.2">
      <c r="A12" s="128" t="s">
        <v>87</v>
      </c>
      <c r="B12" s="128"/>
      <c r="C12" s="128"/>
      <c r="D12" s="128"/>
      <c r="E12" s="129">
        <f t="shared" si="0"/>
        <v>18</v>
      </c>
      <c r="F12" s="130">
        <v>14</v>
      </c>
      <c r="G12" s="130">
        <v>3</v>
      </c>
      <c r="H12" s="130">
        <v>4</v>
      </c>
    </row>
    <row r="13" spans="1:13" x14ac:dyDescent="0.2">
      <c r="A13" s="128" t="s">
        <v>181</v>
      </c>
      <c r="B13" s="128"/>
      <c r="C13" s="128"/>
      <c r="D13" s="128"/>
      <c r="E13" s="129">
        <f t="shared" si="0"/>
        <v>0</v>
      </c>
      <c r="F13" s="130"/>
      <c r="G13" s="130"/>
      <c r="H13" s="130"/>
    </row>
    <row r="14" spans="1:13" x14ac:dyDescent="0.2">
      <c r="A14" s="128" t="s">
        <v>106</v>
      </c>
      <c r="B14" s="128"/>
      <c r="C14" s="128"/>
      <c r="D14" s="128"/>
      <c r="E14" s="129">
        <f t="shared" si="0"/>
        <v>3</v>
      </c>
      <c r="F14" s="130">
        <v>2</v>
      </c>
      <c r="G14" s="130"/>
      <c r="H14" s="130">
        <v>1</v>
      </c>
    </row>
    <row r="15" spans="1:13" x14ac:dyDescent="0.2">
      <c r="A15" s="128" t="s">
        <v>107</v>
      </c>
      <c r="B15" s="128"/>
      <c r="C15" s="128"/>
      <c r="D15" s="128"/>
      <c r="E15" s="129">
        <v>0</v>
      </c>
      <c r="F15" s="130">
        <v>2</v>
      </c>
      <c r="G15" s="130">
        <v>2</v>
      </c>
      <c r="H15" s="130">
        <v>6</v>
      </c>
    </row>
    <row r="16" spans="1:13" x14ac:dyDescent="0.2">
      <c r="A16" s="128" t="s">
        <v>108</v>
      </c>
      <c r="B16" s="128"/>
      <c r="C16" s="128"/>
      <c r="D16" s="128"/>
      <c r="E16" s="129">
        <v>0</v>
      </c>
      <c r="F16" s="130">
        <v>6</v>
      </c>
      <c r="G16" s="130"/>
      <c r="H16" s="130"/>
    </row>
    <row r="17" spans="1:8" x14ac:dyDescent="0.2">
      <c r="A17" s="128" t="s">
        <v>95</v>
      </c>
      <c r="B17" s="128"/>
      <c r="C17" s="128"/>
      <c r="D17" s="128"/>
      <c r="E17" s="129">
        <f t="shared" si="0"/>
        <v>14</v>
      </c>
      <c r="F17" s="130"/>
      <c r="G17" s="130"/>
      <c r="H17" s="130">
        <v>14</v>
      </c>
    </row>
    <row r="18" spans="1:8" x14ac:dyDescent="0.2">
      <c r="A18" s="128" t="s">
        <v>109</v>
      </c>
      <c r="B18" s="128"/>
      <c r="C18" s="128"/>
      <c r="D18" s="128"/>
      <c r="E18" s="129">
        <f t="shared" si="0"/>
        <v>0</v>
      </c>
      <c r="F18" s="130"/>
      <c r="G18" s="130"/>
      <c r="H18" s="130"/>
    </row>
    <row r="19" spans="1:8" x14ac:dyDescent="0.2">
      <c r="A19" s="2" t="s">
        <v>155</v>
      </c>
      <c r="B19" s="128"/>
      <c r="C19" s="128"/>
      <c r="D19" s="128"/>
      <c r="E19" s="129">
        <f t="shared" si="0"/>
        <v>16</v>
      </c>
      <c r="F19" s="130">
        <v>10</v>
      </c>
      <c r="G19" s="130"/>
      <c r="H19" s="130">
        <v>6</v>
      </c>
    </row>
    <row r="20" spans="1:8" x14ac:dyDescent="0.2">
      <c r="A20" s="2" t="s">
        <v>161</v>
      </c>
      <c r="B20" s="128"/>
      <c r="C20" s="128"/>
      <c r="D20" s="128"/>
      <c r="E20" s="129">
        <f t="shared" si="0"/>
        <v>3</v>
      </c>
      <c r="F20" s="130">
        <v>1</v>
      </c>
      <c r="G20" s="130"/>
      <c r="H20" s="130">
        <v>2</v>
      </c>
    </row>
    <row r="21" spans="1:8" x14ac:dyDescent="0.2">
      <c r="A21" s="2" t="s">
        <v>188</v>
      </c>
      <c r="B21" s="128"/>
      <c r="C21" s="128"/>
      <c r="D21" s="128"/>
      <c r="E21" s="129">
        <f t="shared" si="0"/>
        <v>3</v>
      </c>
      <c r="F21" s="130">
        <v>2</v>
      </c>
      <c r="G21" s="130">
        <v>1</v>
      </c>
      <c r="H21" s="130">
        <v>1</v>
      </c>
    </row>
    <row r="22" spans="1:8" x14ac:dyDescent="0.2">
      <c r="A22" s="2" t="s">
        <v>189</v>
      </c>
      <c r="B22" s="128"/>
      <c r="C22" s="128"/>
      <c r="D22" s="128"/>
      <c r="E22" s="129">
        <f t="shared" si="0"/>
        <v>10</v>
      </c>
      <c r="F22" s="130">
        <v>5</v>
      </c>
      <c r="G22" s="130"/>
      <c r="H22" s="130">
        <v>5</v>
      </c>
    </row>
    <row r="23" spans="1:8" x14ac:dyDescent="0.2">
      <c r="A23" s="2" t="s">
        <v>157</v>
      </c>
      <c r="B23" s="128"/>
      <c r="C23" s="128"/>
      <c r="D23" s="128"/>
      <c r="E23" s="129">
        <f t="shared" si="0"/>
        <v>5</v>
      </c>
      <c r="F23" s="130">
        <v>3</v>
      </c>
      <c r="G23" s="130"/>
      <c r="H23" s="130">
        <v>2</v>
      </c>
    </row>
    <row r="24" spans="1:8" x14ac:dyDescent="0.2">
      <c r="A24" s="2" t="s">
        <v>178</v>
      </c>
      <c r="B24" s="128"/>
      <c r="C24" s="128"/>
      <c r="D24" s="128"/>
      <c r="E24" s="129">
        <f t="shared" si="0"/>
        <v>1</v>
      </c>
      <c r="F24" s="130"/>
      <c r="G24" s="130"/>
      <c r="H24" s="130">
        <v>1</v>
      </c>
    </row>
    <row r="25" spans="1:8" x14ac:dyDescent="0.2">
      <c r="A25" s="2" t="s">
        <v>179</v>
      </c>
      <c r="B25" s="128"/>
      <c r="C25" s="128"/>
      <c r="D25" s="128"/>
      <c r="E25" s="129">
        <f t="shared" si="0"/>
        <v>0</v>
      </c>
      <c r="F25" s="130"/>
      <c r="G25" s="130"/>
      <c r="H25" s="130"/>
    </row>
    <row r="26" spans="1:8" x14ac:dyDescent="0.2">
      <c r="A26" s="2" t="s">
        <v>153</v>
      </c>
      <c r="B26" s="128"/>
      <c r="C26" s="128"/>
      <c r="D26" s="128"/>
      <c r="E26" s="129">
        <f t="shared" si="0"/>
        <v>1</v>
      </c>
      <c r="F26" s="130"/>
      <c r="G26" s="130"/>
      <c r="H26" s="130">
        <v>1</v>
      </c>
    </row>
    <row r="27" spans="1:8" x14ac:dyDescent="0.2">
      <c r="A27" s="2" t="s">
        <v>156</v>
      </c>
      <c r="B27" s="128"/>
      <c r="C27" s="128"/>
      <c r="D27" s="128"/>
      <c r="E27" s="129">
        <f t="shared" si="0"/>
        <v>0</v>
      </c>
      <c r="F27" s="130"/>
      <c r="G27" s="130"/>
      <c r="H27" s="130"/>
    </row>
    <row r="28" spans="1:8" x14ac:dyDescent="0.2">
      <c r="A28" s="2" t="s">
        <v>162</v>
      </c>
      <c r="B28" s="128"/>
      <c r="C28" s="128"/>
      <c r="D28" s="131"/>
      <c r="E28" s="129">
        <f t="shared" si="0"/>
        <v>1</v>
      </c>
      <c r="F28" s="130"/>
      <c r="G28" s="30"/>
      <c r="H28" s="130">
        <v>1</v>
      </c>
    </row>
    <row r="29" spans="1:8" x14ac:dyDescent="0.2">
      <c r="A29" s="2" t="s">
        <v>301</v>
      </c>
      <c r="B29" s="128"/>
      <c r="C29" s="128"/>
      <c r="D29" s="131"/>
      <c r="E29" s="129">
        <f t="shared" si="0"/>
        <v>0</v>
      </c>
      <c r="F29" s="130"/>
      <c r="G29" s="30"/>
      <c r="H29" s="130"/>
    </row>
    <row r="30" spans="1:8" x14ac:dyDescent="0.2">
      <c r="A30" s="2" t="s">
        <v>77</v>
      </c>
      <c r="B30" s="128"/>
      <c r="C30" s="128"/>
      <c r="D30" s="131"/>
      <c r="E30" s="129">
        <f t="shared" si="0"/>
        <v>5</v>
      </c>
      <c r="F30" s="30"/>
      <c r="G30" s="30"/>
      <c r="H30" s="130">
        <v>5</v>
      </c>
    </row>
    <row r="31" spans="1:8" x14ac:dyDescent="0.2">
      <c r="A31" s="2" t="s">
        <v>168</v>
      </c>
      <c r="B31" s="128"/>
      <c r="C31" s="128"/>
      <c r="D31" s="128"/>
      <c r="E31" s="129">
        <f t="shared" si="0"/>
        <v>7</v>
      </c>
      <c r="F31" s="30">
        <v>1</v>
      </c>
      <c r="G31" s="30"/>
      <c r="H31" s="130">
        <v>6</v>
      </c>
    </row>
    <row r="32" spans="1:8" x14ac:dyDescent="0.2">
      <c r="A32" s="128"/>
      <c r="B32" s="128"/>
      <c r="C32" s="128"/>
      <c r="D32" s="128"/>
      <c r="E32" s="129"/>
      <c r="F32" s="30"/>
      <c r="G32" s="30"/>
      <c r="H32" s="130"/>
    </row>
    <row r="33" spans="1:8" x14ac:dyDescent="0.2">
      <c r="E33" s="129"/>
      <c r="F33" s="30"/>
      <c r="G33" s="30"/>
      <c r="H33" s="30"/>
    </row>
    <row r="34" spans="1:8" x14ac:dyDescent="0.2">
      <c r="E34" s="36"/>
      <c r="F34" s="30"/>
      <c r="G34" s="30"/>
      <c r="H34" s="30"/>
    </row>
    <row r="35" spans="1:8" x14ac:dyDescent="0.2">
      <c r="A35" s="10"/>
      <c r="B35" s="13"/>
      <c r="C35" s="11"/>
      <c r="D35" s="11"/>
      <c r="E35" s="36"/>
      <c r="F35" s="31"/>
      <c r="G35" s="31"/>
      <c r="H35" s="31"/>
    </row>
    <row r="36" spans="1:8" x14ac:dyDescent="0.2">
      <c r="A36" s="10"/>
      <c r="B36" s="13"/>
      <c r="C36" s="11"/>
      <c r="D36" s="11"/>
      <c r="E36" s="36"/>
      <c r="F36" s="31"/>
      <c r="G36" s="31"/>
      <c r="H36" s="31"/>
    </row>
  </sheetData>
  <pageMargins left="0.75" right="0.75" top="1" bottom="1" header="0.5" footer="0.5"/>
  <pageSetup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37"/>
  <sheetViews>
    <sheetView workbookViewId="0">
      <selection activeCell="E13" sqref="E13"/>
    </sheetView>
  </sheetViews>
  <sheetFormatPr defaultRowHeight="12.75" x14ac:dyDescent="0.2"/>
  <cols>
    <col min="1" max="1" width="11.28515625" style="2" customWidth="1"/>
    <col min="2" max="3" width="9.140625" style="2"/>
    <col min="4" max="4" width="10.140625" style="2" bestFit="1" customWidth="1"/>
    <col min="5" max="5" width="9.140625" style="2"/>
    <col min="6" max="6" width="8.28515625" style="2" customWidth="1"/>
    <col min="7" max="7" width="1.140625" style="50" customWidth="1"/>
    <col min="8" max="8" width="8.140625" style="5" bestFit="1" customWidth="1"/>
    <col min="9" max="9" width="8.5703125" style="5" customWidth="1"/>
    <col min="10" max="10" width="8.28515625" style="5" customWidth="1"/>
    <col min="11" max="11" width="1.140625" style="5" customWidth="1"/>
    <col min="12" max="12" width="10.140625" style="5" bestFit="1" customWidth="1"/>
    <col min="13" max="13" width="11.7109375" style="5" customWidth="1"/>
    <col min="14" max="14" width="9.7109375" style="2" customWidth="1"/>
    <col min="15" max="16384" width="9.140625" style="2"/>
  </cols>
  <sheetData>
    <row r="1" spans="1:14" x14ac:dyDescent="0.2">
      <c r="A1" s="1" t="s">
        <v>89</v>
      </c>
      <c r="B1" s="1"/>
      <c r="C1" s="1"/>
      <c r="D1" s="1"/>
      <c r="E1" s="1"/>
      <c r="F1" s="1"/>
      <c r="G1" s="55"/>
      <c r="H1" s="1"/>
      <c r="I1" s="1"/>
      <c r="J1" s="1"/>
      <c r="K1" s="1"/>
      <c r="M1" s="30"/>
    </row>
    <row r="2" spans="1:14" x14ac:dyDescent="0.2">
      <c r="A2" s="1" t="s">
        <v>0</v>
      </c>
      <c r="B2" s="1" t="s">
        <v>204</v>
      </c>
      <c r="C2" s="1"/>
      <c r="D2" s="1"/>
      <c r="E2" s="1"/>
      <c r="F2" s="1"/>
      <c r="G2" s="55"/>
      <c r="H2" s="2"/>
      <c r="I2" s="2"/>
      <c r="J2" s="2"/>
      <c r="K2" s="2"/>
      <c r="L2" s="4"/>
      <c r="M2" s="4"/>
      <c r="N2" s="3"/>
    </row>
    <row r="3" spans="1:14" x14ac:dyDescent="0.2">
      <c r="A3" s="1" t="s">
        <v>110</v>
      </c>
      <c r="B3" s="47" t="s">
        <v>264</v>
      </c>
      <c r="C3" s="1"/>
      <c r="D3" s="1"/>
      <c r="E3" s="1"/>
      <c r="F3" s="1"/>
      <c r="G3" s="55"/>
      <c r="H3" s="4"/>
      <c r="I3" s="4"/>
      <c r="J3" s="4"/>
      <c r="K3" s="4"/>
    </row>
    <row r="4" spans="1:14" x14ac:dyDescent="0.2">
      <c r="A4" s="1"/>
      <c r="B4" s="1"/>
      <c r="C4" s="1"/>
      <c r="D4" s="26"/>
      <c r="E4" s="26"/>
      <c r="F4" s="26"/>
      <c r="G4" s="55"/>
      <c r="H4" s="4"/>
      <c r="I4" s="4"/>
      <c r="J4" s="4"/>
      <c r="K4" s="4"/>
    </row>
    <row r="5" spans="1:14" x14ac:dyDescent="0.2">
      <c r="A5" s="6"/>
      <c r="B5" s="6"/>
      <c r="C5" s="6"/>
      <c r="D5" s="26" t="s">
        <v>112</v>
      </c>
      <c r="E5" s="26" t="s">
        <v>112</v>
      </c>
      <c r="F5" s="26" t="s">
        <v>115</v>
      </c>
      <c r="G5" s="55"/>
      <c r="H5" s="58" t="s">
        <v>19</v>
      </c>
      <c r="I5" s="58" t="s">
        <v>115</v>
      </c>
      <c r="J5" s="58" t="s">
        <v>115</v>
      </c>
      <c r="K5" s="4"/>
      <c r="L5" s="49"/>
    </row>
    <row r="6" spans="1:14" x14ac:dyDescent="0.2">
      <c r="A6" s="6"/>
      <c r="D6" s="29" t="s">
        <v>111</v>
      </c>
      <c r="E6" s="29" t="s">
        <v>116</v>
      </c>
      <c r="F6" s="29" t="s">
        <v>117</v>
      </c>
      <c r="G6" s="52"/>
      <c r="H6" s="48" t="s">
        <v>113</v>
      </c>
      <c r="I6" s="58" t="s">
        <v>116</v>
      </c>
      <c r="J6" s="58" t="s">
        <v>117</v>
      </c>
      <c r="K6" s="56"/>
      <c r="L6" s="49" t="s">
        <v>51</v>
      </c>
      <c r="M6" s="4"/>
    </row>
    <row r="7" spans="1:14" x14ac:dyDescent="0.2">
      <c r="A7" s="27"/>
      <c r="B7" s="27"/>
      <c r="C7" s="27"/>
      <c r="D7" s="29">
        <f>SUM(D8:D32)</f>
        <v>117</v>
      </c>
      <c r="E7" s="29">
        <f>SUM(E8:E32)</f>
        <v>106</v>
      </c>
      <c r="F7" s="29">
        <f>SUM(F8:F32)</f>
        <v>11</v>
      </c>
      <c r="G7" s="53"/>
      <c r="H7" s="60">
        <f>SUM(H8:H32)</f>
        <v>62</v>
      </c>
      <c r="I7" s="60">
        <f>SUM(I8:I32)</f>
        <v>58</v>
      </c>
      <c r="J7" s="60">
        <f>SUM(J8:J32)</f>
        <v>4</v>
      </c>
      <c r="K7" s="57"/>
      <c r="L7" s="61">
        <f>SUM(L8:L32)</f>
        <v>13</v>
      </c>
      <c r="M7" s="29"/>
    </row>
    <row r="8" spans="1:14" x14ac:dyDescent="0.2">
      <c r="A8" s="2" t="s">
        <v>9</v>
      </c>
      <c r="D8" s="16">
        <f t="shared" ref="D8:D32" si="0">SUM(E8+F8)</f>
        <v>1</v>
      </c>
      <c r="E8" s="5">
        <v>1</v>
      </c>
      <c r="F8" s="5">
        <v>0</v>
      </c>
      <c r="G8" s="54"/>
      <c r="H8" s="94">
        <f t="shared" ref="H8:H32" si="1">SUM(I8+J8)</f>
        <v>0</v>
      </c>
      <c r="I8" s="5">
        <v>0</v>
      </c>
      <c r="J8" s="5">
        <v>0</v>
      </c>
      <c r="K8" s="56"/>
      <c r="L8" s="5">
        <v>0</v>
      </c>
    </row>
    <row r="9" spans="1:14" x14ac:dyDescent="0.2">
      <c r="A9" s="2" t="s">
        <v>11</v>
      </c>
      <c r="D9" s="16">
        <f t="shared" si="0"/>
        <v>5</v>
      </c>
      <c r="E9" s="5">
        <v>5</v>
      </c>
      <c r="F9" s="5">
        <v>0</v>
      </c>
      <c r="G9" s="54"/>
      <c r="H9" s="94">
        <f t="shared" si="1"/>
        <v>1</v>
      </c>
      <c r="I9" s="5">
        <v>1</v>
      </c>
      <c r="J9" s="5">
        <v>0</v>
      </c>
      <c r="K9" s="56"/>
      <c r="L9" s="5">
        <v>0</v>
      </c>
    </row>
    <row r="10" spans="1:14" x14ac:dyDescent="0.2">
      <c r="A10" s="2" t="s">
        <v>86</v>
      </c>
      <c r="D10" s="16">
        <f t="shared" si="0"/>
        <v>5</v>
      </c>
      <c r="E10" s="5">
        <v>5</v>
      </c>
      <c r="F10" s="5">
        <v>0</v>
      </c>
      <c r="G10" s="54"/>
      <c r="H10" s="94">
        <f t="shared" si="1"/>
        <v>0</v>
      </c>
      <c r="I10" s="5">
        <v>0</v>
      </c>
      <c r="J10" s="5">
        <v>0</v>
      </c>
      <c r="K10" s="56"/>
      <c r="L10" s="5">
        <v>0</v>
      </c>
    </row>
    <row r="11" spans="1:14" x14ac:dyDescent="0.2">
      <c r="A11" s="2" t="s">
        <v>10</v>
      </c>
      <c r="D11" s="16">
        <f t="shared" si="0"/>
        <v>10</v>
      </c>
      <c r="E11" s="5">
        <v>7</v>
      </c>
      <c r="F11" s="5">
        <v>3</v>
      </c>
      <c r="G11" s="54"/>
      <c r="H11" s="94">
        <f t="shared" si="1"/>
        <v>6</v>
      </c>
      <c r="I11" s="5">
        <v>4</v>
      </c>
      <c r="J11" s="5">
        <v>2</v>
      </c>
      <c r="K11" s="56"/>
      <c r="L11" s="5">
        <v>3</v>
      </c>
    </row>
    <row r="12" spans="1:14" x14ac:dyDescent="0.2">
      <c r="A12" s="2" t="s">
        <v>192</v>
      </c>
      <c r="D12" s="16">
        <f t="shared" si="0"/>
        <v>0</v>
      </c>
      <c r="E12" s="5">
        <v>0</v>
      </c>
      <c r="F12" s="5">
        <v>0</v>
      </c>
      <c r="G12" s="54"/>
      <c r="H12" s="94">
        <f t="shared" si="1"/>
        <v>0</v>
      </c>
      <c r="I12" s="5">
        <v>0</v>
      </c>
      <c r="J12" s="5">
        <v>0</v>
      </c>
      <c r="K12" s="56"/>
      <c r="L12" s="5">
        <v>0</v>
      </c>
    </row>
    <row r="13" spans="1:14" x14ac:dyDescent="0.2">
      <c r="A13" s="2" t="s">
        <v>87</v>
      </c>
      <c r="D13" s="16">
        <f t="shared" si="0"/>
        <v>15</v>
      </c>
      <c r="E13" s="5">
        <v>15</v>
      </c>
      <c r="F13" s="5">
        <v>0</v>
      </c>
      <c r="G13" s="54"/>
      <c r="H13" s="94">
        <f t="shared" si="1"/>
        <v>5</v>
      </c>
      <c r="I13" s="5">
        <v>5</v>
      </c>
      <c r="J13" s="5">
        <v>0</v>
      </c>
      <c r="K13" s="56"/>
      <c r="L13" s="5">
        <v>1</v>
      </c>
    </row>
    <row r="14" spans="1:14" x14ac:dyDescent="0.2">
      <c r="A14" s="2" t="s">
        <v>181</v>
      </c>
      <c r="D14" s="16">
        <f t="shared" si="0"/>
        <v>0</v>
      </c>
      <c r="E14" s="5">
        <v>0</v>
      </c>
      <c r="F14" s="5">
        <v>0</v>
      </c>
      <c r="G14" s="54"/>
      <c r="H14" s="94">
        <f t="shared" si="1"/>
        <v>0</v>
      </c>
      <c r="I14" s="5">
        <v>0</v>
      </c>
      <c r="J14" s="5">
        <v>0</v>
      </c>
      <c r="K14" s="56"/>
      <c r="L14" s="5">
        <v>0</v>
      </c>
    </row>
    <row r="15" spans="1:14" x14ac:dyDescent="0.2">
      <c r="A15" s="2" t="s">
        <v>106</v>
      </c>
      <c r="D15" s="16">
        <f t="shared" si="0"/>
        <v>1</v>
      </c>
      <c r="E15" s="5">
        <v>1</v>
      </c>
      <c r="F15" s="5">
        <v>0</v>
      </c>
      <c r="G15" s="53"/>
      <c r="H15" s="94">
        <f t="shared" si="1"/>
        <v>0</v>
      </c>
      <c r="I15" s="5">
        <v>0</v>
      </c>
      <c r="J15" s="5">
        <v>0</v>
      </c>
      <c r="K15" s="56"/>
      <c r="L15" s="5">
        <v>0</v>
      </c>
    </row>
    <row r="16" spans="1:14" x14ac:dyDescent="0.2">
      <c r="A16" s="2" t="s">
        <v>107</v>
      </c>
      <c r="D16" s="16">
        <f t="shared" si="0"/>
        <v>11</v>
      </c>
      <c r="E16" s="5">
        <v>7</v>
      </c>
      <c r="F16" s="5">
        <v>4</v>
      </c>
      <c r="G16" s="53"/>
      <c r="H16" s="94">
        <f t="shared" si="1"/>
        <v>5</v>
      </c>
      <c r="I16" s="5">
        <v>5</v>
      </c>
      <c r="J16" s="5">
        <v>0</v>
      </c>
      <c r="K16" s="56"/>
      <c r="L16" s="5">
        <v>2</v>
      </c>
    </row>
    <row r="17" spans="1:12" x14ac:dyDescent="0.2">
      <c r="A17" s="2" t="s">
        <v>108</v>
      </c>
      <c r="D17" s="16">
        <f t="shared" si="0"/>
        <v>1</v>
      </c>
      <c r="E17" s="5">
        <v>1</v>
      </c>
      <c r="F17" s="5">
        <v>0</v>
      </c>
      <c r="G17" s="53"/>
      <c r="H17" s="94">
        <f t="shared" si="1"/>
        <v>1</v>
      </c>
      <c r="I17" s="5">
        <v>1</v>
      </c>
      <c r="J17" s="5">
        <v>0</v>
      </c>
      <c r="K17" s="56"/>
      <c r="L17" s="5">
        <v>0</v>
      </c>
    </row>
    <row r="18" spans="1:12" x14ac:dyDescent="0.2">
      <c r="A18" s="2" t="s">
        <v>95</v>
      </c>
      <c r="D18" s="16">
        <f t="shared" si="0"/>
        <v>3</v>
      </c>
      <c r="E18" s="5">
        <v>3</v>
      </c>
      <c r="F18" s="5">
        <v>0</v>
      </c>
      <c r="G18" s="53"/>
      <c r="H18" s="94">
        <f t="shared" si="1"/>
        <v>2</v>
      </c>
      <c r="I18" s="5">
        <v>0</v>
      </c>
      <c r="J18" s="5">
        <v>2</v>
      </c>
      <c r="K18" s="56"/>
      <c r="L18" s="5">
        <v>1</v>
      </c>
    </row>
    <row r="19" spans="1:12" x14ac:dyDescent="0.2">
      <c r="A19" s="2" t="s">
        <v>109</v>
      </c>
      <c r="D19" s="16">
        <f>SUM(E19+F19)</f>
        <v>0</v>
      </c>
      <c r="E19" s="5">
        <v>0</v>
      </c>
      <c r="F19" s="5">
        <v>0</v>
      </c>
      <c r="G19" s="53"/>
      <c r="H19" s="94">
        <f t="shared" si="1"/>
        <v>0</v>
      </c>
      <c r="I19" s="5">
        <v>0</v>
      </c>
      <c r="J19" s="5">
        <v>0</v>
      </c>
      <c r="K19" s="56"/>
      <c r="L19" s="5">
        <v>0</v>
      </c>
    </row>
    <row r="20" spans="1:12" x14ac:dyDescent="0.2">
      <c r="A20" s="2" t="s">
        <v>155</v>
      </c>
      <c r="D20" s="16">
        <f t="shared" ref="D20:D28" si="2">SUM(E20+F20)</f>
        <v>22</v>
      </c>
      <c r="E20" s="5">
        <v>22</v>
      </c>
      <c r="F20" s="5">
        <v>0</v>
      </c>
      <c r="G20" s="53"/>
      <c r="H20" s="94">
        <f t="shared" si="1"/>
        <v>2</v>
      </c>
      <c r="I20" s="5">
        <v>2</v>
      </c>
      <c r="J20" s="5">
        <v>0</v>
      </c>
      <c r="K20" s="56"/>
      <c r="L20" s="5">
        <v>0</v>
      </c>
    </row>
    <row r="21" spans="1:12" x14ac:dyDescent="0.2">
      <c r="A21" s="2" t="s">
        <v>161</v>
      </c>
      <c r="D21" s="16">
        <f t="shared" si="2"/>
        <v>7</v>
      </c>
      <c r="E21" s="5">
        <v>7</v>
      </c>
      <c r="F21" s="5">
        <v>0</v>
      </c>
      <c r="G21" s="53"/>
      <c r="H21" s="94">
        <f t="shared" si="1"/>
        <v>0</v>
      </c>
      <c r="I21" s="5">
        <v>0</v>
      </c>
      <c r="J21" s="5">
        <v>0</v>
      </c>
      <c r="K21" s="56"/>
      <c r="L21" s="5">
        <v>4</v>
      </c>
    </row>
    <row r="22" spans="1:12" x14ac:dyDescent="0.2">
      <c r="A22" s="2" t="s">
        <v>188</v>
      </c>
      <c r="D22" s="16">
        <f t="shared" si="2"/>
        <v>5</v>
      </c>
      <c r="E22" s="5">
        <v>5</v>
      </c>
      <c r="F22" s="5">
        <v>0</v>
      </c>
      <c r="G22" s="53"/>
      <c r="H22" s="94">
        <f t="shared" si="1"/>
        <v>3</v>
      </c>
      <c r="I22" s="5">
        <v>3</v>
      </c>
      <c r="J22" s="5">
        <v>0</v>
      </c>
      <c r="K22" s="56"/>
      <c r="L22" s="5">
        <v>0</v>
      </c>
    </row>
    <row r="23" spans="1:12" x14ac:dyDescent="0.2">
      <c r="A23" s="2" t="s">
        <v>189</v>
      </c>
      <c r="D23" s="16">
        <f t="shared" si="2"/>
        <v>10</v>
      </c>
      <c r="E23" s="5">
        <v>10</v>
      </c>
      <c r="F23" s="5">
        <v>0</v>
      </c>
      <c r="G23" s="53"/>
      <c r="H23" s="94">
        <f t="shared" si="1"/>
        <v>20</v>
      </c>
      <c r="I23" s="5">
        <v>20</v>
      </c>
      <c r="J23" s="5">
        <v>0</v>
      </c>
      <c r="K23" s="56"/>
      <c r="L23" s="5">
        <v>0</v>
      </c>
    </row>
    <row r="24" spans="1:12" x14ac:dyDescent="0.2">
      <c r="A24" s="2" t="s">
        <v>157</v>
      </c>
      <c r="D24" s="16">
        <f t="shared" si="2"/>
        <v>5</v>
      </c>
      <c r="E24" s="5">
        <v>5</v>
      </c>
      <c r="F24" s="5">
        <v>0</v>
      </c>
      <c r="G24" s="53"/>
      <c r="H24" s="94">
        <f t="shared" si="1"/>
        <v>13</v>
      </c>
      <c r="I24" s="5">
        <v>13</v>
      </c>
      <c r="J24" s="5">
        <v>0</v>
      </c>
      <c r="K24" s="56"/>
      <c r="L24" s="5">
        <v>1</v>
      </c>
    </row>
    <row r="25" spans="1:12" x14ac:dyDescent="0.2">
      <c r="A25" s="2" t="s">
        <v>178</v>
      </c>
      <c r="D25" s="16">
        <f t="shared" si="2"/>
        <v>2</v>
      </c>
      <c r="E25" s="5">
        <v>2</v>
      </c>
      <c r="F25" s="5">
        <v>0</v>
      </c>
      <c r="G25" s="53"/>
      <c r="H25" s="94">
        <f t="shared" si="1"/>
        <v>2</v>
      </c>
      <c r="I25" s="5">
        <v>2</v>
      </c>
      <c r="J25" s="5">
        <v>0</v>
      </c>
      <c r="K25" s="56"/>
      <c r="L25" s="5">
        <v>0</v>
      </c>
    </row>
    <row r="26" spans="1:12" x14ac:dyDescent="0.2">
      <c r="A26" s="2" t="s">
        <v>179</v>
      </c>
      <c r="D26" s="16">
        <f t="shared" si="2"/>
        <v>0</v>
      </c>
      <c r="E26" s="5">
        <v>0</v>
      </c>
      <c r="F26" s="5">
        <v>0</v>
      </c>
      <c r="G26" s="53"/>
      <c r="H26" s="94">
        <f t="shared" si="1"/>
        <v>0</v>
      </c>
      <c r="I26" s="5">
        <v>0</v>
      </c>
      <c r="J26" s="5">
        <v>0</v>
      </c>
      <c r="K26" s="56"/>
      <c r="L26" s="5">
        <v>0</v>
      </c>
    </row>
    <row r="27" spans="1:12" x14ac:dyDescent="0.2">
      <c r="A27" s="2" t="s">
        <v>153</v>
      </c>
      <c r="D27" s="16">
        <f t="shared" si="2"/>
        <v>1</v>
      </c>
      <c r="E27" s="5">
        <v>0</v>
      </c>
      <c r="F27" s="5">
        <v>1</v>
      </c>
      <c r="G27" s="53"/>
      <c r="H27" s="94">
        <f t="shared" si="1"/>
        <v>0</v>
      </c>
      <c r="I27" s="5">
        <v>0</v>
      </c>
      <c r="J27" s="5">
        <v>0</v>
      </c>
      <c r="K27" s="56"/>
      <c r="L27" s="5">
        <v>0</v>
      </c>
    </row>
    <row r="28" spans="1:12" x14ac:dyDescent="0.2">
      <c r="A28" s="2" t="s">
        <v>156</v>
      </c>
      <c r="D28" s="16">
        <f t="shared" si="2"/>
        <v>1</v>
      </c>
      <c r="E28" s="5">
        <v>1</v>
      </c>
      <c r="F28" s="5">
        <v>0</v>
      </c>
      <c r="G28" s="53"/>
      <c r="H28" s="94">
        <f t="shared" si="1"/>
        <v>0</v>
      </c>
      <c r="I28" s="5">
        <v>0</v>
      </c>
      <c r="J28" s="5">
        <v>0</v>
      </c>
      <c r="K28" s="56"/>
      <c r="L28" s="5">
        <v>0</v>
      </c>
    </row>
    <row r="29" spans="1:12" x14ac:dyDescent="0.2">
      <c r="A29" s="2" t="s">
        <v>162</v>
      </c>
      <c r="D29" s="16">
        <f t="shared" si="0"/>
        <v>0</v>
      </c>
      <c r="E29" s="5">
        <v>0</v>
      </c>
      <c r="F29" s="5">
        <v>0</v>
      </c>
      <c r="G29" s="53"/>
      <c r="H29" s="94">
        <f t="shared" si="1"/>
        <v>0</v>
      </c>
      <c r="I29" s="5">
        <v>0</v>
      </c>
      <c r="J29" s="5">
        <v>0</v>
      </c>
      <c r="K29" s="56"/>
      <c r="L29" s="5">
        <v>0</v>
      </c>
    </row>
    <row r="30" spans="1:12" x14ac:dyDescent="0.2">
      <c r="A30" s="2" t="s">
        <v>327</v>
      </c>
      <c r="D30" s="16">
        <f t="shared" si="0"/>
        <v>1</v>
      </c>
      <c r="E30" s="5">
        <v>1</v>
      </c>
      <c r="F30" s="5">
        <v>0</v>
      </c>
      <c r="G30" s="53"/>
      <c r="H30" s="94">
        <f t="shared" si="1"/>
        <v>0</v>
      </c>
      <c r="I30" s="5">
        <v>0</v>
      </c>
      <c r="J30" s="5">
        <v>0</v>
      </c>
      <c r="K30" s="56"/>
      <c r="L30" s="5">
        <v>0</v>
      </c>
    </row>
    <row r="31" spans="1:12" x14ac:dyDescent="0.2">
      <c r="A31" s="2" t="s">
        <v>77</v>
      </c>
      <c r="D31" s="16">
        <f t="shared" si="0"/>
        <v>5</v>
      </c>
      <c r="E31" s="5">
        <v>2</v>
      </c>
      <c r="F31" s="5">
        <v>3</v>
      </c>
      <c r="G31" s="53"/>
      <c r="H31" s="94">
        <f t="shared" si="1"/>
        <v>1</v>
      </c>
      <c r="I31" s="5">
        <v>1</v>
      </c>
      <c r="J31" s="5">
        <v>0</v>
      </c>
      <c r="K31" s="56"/>
      <c r="L31" s="5">
        <v>1</v>
      </c>
    </row>
    <row r="32" spans="1:12" x14ac:dyDescent="0.2">
      <c r="A32" s="2" t="s">
        <v>169</v>
      </c>
      <c r="D32" s="16">
        <f t="shared" si="0"/>
        <v>6</v>
      </c>
      <c r="E32" s="5">
        <v>6</v>
      </c>
      <c r="F32" s="5">
        <v>0</v>
      </c>
      <c r="G32" s="53"/>
      <c r="H32" s="94">
        <f t="shared" si="1"/>
        <v>1</v>
      </c>
      <c r="I32" s="5">
        <v>1</v>
      </c>
      <c r="J32" s="5">
        <v>0</v>
      </c>
      <c r="K32" s="56"/>
      <c r="L32" s="5">
        <v>0</v>
      </c>
    </row>
    <row r="33" spans="1:13" x14ac:dyDescent="0.2">
      <c r="L33" s="8"/>
      <c r="M33" s="8"/>
    </row>
    <row r="34" spans="1:13" x14ac:dyDescent="0.2">
      <c r="A34" s="59" t="s">
        <v>114</v>
      </c>
      <c r="B34" s="59"/>
      <c r="C34" s="59"/>
      <c r="D34" s="6"/>
      <c r="E34" s="6"/>
      <c r="F34" s="6"/>
      <c r="G34" s="51"/>
      <c r="H34" s="29">
        <f>SUM(H35:H37)</f>
        <v>24</v>
      </c>
      <c r="I34" s="29"/>
      <c r="J34" s="29"/>
      <c r="K34" s="29"/>
    </row>
    <row r="35" spans="1:13" x14ac:dyDescent="0.2">
      <c r="A35" s="1" t="s">
        <v>1</v>
      </c>
      <c r="B35" s="2" t="s">
        <v>2</v>
      </c>
      <c r="H35" s="30">
        <v>24</v>
      </c>
      <c r="I35" s="30"/>
      <c r="J35" s="30"/>
      <c r="K35" s="30"/>
    </row>
    <row r="36" spans="1:13" x14ac:dyDescent="0.2">
      <c r="B36" s="2" t="s">
        <v>3</v>
      </c>
      <c r="H36" s="30">
        <v>0</v>
      </c>
      <c r="I36" s="30"/>
      <c r="J36" s="30"/>
      <c r="K36" s="30"/>
    </row>
    <row r="37" spans="1:13" x14ac:dyDescent="0.2">
      <c r="B37" s="2" t="s">
        <v>12</v>
      </c>
      <c r="H37" s="30">
        <v>0</v>
      </c>
      <c r="I37" s="30"/>
      <c r="J37" s="30"/>
      <c r="K37" s="30"/>
    </row>
  </sheetData>
  <pageMargins left="0.75" right="0.75" top="1" bottom="1" header="0.5" footer="0.5"/>
  <pageSetup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58"/>
  <sheetViews>
    <sheetView workbookViewId="0">
      <selection activeCell="B29" sqref="B29"/>
    </sheetView>
  </sheetViews>
  <sheetFormatPr defaultColWidth="7.140625" defaultRowHeight="12.75" x14ac:dyDescent="0.2"/>
  <cols>
    <col min="1" max="1" width="19" bestFit="1" customWidth="1"/>
    <col min="2" max="2" width="17.140625" customWidth="1"/>
    <col min="3" max="3" width="18.5703125" bestFit="1" customWidth="1"/>
    <col min="4" max="4" width="10.140625" style="40" bestFit="1" customWidth="1"/>
    <col min="5" max="5" width="7.7109375" bestFit="1" customWidth="1"/>
    <col min="6" max="6" width="7.28515625" bestFit="1" customWidth="1"/>
    <col min="7" max="7" width="24.140625" bestFit="1" customWidth="1"/>
    <col min="8" max="8" width="9.140625" customWidth="1"/>
    <col min="9" max="9" width="23.28515625" customWidth="1"/>
  </cols>
  <sheetData>
    <row r="1" spans="1:8" x14ac:dyDescent="0.2">
      <c r="A1" s="45" t="s">
        <v>90</v>
      </c>
      <c r="B1" s="42"/>
      <c r="C1" s="41"/>
      <c r="D1" s="91"/>
      <c r="E1" s="41"/>
      <c r="F1" s="41"/>
      <c r="G1" s="41"/>
    </row>
    <row r="2" spans="1:8" s="18" customFormat="1" x14ac:dyDescent="0.2">
      <c r="A2" s="43" t="s">
        <v>22</v>
      </c>
      <c r="B2" s="44" t="s">
        <v>23</v>
      </c>
      <c r="C2" s="32" t="s">
        <v>59</v>
      </c>
      <c r="D2" s="92" t="s">
        <v>24</v>
      </c>
      <c r="E2" s="32" t="s">
        <v>80</v>
      </c>
      <c r="F2" s="32" t="s">
        <v>81</v>
      </c>
      <c r="G2" s="32" t="s">
        <v>82</v>
      </c>
    </row>
    <row r="3" spans="1:8" x14ac:dyDescent="0.2">
      <c r="A3" s="18" t="s">
        <v>205</v>
      </c>
      <c r="B3" s="18" t="s">
        <v>206</v>
      </c>
      <c r="C3" s="18" t="s">
        <v>207</v>
      </c>
      <c r="D3" s="174" t="s">
        <v>208</v>
      </c>
      <c r="E3" s="18" t="s">
        <v>209</v>
      </c>
      <c r="F3" s="18">
        <v>103161</v>
      </c>
      <c r="G3" s="18" t="s">
        <v>210</v>
      </c>
      <c r="H3" s="18"/>
    </row>
    <row r="4" spans="1:8" x14ac:dyDescent="0.2">
      <c r="A4" s="18" t="s">
        <v>211</v>
      </c>
      <c r="B4" s="18" t="s">
        <v>249</v>
      </c>
      <c r="C4" s="18" t="s">
        <v>212</v>
      </c>
      <c r="D4" s="134">
        <v>36878</v>
      </c>
      <c r="E4" s="18" t="s">
        <v>209</v>
      </c>
      <c r="F4" s="18">
        <v>103170</v>
      </c>
      <c r="G4" s="18" t="s">
        <v>213</v>
      </c>
      <c r="H4" s="18"/>
    </row>
    <row r="5" spans="1:8" x14ac:dyDescent="0.2">
      <c r="A5" s="18" t="s">
        <v>214</v>
      </c>
      <c r="B5" s="18" t="s">
        <v>215</v>
      </c>
      <c r="C5" s="18" t="s">
        <v>216</v>
      </c>
      <c r="D5" s="134">
        <v>36878</v>
      </c>
      <c r="E5" s="18" t="s">
        <v>217</v>
      </c>
      <c r="F5" s="18">
        <v>103162</v>
      </c>
      <c r="G5" s="18" t="s">
        <v>218</v>
      </c>
      <c r="H5" s="18"/>
    </row>
    <row r="6" spans="1:8" x14ac:dyDescent="0.2">
      <c r="A6" s="18" t="s">
        <v>219</v>
      </c>
      <c r="B6" s="18" t="s">
        <v>215</v>
      </c>
      <c r="C6" s="18" t="s">
        <v>216</v>
      </c>
      <c r="D6" s="134">
        <v>36878</v>
      </c>
      <c r="E6" s="18" t="s">
        <v>217</v>
      </c>
      <c r="F6" s="18">
        <v>103162</v>
      </c>
      <c r="G6" s="18" t="s">
        <v>218</v>
      </c>
      <c r="H6" s="18"/>
    </row>
    <row r="7" spans="1:8" x14ac:dyDescent="0.2">
      <c r="A7" s="18" t="s">
        <v>220</v>
      </c>
      <c r="B7" s="18" t="s">
        <v>215</v>
      </c>
      <c r="C7" s="18" t="s">
        <v>212</v>
      </c>
      <c r="D7" s="134">
        <v>36878</v>
      </c>
      <c r="E7" s="18" t="s">
        <v>217</v>
      </c>
      <c r="F7" s="18">
        <v>103162</v>
      </c>
      <c r="G7" s="18" t="s">
        <v>218</v>
      </c>
      <c r="H7" s="18"/>
    </row>
    <row r="8" spans="1:8" x14ac:dyDescent="0.2">
      <c r="A8" s="18" t="s">
        <v>221</v>
      </c>
      <c r="B8" s="18" t="s">
        <v>215</v>
      </c>
      <c r="C8" s="18" t="s">
        <v>222</v>
      </c>
      <c r="D8" s="134">
        <v>36878</v>
      </c>
      <c r="E8" s="18" t="s">
        <v>217</v>
      </c>
      <c r="F8" s="18">
        <v>103162</v>
      </c>
      <c r="G8" s="18" t="s">
        <v>218</v>
      </c>
      <c r="H8" s="18"/>
    </row>
    <row r="9" spans="1:8" x14ac:dyDescent="0.2">
      <c r="A9" s="18" t="s">
        <v>223</v>
      </c>
      <c r="B9" s="18" t="s">
        <v>215</v>
      </c>
      <c r="C9" s="18" t="s">
        <v>216</v>
      </c>
      <c r="D9" s="134">
        <v>36878</v>
      </c>
      <c r="E9" s="18" t="s">
        <v>217</v>
      </c>
      <c r="F9" s="18">
        <v>103162</v>
      </c>
      <c r="G9" s="18" t="s">
        <v>218</v>
      </c>
      <c r="H9" s="18"/>
    </row>
    <row r="10" spans="1:8" x14ac:dyDescent="0.2">
      <c r="A10" s="18" t="s">
        <v>224</v>
      </c>
      <c r="B10" s="18" t="s">
        <v>215</v>
      </c>
      <c r="C10" s="18" t="s">
        <v>216</v>
      </c>
      <c r="D10" s="134">
        <v>36878</v>
      </c>
      <c r="E10" s="18" t="s">
        <v>217</v>
      </c>
      <c r="F10" s="18">
        <v>103162</v>
      </c>
      <c r="G10" s="18" t="s">
        <v>218</v>
      </c>
      <c r="H10" s="18"/>
    </row>
    <row r="11" spans="1:8" x14ac:dyDescent="0.2">
      <c r="A11" s="18" t="s">
        <v>225</v>
      </c>
      <c r="B11" s="18" t="s">
        <v>215</v>
      </c>
      <c r="C11" s="18" t="s">
        <v>226</v>
      </c>
      <c r="D11" s="134">
        <v>36878</v>
      </c>
      <c r="E11" s="18" t="s">
        <v>217</v>
      </c>
      <c r="F11" s="18">
        <v>103162</v>
      </c>
      <c r="G11" s="18" t="s">
        <v>227</v>
      </c>
      <c r="H11" s="18"/>
    </row>
    <row r="12" spans="1:8" x14ac:dyDescent="0.2">
      <c r="A12" s="18" t="s">
        <v>228</v>
      </c>
      <c r="B12" s="18" t="s">
        <v>215</v>
      </c>
      <c r="C12" s="18" t="s">
        <v>216</v>
      </c>
      <c r="D12" s="134">
        <v>36878</v>
      </c>
      <c r="E12" s="18" t="s">
        <v>217</v>
      </c>
      <c r="F12" s="18">
        <v>103162</v>
      </c>
      <c r="G12" s="18" t="s">
        <v>229</v>
      </c>
      <c r="H12" s="18"/>
    </row>
    <row r="13" spans="1:8" x14ac:dyDescent="0.2">
      <c r="A13" s="18" t="s">
        <v>230</v>
      </c>
      <c r="B13" s="18" t="s">
        <v>215</v>
      </c>
      <c r="C13" s="18" t="s">
        <v>216</v>
      </c>
      <c r="D13" s="134">
        <v>36878</v>
      </c>
      <c r="E13" s="18" t="s">
        <v>217</v>
      </c>
      <c r="F13" s="18">
        <v>103162</v>
      </c>
      <c r="G13" s="18" t="s">
        <v>229</v>
      </c>
      <c r="H13" s="18"/>
    </row>
    <row r="14" spans="1:8" x14ac:dyDescent="0.2">
      <c r="A14" s="18" t="s">
        <v>231</v>
      </c>
      <c r="B14" s="18" t="s">
        <v>238</v>
      </c>
      <c r="C14" s="18" t="s">
        <v>232</v>
      </c>
      <c r="D14" s="134">
        <v>36878</v>
      </c>
      <c r="E14" s="18" t="s">
        <v>217</v>
      </c>
      <c r="F14" s="18">
        <v>111695</v>
      </c>
      <c r="G14" s="18" t="s">
        <v>233</v>
      </c>
      <c r="H14" s="18"/>
    </row>
    <row r="15" spans="1:8" x14ac:dyDescent="0.2">
      <c r="A15" s="18" t="s">
        <v>234</v>
      </c>
      <c r="B15" s="18" t="s">
        <v>249</v>
      </c>
      <c r="C15" s="18" t="s">
        <v>235</v>
      </c>
      <c r="D15" s="134">
        <v>36887</v>
      </c>
      <c r="E15" s="18" t="s">
        <v>209</v>
      </c>
      <c r="F15" s="18">
        <v>103166</v>
      </c>
      <c r="G15" s="18" t="s">
        <v>236</v>
      </c>
      <c r="H15" s="18"/>
    </row>
    <row r="16" spans="1:8" x14ac:dyDescent="0.2">
      <c r="A16" s="18" t="s">
        <v>237</v>
      </c>
      <c r="B16" s="18" t="s">
        <v>238</v>
      </c>
      <c r="C16" s="18" t="s">
        <v>239</v>
      </c>
      <c r="D16" s="134">
        <v>36887</v>
      </c>
      <c r="E16" s="18" t="s">
        <v>217</v>
      </c>
      <c r="F16" s="18">
        <v>112186</v>
      </c>
      <c r="G16" s="18" t="s">
        <v>240</v>
      </c>
      <c r="H16" s="18"/>
    </row>
    <row r="17" spans="1:8" x14ac:dyDescent="0.2">
      <c r="A17" s="18" t="s">
        <v>241</v>
      </c>
      <c r="B17" s="18" t="s">
        <v>215</v>
      </c>
      <c r="C17" s="18" t="s">
        <v>242</v>
      </c>
      <c r="D17" s="134">
        <v>36878</v>
      </c>
      <c r="E17" s="18" t="s">
        <v>217</v>
      </c>
      <c r="F17" s="18">
        <v>103162</v>
      </c>
      <c r="G17" s="18" t="s">
        <v>243</v>
      </c>
      <c r="H17" s="18"/>
    </row>
    <row r="18" spans="1:8" x14ac:dyDescent="0.2">
      <c r="A18" s="18" t="s">
        <v>244</v>
      </c>
      <c r="B18" s="18" t="s">
        <v>215</v>
      </c>
      <c r="C18" s="18" t="s">
        <v>216</v>
      </c>
      <c r="D18" s="134">
        <v>36878</v>
      </c>
      <c r="E18" s="18" t="s">
        <v>217</v>
      </c>
      <c r="F18" s="18">
        <v>103162</v>
      </c>
      <c r="G18" s="18" t="s">
        <v>243</v>
      </c>
      <c r="H18" s="18"/>
    </row>
    <row r="19" spans="1:8" x14ac:dyDescent="0.2">
      <c r="A19" s="18" t="s">
        <v>245</v>
      </c>
      <c r="B19" s="18" t="s">
        <v>249</v>
      </c>
      <c r="C19" s="18" t="s">
        <v>246</v>
      </c>
      <c r="D19" s="134">
        <v>36887</v>
      </c>
      <c r="E19" s="18" t="s">
        <v>217</v>
      </c>
      <c r="F19" s="18">
        <v>103170</v>
      </c>
      <c r="G19" s="18" t="s">
        <v>247</v>
      </c>
      <c r="H19" s="18"/>
    </row>
    <row r="20" spans="1:8" x14ac:dyDescent="0.2">
      <c r="A20" s="18" t="s">
        <v>248</v>
      </c>
      <c r="B20" s="18" t="s">
        <v>249</v>
      </c>
      <c r="C20" s="18" t="s">
        <v>216</v>
      </c>
      <c r="D20" s="134">
        <v>36878</v>
      </c>
      <c r="E20" s="18" t="s">
        <v>217</v>
      </c>
      <c r="F20" s="18">
        <v>103166</v>
      </c>
      <c r="G20" s="18" t="s">
        <v>250</v>
      </c>
      <c r="H20" s="18"/>
    </row>
    <row r="21" spans="1:8" x14ac:dyDescent="0.2">
      <c r="A21" s="18" t="s">
        <v>251</v>
      </c>
      <c r="B21" s="18" t="s">
        <v>249</v>
      </c>
      <c r="C21" s="18" t="s">
        <v>216</v>
      </c>
      <c r="D21" s="134">
        <v>36878</v>
      </c>
      <c r="E21" s="18" t="s">
        <v>217</v>
      </c>
      <c r="F21" s="18">
        <v>103166</v>
      </c>
      <c r="G21" s="18" t="s">
        <v>250</v>
      </c>
      <c r="H21" s="18"/>
    </row>
    <row r="22" spans="1:8" x14ac:dyDescent="0.2">
      <c r="A22" s="18" t="s">
        <v>254</v>
      </c>
      <c r="B22" s="18" t="s">
        <v>255</v>
      </c>
      <c r="C22" s="18" t="s">
        <v>256</v>
      </c>
      <c r="D22" s="134">
        <v>36893</v>
      </c>
      <c r="E22" s="128" t="s">
        <v>209</v>
      </c>
      <c r="F22" s="133">
        <v>103155</v>
      </c>
      <c r="G22" s="132" t="s">
        <v>257</v>
      </c>
      <c r="H22" s="18"/>
    </row>
    <row r="23" spans="1:8" x14ac:dyDescent="0.2">
      <c r="A23" s="18" t="s">
        <v>258</v>
      </c>
      <c r="B23" s="18" t="s">
        <v>259</v>
      </c>
      <c r="C23" s="18" t="s">
        <v>260</v>
      </c>
      <c r="D23" s="134">
        <v>36889</v>
      </c>
      <c r="E23" s="128" t="s">
        <v>209</v>
      </c>
      <c r="F23" s="133">
        <v>103157</v>
      </c>
      <c r="G23" s="132" t="s">
        <v>261</v>
      </c>
    </row>
    <row r="24" spans="1:8" x14ac:dyDescent="0.2">
      <c r="A24" s="18" t="s">
        <v>265</v>
      </c>
      <c r="B24" s="18" t="s">
        <v>238</v>
      </c>
      <c r="C24" s="18" t="s">
        <v>212</v>
      </c>
      <c r="D24" s="134">
        <v>36887</v>
      </c>
      <c r="E24" s="18" t="s">
        <v>217</v>
      </c>
      <c r="F24" s="18">
        <v>111732</v>
      </c>
      <c r="G24" s="18" t="s">
        <v>266</v>
      </c>
    </row>
    <row r="25" spans="1:8" x14ac:dyDescent="0.2">
      <c r="A25" s="18" t="s">
        <v>267</v>
      </c>
      <c r="B25" s="18" t="s">
        <v>238</v>
      </c>
      <c r="C25" s="18" t="s">
        <v>268</v>
      </c>
      <c r="D25" s="134">
        <v>36887</v>
      </c>
      <c r="E25" s="18" t="s">
        <v>217</v>
      </c>
      <c r="F25" s="18">
        <v>112186</v>
      </c>
      <c r="G25" s="18" t="s">
        <v>269</v>
      </c>
    </row>
    <row r="26" spans="1:8" x14ac:dyDescent="0.2">
      <c r="A26" s="18" t="s">
        <v>270</v>
      </c>
      <c r="B26" s="18" t="s">
        <v>249</v>
      </c>
      <c r="C26" s="18" t="s">
        <v>271</v>
      </c>
      <c r="D26" s="134">
        <v>36887</v>
      </c>
      <c r="E26" s="18" t="s">
        <v>217</v>
      </c>
      <c r="F26" s="18">
        <v>103166</v>
      </c>
      <c r="G26" s="18" t="s">
        <v>250</v>
      </c>
    </row>
    <row r="27" spans="1:8" x14ac:dyDescent="0.2">
      <c r="A27" s="18" t="s">
        <v>272</v>
      </c>
      <c r="B27" s="18" t="s">
        <v>249</v>
      </c>
      <c r="C27" s="18" t="s">
        <v>273</v>
      </c>
      <c r="D27" s="134">
        <v>36888</v>
      </c>
      <c r="E27" s="18" t="s">
        <v>209</v>
      </c>
      <c r="F27" s="18">
        <v>103166</v>
      </c>
      <c r="G27" s="18" t="s">
        <v>274</v>
      </c>
    </row>
    <row r="28" spans="1:8" x14ac:dyDescent="0.2">
      <c r="A28" s="18" t="s">
        <v>275</v>
      </c>
      <c r="B28" s="18" t="s">
        <v>325</v>
      </c>
      <c r="C28" s="18" t="s">
        <v>277</v>
      </c>
      <c r="D28" s="134">
        <v>36889</v>
      </c>
      <c r="E28" s="18" t="s">
        <v>278</v>
      </c>
      <c r="F28" s="18">
        <v>103237</v>
      </c>
      <c r="G28" s="18" t="s">
        <v>279</v>
      </c>
    </row>
    <row r="29" spans="1:8" x14ac:dyDescent="0.2">
      <c r="A29" s="18" t="s">
        <v>280</v>
      </c>
      <c r="B29" s="18" t="s">
        <v>328</v>
      </c>
      <c r="C29" s="18" t="s">
        <v>201</v>
      </c>
      <c r="D29" s="134">
        <v>37052</v>
      </c>
      <c r="E29" s="18" t="s">
        <v>281</v>
      </c>
      <c r="F29" s="18">
        <v>103312</v>
      </c>
      <c r="G29" s="18" t="s">
        <v>282</v>
      </c>
    </row>
    <row r="30" spans="1:8" x14ac:dyDescent="0.2">
      <c r="A30" s="18" t="s">
        <v>283</v>
      </c>
      <c r="B30" s="18" t="s">
        <v>249</v>
      </c>
      <c r="C30" s="18" t="s">
        <v>212</v>
      </c>
      <c r="D30" s="134">
        <v>36889</v>
      </c>
      <c r="E30" s="18" t="s">
        <v>217</v>
      </c>
      <c r="F30" s="18">
        <v>103171</v>
      </c>
      <c r="G30" s="18" t="s">
        <v>284</v>
      </c>
    </row>
    <row r="31" spans="1:8" x14ac:dyDescent="0.2">
      <c r="A31" s="18" t="s">
        <v>285</v>
      </c>
      <c r="B31" s="18" t="s">
        <v>286</v>
      </c>
      <c r="C31" s="18" t="s">
        <v>287</v>
      </c>
      <c r="D31" s="134">
        <v>36913</v>
      </c>
      <c r="E31" s="18" t="s">
        <v>217</v>
      </c>
      <c r="F31" s="18">
        <v>103131</v>
      </c>
      <c r="G31" s="18" t="s">
        <v>288</v>
      </c>
    </row>
    <row r="32" spans="1:8" x14ac:dyDescent="0.2">
      <c r="A32" s="18" t="s">
        <v>289</v>
      </c>
      <c r="B32" s="18" t="s">
        <v>249</v>
      </c>
      <c r="C32" s="18" t="s">
        <v>268</v>
      </c>
      <c r="D32" s="134">
        <v>36906</v>
      </c>
      <c r="E32" s="18" t="s">
        <v>217</v>
      </c>
      <c r="F32" s="18">
        <v>102742</v>
      </c>
      <c r="G32" s="18" t="s">
        <v>290</v>
      </c>
    </row>
    <row r="33" spans="1:7" x14ac:dyDescent="0.2">
      <c r="A33" s="18" t="s">
        <v>291</v>
      </c>
      <c r="B33" s="18" t="s">
        <v>292</v>
      </c>
      <c r="C33" s="18" t="s">
        <v>293</v>
      </c>
      <c r="D33" s="134">
        <v>36882</v>
      </c>
      <c r="E33" s="18" t="s">
        <v>217</v>
      </c>
      <c r="F33" s="18">
        <v>107167</v>
      </c>
      <c r="G33" s="18" t="s">
        <v>294</v>
      </c>
    </row>
    <row r="34" spans="1:7" x14ac:dyDescent="0.2">
      <c r="A34" s="18" t="s">
        <v>295</v>
      </c>
      <c r="B34" s="18" t="s">
        <v>297</v>
      </c>
      <c r="C34" s="18" t="s">
        <v>235</v>
      </c>
      <c r="D34" s="134">
        <v>36889</v>
      </c>
      <c r="E34" s="18" t="s">
        <v>296</v>
      </c>
      <c r="F34" s="18">
        <v>103365</v>
      </c>
      <c r="G34" s="18" t="s">
        <v>297</v>
      </c>
    </row>
    <row r="35" spans="1:7" x14ac:dyDescent="0.2">
      <c r="A35" s="18" t="s">
        <v>313</v>
      </c>
      <c r="B35" s="18" t="s">
        <v>320</v>
      </c>
      <c r="C35" s="18" t="s">
        <v>319</v>
      </c>
      <c r="D35" s="134">
        <v>36907</v>
      </c>
      <c r="E35" s="18" t="s">
        <v>209</v>
      </c>
      <c r="F35" s="18">
        <v>103152</v>
      </c>
      <c r="G35" s="18" t="s">
        <v>321</v>
      </c>
    </row>
    <row r="36" spans="1:7" x14ac:dyDescent="0.2">
      <c r="A36" s="18" t="s">
        <v>314</v>
      </c>
      <c r="B36" s="18" t="s">
        <v>255</v>
      </c>
      <c r="C36" s="18" t="s">
        <v>319</v>
      </c>
      <c r="D36" s="134">
        <v>36907</v>
      </c>
      <c r="E36" s="18" t="s">
        <v>217</v>
      </c>
      <c r="F36" s="18">
        <v>103155</v>
      </c>
      <c r="G36" s="18" t="s">
        <v>257</v>
      </c>
    </row>
    <row r="37" spans="1:7" x14ac:dyDescent="0.2">
      <c r="A37" s="18" t="s">
        <v>315</v>
      </c>
      <c r="B37" s="18" t="s">
        <v>255</v>
      </c>
      <c r="C37" s="18" t="s">
        <v>316</v>
      </c>
      <c r="D37" s="134" t="s">
        <v>317</v>
      </c>
      <c r="E37" s="18" t="s">
        <v>209</v>
      </c>
      <c r="F37" s="18">
        <v>103153</v>
      </c>
      <c r="G37" s="18" t="s">
        <v>318</v>
      </c>
    </row>
    <row r="38" spans="1:7" x14ac:dyDescent="0.2">
      <c r="A38" s="18" t="s">
        <v>322</v>
      </c>
      <c r="B38" s="18" t="s">
        <v>255</v>
      </c>
      <c r="C38" s="18" t="s">
        <v>323</v>
      </c>
      <c r="D38" s="134">
        <v>36894</v>
      </c>
      <c r="E38" s="18" t="s">
        <v>217</v>
      </c>
      <c r="F38" s="18">
        <v>103155</v>
      </c>
      <c r="G38" s="18" t="s">
        <v>324</v>
      </c>
    </row>
    <row r="39" spans="1:7" x14ac:dyDescent="0.2">
      <c r="A39" s="18"/>
      <c r="B39" s="18"/>
      <c r="C39" s="18"/>
      <c r="D39" s="134"/>
      <c r="E39" s="18"/>
      <c r="F39" s="18"/>
      <c r="G39" s="18"/>
    </row>
    <row r="40" spans="1:7" x14ac:dyDescent="0.2">
      <c r="D40" s="93"/>
      <c r="E40" s="2"/>
      <c r="F40" s="15"/>
      <c r="G40" s="40"/>
    </row>
    <row r="41" spans="1:7" x14ac:dyDescent="0.2">
      <c r="A41" s="95" t="s">
        <v>144</v>
      </c>
      <c r="D41" s="93"/>
      <c r="E41" s="2"/>
      <c r="F41" s="15"/>
      <c r="G41" s="40"/>
    </row>
    <row r="42" spans="1:7" x14ac:dyDescent="0.2">
      <c r="A42" s="95" t="s">
        <v>145</v>
      </c>
      <c r="D42" s="93"/>
      <c r="E42" s="2"/>
      <c r="F42" s="15"/>
      <c r="G42" s="40"/>
    </row>
    <row r="43" spans="1:7" x14ac:dyDescent="0.2">
      <c r="A43" s="95" t="s">
        <v>146</v>
      </c>
      <c r="D43" s="93"/>
      <c r="E43" s="2"/>
      <c r="F43" s="15"/>
      <c r="G43" s="40"/>
    </row>
    <row r="44" spans="1:7" x14ac:dyDescent="0.2">
      <c r="A44" s="95" t="s">
        <v>147</v>
      </c>
      <c r="D44" s="93"/>
      <c r="E44" s="2"/>
      <c r="F44" s="15"/>
      <c r="G44" s="40"/>
    </row>
    <row r="45" spans="1:7" x14ac:dyDescent="0.2">
      <c r="A45" s="95" t="s">
        <v>158</v>
      </c>
      <c r="D45" s="93"/>
      <c r="E45" s="2"/>
      <c r="F45" s="15"/>
      <c r="G45" s="40"/>
    </row>
    <row r="46" spans="1:7" x14ac:dyDescent="0.2">
      <c r="E46" s="2"/>
      <c r="F46" s="15"/>
      <c r="G46" s="40"/>
    </row>
    <row r="47" spans="1:7" x14ac:dyDescent="0.2">
      <c r="D47" s="93"/>
      <c r="E47" s="2"/>
      <c r="F47" s="15"/>
      <c r="G47" s="40"/>
    </row>
    <row r="48" spans="1:7" x14ac:dyDescent="0.2">
      <c r="E48" s="2"/>
      <c r="G48" s="40"/>
    </row>
    <row r="49" spans="4:7" x14ac:dyDescent="0.2">
      <c r="D49" s="93"/>
      <c r="E49" s="2"/>
      <c r="G49" s="40"/>
    </row>
    <row r="50" spans="4:7" x14ac:dyDescent="0.2">
      <c r="D50" s="93"/>
      <c r="E50" s="2"/>
    </row>
    <row r="54" spans="4:7" ht="13.5" customHeight="1" x14ac:dyDescent="0.2"/>
    <row r="158" ht="12" customHeight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16"/>
  <sheetViews>
    <sheetView workbookViewId="0">
      <selection activeCell="D18" sqref="D18"/>
    </sheetView>
  </sheetViews>
  <sheetFormatPr defaultRowHeight="12.75" x14ac:dyDescent="0.2"/>
  <cols>
    <col min="1" max="1" width="15.42578125" style="2" bestFit="1" customWidth="1"/>
    <col min="2" max="2" width="16.85546875" style="2" bestFit="1" customWidth="1"/>
    <col min="3" max="3" width="20.42578125" style="5" customWidth="1"/>
    <col min="4" max="4" width="11.42578125" style="2" bestFit="1" customWidth="1"/>
    <col min="5" max="5" width="7.28515625" style="2" bestFit="1" customWidth="1"/>
    <col min="6" max="6" width="10.42578125" style="2" customWidth="1"/>
    <col min="7" max="16384" width="9.140625" style="2"/>
  </cols>
  <sheetData>
    <row r="1" spans="1:7" s="18" customFormat="1" x14ac:dyDescent="0.2">
      <c r="A1" s="32" t="s">
        <v>22</v>
      </c>
      <c r="B1" s="33" t="s">
        <v>23</v>
      </c>
      <c r="C1" s="32" t="s">
        <v>84</v>
      </c>
      <c r="D1" s="32" t="s">
        <v>80</v>
      </c>
      <c r="E1" s="32" t="s">
        <v>81</v>
      </c>
      <c r="F1" s="32" t="s">
        <v>83</v>
      </c>
    </row>
    <row r="2" spans="1:7" s="34" customFormat="1" x14ac:dyDescent="0.2">
      <c r="A2"/>
      <c r="B2"/>
      <c r="C2" s="40"/>
      <c r="D2"/>
      <c r="E2"/>
      <c r="F2"/>
    </row>
    <row r="3" spans="1:7" s="34" customFormat="1" x14ac:dyDescent="0.2">
      <c r="A3" s="34" t="s">
        <v>252</v>
      </c>
      <c r="B3" s="34" t="s">
        <v>249</v>
      </c>
      <c r="C3" s="39" t="s">
        <v>253</v>
      </c>
      <c r="D3" s="34" t="s">
        <v>209</v>
      </c>
      <c r="E3" s="34">
        <v>103166</v>
      </c>
      <c r="F3" s="34" t="s">
        <v>262</v>
      </c>
      <c r="G3" s="175"/>
    </row>
    <row r="4" spans="1:7" s="34" customFormat="1" x14ac:dyDescent="0.2">
      <c r="A4" s="34" t="s">
        <v>302</v>
      </c>
      <c r="B4" s="34" t="s">
        <v>328</v>
      </c>
      <c r="C4" s="39" t="s">
        <v>332</v>
      </c>
      <c r="D4" s="34" t="s">
        <v>281</v>
      </c>
      <c r="E4" s="34">
        <v>103312</v>
      </c>
      <c r="F4" s="34" t="s">
        <v>262</v>
      </c>
      <c r="G4" s="175"/>
    </row>
    <row r="5" spans="1:7" s="34" customFormat="1" x14ac:dyDescent="0.2">
      <c r="A5" s="34" t="s">
        <v>303</v>
      </c>
      <c r="B5" s="34" t="s">
        <v>328</v>
      </c>
      <c r="C5" s="39" t="s">
        <v>334</v>
      </c>
      <c r="D5" s="34" t="s">
        <v>281</v>
      </c>
      <c r="E5" s="34">
        <v>103312</v>
      </c>
      <c r="F5" s="34" t="s">
        <v>262</v>
      </c>
      <c r="G5" s="175"/>
    </row>
    <row r="6" spans="1:7" s="34" customFormat="1" x14ac:dyDescent="0.2">
      <c r="A6" s="34" t="s">
        <v>304</v>
      </c>
      <c r="B6" s="34" t="s">
        <v>328</v>
      </c>
      <c r="C6" s="39" t="s">
        <v>332</v>
      </c>
      <c r="D6" s="34" t="s">
        <v>281</v>
      </c>
      <c r="E6" s="34">
        <v>103312</v>
      </c>
      <c r="F6" s="34" t="s">
        <v>262</v>
      </c>
      <c r="G6" s="175"/>
    </row>
    <row r="7" spans="1:7" s="34" customFormat="1" x14ac:dyDescent="0.2">
      <c r="A7" s="34" t="s">
        <v>305</v>
      </c>
      <c r="B7" s="34" t="s">
        <v>328</v>
      </c>
      <c r="C7" s="39" t="s">
        <v>334</v>
      </c>
      <c r="D7" s="34" t="s">
        <v>281</v>
      </c>
      <c r="E7" s="34">
        <v>103312</v>
      </c>
      <c r="F7" s="34" t="s">
        <v>262</v>
      </c>
      <c r="G7" s="175"/>
    </row>
    <row r="8" spans="1:7" s="34" customFormat="1" x14ac:dyDescent="0.2">
      <c r="A8" s="34" t="s">
        <v>306</v>
      </c>
      <c r="B8" s="34" t="s">
        <v>328</v>
      </c>
      <c r="C8" s="39" t="s">
        <v>334</v>
      </c>
      <c r="D8" s="34" t="s">
        <v>281</v>
      </c>
      <c r="E8" s="34">
        <v>103312</v>
      </c>
      <c r="F8" s="34" t="s">
        <v>262</v>
      </c>
      <c r="G8" s="175"/>
    </row>
    <row r="9" spans="1:7" s="34" customFormat="1" x14ac:dyDescent="0.2">
      <c r="A9" s="34" t="s">
        <v>307</v>
      </c>
      <c r="B9" s="34" t="s">
        <v>328</v>
      </c>
      <c r="C9" s="39" t="s">
        <v>333</v>
      </c>
      <c r="D9" s="34" t="s">
        <v>281</v>
      </c>
      <c r="E9" s="34">
        <v>103312</v>
      </c>
      <c r="F9" s="34" t="s">
        <v>262</v>
      </c>
      <c r="G9" s="175"/>
    </row>
    <row r="10" spans="1:7" s="34" customFormat="1" x14ac:dyDescent="0.2">
      <c r="A10" s="34" t="s">
        <v>329</v>
      </c>
      <c r="B10" s="34" t="s">
        <v>328</v>
      </c>
      <c r="C10" s="39" t="s">
        <v>330</v>
      </c>
      <c r="D10" s="34" t="s">
        <v>281</v>
      </c>
      <c r="E10" s="34">
        <v>103312</v>
      </c>
      <c r="F10" s="34" t="s">
        <v>262</v>
      </c>
      <c r="G10" s="175"/>
    </row>
    <row r="11" spans="1:7" s="34" customFormat="1" x14ac:dyDescent="0.2">
      <c r="A11" s="34" t="s">
        <v>309</v>
      </c>
      <c r="B11" s="34" t="s">
        <v>328</v>
      </c>
      <c r="C11" s="39" t="s">
        <v>334</v>
      </c>
      <c r="D11" s="34" t="s">
        <v>281</v>
      </c>
      <c r="E11" s="34">
        <v>103312</v>
      </c>
      <c r="F11" s="34" t="s">
        <v>262</v>
      </c>
      <c r="G11" s="175"/>
    </row>
    <row r="12" spans="1:7" x14ac:dyDescent="0.2">
      <c r="A12" s="176" t="s">
        <v>310</v>
      </c>
      <c r="B12" s="34" t="s">
        <v>328</v>
      </c>
      <c r="C12" s="39" t="s">
        <v>335</v>
      </c>
      <c r="D12" s="34" t="s">
        <v>281</v>
      </c>
      <c r="E12" s="34">
        <v>103312</v>
      </c>
      <c r="F12" s="34" t="s">
        <v>262</v>
      </c>
    </row>
    <row r="13" spans="1:7" x14ac:dyDescent="0.2">
      <c r="A13" s="176" t="s">
        <v>311</v>
      </c>
      <c r="B13" s="34" t="s">
        <v>328</v>
      </c>
      <c r="C13" s="39" t="s">
        <v>331</v>
      </c>
      <c r="D13" s="34" t="s">
        <v>281</v>
      </c>
      <c r="E13" s="34">
        <v>103312</v>
      </c>
      <c r="F13" s="34" t="s">
        <v>262</v>
      </c>
    </row>
    <row r="14" spans="1:7" x14ac:dyDescent="0.2">
      <c r="A14" s="176"/>
      <c r="B14" s="176"/>
      <c r="C14" s="177"/>
      <c r="D14" s="176"/>
      <c r="E14" s="176"/>
      <c r="F14" s="176"/>
    </row>
    <row r="15" spans="1:7" x14ac:dyDescent="0.2">
      <c r="A15" s="176"/>
      <c r="B15" s="176"/>
      <c r="C15" s="177"/>
      <c r="D15" s="176"/>
      <c r="E15" s="176"/>
      <c r="F15" s="176"/>
    </row>
    <row r="16" spans="1:7" x14ac:dyDescent="0.2">
      <c r="A16" s="176"/>
      <c r="B16" s="176"/>
      <c r="C16" s="177"/>
      <c r="D16" s="176"/>
      <c r="E16" s="176"/>
      <c r="F16" s="17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Staffing Report</vt:lpstr>
      <vt:lpstr>Detail This Week</vt:lpstr>
      <vt:lpstr>YTD Summary</vt:lpstr>
      <vt:lpstr>Recruiters</vt:lpstr>
      <vt:lpstr>Staffers</vt:lpstr>
      <vt:lpstr>Interviews</vt:lpstr>
      <vt:lpstr>Laura</vt:lpstr>
      <vt:lpstr>Offers</vt:lpstr>
      <vt:lpstr>Declines</vt:lpstr>
      <vt:lpstr>LWYTD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Broadfoot</dc:creator>
  <dc:description>- Oracle 8i ODBC QueryFix Applied</dc:description>
  <cp:lastModifiedBy>Felienne</cp:lastModifiedBy>
  <cp:lastPrinted>2001-01-17T19:54:19Z</cp:lastPrinted>
  <dcterms:created xsi:type="dcterms:W3CDTF">2000-04-17T02:27:51Z</dcterms:created>
  <dcterms:modified xsi:type="dcterms:W3CDTF">2014-09-03T18:39:54Z</dcterms:modified>
</cp:coreProperties>
</file>