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90" yWindow="435" windowWidth="14175" windowHeight="427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externalReferences>
    <externalReference r:id="rId6"/>
  </externalReferences>
  <definedNames>
    <definedName name="_xlnm.Print_Titles" localSheetId="0">Sheet1!$1:$7</definedName>
  </definedNames>
  <calcPr calcId="152511" fullCalcOnLoad="1"/>
</workbook>
</file>

<file path=xl/calcChain.xml><?xml version="1.0" encoding="utf-8"?>
<calcChain xmlns="http://schemas.openxmlformats.org/spreadsheetml/2006/main">
  <c r="B8" i="1" l="1"/>
  <c r="B26" i="1" s="1"/>
  <c r="D8" i="1"/>
  <c r="F8" i="1"/>
  <c r="H8" i="1"/>
  <c r="J8" i="1"/>
  <c r="J26" i="1" s="1"/>
  <c r="L8" i="1"/>
  <c r="L26" i="1" s="1"/>
  <c r="B9" i="1"/>
  <c r="D9" i="1"/>
  <c r="D26" i="1" s="1"/>
  <c r="F9" i="1"/>
  <c r="H9" i="1"/>
  <c r="J9" i="1"/>
  <c r="L9" i="1"/>
  <c r="B10" i="1"/>
  <c r="D10" i="1"/>
  <c r="F10" i="1"/>
  <c r="H10" i="1"/>
  <c r="H26" i="1" s="1"/>
  <c r="J10" i="1"/>
  <c r="L10" i="1"/>
  <c r="B11" i="1"/>
  <c r="D11" i="1"/>
  <c r="F11" i="1"/>
  <c r="H11" i="1"/>
  <c r="J11" i="1"/>
  <c r="L11" i="1"/>
  <c r="B12" i="1"/>
  <c r="D12" i="1"/>
  <c r="F12" i="1"/>
  <c r="H12" i="1"/>
  <c r="J12" i="1"/>
  <c r="L12" i="1"/>
  <c r="B13" i="1"/>
  <c r="D13" i="1"/>
  <c r="F13" i="1"/>
  <c r="H13" i="1"/>
  <c r="J13" i="1"/>
  <c r="L13" i="1"/>
  <c r="B14" i="1"/>
  <c r="D14" i="1"/>
  <c r="F14" i="1"/>
  <c r="H14" i="1"/>
  <c r="J14" i="1"/>
  <c r="L14" i="1"/>
  <c r="B15" i="1"/>
  <c r="D15" i="1"/>
  <c r="F15" i="1"/>
  <c r="H15" i="1"/>
  <c r="J15" i="1"/>
  <c r="L15" i="1"/>
  <c r="B16" i="1"/>
  <c r="D16" i="1"/>
  <c r="F16" i="1"/>
  <c r="H16" i="1"/>
  <c r="J16" i="1"/>
  <c r="L16" i="1"/>
  <c r="B17" i="1"/>
  <c r="D17" i="1"/>
  <c r="F17" i="1"/>
  <c r="H17" i="1"/>
  <c r="J17" i="1"/>
  <c r="L17" i="1"/>
  <c r="B18" i="1"/>
  <c r="D18" i="1"/>
  <c r="F18" i="1"/>
  <c r="H18" i="1"/>
  <c r="J18" i="1"/>
  <c r="L18" i="1"/>
  <c r="B19" i="1"/>
  <c r="D19" i="1"/>
  <c r="F19" i="1"/>
  <c r="H19" i="1"/>
  <c r="J19" i="1"/>
  <c r="L19" i="1"/>
  <c r="B20" i="1"/>
  <c r="D20" i="1"/>
  <c r="F20" i="1"/>
  <c r="H20" i="1"/>
  <c r="J20" i="1"/>
  <c r="L20" i="1"/>
  <c r="B21" i="1"/>
  <c r="D21" i="1"/>
  <c r="F21" i="1"/>
  <c r="H21" i="1"/>
  <c r="J21" i="1"/>
  <c r="L21" i="1"/>
  <c r="B22" i="1"/>
  <c r="D22" i="1"/>
  <c r="F22" i="1"/>
  <c r="H22" i="1"/>
  <c r="J22" i="1"/>
  <c r="L22" i="1"/>
  <c r="B23" i="1"/>
  <c r="D23" i="1"/>
  <c r="F23" i="1"/>
  <c r="H23" i="1"/>
  <c r="J23" i="1"/>
  <c r="L23" i="1"/>
  <c r="B24" i="1"/>
  <c r="D24" i="1"/>
  <c r="F24" i="1"/>
  <c r="H24" i="1"/>
  <c r="J24" i="1"/>
  <c r="L24" i="1"/>
  <c r="B25" i="1"/>
  <c r="D25" i="1"/>
  <c r="F25" i="1"/>
  <c r="H25" i="1"/>
  <c r="J25" i="1"/>
  <c r="L25" i="1"/>
  <c r="E26" i="1"/>
  <c r="F26" i="1"/>
  <c r="K26" i="1"/>
  <c r="B29" i="1"/>
  <c r="D29" i="1"/>
  <c r="F29" i="1"/>
  <c r="H29" i="1"/>
  <c r="H60" i="1" s="1"/>
  <c r="J29" i="1"/>
  <c r="J60" i="1" s="1"/>
  <c r="L29" i="1"/>
  <c r="B30" i="1"/>
  <c r="D30" i="1"/>
  <c r="F30" i="1"/>
  <c r="H30" i="1"/>
  <c r="J30" i="1"/>
  <c r="L30" i="1"/>
  <c r="L60" i="1" s="1"/>
  <c r="B31" i="1"/>
  <c r="D31" i="1"/>
  <c r="F31" i="1"/>
  <c r="H31" i="1"/>
  <c r="J31" i="1"/>
  <c r="L31" i="1"/>
  <c r="B32" i="1"/>
  <c r="D32" i="1"/>
  <c r="F32" i="1"/>
  <c r="H32" i="1"/>
  <c r="J32" i="1"/>
  <c r="L32" i="1"/>
  <c r="B33" i="1"/>
  <c r="D33" i="1"/>
  <c r="F33" i="1"/>
  <c r="F60" i="1" s="1"/>
  <c r="H33" i="1"/>
  <c r="J33" i="1"/>
  <c r="L33" i="1"/>
  <c r="B34" i="1"/>
  <c r="D34" i="1"/>
  <c r="F34" i="1"/>
  <c r="H34" i="1"/>
  <c r="J34" i="1"/>
  <c r="L34" i="1"/>
  <c r="B35" i="1"/>
  <c r="D35" i="1"/>
  <c r="F35" i="1"/>
  <c r="H35" i="1"/>
  <c r="J35" i="1"/>
  <c r="L35" i="1"/>
  <c r="B36" i="1"/>
  <c r="D36" i="1"/>
  <c r="F36" i="1"/>
  <c r="H36" i="1"/>
  <c r="J36" i="1"/>
  <c r="L36" i="1"/>
  <c r="B37" i="1"/>
  <c r="D37" i="1"/>
  <c r="F37" i="1"/>
  <c r="H37" i="1"/>
  <c r="J37" i="1"/>
  <c r="L37" i="1"/>
  <c r="B38" i="1"/>
  <c r="D38" i="1"/>
  <c r="F38" i="1"/>
  <c r="H38" i="1"/>
  <c r="J38" i="1"/>
  <c r="L38" i="1"/>
  <c r="B39" i="1"/>
  <c r="D39" i="1"/>
  <c r="F39" i="1"/>
  <c r="H39" i="1"/>
  <c r="J39" i="1"/>
  <c r="L39" i="1"/>
  <c r="B40" i="1"/>
  <c r="D40" i="1"/>
  <c r="F40" i="1"/>
  <c r="H40" i="1"/>
  <c r="J40" i="1"/>
  <c r="L40" i="1"/>
  <c r="B41" i="1"/>
  <c r="D41" i="1"/>
  <c r="F41" i="1"/>
  <c r="H41" i="1"/>
  <c r="J41" i="1"/>
  <c r="L41" i="1"/>
  <c r="B42" i="1"/>
  <c r="D42" i="1"/>
  <c r="F42" i="1"/>
  <c r="H42" i="1"/>
  <c r="J42" i="1"/>
  <c r="L42" i="1"/>
  <c r="B43" i="1"/>
  <c r="D43" i="1"/>
  <c r="F43" i="1"/>
  <c r="H43" i="1"/>
  <c r="J43" i="1"/>
  <c r="L43" i="1"/>
  <c r="B44" i="1"/>
  <c r="D44" i="1"/>
  <c r="F44" i="1"/>
  <c r="H44" i="1"/>
  <c r="J44" i="1"/>
  <c r="L44" i="1"/>
  <c r="B45" i="1"/>
  <c r="D45" i="1"/>
  <c r="F45" i="1"/>
  <c r="H45" i="1"/>
  <c r="J45" i="1"/>
  <c r="L45" i="1"/>
  <c r="B46" i="1"/>
  <c r="D46" i="1"/>
  <c r="F46" i="1"/>
  <c r="H46" i="1"/>
  <c r="J46" i="1"/>
  <c r="L46" i="1"/>
  <c r="B47" i="1"/>
  <c r="D47" i="1"/>
  <c r="F47" i="1"/>
  <c r="H47" i="1"/>
  <c r="J47" i="1"/>
  <c r="L47" i="1"/>
  <c r="B48" i="1"/>
  <c r="D48" i="1"/>
  <c r="F48" i="1"/>
  <c r="H48" i="1"/>
  <c r="J48" i="1"/>
  <c r="L48" i="1"/>
  <c r="B49" i="1"/>
  <c r="D49" i="1"/>
  <c r="F49" i="1"/>
  <c r="H49" i="1"/>
  <c r="J49" i="1"/>
  <c r="L49" i="1"/>
  <c r="B50" i="1"/>
  <c r="D50" i="1"/>
  <c r="F50" i="1"/>
  <c r="H50" i="1"/>
  <c r="J50" i="1"/>
  <c r="L50" i="1"/>
  <c r="B51" i="1"/>
  <c r="D51" i="1"/>
  <c r="F51" i="1"/>
  <c r="H51" i="1"/>
  <c r="J51" i="1"/>
  <c r="L51" i="1"/>
  <c r="B52" i="1"/>
  <c r="D52" i="1"/>
  <c r="F52" i="1"/>
  <c r="H52" i="1"/>
  <c r="J52" i="1"/>
  <c r="L52" i="1"/>
  <c r="B53" i="1"/>
  <c r="D53" i="1"/>
  <c r="F53" i="1"/>
  <c r="H53" i="1"/>
  <c r="J53" i="1"/>
  <c r="L53" i="1"/>
  <c r="B54" i="1"/>
  <c r="D54" i="1"/>
  <c r="F54" i="1"/>
  <c r="H54" i="1"/>
  <c r="J54" i="1"/>
  <c r="L54" i="1"/>
  <c r="B55" i="1"/>
  <c r="D55" i="1"/>
  <c r="F55" i="1"/>
  <c r="H55" i="1"/>
  <c r="J55" i="1"/>
  <c r="L55" i="1"/>
  <c r="B56" i="1"/>
  <c r="D56" i="1"/>
  <c r="F56" i="1"/>
  <c r="H56" i="1"/>
  <c r="J56" i="1"/>
  <c r="L56" i="1"/>
  <c r="B57" i="1"/>
  <c r="D57" i="1"/>
  <c r="F57" i="1"/>
  <c r="H57" i="1"/>
  <c r="J57" i="1"/>
  <c r="L57" i="1"/>
  <c r="B58" i="1"/>
  <c r="D58" i="1"/>
  <c r="F58" i="1"/>
  <c r="H58" i="1"/>
  <c r="J58" i="1"/>
  <c r="L58" i="1"/>
  <c r="B59" i="1"/>
  <c r="D59" i="1"/>
  <c r="F59" i="1"/>
  <c r="H59" i="1"/>
  <c r="J59" i="1"/>
  <c r="L59" i="1"/>
  <c r="B60" i="1"/>
  <c r="D60" i="1"/>
  <c r="B63" i="1"/>
  <c r="D63" i="1"/>
  <c r="D69" i="1" s="1"/>
  <c r="F63" i="1"/>
  <c r="F69" i="1" s="1"/>
  <c r="F73" i="1" s="1"/>
  <c r="H63" i="1"/>
  <c r="H69" i="1" s="1"/>
  <c r="J63" i="1"/>
  <c r="J69" i="1" s="1"/>
  <c r="L63" i="1"/>
  <c r="B64" i="1"/>
  <c r="D64" i="1"/>
  <c r="F64" i="1"/>
  <c r="H64" i="1"/>
  <c r="J64" i="1"/>
  <c r="L64" i="1"/>
  <c r="L69" i="1" s="1"/>
  <c r="L73" i="1" s="1"/>
  <c r="B65" i="1"/>
  <c r="D65" i="1"/>
  <c r="F65" i="1"/>
  <c r="H65" i="1"/>
  <c r="J65" i="1"/>
  <c r="L65" i="1"/>
  <c r="B66" i="1"/>
  <c r="B69" i="1" s="1"/>
  <c r="D66" i="1"/>
  <c r="F66" i="1"/>
  <c r="H66" i="1"/>
  <c r="J66" i="1"/>
  <c r="L66" i="1"/>
  <c r="B67" i="1"/>
  <c r="D67" i="1"/>
  <c r="F67" i="1"/>
  <c r="H67" i="1"/>
  <c r="J67" i="1"/>
  <c r="L67" i="1"/>
  <c r="B68" i="1"/>
  <c r="D68" i="1"/>
  <c r="F68" i="1"/>
  <c r="H68" i="1"/>
  <c r="J68" i="1"/>
  <c r="L68" i="1"/>
</calcChain>
</file>

<file path=xl/sharedStrings.xml><?xml version="1.0" encoding="utf-8"?>
<sst xmlns="http://schemas.openxmlformats.org/spreadsheetml/2006/main" count="19" uniqueCount="15">
  <si>
    <t>DOE Order in effect with ISO Certificate</t>
  </si>
  <si>
    <t>ISO Purchases per DOE Order</t>
  </si>
  <si>
    <t>Go to Jail Day</t>
  </si>
  <si>
    <t>Total</t>
  </si>
  <si>
    <t>Instructed Energy</t>
  </si>
  <si>
    <t>STL_QTY</t>
  </si>
  <si>
    <t>STL_AMT</t>
  </si>
  <si>
    <t>REFUND</t>
  </si>
  <si>
    <t>MWH Sold</t>
  </si>
  <si>
    <t>Refund</t>
  </si>
  <si>
    <t>MWH</t>
  </si>
  <si>
    <t>Total Refund Due during  DOE Order</t>
  </si>
  <si>
    <t>CITY OF BURBANK</t>
  </si>
  <si>
    <t>CAISO SALES PURSUANT TO DOE ORDER</t>
  </si>
  <si>
    <t>Ancillary Services  (Rev 11/19/01)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</si>
</sst>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5" formatCode="m/d"/>
    <numFmt numFmtId="169" formatCode="_(&quot;$&quot;* #,##0_);_(&quot;$&quot;* \(#,##0\);_(&quot;$&quot;* &quot;-&quot;??_);_(@_)"/>
    <numFmt numFmtId="173" formatCode="mm/dd/yy"/>
  </numFmts>
  <fonts count="6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lightHorizontal">
        <bgColor indexed="49"/>
      </patternFill>
    </fill>
    <fill>
      <patternFill patternType="gray125">
        <bgColor indexed="1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quotePrefix="1" applyFont="1" applyAlignment="1">
      <alignment horizontal="left"/>
    </xf>
    <xf numFmtId="0" fontId="3" fillId="0" borderId="0" xfId="0" applyFont="1"/>
    <xf numFmtId="44" fontId="0" fillId="0" borderId="0" xfId="1" applyFont="1"/>
    <xf numFmtId="165" fontId="2" fillId="0" borderId="0" xfId="0" applyNumberFormat="1" applyFon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44" fontId="4" fillId="0" borderId="0" xfId="1" applyFont="1" applyAlignment="1">
      <alignment horizontal="center"/>
    </xf>
    <xf numFmtId="169" fontId="0" fillId="0" borderId="0" xfId="1" applyNumberFormat="1" applyFont="1"/>
    <xf numFmtId="1" fontId="0" fillId="0" borderId="0" xfId="0" applyNumberFormat="1"/>
    <xf numFmtId="169" fontId="0" fillId="0" borderId="0" xfId="0" applyNumberFormat="1"/>
    <xf numFmtId="0" fontId="0" fillId="0" borderId="0" xfId="0" applyNumberFormat="1"/>
    <xf numFmtId="0" fontId="0" fillId="2" borderId="0" xfId="0" applyFill="1"/>
    <xf numFmtId="169" fontId="0" fillId="2" borderId="0" xfId="0" applyNumberFormat="1" applyFill="1"/>
    <xf numFmtId="0" fontId="0" fillId="3" borderId="0" xfId="0" applyFill="1"/>
    <xf numFmtId="169" fontId="0" fillId="3" borderId="0" xfId="1" applyNumberFormat="1" applyFont="1" applyFill="1"/>
    <xf numFmtId="0" fontId="0" fillId="0" borderId="0" xfId="0" applyFill="1"/>
    <xf numFmtId="0" fontId="0" fillId="0" borderId="0" xfId="0" applyFill="1" applyAlignment="1">
      <alignment horizontal="center"/>
    </xf>
    <xf numFmtId="169" fontId="0" fillId="0" borderId="0" xfId="0" applyNumberFormat="1" applyFill="1"/>
    <xf numFmtId="169" fontId="3" fillId="0" borderId="0" xfId="1" applyNumberFormat="1" applyFont="1"/>
    <xf numFmtId="169" fontId="0" fillId="0" borderId="0" xfId="1" applyNumberFormat="1" applyFont="1" applyAlignment="1">
      <alignment horizontal="center"/>
    </xf>
    <xf numFmtId="169" fontId="0" fillId="2" borderId="0" xfId="1" applyNumberFormat="1" applyFont="1" applyFill="1"/>
    <xf numFmtId="173" fontId="0" fillId="3" borderId="0" xfId="0" quotePrefix="1" applyNumberFormat="1" applyFill="1" applyAlignment="1">
      <alignment horizontal="left"/>
    </xf>
    <xf numFmtId="173" fontId="0" fillId="0" borderId="0" xfId="0" applyNumberFormat="1"/>
    <xf numFmtId="173" fontId="0" fillId="3" borderId="0" xfId="0" applyNumberFormat="1" applyFill="1"/>
    <xf numFmtId="173" fontId="5" fillId="2" borderId="0" xfId="0" quotePrefix="1" applyNumberFormat="1" applyFont="1" applyFill="1" applyAlignment="1">
      <alignment horizontal="left"/>
    </xf>
    <xf numFmtId="0" fontId="2" fillId="0" borderId="0" xfId="0" applyFont="1"/>
    <xf numFmtId="169" fontId="2" fillId="0" borderId="0" xfId="1" applyNumberFormat="1" applyFont="1"/>
    <xf numFmtId="0" fontId="0" fillId="4" borderId="0" xfId="0" applyFill="1"/>
    <xf numFmtId="173" fontId="0" fillId="4" borderId="0" xfId="0" applyNumberFormat="1" applyFill="1" applyAlignment="1">
      <alignment horizontal="left"/>
    </xf>
    <xf numFmtId="169" fontId="0" fillId="4" borderId="0" xfId="1" applyNumberFormat="1" applyFont="1" applyFill="1"/>
    <xf numFmtId="173" fontId="0" fillId="0" borderId="0" xfId="0" applyNumberFormat="1" applyFill="1"/>
    <xf numFmtId="169" fontId="0" fillId="0" borderId="0" xfId="1" applyNumberFormat="1" applyFont="1" applyFill="1"/>
    <xf numFmtId="173" fontId="0" fillId="0" borderId="0" xfId="0" applyNumberFormat="1" applyFill="1" applyBorder="1" applyAlignment="1">
      <alignment horizontal="left"/>
    </xf>
    <xf numFmtId="0" fontId="0" fillId="0" borderId="0" xfId="0" applyFill="1" applyBorder="1"/>
    <xf numFmtId="169" fontId="0" fillId="0" borderId="0" xfId="1" applyNumberFormat="1" applyFont="1" applyFill="1" applyBorder="1"/>
    <xf numFmtId="0" fontId="0" fillId="0" borderId="0" xfId="0" applyBorder="1"/>
    <xf numFmtId="0" fontId="0" fillId="5" borderId="0" xfId="0" applyFill="1"/>
    <xf numFmtId="173" fontId="0" fillId="5" borderId="0" xfId="0" applyNumberFormat="1" applyFill="1" applyAlignment="1">
      <alignment horizontal="left"/>
    </xf>
    <xf numFmtId="169" fontId="0" fillId="5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orary%20Internet%20Files/OLK70E4/BurbSemp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rbSemp"/>
      <sheetName val="Summary"/>
      <sheetName val="DOE Sales"/>
      <sheetName val="DOE Daily"/>
      <sheetName val="Sheet5"/>
    </sheetNames>
    <sheetDataSet>
      <sheetData sheetId="0"/>
      <sheetData sheetId="1"/>
      <sheetData sheetId="2"/>
      <sheetData sheetId="3">
        <row r="4">
          <cell r="C4">
            <v>432</v>
          </cell>
          <cell r="F4">
            <v>116</v>
          </cell>
          <cell r="J4">
            <v>270</v>
          </cell>
          <cell r="N4">
            <v>85448.88</v>
          </cell>
          <cell r="O4">
            <v>62500.5</v>
          </cell>
          <cell r="P4">
            <v>120000</v>
          </cell>
          <cell r="R4">
            <v>0</v>
          </cell>
          <cell r="S4">
            <v>0</v>
          </cell>
          <cell r="T4">
            <v>-72642.84</v>
          </cell>
        </row>
        <row r="5">
          <cell r="C5">
            <v>450</v>
          </cell>
          <cell r="F5">
            <v>63</v>
          </cell>
          <cell r="J5">
            <v>198.31</v>
          </cell>
          <cell r="N5">
            <v>83863.079999999987</v>
          </cell>
          <cell r="O5">
            <v>35759.94</v>
          </cell>
          <cell r="P5">
            <v>50400</v>
          </cell>
          <cell r="R5">
            <v>-4163.0400000000009</v>
          </cell>
          <cell r="S5">
            <v>-2834.2800000000007</v>
          </cell>
          <cell r="T5">
            <v>-26393.4</v>
          </cell>
        </row>
        <row r="6">
          <cell r="C6">
            <v>400.28999999999996</v>
          </cell>
          <cell r="F6">
            <v>122</v>
          </cell>
          <cell r="J6">
            <v>48.59</v>
          </cell>
          <cell r="N6">
            <v>61234.53</v>
          </cell>
          <cell r="O6">
            <v>7057.0047999999997</v>
          </cell>
          <cell r="P6">
            <v>57950</v>
          </cell>
          <cell r="R6">
            <v>-797.21999999999991</v>
          </cell>
          <cell r="S6">
            <v>-29.212799999999987</v>
          </cell>
          <cell r="T6">
            <v>-30430.09</v>
          </cell>
        </row>
        <row r="7">
          <cell r="C7">
            <v>234</v>
          </cell>
          <cell r="F7">
            <v>47</v>
          </cell>
          <cell r="J7">
            <v>32.32</v>
          </cell>
          <cell r="N7">
            <v>37260.539999999994</v>
          </cell>
          <cell r="O7">
            <v>3232</v>
          </cell>
          <cell r="P7">
            <v>22325</v>
          </cell>
          <cell r="R7">
            <v>-1509.2999999999995</v>
          </cell>
          <cell r="S7">
            <v>0</v>
          </cell>
          <cell r="T7">
            <v>-6785.2100000000009</v>
          </cell>
        </row>
        <row r="8">
          <cell r="C8">
            <v>432</v>
          </cell>
          <cell r="F8">
            <v>186</v>
          </cell>
          <cell r="J8">
            <v>80.11</v>
          </cell>
          <cell r="N8">
            <v>64075.32</v>
          </cell>
          <cell r="O8">
            <v>11617.48</v>
          </cell>
          <cell r="P8">
            <v>88350</v>
          </cell>
          <cell r="R8">
            <v>-1942.38</v>
          </cell>
          <cell r="S8">
            <v>-561.24000000000012</v>
          </cell>
          <cell r="T8">
            <v>-34520.43</v>
          </cell>
        </row>
        <row r="9">
          <cell r="C9">
            <v>432</v>
          </cell>
          <cell r="F9">
            <v>188</v>
          </cell>
          <cell r="J9">
            <v>72</v>
          </cell>
          <cell r="N9">
            <v>65206.796399999999</v>
          </cell>
          <cell r="O9">
            <v>13985.82</v>
          </cell>
          <cell r="P9">
            <v>89300</v>
          </cell>
          <cell r="R9">
            <v>0</v>
          </cell>
          <cell r="S9">
            <v>-1541.8799999999999</v>
          </cell>
          <cell r="T9">
            <v>-20495.490000000002</v>
          </cell>
        </row>
        <row r="10">
          <cell r="C10">
            <v>432</v>
          </cell>
          <cell r="F10">
            <v>0</v>
          </cell>
          <cell r="J10">
            <v>216</v>
          </cell>
          <cell r="N10">
            <v>82872.539999999994</v>
          </cell>
          <cell r="O10">
            <v>39092.94</v>
          </cell>
          <cell r="P10">
            <v>0</v>
          </cell>
          <cell r="R10">
            <v>-3403.9800000000005</v>
          </cell>
          <cell r="S10">
            <v>-1931.2200000000005</v>
          </cell>
          <cell r="T10">
            <v>0</v>
          </cell>
        </row>
        <row r="11">
          <cell r="C11">
            <v>432</v>
          </cell>
          <cell r="F11">
            <v>97</v>
          </cell>
          <cell r="J11">
            <v>0</v>
          </cell>
          <cell r="N11">
            <v>77381.10000000002</v>
          </cell>
          <cell r="O11">
            <v>0</v>
          </cell>
          <cell r="P11">
            <v>46075</v>
          </cell>
          <cell r="R11">
            <v>-2013.6599999999992</v>
          </cell>
          <cell r="S11">
            <v>0</v>
          </cell>
          <cell r="T11">
            <v>-22950.67</v>
          </cell>
        </row>
        <row r="12">
          <cell r="C12">
            <v>432</v>
          </cell>
          <cell r="F12">
            <v>32</v>
          </cell>
          <cell r="J12">
            <v>0</v>
          </cell>
          <cell r="N12">
            <v>65233.62</v>
          </cell>
          <cell r="O12">
            <v>0</v>
          </cell>
          <cell r="P12">
            <v>15200</v>
          </cell>
          <cell r="R12">
            <v>0</v>
          </cell>
          <cell r="S12">
            <v>0</v>
          </cell>
          <cell r="T12">
            <v>-7579.7400000000007</v>
          </cell>
        </row>
        <row r="13">
          <cell r="C13">
            <v>432</v>
          </cell>
          <cell r="F13">
            <v>4</v>
          </cell>
          <cell r="J13">
            <v>0</v>
          </cell>
          <cell r="N13">
            <v>73236.781619999994</v>
          </cell>
          <cell r="O13">
            <v>0</v>
          </cell>
          <cell r="P13">
            <v>1900</v>
          </cell>
          <cell r="R13">
            <v>-2039.2209000000014</v>
          </cell>
          <cell r="S13">
            <v>0</v>
          </cell>
          <cell r="T13">
            <v>-931.44</v>
          </cell>
        </row>
        <row r="14">
          <cell r="C14">
            <v>432</v>
          </cell>
          <cell r="F14">
            <v>0</v>
          </cell>
          <cell r="J14">
            <v>0</v>
          </cell>
          <cell r="N14">
            <v>58797.900179999997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  <cell r="T14">
            <v>0</v>
          </cell>
        </row>
        <row r="15">
          <cell r="C15">
            <v>432</v>
          </cell>
          <cell r="F15">
            <v>0</v>
          </cell>
          <cell r="J15">
            <v>0</v>
          </cell>
          <cell r="N15">
            <v>47760.12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T15">
            <v>0</v>
          </cell>
        </row>
        <row r="16">
          <cell r="C16">
            <v>432</v>
          </cell>
          <cell r="F16">
            <v>0</v>
          </cell>
          <cell r="J16">
            <v>-0.96000000000000008</v>
          </cell>
          <cell r="N16">
            <v>61007.4</v>
          </cell>
          <cell r="O16">
            <v>-41.7</v>
          </cell>
          <cell r="P16">
            <v>0</v>
          </cell>
          <cell r="R16">
            <v>-1.6200000000000614</v>
          </cell>
          <cell r="S16">
            <v>0</v>
          </cell>
          <cell r="T16">
            <v>0</v>
          </cell>
        </row>
        <row r="17">
          <cell r="C17">
            <v>432</v>
          </cell>
          <cell r="F17">
            <v>21</v>
          </cell>
          <cell r="J17">
            <v>0</v>
          </cell>
          <cell r="N17">
            <v>56305.440359999993</v>
          </cell>
          <cell r="O17">
            <v>0</v>
          </cell>
          <cell r="P17">
            <v>9975</v>
          </cell>
          <cell r="R17">
            <v>0</v>
          </cell>
          <cell r="S17">
            <v>0</v>
          </cell>
          <cell r="T17">
            <v>-4899.3900000000003</v>
          </cell>
        </row>
        <row r="18">
          <cell r="C18">
            <v>432</v>
          </cell>
          <cell r="F18">
            <v>9</v>
          </cell>
          <cell r="J18">
            <v>0</v>
          </cell>
          <cell r="N18">
            <v>56273.94000000001</v>
          </cell>
          <cell r="O18">
            <v>0</v>
          </cell>
          <cell r="P18">
            <v>4275</v>
          </cell>
          <cell r="R18">
            <v>-475.20000000000061</v>
          </cell>
          <cell r="S18">
            <v>0</v>
          </cell>
          <cell r="T18">
            <v>-1741.6799999999998</v>
          </cell>
        </row>
        <row r="19">
          <cell r="C19">
            <v>432</v>
          </cell>
          <cell r="F19">
            <v>0</v>
          </cell>
          <cell r="J19">
            <v>0</v>
          </cell>
          <cell r="N19">
            <v>49997.700000000004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  <cell r="T19">
            <v>0</v>
          </cell>
        </row>
        <row r="20">
          <cell r="C20">
            <v>306</v>
          </cell>
          <cell r="F20">
            <v>0</v>
          </cell>
          <cell r="J20">
            <v>0</v>
          </cell>
          <cell r="N20">
            <v>32064.3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C21">
            <v>288</v>
          </cell>
          <cell r="F21">
            <v>0</v>
          </cell>
          <cell r="J21">
            <v>0</v>
          </cell>
          <cell r="N21">
            <v>27019.079999999994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  <cell r="T21">
            <v>0</v>
          </cell>
        </row>
        <row r="25">
          <cell r="C25">
            <v>288</v>
          </cell>
          <cell r="F25">
            <v>0</v>
          </cell>
          <cell r="J25">
            <v>0</v>
          </cell>
          <cell r="N25">
            <v>27061.199999999997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C26">
            <v>324</v>
          </cell>
          <cell r="F26">
            <v>99</v>
          </cell>
          <cell r="J26">
            <v>0</v>
          </cell>
          <cell r="N26">
            <v>30680.819999999996</v>
          </cell>
          <cell r="O26">
            <v>0</v>
          </cell>
          <cell r="P26">
            <v>47025</v>
          </cell>
          <cell r="R26">
            <v>0</v>
          </cell>
          <cell r="S26">
            <v>0</v>
          </cell>
          <cell r="T26">
            <v>-26466.090000000004</v>
          </cell>
        </row>
        <row r="27">
          <cell r="C27">
            <v>432</v>
          </cell>
          <cell r="F27">
            <v>128</v>
          </cell>
          <cell r="J27">
            <v>0</v>
          </cell>
          <cell r="N27">
            <v>42279.839999999997</v>
          </cell>
          <cell r="O27">
            <v>0</v>
          </cell>
          <cell r="P27">
            <v>41600</v>
          </cell>
          <cell r="R27">
            <v>0</v>
          </cell>
          <cell r="S27">
            <v>0</v>
          </cell>
          <cell r="T27">
            <v>-9666.86</v>
          </cell>
        </row>
        <row r="28">
          <cell r="C28">
            <v>432</v>
          </cell>
          <cell r="F28">
            <v>39</v>
          </cell>
          <cell r="J28">
            <v>0</v>
          </cell>
          <cell r="N28">
            <v>42887.16</v>
          </cell>
          <cell r="O28">
            <v>0</v>
          </cell>
          <cell r="P28">
            <v>12675</v>
          </cell>
          <cell r="R28">
            <v>-346.68000000000006</v>
          </cell>
          <cell r="S28">
            <v>0</v>
          </cell>
          <cell r="T28">
            <v>-5865.96</v>
          </cell>
        </row>
        <row r="29">
          <cell r="C29">
            <v>432</v>
          </cell>
          <cell r="F29">
            <v>18</v>
          </cell>
          <cell r="J29">
            <v>0</v>
          </cell>
          <cell r="N29">
            <v>38800.080000000002</v>
          </cell>
          <cell r="O29">
            <v>0</v>
          </cell>
          <cell r="P29">
            <v>5850</v>
          </cell>
          <cell r="R29">
            <v>0</v>
          </cell>
          <cell r="S29">
            <v>0</v>
          </cell>
          <cell r="T29">
            <v>-2564.46</v>
          </cell>
        </row>
        <row r="30">
          <cell r="C30">
            <v>432</v>
          </cell>
          <cell r="F30">
            <v>12</v>
          </cell>
          <cell r="J30">
            <v>0</v>
          </cell>
          <cell r="N30">
            <v>34531.919999999998</v>
          </cell>
          <cell r="O30">
            <v>0</v>
          </cell>
          <cell r="P30">
            <v>6600</v>
          </cell>
          <cell r="R30">
            <v>0</v>
          </cell>
          <cell r="S30">
            <v>0</v>
          </cell>
          <cell r="T30">
            <v>-4992.12</v>
          </cell>
        </row>
        <row r="31">
          <cell r="C31">
            <v>432</v>
          </cell>
          <cell r="F31">
            <v>18</v>
          </cell>
          <cell r="J31">
            <v>0</v>
          </cell>
          <cell r="N31">
            <v>31352.94</v>
          </cell>
          <cell r="O31">
            <v>0</v>
          </cell>
          <cell r="P31">
            <v>9900</v>
          </cell>
          <cell r="R31">
            <v>0</v>
          </cell>
          <cell r="S31">
            <v>0</v>
          </cell>
          <cell r="T31">
            <v>-7488.18</v>
          </cell>
        </row>
        <row r="32">
          <cell r="C32">
            <v>432</v>
          </cell>
          <cell r="F32">
            <v>24</v>
          </cell>
          <cell r="J32">
            <v>0</v>
          </cell>
          <cell r="N32">
            <v>30936.42</v>
          </cell>
          <cell r="O32">
            <v>0</v>
          </cell>
          <cell r="P32">
            <v>13200</v>
          </cell>
          <cell r="R32">
            <v>0</v>
          </cell>
          <cell r="S32">
            <v>0</v>
          </cell>
          <cell r="T32">
            <v>-7132.74</v>
          </cell>
        </row>
        <row r="33">
          <cell r="C33">
            <v>432</v>
          </cell>
          <cell r="F33">
            <v>92</v>
          </cell>
          <cell r="J33">
            <v>0</v>
          </cell>
          <cell r="N33">
            <v>29525.219999999994</v>
          </cell>
          <cell r="O33">
            <v>0</v>
          </cell>
          <cell r="P33">
            <v>50600</v>
          </cell>
          <cell r="R33">
            <v>0</v>
          </cell>
          <cell r="S33">
            <v>0</v>
          </cell>
          <cell r="T33">
            <v>-27085.94</v>
          </cell>
        </row>
        <row r="34">
          <cell r="C34">
            <v>432</v>
          </cell>
          <cell r="F34">
            <v>181</v>
          </cell>
          <cell r="J34">
            <v>0</v>
          </cell>
          <cell r="N34">
            <v>31525.379999999997</v>
          </cell>
          <cell r="O34">
            <v>0</v>
          </cell>
          <cell r="P34">
            <v>99550</v>
          </cell>
          <cell r="R34">
            <v>0</v>
          </cell>
          <cell r="S34">
            <v>0</v>
          </cell>
          <cell r="T34">
            <v>-59298.410000000011</v>
          </cell>
        </row>
        <row r="35">
          <cell r="C35">
            <v>432</v>
          </cell>
          <cell r="F35">
            <v>245</v>
          </cell>
          <cell r="J35">
            <v>0</v>
          </cell>
          <cell r="N35">
            <v>40603.32</v>
          </cell>
          <cell r="O35">
            <v>0</v>
          </cell>
          <cell r="P35">
            <v>134750</v>
          </cell>
          <cell r="R35">
            <v>0</v>
          </cell>
          <cell r="S35">
            <v>0</v>
          </cell>
          <cell r="T35">
            <v>-69193.490000000005</v>
          </cell>
        </row>
        <row r="36">
          <cell r="C36">
            <v>432</v>
          </cell>
          <cell r="F36">
            <v>143</v>
          </cell>
          <cell r="J36">
            <v>0</v>
          </cell>
          <cell r="N36">
            <v>44540.460000000014</v>
          </cell>
          <cell r="O36">
            <v>0</v>
          </cell>
          <cell r="P36">
            <v>78650</v>
          </cell>
          <cell r="R36">
            <v>0</v>
          </cell>
          <cell r="S36">
            <v>0</v>
          </cell>
          <cell r="T36">
            <v>-38297.750000000007</v>
          </cell>
        </row>
        <row r="37">
          <cell r="C37">
            <v>432</v>
          </cell>
          <cell r="F37">
            <v>67</v>
          </cell>
          <cell r="J37">
            <v>0</v>
          </cell>
          <cell r="N37">
            <v>31678.92</v>
          </cell>
          <cell r="O37">
            <v>0</v>
          </cell>
          <cell r="P37">
            <v>36850</v>
          </cell>
          <cell r="R37">
            <v>0</v>
          </cell>
          <cell r="S37">
            <v>0</v>
          </cell>
          <cell r="T37">
            <v>-19241.599999999999</v>
          </cell>
        </row>
        <row r="38">
          <cell r="C38">
            <v>414</v>
          </cell>
          <cell r="F38">
            <v>15</v>
          </cell>
          <cell r="J38">
            <v>18</v>
          </cell>
          <cell r="N38">
            <v>35227.800000000003</v>
          </cell>
          <cell r="O38">
            <v>1442.16</v>
          </cell>
          <cell r="P38">
            <v>8250</v>
          </cell>
          <cell r="R38">
            <v>0</v>
          </cell>
          <cell r="S38">
            <v>0</v>
          </cell>
          <cell r="T38">
            <v>-4491.51</v>
          </cell>
        </row>
        <row r="39">
          <cell r="C39">
            <v>432</v>
          </cell>
          <cell r="F39">
            <v>279</v>
          </cell>
          <cell r="J39">
            <v>-4.43</v>
          </cell>
          <cell r="N39">
            <v>45259.020000000004</v>
          </cell>
          <cell r="O39">
            <v>-509.98160000000001</v>
          </cell>
          <cell r="P39">
            <v>153450</v>
          </cell>
          <cell r="R39">
            <v>0</v>
          </cell>
          <cell r="S39">
            <v>0</v>
          </cell>
          <cell r="T39">
            <v>-75305.91</v>
          </cell>
        </row>
        <row r="40">
          <cell r="C40">
            <v>432</v>
          </cell>
          <cell r="F40">
            <v>323</v>
          </cell>
          <cell r="J40">
            <v>0</v>
          </cell>
          <cell r="N40">
            <v>45519.839999999997</v>
          </cell>
          <cell r="O40">
            <v>0</v>
          </cell>
          <cell r="P40">
            <v>177650</v>
          </cell>
          <cell r="R40">
            <v>0</v>
          </cell>
          <cell r="S40">
            <v>0</v>
          </cell>
          <cell r="T40">
            <v>-89036.99</v>
          </cell>
        </row>
        <row r="41">
          <cell r="C41">
            <v>175.66</v>
          </cell>
          <cell r="F41">
            <v>119</v>
          </cell>
          <cell r="J41">
            <v>0</v>
          </cell>
          <cell r="N41">
            <v>26349</v>
          </cell>
          <cell r="O41">
            <v>0</v>
          </cell>
          <cell r="P41">
            <v>65450</v>
          </cell>
          <cell r="R41">
            <v>0</v>
          </cell>
          <cell r="S41">
            <v>0</v>
          </cell>
          <cell r="T41">
            <v>-34916.35</v>
          </cell>
        </row>
        <row r="42">
          <cell r="C42">
            <v>234.64</v>
          </cell>
          <cell r="F42">
            <v>176</v>
          </cell>
          <cell r="J42">
            <v>118.66</v>
          </cell>
          <cell r="N42">
            <v>35196</v>
          </cell>
          <cell r="O42">
            <v>17799</v>
          </cell>
          <cell r="P42">
            <v>96800</v>
          </cell>
          <cell r="R42">
            <v>-0.50920000000000132</v>
          </cell>
          <cell r="S42">
            <v>0</v>
          </cell>
          <cell r="T42">
            <v>-50941.08</v>
          </cell>
        </row>
        <row r="43">
          <cell r="C43">
            <v>72</v>
          </cell>
          <cell r="F43">
            <v>72</v>
          </cell>
          <cell r="J43">
            <v>0</v>
          </cell>
          <cell r="N43">
            <v>10780.92</v>
          </cell>
          <cell r="O43">
            <v>0</v>
          </cell>
          <cell r="P43">
            <v>39600</v>
          </cell>
          <cell r="R43">
            <v>0</v>
          </cell>
          <cell r="S43">
            <v>0</v>
          </cell>
          <cell r="T43">
            <v>-20661.12</v>
          </cell>
        </row>
        <row r="44">
          <cell r="C44">
            <v>432</v>
          </cell>
          <cell r="F44">
            <v>37</v>
          </cell>
          <cell r="J44">
            <v>0</v>
          </cell>
          <cell r="N44">
            <v>58606.919999999984</v>
          </cell>
          <cell r="O44">
            <v>0</v>
          </cell>
          <cell r="P44">
            <v>20350</v>
          </cell>
          <cell r="R44">
            <v>-744.29999999999939</v>
          </cell>
          <cell r="S44">
            <v>0</v>
          </cell>
          <cell r="T44">
            <v>-8839.5999999999985</v>
          </cell>
        </row>
        <row r="45">
          <cell r="C45">
            <v>342</v>
          </cell>
          <cell r="F45">
            <v>0</v>
          </cell>
          <cell r="J45">
            <v>0</v>
          </cell>
          <cell r="N45">
            <v>37385.279999999999</v>
          </cell>
          <cell r="O45">
            <v>0</v>
          </cell>
          <cell r="P45">
            <v>0</v>
          </cell>
          <cell r="R45">
            <v>-93.779999999999632</v>
          </cell>
          <cell r="S45">
            <v>0</v>
          </cell>
          <cell r="T45">
            <v>0</v>
          </cell>
        </row>
        <row r="46">
          <cell r="C46">
            <v>234</v>
          </cell>
          <cell r="F46">
            <v>66</v>
          </cell>
          <cell r="J46">
            <v>144</v>
          </cell>
          <cell r="N46">
            <v>22804.559999999998</v>
          </cell>
          <cell r="O46">
            <v>9521.82</v>
          </cell>
          <cell r="P46">
            <v>36300</v>
          </cell>
          <cell r="R46">
            <v>-96.660000000000082</v>
          </cell>
          <cell r="S46">
            <v>0</v>
          </cell>
          <cell r="T46">
            <v>-14299.159999999998</v>
          </cell>
        </row>
        <row r="47">
          <cell r="C47">
            <v>108</v>
          </cell>
          <cell r="F47">
            <v>45</v>
          </cell>
          <cell r="J47">
            <v>288</v>
          </cell>
          <cell r="N47">
            <v>12152.16</v>
          </cell>
          <cell r="O47">
            <v>23946.12</v>
          </cell>
          <cell r="P47">
            <v>24750</v>
          </cell>
          <cell r="R47">
            <v>0</v>
          </cell>
          <cell r="S47">
            <v>0</v>
          </cell>
          <cell r="T47">
            <v>-6299.54</v>
          </cell>
        </row>
        <row r="48">
          <cell r="C48">
            <v>396</v>
          </cell>
          <cell r="F48">
            <v>84</v>
          </cell>
          <cell r="J48">
            <v>36</v>
          </cell>
          <cell r="N48">
            <v>21507.299999999996</v>
          </cell>
          <cell r="O48">
            <v>2775.24</v>
          </cell>
          <cell r="P48">
            <v>46200</v>
          </cell>
          <cell r="R48">
            <v>0</v>
          </cell>
          <cell r="S48">
            <v>0</v>
          </cell>
          <cell r="T48">
            <v>-16851.3</v>
          </cell>
        </row>
        <row r="49">
          <cell r="C49">
            <v>414</v>
          </cell>
          <cell r="F49">
            <v>229</v>
          </cell>
          <cell r="J49">
            <v>0</v>
          </cell>
          <cell r="N49">
            <v>36191.51999999999</v>
          </cell>
          <cell r="O49">
            <v>0</v>
          </cell>
          <cell r="P49">
            <v>125950</v>
          </cell>
          <cell r="R49">
            <v>0</v>
          </cell>
          <cell r="S49">
            <v>0</v>
          </cell>
          <cell r="T49">
            <v>-47119.280000000006</v>
          </cell>
        </row>
        <row r="50">
          <cell r="C50">
            <v>270</v>
          </cell>
          <cell r="F50">
            <v>87</v>
          </cell>
          <cell r="J50">
            <v>0</v>
          </cell>
          <cell r="N50">
            <v>17032.14</v>
          </cell>
          <cell r="O50">
            <v>0</v>
          </cell>
          <cell r="P50">
            <v>47850</v>
          </cell>
          <cell r="R50">
            <v>0</v>
          </cell>
          <cell r="S50">
            <v>0</v>
          </cell>
          <cell r="T50">
            <v>-18314.780000000002</v>
          </cell>
        </row>
        <row r="51">
          <cell r="C51">
            <v>307.29999999999995</v>
          </cell>
          <cell r="F51">
            <v>36</v>
          </cell>
          <cell r="J51">
            <v>124.70000000000002</v>
          </cell>
          <cell r="N51">
            <v>31883.30999999999</v>
          </cell>
          <cell r="O51">
            <v>9424.5138000000006</v>
          </cell>
          <cell r="P51">
            <v>19800</v>
          </cell>
          <cell r="R51">
            <v>0</v>
          </cell>
          <cell r="S51">
            <v>0</v>
          </cell>
          <cell r="T51">
            <v>-8814.24</v>
          </cell>
        </row>
        <row r="52">
          <cell r="C52">
            <v>144</v>
          </cell>
          <cell r="F52">
            <v>12</v>
          </cell>
          <cell r="J52">
            <v>0</v>
          </cell>
          <cell r="N52">
            <v>17715.599999999999</v>
          </cell>
          <cell r="O52">
            <v>0</v>
          </cell>
          <cell r="P52">
            <v>6600</v>
          </cell>
          <cell r="R52">
            <v>-234.72000000000011</v>
          </cell>
          <cell r="S52">
            <v>0</v>
          </cell>
          <cell r="T52">
            <v>-2890.2000000000003</v>
          </cell>
        </row>
        <row r="53">
          <cell r="C53">
            <v>56.89</v>
          </cell>
          <cell r="F53">
            <v>79</v>
          </cell>
          <cell r="J53">
            <v>339.11</v>
          </cell>
          <cell r="N53">
            <v>3043.9349999999999</v>
          </cell>
          <cell r="O53">
            <v>32068.177299999996</v>
          </cell>
          <cell r="P53">
            <v>43450</v>
          </cell>
          <cell r="R53">
            <v>0</v>
          </cell>
          <cell r="S53">
            <v>0</v>
          </cell>
          <cell r="T53">
            <v>-19027.150000000001</v>
          </cell>
        </row>
        <row r="54">
          <cell r="C54">
            <v>180</v>
          </cell>
          <cell r="F54">
            <v>60</v>
          </cell>
          <cell r="J54">
            <v>18</v>
          </cell>
          <cell r="N54">
            <v>3613.6800000000003</v>
          </cell>
          <cell r="O54">
            <v>1214.46</v>
          </cell>
          <cell r="P54">
            <v>33000</v>
          </cell>
          <cell r="R54">
            <v>0</v>
          </cell>
          <cell r="S54">
            <v>0</v>
          </cell>
          <cell r="T54">
            <v>-14653.8</v>
          </cell>
        </row>
        <row r="55">
          <cell r="C55">
            <v>198</v>
          </cell>
          <cell r="F55">
            <v>202</v>
          </cell>
          <cell r="J55">
            <v>216</v>
          </cell>
          <cell r="N55">
            <v>19679.400000000001</v>
          </cell>
          <cell r="O55">
            <v>15499.619999999999</v>
          </cell>
          <cell r="P55">
            <v>111100</v>
          </cell>
          <cell r="R55">
            <v>0</v>
          </cell>
          <cell r="S55">
            <v>0</v>
          </cell>
          <cell r="T55">
            <v>-60220.24000000002</v>
          </cell>
        </row>
        <row r="59">
          <cell r="C59">
            <v>196</v>
          </cell>
          <cell r="F59">
            <v>257</v>
          </cell>
          <cell r="J59">
            <v>236</v>
          </cell>
          <cell r="N59">
            <v>18738</v>
          </cell>
          <cell r="O59">
            <v>22206.560000000001</v>
          </cell>
          <cell r="P59">
            <v>89950</v>
          </cell>
          <cell r="R59">
            <v>0</v>
          </cell>
          <cell r="S59">
            <v>0</v>
          </cell>
          <cell r="T59">
            <v>-13122.30999999999</v>
          </cell>
        </row>
        <row r="60">
          <cell r="C60">
            <v>288</v>
          </cell>
          <cell r="F60">
            <v>221</v>
          </cell>
          <cell r="J60">
            <v>126</v>
          </cell>
          <cell r="N60">
            <v>33156</v>
          </cell>
          <cell r="O60">
            <v>13794.66</v>
          </cell>
          <cell r="P60">
            <v>77350</v>
          </cell>
          <cell r="R60">
            <v>0</v>
          </cell>
          <cell r="S60">
            <v>0</v>
          </cell>
          <cell r="T60">
            <v>-14586.54</v>
          </cell>
        </row>
        <row r="61">
          <cell r="C61">
            <v>270</v>
          </cell>
          <cell r="F61">
            <v>30</v>
          </cell>
          <cell r="J61">
            <v>162</v>
          </cell>
          <cell r="N61">
            <v>5938.92</v>
          </cell>
          <cell r="O61">
            <v>10450.439999999999</v>
          </cell>
          <cell r="P61">
            <v>10500</v>
          </cell>
          <cell r="R61">
            <v>-325.08000000000004</v>
          </cell>
          <cell r="S61">
            <v>0</v>
          </cell>
          <cell r="T61">
            <v>-4318.5</v>
          </cell>
        </row>
        <row r="62">
          <cell r="C62">
            <v>0</v>
          </cell>
          <cell r="F62">
            <v>0</v>
          </cell>
          <cell r="J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C63">
            <v>0</v>
          </cell>
          <cell r="F63">
            <v>0</v>
          </cell>
          <cell r="J63">
            <v>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C64">
            <v>0</v>
          </cell>
          <cell r="F64">
            <v>0</v>
          </cell>
          <cell r="J64">
            <v>0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T64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1"/>
  <sheetViews>
    <sheetView tabSelected="1" topLeftCell="A5" zoomScaleNormal="100" workbookViewId="0">
      <pane ySplit="3" topLeftCell="A8" activePane="bottomLeft" state="frozen"/>
      <selection activeCell="A5" sqref="A5"/>
      <selection pane="bottomLeft" activeCell="P45" sqref="P45"/>
    </sheetView>
  </sheetViews>
  <sheetFormatPr defaultRowHeight="12.95" customHeight="1" x14ac:dyDescent="0.2"/>
  <cols>
    <col min="1" max="1" width="9.140625" style="23"/>
    <col min="2" max="2" width="12" customWidth="1"/>
    <col min="3" max="3" width="3" customWidth="1"/>
    <col min="4" max="4" width="14.42578125" style="8" customWidth="1"/>
    <col min="5" max="5" width="2.28515625" customWidth="1"/>
    <col min="6" max="6" width="13.140625" customWidth="1"/>
    <col min="7" max="7" width="3.28515625" style="16" customWidth="1"/>
    <col min="8" max="8" width="10.28515625" customWidth="1"/>
    <col min="9" max="9" width="3" customWidth="1"/>
    <col min="10" max="10" width="13.28515625" customWidth="1"/>
    <col min="11" max="11" width="2.7109375" customWidth="1"/>
    <col min="12" max="12" width="14.140625" customWidth="1"/>
  </cols>
  <sheetData>
    <row r="1" spans="1:16" ht="15" customHeight="1" x14ac:dyDescent="0.2">
      <c r="B1" s="26" t="s">
        <v>12</v>
      </c>
      <c r="C1" s="26"/>
      <c r="D1" s="27"/>
      <c r="E1" s="26"/>
      <c r="F1" s="26"/>
    </row>
    <row r="2" spans="1:16" ht="15" customHeight="1" x14ac:dyDescent="0.2">
      <c r="B2" s="26" t="s">
        <v>13</v>
      </c>
      <c r="C2" s="26"/>
      <c r="D2" s="27"/>
      <c r="E2" s="26"/>
      <c r="F2" s="26"/>
    </row>
    <row r="3" spans="1:16" ht="15" customHeight="1" x14ac:dyDescent="0.2"/>
    <row r="4" spans="1:16" ht="15" customHeight="1" x14ac:dyDescent="0.2"/>
    <row r="5" spans="1:16" ht="15" customHeight="1" x14ac:dyDescent="0.2">
      <c r="B5" s="1" t="s">
        <v>14</v>
      </c>
      <c r="C5" s="2"/>
      <c r="D5" s="19"/>
      <c r="F5" s="3"/>
      <c r="H5" s="4" t="s">
        <v>4</v>
      </c>
      <c r="J5" s="3"/>
      <c r="L5" s="3"/>
    </row>
    <row r="6" spans="1:16" ht="15" customHeight="1" x14ac:dyDescent="0.2">
      <c r="B6" s="5" t="s">
        <v>5</v>
      </c>
      <c r="C6" s="5"/>
      <c r="D6" s="20" t="s">
        <v>6</v>
      </c>
      <c r="E6" s="5"/>
      <c r="F6" s="7" t="s">
        <v>7</v>
      </c>
      <c r="G6" s="17"/>
      <c r="H6" s="5" t="s">
        <v>8</v>
      </c>
      <c r="I6" s="5"/>
      <c r="J6" s="6" t="s">
        <v>6</v>
      </c>
      <c r="K6" s="5"/>
      <c r="L6" s="6" t="s">
        <v>9</v>
      </c>
    </row>
    <row r="7" spans="1:16" ht="15" customHeight="1" x14ac:dyDescent="0.2">
      <c r="B7" s="5" t="s">
        <v>10</v>
      </c>
      <c r="C7" s="5"/>
      <c r="D7" s="20"/>
      <c r="E7" s="5"/>
      <c r="F7" s="6"/>
      <c r="G7" s="17"/>
      <c r="H7" s="5" t="s">
        <v>10</v>
      </c>
      <c r="I7" s="5"/>
      <c r="J7" s="6"/>
      <c r="K7" s="5"/>
      <c r="L7" s="6"/>
    </row>
    <row r="8" spans="1:16" ht="15" customHeight="1" x14ac:dyDescent="0.2">
      <c r="A8" s="31">
        <v>36874</v>
      </c>
      <c r="B8" s="16">
        <f>'[1]DOE Daily'!$C4+'[1]DOE Daily'!J4</f>
        <v>702</v>
      </c>
      <c r="C8" s="17"/>
      <c r="D8" s="32">
        <f>'[1]DOE Daily'!$N4+'[1]DOE Daily'!$O4</f>
        <v>147949.38</v>
      </c>
      <c r="E8" s="16"/>
      <c r="F8" s="32">
        <f>'[1]DOE Daily'!$R4+'[1]DOE Daily'!$S4</f>
        <v>0</v>
      </c>
      <c r="H8" s="16">
        <f>'[1]DOE Daily'!$F4</f>
        <v>116</v>
      </c>
      <c r="I8" s="16"/>
      <c r="J8" s="32">
        <f>'[1]DOE Daily'!$P4</f>
        <v>120000</v>
      </c>
      <c r="K8" s="32"/>
      <c r="L8" s="32">
        <f>'[1]DOE Daily'!$T4</f>
        <v>-72642.84</v>
      </c>
    </row>
    <row r="9" spans="1:16" ht="15" customHeight="1" x14ac:dyDescent="0.2">
      <c r="A9" s="31">
        <v>36875</v>
      </c>
      <c r="B9" s="16">
        <f>'[1]DOE Daily'!$C5+'[1]DOE Daily'!J5</f>
        <v>648.30999999999995</v>
      </c>
      <c r="C9" s="16"/>
      <c r="D9" s="32">
        <f>'[1]DOE Daily'!$N5+'[1]DOE Daily'!$O5</f>
        <v>119623.01999999999</v>
      </c>
      <c r="E9" s="16"/>
      <c r="F9" s="32">
        <f>'[1]DOE Daily'!$R5+'[1]DOE Daily'!$S5</f>
        <v>-6997.3200000000015</v>
      </c>
      <c r="H9" s="16">
        <f>'[1]DOE Daily'!$F5</f>
        <v>63</v>
      </c>
      <c r="I9" s="16"/>
      <c r="J9" s="32">
        <f>'[1]DOE Daily'!$P5</f>
        <v>50400</v>
      </c>
      <c r="K9" s="32"/>
      <c r="L9" s="32">
        <f>'[1]DOE Daily'!$T5</f>
        <v>-26393.4</v>
      </c>
    </row>
    <row r="10" spans="1:16" ht="15" customHeight="1" x14ac:dyDescent="0.2">
      <c r="A10" s="31">
        <v>36876</v>
      </c>
      <c r="B10" s="16">
        <f>'[1]DOE Daily'!$C6+'[1]DOE Daily'!J6</f>
        <v>448.88</v>
      </c>
      <c r="C10" s="16"/>
      <c r="D10" s="32">
        <f>'[1]DOE Daily'!$N6+'[1]DOE Daily'!$O6</f>
        <v>68291.534799999994</v>
      </c>
      <c r="E10" s="16"/>
      <c r="F10" s="32">
        <f>'[1]DOE Daily'!$R6+'[1]DOE Daily'!$S6</f>
        <v>-826.43279999999993</v>
      </c>
      <c r="H10" s="16">
        <f>'[1]DOE Daily'!$F6</f>
        <v>122</v>
      </c>
      <c r="I10" s="16"/>
      <c r="J10" s="32">
        <f>'[1]DOE Daily'!$P6</f>
        <v>57950</v>
      </c>
      <c r="K10" s="32"/>
      <c r="L10" s="32">
        <f>'[1]DOE Daily'!$T6</f>
        <v>-30430.09</v>
      </c>
    </row>
    <row r="11" spans="1:16" ht="15" customHeight="1" x14ac:dyDescent="0.2">
      <c r="A11" s="31">
        <v>36877</v>
      </c>
      <c r="B11" s="16">
        <f>'[1]DOE Daily'!$C7+'[1]DOE Daily'!J7</f>
        <v>266.32</v>
      </c>
      <c r="C11" s="16"/>
      <c r="D11" s="32">
        <f>'[1]DOE Daily'!$N7+'[1]DOE Daily'!$O7</f>
        <v>40492.539999999994</v>
      </c>
      <c r="E11" s="16"/>
      <c r="F11" s="32">
        <f>'[1]DOE Daily'!$R7+'[1]DOE Daily'!$S7</f>
        <v>-1509.2999999999995</v>
      </c>
      <c r="H11" s="16">
        <f>'[1]DOE Daily'!$F7</f>
        <v>47</v>
      </c>
      <c r="I11" s="16"/>
      <c r="J11" s="32">
        <f>'[1]DOE Daily'!$P7</f>
        <v>22325</v>
      </c>
      <c r="K11" s="32"/>
      <c r="L11" s="32">
        <f>'[1]DOE Daily'!$T7</f>
        <v>-6785.2100000000009</v>
      </c>
    </row>
    <row r="12" spans="1:16" ht="15" customHeight="1" x14ac:dyDescent="0.2">
      <c r="A12" s="31">
        <v>36878</v>
      </c>
      <c r="B12" s="16">
        <f>'[1]DOE Daily'!$C8+'[1]DOE Daily'!J8</f>
        <v>512.11</v>
      </c>
      <c r="C12" s="16"/>
      <c r="D12" s="32">
        <f>'[1]DOE Daily'!$N8+'[1]DOE Daily'!$O8</f>
        <v>75692.800000000003</v>
      </c>
      <c r="E12" s="16"/>
      <c r="F12" s="32">
        <f>'[1]DOE Daily'!$R8+'[1]DOE Daily'!$S8</f>
        <v>-2503.6200000000003</v>
      </c>
      <c r="H12" s="16">
        <f>'[1]DOE Daily'!$F8</f>
        <v>186</v>
      </c>
      <c r="I12" s="16"/>
      <c r="J12" s="32">
        <f>'[1]DOE Daily'!$P8</f>
        <v>88350</v>
      </c>
      <c r="K12" s="32"/>
      <c r="L12" s="32">
        <f>'[1]DOE Daily'!$T8</f>
        <v>-34520.43</v>
      </c>
      <c r="P12" s="16"/>
    </row>
    <row r="13" spans="1:16" ht="15" customHeight="1" x14ac:dyDescent="0.2">
      <c r="A13" s="31">
        <v>36879</v>
      </c>
      <c r="B13" s="16">
        <f>'[1]DOE Daily'!$C9+'[1]DOE Daily'!J9</f>
        <v>504</v>
      </c>
      <c r="C13" s="16"/>
      <c r="D13" s="32">
        <f>'[1]DOE Daily'!$N9+'[1]DOE Daily'!$O9</f>
        <v>79192.616399999999</v>
      </c>
      <c r="E13" s="16"/>
      <c r="F13" s="32">
        <f>'[1]DOE Daily'!$R9+'[1]DOE Daily'!$S9</f>
        <v>-1541.8799999999999</v>
      </c>
      <c r="H13" s="16">
        <f>'[1]DOE Daily'!$F9</f>
        <v>188</v>
      </c>
      <c r="I13" s="16"/>
      <c r="J13" s="32">
        <f>'[1]DOE Daily'!$P9</f>
        <v>89300</v>
      </c>
      <c r="K13" s="32"/>
      <c r="L13" s="32">
        <f>'[1]DOE Daily'!$T9</f>
        <v>-20495.490000000002</v>
      </c>
    </row>
    <row r="14" spans="1:16" ht="15" customHeight="1" x14ac:dyDescent="0.2">
      <c r="A14" s="24">
        <v>36880</v>
      </c>
      <c r="B14" s="14">
        <f>'[1]DOE Daily'!$C10+'[1]DOE Daily'!J10</f>
        <v>648</v>
      </c>
      <c r="C14" s="14"/>
      <c r="D14" s="15">
        <f>'[1]DOE Daily'!$N10+'[1]DOE Daily'!$O10</f>
        <v>121965.48</v>
      </c>
      <c r="E14" s="14"/>
      <c r="F14" s="15">
        <f>'[1]DOE Daily'!$R10+'[1]DOE Daily'!$S10</f>
        <v>-5335.2000000000007</v>
      </c>
      <c r="G14" s="37"/>
      <c r="H14" s="14">
        <f>'[1]DOE Daily'!$F10</f>
        <v>0</v>
      </c>
      <c r="I14" s="14"/>
      <c r="J14" s="15">
        <f>'[1]DOE Daily'!$P10</f>
        <v>0</v>
      </c>
      <c r="K14" s="15"/>
      <c r="L14" s="15">
        <f>'[1]DOE Daily'!$T10</f>
        <v>0</v>
      </c>
    </row>
    <row r="15" spans="1:16" ht="15" customHeight="1" x14ac:dyDescent="0.2">
      <c r="A15" s="24">
        <v>36881</v>
      </c>
      <c r="B15" s="14">
        <f>'[1]DOE Daily'!$C11+'[1]DOE Daily'!J11</f>
        <v>432</v>
      </c>
      <c r="C15" s="14"/>
      <c r="D15" s="15">
        <f>'[1]DOE Daily'!$N11+'[1]DOE Daily'!$O11</f>
        <v>77381.10000000002</v>
      </c>
      <c r="E15" s="14"/>
      <c r="F15" s="15">
        <f>'[1]DOE Daily'!$R11+'[1]DOE Daily'!$S11</f>
        <v>-2013.6599999999992</v>
      </c>
      <c r="G15" s="37"/>
      <c r="H15" s="14">
        <f>'[1]DOE Daily'!$F11</f>
        <v>97</v>
      </c>
      <c r="I15" s="14"/>
      <c r="J15" s="15">
        <f>'[1]DOE Daily'!$P11</f>
        <v>46075</v>
      </c>
      <c r="K15" s="15"/>
      <c r="L15" s="15">
        <f>'[1]DOE Daily'!$T11</f>
        <v>-22950.67</v>
      </c>
    </row>
    <row r="16" spans="1:16" ht="15" customHeight="1" x14ac:dyDescent="0.2">
      <c r="A16" s="24">
        <v>36882</v>
      </c>
      <c r="B16" s="14">
        <f>'[1]DOE Daily'!$C12+'[1]DOE Daily'!J12</f>
        <v>432</v>
      </c>
      <c r="C16" s="14"/>
      <c r="D16" s="15">
        <f>'[1]DOE Daily'!$N12+'[1]DOE Daily'!$O12</f>
        <v>65233.62</v>
      </c>
      <c r="E16" s="14"/>
      <c r="F16" s="15">
        <f>'[1]DOE Daily'!$R12+'[1]DOE Daily'!$S12</f>
        <v>0</v>
      </c>
      <c r="H16" s="14">
        <f>'[1]DOE Daily'!$F12</f>
        <v>32</v>
      </c>
      <c r="I16" s="14"/>
      <c r="J16" s="15">
        <f>'[1]DOE Daily'!$P12</f>
        <v>15200</v>
      </c>
      <c r="K16" s="15"/>
      <c r="L16" s="15">
        <f>'[1]DOE Daily'!$T12</f>
        <v>-7579.7400000000007</v>
      </c>
    </row>
    <row r="17" spans="1:12" ht="15" customHeight="1" x14ac:dyDescent="0.2">
      <c r="A17" s="24">
        <v>36883</v>
      </c>
      <c r="B17" s="14">
        <f>'[1]DOE Daily'!$C13+'[1]DOE Daily'!J13</f>
        <v>432</v>
      </c>
      <c r="C17" s="14"/>
      <c r="D17" s="15">
        <f>'[1]DOE Daily'!$N13+'[1]DOE Daily'!$O13</f>
        <v>73236.781619999994</v>
      </c>
      <c r="E17" s="14"/>
      <c r="F17" s="15">
        <f>'[1]DOE Daily'!$R13+'[1]DOE Daily'!$S13</f>
        <v>-2039.2209000000014</v>
      </c>
      <c r="G17" s="37"/>
      <c r="H17" s="14">
        <f>'[1]DOE Daily'!$F13</f>
        <v>4</v>
      </c>
      <c r="I17" s="14"/>
      <c r="J17" s="15">
        <f>'[1]DOE Daily'!$P13</f>
        <v>1900</v>
      </c>
      <c r="K17" s="15"/>
      <c r="L17" s="15">
        <f>'[1]DOE Daily'!$T13</f>
        <v>-931.44</v>
      </c>
    </row>
    <row r="18" spans="1:12" ht="15" customHeight="1" x14ac:dyDescent="0.2">
      <c r="A18" s="24">
        <v>36884</v>
      </c>
      <c r="B18" s="14">
        <f>'[1]DOE Daily'!$C14+'[1]DOE Daily'!J14</f>
        <v>432</v>
      </c>
      <c r="C18" s="14"/>
      <c r="D18" s="15">
        <f>'[1]DOE Daily'!$N14+'[1]DOE Daily'!$O14</f>
        <v>58797.900179999997</v>
      </c>
      <c r="E18" s="14"/>
      <c r="F18" s="15">
        <f>'[1]DOE Daily'!$R14+'[1]DOE Daily'!$S14</f>
        <v>0</v>
      </c>
      <c r="G18" s="37"/>
      <c r="H18" s="14">
        <f>'[1]DOE Daily'!$F14</f>
        <v>0</v>
      </c>
      <c r="I18" s="14"/>
      <c r="J18" s="15">
        <f>'[1]DOE Daily'!$P14</f>
        <v>0</v>
      </c>
      <c r="K18" s="15"/>
      <c r="L18" s="15">
        <f>'[1]DOE Daily'!$T14</f>
        <v>0</v>
      </c>
    </row>
    <row r="19" spans="1:12" ht="15" customHeight="1" x14ac:dyDescent="0.2">
      <c r="A19" s="24">
        <v>36885</v>
      </c>
      <c r="B19" s="14">
        <f>'[1]DOE Daily'!$C15+'[1]DOE Daily'!J15</f>
        <v>432</v>
      </c>
      <c r="C19" s="14"/>
      <c r="D19" s="15">
        <f>'[1]DOE Daily'!$N15+'[1]DOE Daily'!$O15</f>
        <v>47760.12</v>
      </c>
      <c r="E19" s="14"/>
      <c r="F19" s="15">
        <f>'[1]DOE Daily'!$R15+'[1]DOE Daily'!$S15</f>
        <v>0</v>
      </c>
      <c r="H19" s="14">
        <f>'[1]DOE Daily'!$F15</f>
        <v>0</v>
      </c>
      <c r="I19" s="14"/>
      <c r="J19" s="15">
        <f>'[1]DOE Daily'!$P15</f>
        <v>0</v>
      </c>
      <c r="K19" s="15"/>
      <c r="L19" s="15">
        <f>'[1]DOE Daily'!$T15</f>
        <v>0</v>
      </c>
    </row>
    <row r="20" spans="1:12" ht="15" customHeight="1" x14ac:dyDescent="0.2">
      <c r="A20" s="24">
        <v>36886</v>
      </c>
      <c r="B20" s="14">
        <f>'[1]DOE Daily'!$C16+'[1]DOE Daily'!J16</f>
        <v>431.04</v>
      </c>
      <c r="C20" s="14"/>
      <c r="D20" s="15">
        <f>'[1]DOE Daily'!$N16+'[1]DOE Daily'!$O16</f>
        <v>60965.700000000004</v>
      </c>
      <c r="E20" s="14"/>
      <c r="F20" s="15">
        <f>'[1]DOE Daily'!$R16+'[1]DOE Daily'!$S16</f>
        <v>-1.6200000000000614</v>
      </c>
      <c r="H20" s="14">
        <f>'[1]DOE Daily'!$F16</f>
        <v>0</v>
      </c>
      <c r="I20" s="14"/>
      <c r="J20" s="15">
        <f>'[1]DOE Daily'!$P16</f>
        <v>0</v>
      </c>
      <c r="K20" s="15"/>
      <c r="L20" s="15">
        <f>'[1]DOE Daily'!$T16</f>
        <v>0</v>
      </c>
    </row>
    <row r="21" spans="1:12" ht="15" customHeight="1" x14ac:dyDescent="0.2">
      <c r="A21" s="24">
        <v>36887</v>
      </c>
      <c r="B21" s="14">
        <f>'[1]DOE Daily'!$C17+'[1]DOE Daily'!J17</f>
        <v>432</v>
      </c>
      <c r="C21" s="14"/>
      <c r="D21" s="15">
        <f>'[1]DOE Daily'!$N17+'[1]DOE Daily'!$O17</f>
        <v>56305.440359999993</v>
      </c>
      <c r="E21" s="14"/>
      <c r="F21" s="15">
        <f>'[1]DOE Daily'!$R17+'[1]DOE Daily'!$S17</f>
        <v>0</v>
      </c>
      <c r="H21" s="14">
        <f>'[1]DOE Daily'!$F17</f>
        <v>21</v>
      </c>
      <c r="I21" s="14"/>
      <c r="J21" s="15">
        <f>'[1]DOE Daily'!$P17</f>
        <v>9975</v>
      </c>
      <c r="K21" s="15"/>
      <c r="L21" s="15">
        <f>'[1]DOE Daily'!$T17</f>
        <v>-4899.3900000000003</v>
      </c>
    </row>
    <row r="22" spans="1:12" ht="15" customHeight="1" x14ac:dyDescent="0.2">
      <c r="A22" s="24">
        <v>36888</v>
      </c>
      <c r="B22" s="14">
        <f>'[1]DOE Daily'!$C18+'[1]DOE Daily'!J18</f>
        <v>432</v>
      </c>
      <c r="C22" s="14"/>
      <c r="D22" s="15">
        <f>'[1]DOE Daily'!$N18+'[1]DOE Daily'!$O18</f>
        <v>56273.94000000001</v>
      </c>
      <c r="E22" s="14"/>
      <c r="F22" s="15">
        <f>'[1]DOE Daily'!$R18+'[1]DOE Daily'!$S18</f>
        <v>-475.20000000000061</v>
      </c>
      <c r="H22" s="14">
        <f>'[1]DOE Daily'!$F18</f>
        <v>9</v>
      </c>
      <c r="I22" s="14"/>
      <c r="J22" s="15">
        <f>'[1]DOE Daily'!$P18</f>
        <v>4275</v>
      </c>
      <c r="K22" s="15"/>
      <c r="L22" s="15">
        <f>'[1]DOE Daily'!$T18</f>
        <v>-1741.6799999999998</v>
      </c>
    </row>
    <row r="23" spans="1:12" ht="15" customHeight="1" x14ac:dyDescent="0.2">
      <c r="A23" s="23">
        <v>36889</v>
      </c>
      <c r="B23">
        <f>'[1]DOE Daily'!$C19+'[1]DOE Daily'!J19</f>
        <v>432</v>
      </c>
      <c r="D23" s="8">
        <f>'[1]DOE Daily'!$N19+'[1]DOE Daily'!$O19</f>
        <v>49997.700000000004</v>
      </c>
      <c r="F23" s="8">
        <f>'[1]DOE Daily'!$R19+'[1]DOE Daily'!$S19</f>
        <v>0</v>
      </c>
      <c r="H23">
        <f>'[1]DOE Daily'!$F19</f>
        <v>0</v>
      </c>
      <c r="J23" s="8">
        <f>'[1]DOE Daily'!$P19</f>
        <v>0</v>
      </c>
      <c r="K23" s="8"/>
      <c r="L23" s="8">
        <f>'[1]DOE Daily'!$T19</f>
        <v>0</v>
      </c>
    </row>
    <row r="24" spans="1:12" ht="15" customHeight="1" x14ac:dyDescent="0.2">
      <c r="A24" s="23">
        <v>36890</v>
      </c>
      <c r="B24">
        <f>'[1]DOE Daily'!$C20+'[1]DOE Daily'!J20</f>
        <v>306</v>
      </c>
      <c r="D24" s="8">
        <f>'[1]DOE Daily'!$N20+'[1]DOE Daily'!$O20</f>
        <v>32064.3</v>
      </c>
      <c r="F24" s="8">
        <f>'[1]DOE Daily'!$R20+'[1]DOE Daily'!$S20</f>
        <v>0</v>
      </c>
      <c r="H24">
        <f>'[1]DOE Daily'!$F20</f>
        <v>0</v>
      </c>
      <c r="J24" s="8">
        <f>'[1]DOE Daily'!$P20</f>
        <v>0</v>
      </c>
      <c r="K24" s="8"/>
      <c r="L24" s="8">
        <f>'[1]DOE Daily'!$T20</f>
        <v>0</v>
      </c>
    </row>
    <row r="25" spans="1:12" ht="15" customHeight="1" x14ac:dyDescent="0.2">
      <c r="A25" s="23">
        <v>36891</v>
      </c>
      <c r="B25">
        <f>'[1]DOE Daily'!$C21+'[1]DOE Daily'!J21</f>
        <v>288</v>
      </c>
      <c r="D25" s="8">
        <f>'[1]DOE Daily'!$N21+'[1]DOE Daily'!$O21</f>
        <v>27019.079999999994</v>
      </c>
      <c r="F25" s="8">
        <f>'[1]DOE Daily'!$R21+'[1]DOE Daily'!$S21</f>
        <v>0</v>
      </c>
      <c r="H25">
        <f>'[1]DOE Daily'!$F21</f>
        <v>0</v>
      </c>
      <c r="J25" s="8">
        <f>'[1]DOE Daily'!$P21</f>
        <v>0</v>
      </c>
      <c r="K25" s="8"/>
      <c r="L25" s="8">
        <f>'[1]DOE Daily'!$T21</f>
        <v>0</v>
      </c>
    </row>
    <row r="26" spans="1:12" ht="15" customHeight="1" x14ac:dyDescent="0.2">
      <c r="A26" s="23" t="s">
        <v>3</v>
      </c>
      <c r="B26">
        <f>SUM(B8:B25)</f>
        <v>8210.66</v>
      </c>
      <c r="D26" s="3">
        <f t="shared" ref="D26:L26" si="0">SUM(D8:D25)</f>
        <v>1258243.0533599998</v>
      </c>
      <c r="E26">
        <f t="shared" si="0"/>
        <v>0</v>
      </c>
      <c r="F26" s="3">
        <f t="shared" si="0"/>
        <v>-23243.453700000002</v>
      </c>
      <c r="G26"/>
      <c r="H26">
        <f t="shared" si="0"/>
        <v>885</v>
      </c>
      <c r="J26" s="3">
        <f t="shared" si="0"/>
        <v>505750</v>
      </c>
      <c r="K26">
        <f t="shared" si="0"/>
        <v>0</v>
      </c>
      <c r="L26" s="3">
        <f t="shared" si="0"/>
        <v>-229370.37999999995</v>
      </c>
    </row>
    <row r="27" spans="1:12" ht="15" customHeight="1" x14ac:dyDescent="0.2">
      <c r="F27" s="8"/>
      <c r="J27" s="8"/>
      <c r="K27" s="8"/>
      <c r="L27" s="8"/>
    </row>
    <row r="28" spans="1:12" ht="15" customHeight="1" x14ac:dyDescent="0.2">
      <c r="F28" s="8"/>
      <c r="J28" s="8"/>
      <c r="K28" s="8"/>
      <c r="L28" s="8"/>
    </row>
    <row r="29" spans="1:12" ht="15" customHeight="1" x14ac:dyDescent="0.2">
      <c r="A29" s="23">
        <v>36892</v>
      </c>
      <c r="B29">
        <f>'[1]DOE Daily'!$C25+'[1]DOE Daily'!J25</f>
        <v>288</v>
      </c>
      <c r="D29" s="8">
        <f>'[1]DOE Daily'!$N25+'[1]DOE Daily'!$O25</f>
        <v>27061.199999999997</v>
      </c>
      <c r="F29" s="8">
        <f>'[1]DOE Daily'!$R25+'[1]DOE Daily'!$S25</f>
        <v>0</v>
      </c>
      <c r="H29">
        <f>'[1]DOE Daily'!$F25</f>
        <v>0</v>
      </c>
      <c r="J29" s="8">
        <f>'[1]DOE Daily'!$P25</f>
        <v>0</v>
      </c>
      <c r="K29" s="8"/>
      <c r="L29" s="8">
        <f>'[1]DOE Daily'!$T25</f>
        <v>0</v>
      </c>
    </row>
    <row r="30" spans="1:12" ht="15" customHeight="1" x14ac:dyDescent="0.2">
      <c r="A30" s="24">
        <v>36893</v>
      </c>
      <c r="B30" s="14">
        <f>'[1]DOE Daily'!$C26+'[1]DOE Daily'!J26</f>
        <v>324</v>
      </c>
      <c r="C30" s="14"/>
      <c r="D30" s="15">
        <f>'[1]DOE Daily'!$N26+'[1]DOE Daily'!$O26</f>
        <v>30680.819999999996</v>
      </c>
      <c r="E30" s="14"/>
      <c r="F30" s="15">
        <f>'[1]DOE Daily'!$R26+'[1]DOE Daily'!$S26</f>
        <v>0</v>
      </c>
      <c r="H30" s="14">
        <f>'[1]DOE Daily'!$F26</f>
        <v>99</v>
      </c>
      <c r="I30" s="14"/>
      <c r="J30" s="15">
        <f>'[1]DOE Daily'!$P26</f>
        <v>47025</v>
      </c>
      <c r="K30" s="15"/>
      <c r="L30" s="15">
        <f>'[1]DOE Daily'!$T26</f>
        <v>-26466.090000000004</v>
      </c>
    </row>
    <row r="31" spans="1:12" ht="15" customHeight="1" x14ac:dyDescent="0.2">
      <c r="A31" s="23">
        <v>36894</v>
      </c>
      <c r="B31">
        <f>'[1]DOE Daily'!$C27+'[1]DOE Daily'!J27</f>
        <v>432</v>
      </c>
      <c r="D31" s="8">
        <f>'[1]DOE Daily'!$N27+'[1]DOE Daily'!$O27</f>
        <v>42279.839999999997</v>
      </c>
      <c r="F31" s="8">
        <f>'[1]DOE Daily'!$R27+'[1]DOE Daily'!$S27</f>
        <v>0</v>
      </c>
      <c r="H31">
        <f>'[1]DOE Daily'!$F27</f>
        <v>128</v>
      </c>
      <c r="J31" s="8">
        <f>'[1]DOE Daily'!$P27</f>
        <v>41600</v>
      </c>
      <c r="K31" s="8"/>
      <c r="L31" s="8">
        <f>'[1]DOE Daily'!$T27</f>
        <v>-9666.86</v>
      </c>
    </row>
    <row r="32" spans="1:12" ht="15" customHeight="1" x14ac:dyDescent="0.2">
      <c r="A32" s="23">
        <v>36895</v>
      </c>
      <c r="B32">
        <f>'[1]DOE Daily'!$C28+'[1]DOE Daily'!J28</f>
        <v>432</v>
      </c>
      <c r="D32" s="8">
        <f>'[1]DOE Daily'!$N28+'[1]DOE Daily'!$O28</f>
        <v>42887.16</v>
      </c>
      <c r="F32" s="8">
        <f>'[1]DOE Daily'!$R28+'[1]DOE Daily'!$S28</f>
        <v>-346.68000000000006</v>
      </c>
      <c r="H32">
        <f>'[1]DOE Daily'!$F28</f>
        <v>39</v>
      </c>
      <c r="J32" s="8">
        <f>'[1]DOE Daily'!$P28</f>
        <v>12675</v>
      </c>
      <c r="K32" s="8"/>
      <c r="L32" s="8">
        <f>'[1]DOE Daily'!$T28</f>
        <v>-5865.96</v>
      </c>
    </row>
    <row r="33" spans="1:12" ht="15" customHeight="1" x14ac:dyDescent="0.2">
      <c r="A33" s="23">
        <v>36896</v>
      </c>
      <c r="B33">
        <f>'[1]DOE Daily'!$C29+'[1]DOE Daily'!J29</f>
        <v>432</v>
      </c>
      <c r="D33" s="8">
        <f>'[1]DOE Daily'!$N29+'[1]DOE Daily'!$O29</f>
        <v>38800.080000000002</v>
      </c>
      <c r="F33" s="8">
        <f>'[1]DOE Daily'!$R29+'[1]DOE Daily'!$S29</f>
        <v>0</v>
      </c>
      <c r="H33">
        <f>'[1]DOE Daily'!$F29</f>
        <v>18</v>
      </c>
      <c r="J33" s="8">
        <f>'[1]DOE Daily'!$P29</f>
        <v>5850</v>
      </c>
      <c r="K33" s="8"/>
      <c r="L33" s="8">
        <f>'[1]DOE Daily'!$T29</f>
        <v>-2564.46</v>
      </c>
    </row>
    <row r="34" spans="1:12" ht="15" customHeight="1" x14ac:dyDescent="0.2">
      <c r="A34" s="23">
        <v>36897</v>
      </c>
      <c r="B34">
        <f>'[1]DOE Daily'!$C30+'[1]DOE Daily'!J30</f>
        <v>432</v>
      </c>
      <c r="D34" s="8">
        <f>'[1]DOE Daily'!$N30+'[1]DOE Daily'!$O30</f>
        <v>34531.919999999998</v>
      </c>
      <c r="F34" s="8">
        <f>'[1]DOE Daily'!$R30+'[1]DOE Daily'!$S30</f>
        <v>0</v>
      </c>
      <c r="H34">
        <f>'[1]DOE Daily'!$F30</f>
        <v>12</v>
      </c>
      <c r="J34" s="8">
        <f>'[1]DOE Daily'!$P30</f>
        <v>6600</v>
      </c>
      <c r="K34" s="8"/>
      <c r="L34" s="8">
        <f>'[1]DOE Daily'!$T30</f>
        <v>-4992.12</v>
      </c>
    </row>
    <row r="35" spans="1:12" ht="15" customHeight="1" x14ac:dyDescent="0.2">
      <c r="A35" s="23">
        <v>36898</v>
      </c>
      <c r="B35">
        <f>'[1]DOE Daily'!$C31+'[1]DOE Daily'!J31</f>
        <v>432</v>
      </c>
      <c r="D35" s="8">
        <f>'[1]DOE Daily'!$N31+'[1]DOE Daily'!$O31</f>
        <v>31352.94</v>
      </c>
      <c r="F35" s="8">
        <f>'[1]DOE Daily'!$R31+'[1]DOE Daily'!$S31</f>
        <v>0</v>
      </c>
      <c r="H35">
        <f>'[1]DOE Daily'!$F31</f>
        <v>18</v>
      </c>
      <c r="J35" s="8">
        <f>'[1]DOE Daily'!$P31</f>
        <v>9900</v>
      </c>
      <c r="K35" s="8"/>
      <c r="L35" s="8">
        <f>'[1]DOE Daily'!$T31</f>
        <v>-7488.18</v>
      </c>
    </row>
    <row r="36" spans="1:12" ht="15" customHeight="1" x14ac:dyDescent="0.2">
      <c r="A36" s="23">
        <v>36899</v>
      </c>
      <c r="B36">
        <f>'[1]DOE Daily'!$C32+'[1]DOE Daily'!J32</f>
        <v>432</v>
      </c>
      <c r="D36" s="8">
        <f>'[1]DOE Daily'!$N32+'[1]DOE Daily'!$O32</f>
        <v>30936.42</v>
      </c>
      <c r="F36" s="8">
        <f>'[1]DOE Daily'!$R32+'[1]DOE Daily'!$S32</f>
        <v>0</v>
      </c>
      <c r="H36">
        <f>'[1]DOE Daily'!$F32</f>
        <v>24</v>
      </c>
      <c r="J36" s="8">
        <f>'[1]DOE Daily'!$P32</f>
        <v>13200</v>
      </c>
      <c r="K36" s="8"/>
      <c r="L36" s="8">
        <f>'[1]DOE Daily'!$T32</f>
        <v>-7132.74</v>
      </c>
    </row>
    <row r="37" spans="1:12" ht="15" customHeight="1" x14ac:dyDescent="0.2">
      <c r="A37" s="24">
        <v>36900</v>
      </c>
      <c r="B37" s="14">
        <f>'[1]DOE Daily'!$C33+'[1]DOE Daily'!J33</f>
        <v>432</v>
      </c>
      <c r="C37" s="14"/>
      <c r="D37" s="15">
        <f>'[1]DOE Daily'!$N33+'[1]DOE Daily'!$O33</f>
        <v>29525.219999999994</v>
      </c>
      <c r="E37" s="14"/>
      <c r="F37" s="15">
        <f>'[1]DOE Daily'!$R33+'[1]DOE Daily'!$S33</f>
        <v>0</v>
      </c>
      <c r="G37" s="37"/>
      <c r="H37" s="14">
        <f>'[1]DOE Daily'!$F33</f>
        <v>92</v>
      </c>
      <c r="I37" s="14"/>
      <c r="J37" s="15">
        <f>'[1]DOE Daily'!$P33</f>
        <v>50600</v>
      </c>
      <c r="K37" s="15"/>
      <c r="L37" s="15">
        <f>'[1]DOE Daily'!$T33</f>
        <v>-27085.94</v>
      </c>
    </row>
    <row r="38" spans="1:12" ht="15" customHeight="1" x14ac:dyDescent="0.2">
      <c r="A38" s="23">
        <v>36901</v>
      </c>
      <c r="B38">
        <f>'[1]DOE Daily'!$C34+'[1]DOE Daily'!J34</f>
        <v>432</v>
      </c>
      <c r="D38" s="8">
        <f>'[1]DOE Daily'!$N34+'[1]DOE Daily'!$O34</f>
        <v>31525.379999999997</v>
      </c>
      <c r="F38" s="8">
        <f>'[1]DOE Daily'!$R34+'[1]DOE Daily'!$S34</f>
        <v>0</v>
      </c>
      <c r="H38">
        <f>'[1]DOE Daily'!$F34</f>
        <v>181</v>
      </c>
      <c r="J38" s="8">
        <f>'[1]DOE Daily'!$P34</f>
        <v>99550</v>
      </c>
      <c r="K38" s="8"/>
      <c r="L38" s="8">
        <f>'[1]DOE Daily'!$T34</f>
        <v>-59298.410000000011</v>
      </c>
    </row>
    <row r="39" spans="1:12" ht="15" customHeight="1" x14ac:dyDescent="0.2">
      <c r="A39" s="23">
        <v>36902</v>
      </c>
      <c r="B39">
        <f>'[1]DOE Daily'!$C35+'[1]DOE Daily'!J35</f>
        <v>432</v>
      </c>
      <c r="D39" s="8">
        <f>'[1]DOE Daily'!$N35+'[1]DOE Daily'!$O35</f>
        <v>40603.32</v>
      </c>
      <c r="F39" s="8">
        <f>'[1]DOE Daily'!$R35+'[1]DOE Daily'!$S35</f>
        <v>0</v>
      </c>
      <c r="H39">
        <f>'[1]DOE Daily'!$F35</f>
        <v>245</v>
      </c>
      <c r="J39" s="8">
        <f>'[1]DOE Daily'!$P35</f>
        <v>134750</v>
      </c>
      <c r="K39" s="8"/>
      <c r="L39" s="8">
        <f>'[1]DOE Daily'!$T35</f>
        <v>-69193.490000000005</v>
      </c>
    </row>
    <row r="40" spans="1:12" ht="15" customHeight="1" x14ac:dyDescent="0.2">
      <c r="A40" s="24">
        <v>36903</v>
      </c>
      <c r="B40" s="14">
        <f>'[1]DOE Daily'!$C36+'[1]DOE Daily'!J36</f>
        <v>432</v>
      </c>
      <c r="C40" s="14"/>
      <c r="D40" s="15">
        <f>'[1]DOE Daily'!$N36+'[1]DOE Daily'!$O36</f>
        <v>44540.460000000014</v>
      </c>
      <c r="E40" s="14"/>
      <c r="F40" s="15">
        <f>'[1]DOE Daily'!$R36+'[1]DOE Daily'!$S36</f>
        <v>0</v>
      </c>
      <c r="H40" s="14">
        <f>'[1]DOE Daily'!$F36</f>
        <v>143</v>
      </c>
      <c r="I40" s="14"/>
      <c r="J40" s="15">
        <f>'[1]DOE Daily'!$P36</f>
        <v>78650</v>
      </c>
      <c r="K40" s="15"/>
      <c r="L40" s="15">
        <f>'[1]DOE Daily'!$T36</f>
        <v>-38297.750000000007</v>
      </c>
    </row>
    <row r="41" spans="1:12" ht="15" customHeight="1" x14ac:dyDescent="0.2">
      <c r="A41" s="23">
        <v>36904</v>
      </c>
      <c r="B41">
        <f>'[1]DOE Daily'!$C37+'[1]DOE Daily'!J37</f>
        <v>432</v>
      </c>
      <c r="D41" s="8">
        <f>'[1]DOE Daily'!$N37+'[1]DOE Daily'!$O37</f>
        <v>31678.92</v>
      </c>
      <c r="F41" s="8">
        <f>'[1]DOE Daily'!$R37+'[1]DOE Daily'!$S37</f>
        <v>0</v>
      </c>
      <c r="H41">
        <f>'[1]DOE Daily'!$F37</f>
        <v>67</v>
      </c>
      <c r="J41" s="8">
        <f>'[1]DOE Daily'!$P37</f>
        <v>36850</v>
      </c>
      <c r="K41" s="8"/>
      <c r="L41" s="8">
        <f>'[1]DOE Daily'!$T37</f>
        <v>-19241.599999999999</v>
      </c>
    </row>
    <row r="42" spans="1:12" ht="15" customHeight="1" x14ac:dyDescent="0.2">
      <c r="A42" s="23">
        <v>36905</v>
      </c>
      <c r="B42">
        <f>'[1]DOE Daily'!$C38+'[1]DOE Daily'!J38</f>
        <v>432</v>
      </c>
      <c r="D42" s="8">
        <f>'[1]DOE Daily'!$N38+'[1]DOE Daily'!$O38</f>
        <v>36669.960000000006</v>
      </c>
      <c r="F42" s="8">
        <f>'[1]DOE Daily'!$R38+'[1]DOE Daily'!$S38</f>
        <v>0</v>
      </c>
      <c r="H42">
        <f>'[1]DOE Daily'!$F38</f>
        <v>15</v>
      </c>
      <c r="J42" s="8">
        <f>'[1]DOE Daily'!$P38</f>
        <v>8250</v>
      </c>
      <c r="K42" s="8"/>
      <c r="L42" s="8">
        <f>'[1]DOE Daily'!$T38</f>
        <v>-4491.51</v>
      </c>
    </row>
    <row r="43" spans="1:12" ht="15" customHeight="1" x14ac:dyDescent="0.2">
      <c r="A43" s="23">
        <v>36906</v>
      </c>
      <c r="B43">
        <f>'[1]DOE Daily'!$C39+'[1]DOE Daily'!J39</f>
        <v>427.57</v>
      </c>
      <c r="D43" s="8">
        <f>'[1]DOE Daily'!$N39+'[1]DOE Daily'!$O39</f>
        <v>44749.038400000005</v>
      </c>
      <c r="F43" s="8">
        <f>'[1]DOE Daily'!$R39+'[1]DOE Daily'!$S39</f>
        <v>0</v>
      </c>
      <c r="H43">
        <f>'[1]DOE Daily'!$F39</f>
        <v>279</v>
      </c>
      <c r="J43" s="8">
        <f>'[1]DOE Daily'!$P39</f>
        <v>153450</v>
      </c>
      <c r="K43" s="8"/>
      <c r="L43" s="8">
        <f>'[1]DOE Daily'!$T39</f>
        <v>-75305.91</v>
      </c>
    </row>
    <row r="44" spans="1:12" ht="15" customHeight="1" x14ac:dyDescent="0.2">
      <c r="A44" s="24">
        <v>36907</v>
      </c>
      <c r="B44" s="14">
        <f>'[1]DOE Daily'!$C40+'[1]DOE Daily'!J40</f>
        <v>432</v>
      </c>
      <c r="C44" s="14"/>
      <c r="D44" s="15">
        <f>'[1]DOE Daily'!$N40+'[1]DOE Daily'!$O40</f>
        <v>45519.839999999997</v>
      </c>
      <c r="E44" s="14"/>
      <c r="F44" s="15">
        <f>'[1]DOE Daily'!$R40+'[1]DOE Daily'!$S40</f>
        <v>0</v>
      </c>
      <c r="H44" s="14">
        <f>'[1]DOE Daily'!$F40</f>
        <v>323</v>
      </c>
      <c r="I44" s="14"/>
      <c r="J44" s="15">
        <f>'[1]DOE Daily'!$P40</f>
        <v>177650</v>
      </c>
      <c r="K44" s="15"/>
      <c r="L44" s="15">
        <f>'[1]DOE Daily'!$T40</f>
        <v>-89036.99</v>
      </c>
    </row>
    <row r="45" spans="1:12" ht="15" customHeight="1" x14ac:dyDescent="0.2">
      <c r="A45" s="24">
        <v>36908</v>
      </c>
      <c r="B45" s="14">
        <f>'[1]DOE Daily'!$C41+'[1]DOE Daily'!J41</f>
        <v>175.66</v>
      </c>
      <c r="C45" s="14"/>
      <c r="D45" s="15">
        <f>'[1]DOE Daily'!$N41+'[1]DOE Daily'!$O41</f>
        <v>26349</v>
      </c>
      <c r="E45" s="14"/>
      <c r="F45" s="15">
        <f>'[1]DOE Daily'!$R41+'[1]DOE Daily'!$S41</f>
        <v>0</v>
      </c>
      <c r="H45" s="14">
        <f>'[1]DOE Daily'!$F41</f>
        <v>119</v>
      </c>
      <c r="I45" s="14"/>
      <c r="J45" s="15">
        <f>'[1]DOE Daily'!$P41</f>
        <v>65450</v>
      </c>
      <c r="K45" s="15"/>
      <c r="L45" s="15">
        <f>'[1]DOE Daily'!$T41</f>
        <v>-34916.35</v>
      </c>
    </row>
    <row r="46" spans="1:12" ht="15" customHeight="1" x14ac:dyDescent="0.2">
      <c r="A46" s="24">
        <v>36909</v>
      </c>
      <c r="B46" s="14">
        <f>'[1]DOE Daily'!$C42+'[1]DOE Daily'!J42</f>
        <v>353.29999999999995</v>
      </c>
      <c r="C46" s="14"/>
      <c r="D46" s="15">
        <f>'[1]DOE Daily'!$N42+'[1]DOE Daily'!$O42</f>
        <v>52995</v>
      </c>
      <c r="E46" s="14"/>
      <c r="F46" s="15">
        <f>'[1]DOE Daily'!$R42+'[1]DOE Daily'!$S42</f>
        <v>-0.50920000000000132</v>
      </c>
      <c r="G46" s="28"/>
      <c r="H46" s="14">
        <f>'[1]DOE Daily'!$F42</f>
        <v>176</v>
      </c>
      <c r="I46" s="14"/>
      <c r="J46" s="15">
        <f>'[1]DOE Daily'!$P42</f>
        <v>96800</v>
      </c>
      <c r="K46" s="15"/>
      <c r="L46" s="15">
        <f>'[1]DOE Daily'!$T42</f>
        <v>-50941.08</v>
      </c>
    </row>
    <row r="47" spans="1:12" ht="15" customHeight="1" x14ac:dyDescent="0.2">
      <c r="A47" s="24">
        <v>36910</v>
      </c>
      <c r="B47" s="14">
        <f>'[1]DOE Daily'!$C43+'[1]DOE Daily'!J43</f>
        <v>72</v>
      </c>
      <c r="C47" s="14"/>
      <c r="D47" s="15">
        <f>'[1]DOE Daily'!$N43+'[1]DOE Daily'!$O43</f>
        <v>10780.92</v>
      </c>
      <c r="E47" s="14"/>
      <c r="F47" s="15">
        <f>'[1]DOE Daily'!$R43+'[1]DOE Daily'!$S43</f>
        <v>0</v>
      </c>
      <c r="H47" s="14">
        <f>'[1]DOE Daily'!$F43</f>
        <v>72</v>
      </c>
      <c r="I47" s="14"/>
      <c r="J47" s="15">
        <f>'[1]DOE Daily'!$P43</f>
        <v>39600</v>
      </c>
      <c r="K47" s="15"/>
      <c r="L47" s="15">
        <f>'[1]DOE Daily'!$T43</f>
        <v>-20661.12</v>
      </c>
    </row>
    <row r="48" spans="1:12" ht="15" customHeight="1" x14ac:dyDescent="0.2">
      <c r="A48" s="24">
        <v>36911</v>
      </c>
      <c r="B48" s="14">
        <f>'[1]DOE Daily'!$C44+'[1]DOE Daily'!J44</f>
        <v>432</v>
      </c>
      <c r="C48" s="14"/>
      <c r="D48" s="15">
        <f>'[1]DOE Daily'!$N44+'[1]DOE Daily'!$O44</f>
        <v>58606.919999999984</v>
      </c>
      <c r="E48" s="14"/>
      <c r="F48" s="15">
        <f>'[1]DOE Daily'!$R44+'[1]DOE Daily'!$S44</f>
        <v>-744.29999999999939</v>
      </c>
      <c r="H48" s="14">
        <f>'[1]DOE Daily'!$F44</f>
        <v>37</v>
      </c>
      <c r="I48" s="14"/>
      <c r="J48" s="15">
        <f>'[1]DOE Daily'!$P44</f>
        <v>20350</v>
      </c>
      <c r="K48" s="15"/>
      <c r="L48" s="15">
        <f>'[1]DOE Daily'!$T44</f>
        <v>-8839.5999999999985</v>
      </c>
    </row>
    <row r="49" spans="1:12" ht="15" customHeight="1" x14ac:dyDescent="0.2">
      <c r="A49" s="24">
        <v>36912</v>
      </c>
      <c r="B49" s="14">
        <f>'[1]DOE Daily'!$C45+'[1]DOE Daily'!J45</f>
        <v>342</v>
      </c>
      <c r="C49" s="14"/>
      <c r="D49" s="15">
        <f>'[1]DOE Daily'!$N45+'[1]DOE Daily'!$O45</f>
        <v>37385.279999999999</v>
      </c>
      <c r="E49" s="14"/>
      <c r="F49" s="15">
        <f>'[1]DOE Daily'!$R45+'[1]DOE Daily'!$S45</f>
        <v>-93.779999999999632</v>
      </c>
      <c r="H49" s="14">
        <f>'[1]DOE Daily'!$F45</f>
        <v>0</v>
      </c>
      <c r="I49" s="14"/>
      <c r="J49" s="15">
        <f>'[1]DOE Daily'!$P45</f>
        <v>0</v>
      </c>
      <c r="K49" s="15"/>
      <c r="L49" s="15">
        <f>'[1]DOE Daily'!$T45</f>
        <v>0</v>
      </c>
    </row>
    <row r="50" spans="1:12" ht="15" customHeight="1" x14ac:dyDescent="0.2">
      <c r="A50" s="24">
        <v>36913</v>
      </c>
      <c r="B50" s="14">
        <f>'[1]DOE Daily'!$C46+'[1]DOE Daily'!J46</f>
        <v>378</v>
      </c>
      <c r="C50" s="14"/>
      <c r="D50" s="15">
        <f>'[1]DOE Daily'!$N46+'[1]DOE Daily'!$O46</f>
        <v>32326.379999999997</v>
      </c>
      <c r="E50" s="14"/>
      <c r="F50" s="15">
        <f>'[1]DOE Daily'!$R46+'[1]DOE Daily'!$S46</f>
        <v>-96.660000000000082</v>
      </c>
      <c r="H50" s="14">
        <f>'[1]DOE Daily'!$F46</f>
        <v>66</v>
      </c>
      <c r="I50" s="14"/>
      <c r="J50" s="15">
        <f>'[1]DOE Daily'!$P46</f>
        <v>36300</v>
      </c>
      <c r="K50" s="15"/>
      <c r="L50" s="15">
        <f>'[1]DOE Daily'!$T46</f>
        <v>-14299.159999999998</v>
      </c>
    </row>
    <row r="51" spans="1:12" ht="15" customHeight="1" x14ac:dyDescent="0.2">
      <c r="A51" s="24">
        <v>36914</v>
      </c>
      <c r="B51" s="14">
        <f>'[1]DOE Daily'!$C47+'[1]DOE Daily'!J47</f>
        <v>396</v>
      </c>
      <c r="C51" s="14"/>
      <c r="D51" s="15">
        <f>'[1]DOE Daily'!$N47+'[1]DOE Daily'!$O47</f>
        <v>36098.28</v>
      </c>
      <c r="E51" s="14"/>
      <c r="F51" s="15">
        <f>'[1]DOE Daily'!$R47+'[1]DOE Daily'!$S47</f>
        <v>0</v>
      </c>
      <c r="H51" s="14">
        <f>'[1]DOE Daily'!$F47</f>
        <v>45</v>
      </c>
      <c r="I51" s="14"/>
      <c r="J51" s="15">
        <f>'[1]DOE Daily'!$P47</f>
        <v>24750</v>
      </c>
      <c r="K51" s="15"/>
      <c r="L51" s="15">
        <f>'[1]DOE Daily'!$T47</f>
        <v>-6299.54</v>
      </c>
    </row>
    <row r="52" spans="1:12" ht="15" customHeight="1" x14ac:dyDescent="0.2">
      <c r="A52" s="24">
        <v>36915</v>
      </c>
      <c r="B52" s="14">
        <f>'[1]DOE Daily'!$C48+'[1]DOE Daily'!J48</f>
        <v>432</v>
      </c>
      <c r="C52" s="14"/>
      <c r="D52" s="15">
        <f>'[1]DOE Daily'!$N48+'[1]DOE Daily'!$O48</f>
        <v>24282.539999999994</v>
      </c>
      <c r="E52" s="14"/>
      <c r="F52" s="15">
        <f>'[1]DOE Daily'!$R48+'[1]DOE Daily'!$S48</f>
        <v>0</v>
      </c>
      <c r="H52" s="14">
        <f>'[1]DOE Daily'!$F48</f>
        <v>84</v>
      </c>
      <c r="I52" s="14"/>
      <c r="J52" s="15">
        <f>'[1]DOE Daily'!$P48</f>
        <v>46200</v>
      </c>
      <c r="K52" s="15"/>
      <c r="L52" s="15">
        <f>'[1]DOE Daily'!$T48</f>
        <v>-16851.3</v>
      </c>
    </row>
    <row r="53" spans="1:12" ht="15" customHeight="1" x14ac:dyDescent="0.2">
      <c r="A53" s="24">
        <v>36916</v>
      </c>
      <c r="B53" s="14">
        <f>'[1]DOE Daily'!$C49+'[1]DOE Daily'!J49</f>
        <v>414</v>
      </c>
      <c r="C53" s="14"/>
      <c r="D53" s="15">
        <f>'[1]DOE Daily'!$N49+'[1]DOE Daily'!$O49</f>
        <v>36191.51999999999</v>
      </c>
      <c r="E53" s="14"/>
      <c r="F53" s="15">
        <f>'[1]DOE Daily'!$R49+'[1]DOE Daily'!$S49</f>
        <v>0</v>
      </c>
      <c r="H53" s="14">
        <f>'[1]DOE Daily'!$F49</f>
        <v>229</v>
      </c>
      <c r="I53" s="14"/>
      <c r="J53" s="15">
        <f>'[1]DOE Daily'!$P49</f>
        <v>125950</v>
      </c>
      <c r="K53" s="15"/>
      <c r="L53" s="15">
        <f>'[1]DOE Daily'!$T49</f>
        <v>-47119.280000000006</v>
      </c>
    </row>
    <row r="54" spans="1:12" ht="15" customHeight="1" x14ac:dyDescent="0.2">
      <c r="A54" s="24">
        <v>36917</v>
      </c>
      <c r="B54" s="14">
        <f>'[1]DOE Daily'!$C50+'[1]DOE Daily'!J50</f>
        <v>270</v>
      </c>
      <c r="C54" s="14"/>
      <c r="D54" s="15">
        <f>'[1]DOE Daily'!$N50+'[1]DOE Daily'!$O50</f>
        <v>17032.14</v>
      </c>
      <c r="E54" s="14"/>
      <c r="F54" s="15">
        <f>'[1]DOE Daily'!$R50+'[1]DOE Daily'!$S50</f>
        <v>0</v>
      </c>
      <c r="H54" s="14">
        <f>'[1]DOE Daily'!$F50</f>
        <v>87</v>
      </c>
      <c r="I54" s="14"/>
      <c r="J54" s="15">
        <f>'[1]DOE Daily'!$P50</f>
        <v>47850</v>
      </c>
      <c r="K54" s="15"/>
      <c r="L54" s="15">
        <f>'[1]DOE Daily'!$T50</f>
        <v>-18314.780000000002</v>
      </c>
    </row>
    <row r="55" spans="1:12" ht="15" customHeight="1" x14ac:dyDescent="0.2">
      <c r="A55" s="24">
        <v>36918</v>
      </c>
      <c r="B55" s="14">
        <f>'[1]DOE Daily'!$C51+'[1]DOE Daily'!J51</f>
        <v>432</v>
      </c>
      <c r="C55" s="14"/>
      <c r="D55" s="15">
        <f>'[1]DOE Daily'!$N51+'[1]DOE Daily'!$O51</f>
        <v>41307.823799999991</v>
      </c>
      <c r="E55" s="14"/>
      <c r="F55" s="15">
        <f>'[1]DOE Daily'!$R51+'[1]DOE Daily'!$S51</f>
        <v>0</v>
      </c>
      <c r="H55" s="14">
        <f>'[1]DOE Daily'!$F51</f>
        <v>36</v>
      </c>
      <c r="I55" s="14"/>
      <c r="J55" s="15">
        <f>'[1]DOE Daily'!$P51</f>
        <v>19800</v>
      </c>
      <c r="K55" s="15"/>
      <c r="L55" s="15">
        <f>'[1]DOE Daily'!$T51</f>
        <v>-8814.24</v>
      </c>
    </row>
    <row r="56" spans="1:12" ht="15" customHeight="1" x14ac:dyDescent="0.2">
      <c r="A56" s="24">
        <v>36919</v>
      </c>
      <c r="B56" s="14">
        <f>'[1]DOE Daily'!$C52+'[1]DOE Daily'!J52</f>
        <v>144</v>
      </c>
      <c r="C56" s="14"/>
      <c r="D56" s="15">
        <f>'[1]DOE Daily'!$N52+'[1]DOE Daily'!$O52</f>
        <v>17715.599999999999</v>
      </c>
      <c r="E56" s="14"/>
      <c r="F56" s="15">
        <f>'[1]DOE Daily'!$R52+'[1]DOE Daily'!$S52</f>
        <v>-234.72000000000011</v>
      </c>
      <c r="H56" s="14">
        <f>'[1]DOE Daily'!$F52</f>
        <v>12</v>
      </c>
      <c r="I56" s="14"/>
      <c r="J56" s="15">
        <f>'[1]DOE Daily'!$P52</f>
        <v>6600</v>
      </c>
      <c r="K56" s="15"/>
      <c r="L56" s="15">
        <f>'[1]DOE Daily'!$T52</f>
        <v>-2890.2000000000003</v>
      </c>
    </row>
    <row r="57" spans="1:12" ht="15" customHeight="1" x14ac:dyDescent="0.2">
      <c r="A57" s="24">
        <v>36920</v>
      </c>
      <c r="B57" s="14">
        <f>'[1]DOE Daily'!$C53+'[1]DOE Daily'!J53</f>
        <v>396</v>
      </c>
      <c r="C57" s="14"/>
      <c r="D57" s="15">
        <f>'[1]DOE Daily'!$N53+'[1]DOE Daily'!$O53</f>
        <v>35112.112299999993</v>
      </c>
      <c r="E57" s="14"/>
      <c r="F57" s="15">
        <f>'[1]DOE Daily'!$R53+'[1]DOE Daily'!$S53</f>
        <v>0</v>
      </c>
      <c r="H57" s="14">
        <f>'[1]DOE Daily'!$F53</f>
        <v>79</v>
      </c>
      <c r="I57" s="14"/>
      <c r="J57" s="15">
        <f>'[1]DOE Daily'!$P53</f>
        <v>43450</v>
      </c>
      <c r="K57" s="15"/>
      <c r="L57" s="15">
        <f>'[1]DOE Daily'!$T53</f>
        <v>-19027.150000000001</v>
      </c>
    </row>
    <row r="58" spans="1:12" ht="15" customHeight="1" x14ac:dyDescent="0.2">
      <c r="A58" s="24">
        <v>36921</v>
      </c>
      <c r="B58" s="14">
        <f>'[1]DOE Daily'!$C54+'[1]DOE Daily'!J54</f>
        <v>198</v>
      </c>
      <c r="C58" s="14"/>
      <c r="D58" s="15">
        <f>'[1]DOE Daily'!$N54+'[1]DOE Daily'!$O54</f>
        <v>4828.1400000000003</v>
      </c>
      <c r="E58" s="14"/>
      <c r="F58" s="15">
        <f>'[1]DOE Daily'!$R54+'[1]DOE Daily'!$S54</f>
        <v>0</v>
      </c>
      <c r="H58" s="14">
        <f>'[1]DOE Daily'!$F54</f>
        <v>60</v>
      </c>
      <c r="I58" s="14"/>
      <c r="J58" s="15">
        <f>'[1]DOE Daily'!$P54</f>
        <v>33000</v>
      </c>
      <c r="K58" s="15"/>
      <c r="L58" s="15">
        <f>'[1]DOE Daily'!$T54</f>
        <v>-14653.8</v>
      </c>
    </row>
    <row r="59" spans="1:12" ht="15" customHeight="1" x14ac:dyDescent="0.2">
      <c r="A59" s="24">
        <v>36922</v>
      </c>
      <c r="B59" s="14">
        <f>'[1]DOE Daily'!$C55+'[1]DOE Daily'!J55</f>
        <v>414</v>
      </c>
      <c r="C59" s="14"/>
      <c r="D59" s="15">
        <f>'[1]DOE Daily'!$N55+'[1]DOE Daily'!$O55</f>
        <v>35179.020000000004</v>
      </c>
      <c r="E59" s="14"/>
      <c r="F59" s="15">
        <f>'[1]DOE Daily'!$R55+'[1]DOE Daily'!$S55</f>
        <v>0</v>
      </c>
      <c r="H59" s="14">
        <f>'[1]DOE Daily'!$F55</f>
        <v>202</v>
      </c>
      <c r="I59" s="14"/>
      <c r="J59" s="15">
        <f>'[1]DOE Daily'!$P55</f>
        <v>111100</v>
      </c>
      <c r="K59" s="15"/>
      <c r="L59" s="15">
        <f>'[1]DOE Daily'!$T55</f>
        <v>-60220.24000000002</v>
      </c>
    </row>
    <row r="60" spans="1:12" ht="15" customHeight="1" x14ac:dyDescent="0.2">
      <c r="A60" s="23" t="s">
        <v>3</v>
      </c>
      <c r="B60" s="9">
        <f>SUM(B29:B59)</f>
        <v>11504.529999999999</v>
      </c>
      <c r="D60" s="8">
        <f>SUM(D29:D59)</f>
        <v>1049533.1945000002</v>
      </c>
      <c r="E60" s="10"/>
      <c r="F60" s="8">
        <f>SUM(F29:F59)</f>
        <v>-1516.6491999999994</v>
      </c>
      <c r="G60" s="18"/>
      <c r="H60" s="11">
        <f>SUM(H29:H59)</f>
        <v>2987</v>
      </c>
      <c r="I60" s="10"/>
      <c r="J60" s="8">
        <f>SUM(J29:J59)</f>
        <v>1593800</v>
      </c>
      <c r="K60" s="8"/>
      <c r="L60" s="8">
        <f>SUM(L29:L59)</f>
        <v>-769975.85000000009</v>
      </c>
    </row>
    <row r="61" spans="1:12" ht="15" customHeight="1" x14ac:dyDescent="0.2">
      <c r="F61" s="8"/>
      <c r="J61" s="8"/>
      <c r="K61" s="8"/>
      <c r="L61" s="8"/>
    </row>
    <row r="62" spans="1:12" ht="15" customHeight="1" x14ac:dyDescent="0.2">
      <c r="F62" s="8"/>
      <c r="J62" s="8"/>
      <c r="K62" s="8"/>
      <c r="L62" s="8"/>
    </row>
    <row r="63" spans="1:12" ht="15" customHeight="1" x14ac:dyDescent="0.2">
      <c r="A63" s="24">
        <v>36923</v>
      </c>
      <c r="B63" s="14">
        <f>'[1]DOE Daily'!$C59+'[1]DOE Daily'!J59</f>
        <v>432</v>
      </c>
      <c r="C63" s="14"/>
      <c r="D63" s="15">
        <f>'[1]DOE Daily'!$N59+'[1]DOE Daily'!$O59</f>
        <v>40944.559999999998</v>
      </c>
      <c r="E63" s="14"/>
      <c r="F63" s="15">
        <f>'[1]DOE Daily'!$R59+'[1]DOE Daily'!$S59</f>
        <v>0</v>
      </c>
      <c r="H63" s="14">
        <f>'[1]DOE Daily'!$F59</f>
        <v>257</v>
      </c>
      <c r="I63" s="14"/>
      <c r="J63" s="15">
        <f>'[1]DOE Daily'!$P59</f>
        <v>89950</v>
      </c>
      <c r="K63" s="15"/>
      <c r="L63" s="15">
        <f>'[1]DOE Daily'!$T59</f>
        <v>-13122.30999999999</v>
      </c>
    </row>
    <row r="64" spans="1:12" ht="15" customHeight="1" x14ac:dyDescent="0.2">
      <c r="A64" s="24">
        <v>36924</v>
      </c>
      <c r="B64" s="14">
        <f>'[1]DOE Daily'!$C60+'[1]DOE Daily'!J60</f>
        <v>414</v>
      </c>
      <c r="C64" s="14"/>
      <c r="D64" s="15">
        <f>'[1]DOE Daily'!$N60+'[1]DOE Daily'!$O60</f>
        <v>46950.66</v>
      </c>
      <c r="E64" s="14"/>
      <c r="F64" s="15">
        <f>'[1]DOE Daily'!$R60+'[1]DOE Daily'!$S60</f>
        <v>0</v>
      </c>
      <c r="H64" s="14">
        <f>'[1]DOE Daily'!$F60</f>
        <v>221</v>
      </c>
      <c r="I64" s="14"/>
      <c r="J64" s="15">
        <f>'[1]DOE Daily'!$P60</f>
        <v>77350</v>
      </c>
      <c r="K64" s="15"/>
      <c r="L64" s="15">
        <f>'[1]DOE Daily'!$T60</f>
        <v>-14586.54</v>
      </c>
    </row>
    <row r="65" spans="1:12" ht="15" customHeight="1" x14ac:dyDescent="0.2">
      <c r="A65" s="24">
        <v>36925</v>
      </c>
      <c r="B65" s="14">
        <f>'[1]DOE Daily'!$C61+'[1]DOE Daily'!J61</f>
        <v>432</v>
      </c>
      <c r="C65" s="14"/>
      <c r="D65" s="15">
        <f>'[1]DOE Daily'!$N61+'[1]DOE Daily'!$O61</f>
        <v>16389.36</v>
      </c>
      <c r="E65" s="14"/>
      <c r="F65" s="15">
        <f>'[1]DOE Daily'!$R61+'[1]DOE Daily'!$S61</f>
        <v>-325.08000000000004</v>
      </c>
      <c r="H65" s="14">
        <f>'[1]DOE Daily'!$F61</f>
        <v>30</v>
      </c>
      <c r="I65" s="14"/>
      <c r="J65" s="15">
        <f>'[1]DOE Daily'!$P61</f>
        <v>10500</v>
      </c>
      <c r="K65" s="15"/>
      <c r="L65" s="15">
        <f>'[1]DOE Daily'!$T61</f>
        <v>-4318.5</v>
      </c>
    </row>
    <row r="66" spans="1:12" ht="15" customHeight="1" x14ac:dyDescent="0.2">
      <c r="A66" s="24">
        <v>36926</v>
      </c>
      <c r="B66" s="14">
        <f>'[1]DOE Daily'!$C62+'[1]DOE Daily'!J62</f>
        <v>0</v>
      </c>
      <c r="C66" s="14"/>
      <c r="D66" s="15">
        <f>'[1]DOE Daily'!$N62+'[1]DOE Daily'!$O62</f>
        <v>0</v>
      </c>
      <c r="E66" s="14"/>
      <c r="F66" s="15">
        <f>'[1]DOE Daily'!$R62+'[1]DOE Daily'!$S62</f>
        <v>0</v>
      </c>
      <c r="H66" s="14">
        <f>'[1]DOE Daily'!$F62</f>
        <v>0</v>
      </c>
      <c r="I66" s="14"/>
      <c r="J66" s="15">
        <f>'[1]DOE Daily'!$P62</f>
        <v>0</v>
      </c>
      <c r="K66" s="15"/>
      <c r="L66" s="15">
        <f>'[1]DOE Daily'!$T62</f>
        <v>0</v>
      </c>
    </row>
    <row r="67" spans="1:12" ht="15" customHeight="1" x14ac:dyDescent="0.2">
      <c r="A67" s="24">
        <v>36927</v>
      </c>
      <c r="B67" s="14">
        <f>'[1]DOE Daily'!$C63+'[1]DOE Daily'!J63</f>
        <v>0</v>
      </c>
      <c r="C67" s="14"/>
      <c r="D67" s="15">
        <f>'[1]DOE Daily'!$N63+'[1]DOE Daily'!$O63</f>
        <v>0</v>
      </c>
      <c r="E67" s="14"/>
      <c r="F67" s="15">
        <f>'[1]DOE Daily'!$R63+'[1]DOE Daily'!$S63</f>
        <v>0</v>
      </c>
      <c r="H67" s="14">
        <f>'[1]DOE Daily'!$F63</f>
        <v>0</v>
      </c>
      <c r="I67" s="14"/>
      <c r="J67" s="15">
        <f>'[1]DOE Daily'!$P63</f>
        <v>0</v>
      </c>
      <c r="K67" s="15"/>
      <c r="L67" s="15">
        <f>'[1]DOE Daily'!$T63</f>
        <v>0</v>
      </c>
    </row>
    <row r="68" spans="1:12" ht="15" customHeight="1" x14ac:dyDescent="0.2">
      <c r="A68" s="24">
        <v>36928</v>
      </c>
      <c r="B68" s="14">
        <f>'[1]DOE Daily'!$C64+'[1]DOE Daily'!J64</f>
        <v>0</v>
      </c>
      <c r="C68" s="14"/>
      <c r="D68" s="15">
        <f>'[1]DOE Daily'!$N64+'[1]DOE Daily'!$O64</f>
        <v>0</v>
      </c>
      <c r="E68" s="14"/>
      <c r="F68" s="15">
        <f>'[1]DOE Daily'!$R64+'[1]DOE Daily'!$S64</f>
        <v>0</v>
      </c>
      <c r="H68" s="14">
        <f>'[1]DOE Daily'!$F64</f>
        <v>0</v>
      </c>
      <c r="I68" s="14"/>
      <c r="J68" s="15">
        <f>'[1]DOE Daily'!$P64</f>
        <v>0</v>
      </c>
      <c r="K68" s="15"/>
      <c r="L68" s="15">
        <f>'[1]DOE Daily'!$T64</f>
        <v>0</v>
      </c>
    </row>
    <row r="69" spans="1:12" ht="15" customHeight="1" x14ac:dyDescent="0.2">
      <c r="A69" s="23" t="s">
        <v>3</v>
      </c>
      <c r="B69">
        <f>SUM(B62:B68)</f>
        <v>1278</v>
      </c>
      <c r="D69" s="8">
        <f>SUM(D62:D68)</f>
        <v>104284.58</v>
      </c>
      <c r="F69" s="10">
        <f>SUM(F62:F68)</f>
        <v>-325.08000000000004</v>
      </c>
      <c r="H69">
        <f>SUM(H62:H68)</f>
        <v>508</v>
      </c>
      <c r="J69" s="10">
        <f>SUM(J62:J68)</f>
        <v>177800</v>
      </c>
      <c r="L69" s="10">
        <f>SUM(L62:L68)</f>
        <v>-32027.349999999991</v>
      </c>
    </row>
    <row r="70" spans="1:12" ht="15" customHeight="1" x14ac:dyDescent="0.2"/>
    <row r="71" spans="1:12" ht="15" customHeight="1" x14ac:dyDescent="0.2"/>
    <row r="72" spans="1:12" ht="15" customHeight="1" x14ac:dyDescent="0.2"/>
    <row r="73" spans="1:12" ht="15" customHeight="1" x14ac:dyDescent="0.2">
      <c r="A73" s="25" t="s">
        <v>11</v>
      </c>
      <c r="B73" s="12"/>
      <c r="C73" s="12"/>
      <c r="D73" s="21"/>
      <c r="E73" s="12"/>
      <c r="F73" s="13">
        <f>F69+F26</f>
        <v>-23568.533700000004</v>
      </c>
      <c r="G73" s="18"/>
      <c r="H73" s="13"/>
      <c r="I73" s="13"/>
      <c r="J73" s="13"/>
      <c r="K73" s="13"/>
      <c r="L73" s="13">
        <f>L69+L60+L26</f>
        <v>-1031373.5800000001</v>
      </c>
    </row>
    <row r="74" spans="1:12" ht="15" customHeight="1" x14ac:dyDescent="0.2"/>
    <row r="75" spans="1:12" ht="15" customHeight="1" x14ac:dyDescent="0.2"/>
    <row r="76" spans="1:12" ht="15" customHeight="1" x14ac:dyDescent="0.2">
      <c r="A76" s="33"/>
      <c r="B76" s="34"/>
      <c r="C76" s="34"/>
      <c r="D76" s="35"/>
      <c r="E76" s="36"/>
      <c r="F76" s="36"/>
    </row>
    <row r="77" spans="1:12" ht="15" customHeight="1" x14ac:dyDescent="0.2">
      <c r="A77" s="22" t="s">
        <v>0</v>
      </c>
      <c r="B77" s="14"/>
      <c r="C77" s="14"/>
      <c r="D77" s="15"/>
    </row>
    <row r="78" spans="1:12" ht="15" customHeight="1" x14ac:dyDescent="0.2">
      <c r="A78" s="38" t="s">
        <v>1</v>
      </c>
      <c r="B78" s="37"/>
      <c r="C78" s="37"/>
      <c r="D78" s="39"/>
    </row>
    <row r="79" spans="1:12" ht="15" customHeight="1" x14ac:dyDescent="0.2">
      <c r="A79" s="29" t="s">
        <v>2</v>
      </c>
      <c r="B79" s="28"/>
      <c r="C79" s="28"/>
      <c r="D79" s="30"/>
    </row>
    <row r="81" spans="2:12" ht="12.95" customHeight="1" x14ac:dyDescent="0.2"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</row>
  </sheetData>
  <phoneticPr fontId="0" type="noConversion"/>
  <pageMargins left="0.75" right="0.75" top="1" bottom="1" header="0.5" footer="0.5"/>
  <pageSetup scale="94" fitToHeight="2" orientation="portrait" r:id="rId1"/>
  <headerFooter alignWithMargins="0">
    <oddFooter>&amp;C&amp;P&amp;R&amp;D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Sheet1!Print_Titles</vt:lpstr>
    </vt:vector>
  </TitlesOfParts>
  <Company>Scheuerman Consulting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PGS</dc:creator>
  <cp:lastModifiedBy>Felienne</cp:lastModifiedBy>
  <cp:lastPrinted>2001-11-16T21:43:40Z</cp:lastPrinted>
  <dcterms:created xsi:type="dcterms:W3CDTF">2001-10-26T16:50:57Z</dcterms:created>
  <dcterms:modified xsi:type="dcterms:W3CDTF">2014-09-03T19:20:51Z</dcterms:modified>
</cp:coreProperties>
</file>