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tabRatio="598"/>
  </bookViews>
  <sheets>
    <sheet name="Final Sent to Customers" sheetId="4" r:id="rId1"/>
    <sheet name="Original" sheetId="2" r:id="rId2"/>
    <sheet name="Pooling_Point_Quantities_1999_a" sheetId="1" r:id="rId3"/>
  </sheets>
  <definedNames>
    <definedName name="_xlnm._FilterDatabase" localSheetId="2" hidden="1">Pooling_Point_Quantities_1999_a!$A$1:$M$157</definedName>
    <definedName name="Pooling_Point_Quantities_1999_and_2000" localSheetId="1">Original!$A$1:$H$173</definedName>
    <definedName name="Pooling_Point_Quantities_1999_and_2000">Pooling_Point_Quantities_1999_a!$A$1:$H$189</definedName>
    <definedName name="_xlnm.Print_Titles" localSheetId="0">'Final Sent to Customers'!$1:$1</definedName>
  </definedNames>
  <calcPr calcId="152511" fullCalcOnLoad="1"/>
</workbook>
</file>

<file path=xl/calcChain.xml><?xml version="1.0" encoding="utf-8"?>
<calcChain xmlns="http://schemas.openxmlformats.org/spreadsheetml/2006/main">
  <c r="I3" i="2" l="1"/>
  <c r="J3" i="2"/>
  <c r="I4" i="2"/>
  <c r="I174" i="2" s="1"/>
  <c r="J4" i="2"/>
  <c r="I5" i="2"/>
  <c r="J5" i="2"/>
  <c r="J174" i="2" s="1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21" i="2"/>
  <c r="J21" i="2"/>
  <c r="I22" i="2"/>
  <c r="J22" i="2"/>
  <c r="I23" i="2"/>
  <c r="J23" i="2"/>
  <c r="I26" i="2"/>
  <c r="J26" i="2"/>
  <c r="I27" i="2"/>
  <c r="J27" i="2"/>
  <c r="I28" i="2"/>
  <c r="J28" i="2"/>
  <c r="I29" i="2"/>
  <c r="J29" i="2"/>
  <c r="I32" i="2"/>
  <c r="J32" i="2"/>
  <c r="I33" i="2"/>
  <c r="J33" i="2"/>
  <c r="I36" i="2"/>
  <c r="J36" i="2"/>
  <c r="I37" i="2"/>
  <c r="J37" i="2"/>
  <c r="I38" i="2"/>
  <c r="J38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91" i="2"/>
  <c r="J91" i="2"/>
  <c r="K97" i="2" s="1"/>
  <c r="I92" i="2"/>
  <c r="J92" i="2"/>
  <c r="I93" i="2"/>
  <c r="J93" i="2"/>
  <c r="I94" i="2"/>
  <c r="J94" i="2"/>
  <c r="I95" i="2"/>
  <c r="J95" i="2"/>
  <c r="I96" i="2"/>
  <c r="J96" i="2"/>
  <c r="I97" i="2"/>
  <c r="J97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4" i="2"/>
  <c r="J144" i="2"/>
  <c r="I145" i="2"/>
  <c r="J145" i="2"/>
  <c r="I146" i="2"/>
  <c r="J146" i="2"/>
  <c r="I147" i="2"/>
  <c r="J147" i="2"/>
  <c r="I148" i="2"/>
  <c r="J148" i="2"/>
  <c r="I151" i="2"/>
  <c r="J151" i="2"/>
  <c r="I152" i="2"/>
  <c r="J152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G174" i="2"/>
  <c r="H174" i="2"/>
  <c r="H175" i="2" s="1"/>
  <c r="L174" i="2"/>
  <c r="M174" i="2"/>
  <c r="G175" i="2"/>
  <c r="I2" i="1"/>
  <c r="J2" i="1"/>
  <c r="J5" i="1" s="1"/>
  <c r="I3" i="1"/>
  <c r="J3" i="1"/>
  <c r="I4" i="1"/>
  <c r="J4" i="1"/>
  <c r="I5" i="1"/>
  <c r="L5" i="1"/>
  <c r="M5" i="1"/>
  <c r="M160" i="1" s="1"/>
  <c r="I6" i="1"/>
  <c r="J6" i="1"/>
  <c r="I7" i="1"/>
  <c r="J7" i="1"/>
  <c r="I8" i="1"/>
  <c r="I15" i="1" s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15" i="1"/>
  <c r="L15" i="1"/>
  <c r="L160" i="1" s="1"/>
  <c r="M15" i="1"/>
  <c r="I16" i="1"/>
  <c r="J16" i="1"/>
  <c r="J19" i="1" s="1"/>
  <c r="I17" i="1"/>
  <c r="J17" i="1"/>
  <c r="I18" i="1"/>
  <c r="J18" i="1"/>
  <c r="I19" i="1"/>
  <c r="L19" i="1"/>
  <c r="M19" i="1"/>
  <c r="I20" i="1"/>
  <c r="J20" i="1"/>
  <c r="I21" i="1"/>
  <c r="I24" i="1" s="1"/>
  <c r="J21" i="1"/>
  <c r="J24" i="1" s="1"/>
  <c r="I22" i="1"/>
  <c r="J22" i="1"/>
  <c r="I23" i="1"/>
  <c r="J23" i="1"/>
  <c r="L24" i="1"/>
  <c r="M24" i="1"/>
  <c r="I25" i="1"/>
  <c r="I27" i="1" s="1"/>
  <c r="J25" i="1"/>
  <c r="I26" i="1"/>
  <c r="J26" i="1"/>
  <c r="J27" i="1"/>
  <c r="L27" i="1"/>
  <c r="M27" i="1"/>
  <c r="I28" i="1"/>
  <c r="J28" i="1"/>
  <c r="I29" i="1"/>
  <c r="J29" i="1"/>
  <c r="J32" i="1" s="1"/>
  <c r="I30" i="1"/>
  <c r="J30" i="1"/>
  <c r="I31" i="1"/>
  <c r="J31" i="1"/>
  <c r="I32" i="1"/>
  <c r="L32" i="1"/>
  <c r="M32" i="1"/>
  <c r="I33" i="1"/>
  <c r="J33" i="1"/>
  <c r="I34" i="1"/>
  <c r="I37" i="1" s="1"/>
  <c r="J34" i="1"/>
  <c r="J37" i="1" s="1"/>
  <c r="I35" i="1"/>
  <c r="J35" i="1"/>
  <c r="I36" i="1"/>
  <c r="J36" i="1"/>
  <c r="L37" i="1"/>
  <c r="M37" i="1"/>
  <c r="I38" i="1"/>
  <c r="I53" i="1" s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J53" i="1"/>
  <c r="L53" i="1"/>
  <c r="M53" i="1"/>
  <c r="I54" i="1"/>
  <c r="J54" i="1"/>
  <c r="I55" i="1"/>
  <c r="J55" i="1"/>
  <c r="I56" i="1"/>
  <c r="J56" i="1"/>
  <c r="L56" i="1"/>
  <c r="M56" i="1"/>
  <c r="I57" i="1"/>
  <c r="J57" i="1"/>
  <c r="J65" i="1" s="1"/>
  <c r="I58" i="1"/>
  <c r="J58" i="1"/>
  <c r="K64" i="1" s="1"/>
  <c r="I59" i="1"/>
  <c r="I65" i="1" s="1"/>
  <c r="J59" i="1"/>
  <c r="I60" i="1"/>
  <c r="J60" i="1"/>
  <c r="I61" i="1"/>
  <c r="J61" i="1"/>
  <c r="I62" i="1"/>
  <c r="J62" i="1"/>
  <c r="I63" i="1"/>
  <c r="J63" i="1"/>
  <c r="I64" i="1"/>
  <c r="J64" i="1"/>
  <c r="L65" i="1"/>
  <c r="M65" i="1"/>
  <c r="I66" i="1"/>
  <c r="J66" i="1"/>
  <c r="I67" i="1"/>
  <c r="J67" i="1"/>
  <c r="I68" i="1"/>
  <c r="J68" i="1"/>
  <c r="I69" i="1"/>
  <c r="J69" i="1"/>
  <c r="I70" i="1"/>
  <c r="J70" i="1"/>
  <c r="L70" i="1"/>
  <c r="M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L89" i="1"/>
  <c r="M89" i="1"/>
  <c r="I90" i="1"/>
  <c r="J90" i="1"/>
  <c r="I91" i="1"/>
  <c r="I111" i="1" s="1"/>
  <c r="J91" i="1"/>
  <c r="J111" i="1" s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L111" i="1"/>
  <c r="M111" i="1"/>
  <c r="I112" i="1"/>
  <c r="J112" i="1"/>
  <c r="I113" i="1"/>
  <c r="J113" i="1"/>
  <c r="I114" i="1"/>
  <c r="J114" i="1"/>
  <c r="I115" i="1"/>
  <c r="J115" i="1"/>
  <c r="I116" i="1"/>
  <c r="J116" i="1"/>
  <c r="L116" i="1"/>
  <c r="M116" i="1"/>
  <c r="I117" i="1"/>
  <c r="J117" i="1"/>
  <c r="I118" i="1"/>
  <c r="J118" i="1"/>
  <c r="I119" i="1"/>
  <c r="J119" i="1"/>
  <c r="L119" i="1"/>
  <c r="M119" i="1"/>
  <c r="I120" i="1"/>
  <c r="J120" i="1"/>
  <c r="I121" i="1"/>
  <c r="I128" i="1" s="1"/>
  <c r="J121" i="1"/>
  <c r="J128" i="1" s="1"/>
  <c r="I122" i="1"/>
  <c r="J122" i="1"/>
  <c r="I123" i="1"/>
  <c r="J123" i="1"/>
  <c r="I124" i="1"/>
  <c r="J124" i="1"/>
  <c r="I125" i="1"/>
  <c r="J125" i="1"/>
  <c r="I126" i="1"/>
  <c r="J126" i="1"/>
  <c r="I127" i="1"/>
  <c r="J127" i="1"/>
  <c r="L128" i="1"/>
  <c r="M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L149" i="1"/>
  <c r="M149" i="1"/>
  <c r="I150" i="1"/>
  <c r="J150" i="1"/>
  <c r="I151" i="1"/>
  <c r="J151" i="1"/>
  <c r="I152" i="1"/>
  <c r="I159" i="1" s="1"/>
  <c r="J152" i="1"/>
  <c r="J159" i="1" s="1"/>
  <c r="I153" i="1"/>
  <c r="J153" i="1"/>
  <c r="I154" i="1"/>
  <c r="J154" i="1"/>
  <c r="I155" i="1"/>
  <c r="J155" i="1"/>
  <c r="I156" i="1"/>
  <c r="J156" i="1"/>
  <c r="I157" i="1"/>
  <c r="J157" i="1"/>
  <c r="I158" i="1"/>
  <c r="J158" i="1"/>
  <c r="L159" i="1"/>
  <c r="M159" i="1"/>
  <c r="G191" i="1"/>
  <c r="H191" i="1"/>
  <c r="I160" i="1" l="1"/>
  <c r="J160" i="1"/>
</calcChain>
</file>

<file path=xl/sharedStrings.xml><?xml version="1.0" encoding="utf-8"?>
<sst xmlns="http://schemas.openxmlformats.org/spreadsheetml/2006/main" count="2162" uniqueCount="346">
  <si>
    <t>CURRENT BASIN</t>
  </si>
  <si>
    <t>ASSOCIATED RECEIPT POINTS</t>
  </si>
  <si>
    <t>POOLING POINTS(ALPHABETICAL ORDER)</t>
  </si>
  <si>
    <t>POOLING POINT DRN CODE</t>
  </si>
  <si>
    <t>Current Pooling Supply Area</t>
  </si>
  <si>
    <t>Total Sched Recv Vol 1999</t>
  </si>
  <si>
    <t>Total Sched Recv Vol 2000</t>
  </si>
  <si>
    <t>ANADARKO (AN)</t>
  </si>
  <si>
    <t>ANADARKO (A)</t>
  </si>
  <si>
    <t>IBIGBLUE</t>
  </si>
  <si>
    <t>AN</t>
  </si>
  <si>
    <t>IGRAYWST</t>
  </si>
  <si>
    <t>INNDUMAS</t>
  </si>
  <si>
    <t>BLANCO (BL)</t>
  </si>
  <si>
    <t>SAN JUAN (S)</t>
  </si>
  <si>
    <t>IDKALSJT</t>
  </si>
  <si>
    <t>BL</t>
  </si>
  <si>
    <t>IGLPGCNM</t>
  </si>
  <si>
    <t>IMILAGRO</t>
  </si>
  <si>
    <t>IMOITRKA</t>
  </si>
  <si>
    <t>INWPLBLA</t>
  </si>
  <si>
    <t>IOMNIBUS</t>
  </si>
  <si>
    <t>IRIOPUER</t>
  </si>
  <si>
    <t>ISJCMPLX</t>
  </si>
  <si>
    <t>ISJMNLIN</t>
  </si>
  <si>
    <t>ISJRVPLT</t>
  </si>
  <si>
    <t>ITCOLBLA</t>
  </si>
  <si>
    <t>BONDAD MAINLINE (BD)</t>
  </si>
  <si>
    <t>IMOIJACK</t>
  </si>
  <si>
    <t>BD</t>
  </si>
  <si>
    <t>IWMSMAQ</t>
  </si>
  <si>
    <t>IWSTCOAL</t>
  </si>
  <si>
    <t>BONDAD STATION (BS)</t>
  </si>
  <si>
    <t>IAMOCOAL</t>
  </si>
  <si>
    <t>IBLINELM</t>
  </si>
  <si>
    <t>IIGNACIO</t>
  </si>
  <si>
    <t>IWMSFLOR</t>
  </si>
  <si>
    <t>CORNUDAS (CR)</t>
  </si>
  <si>
    <t>PERMIAN (P)</t>
  </si>
  <si>
    <t>ICULBSON</t>
  </si>
  <si>
    <t>IWASHRCH</t>
  </si>
  <si>
    <t>DIMMITT (DM)</t>
  </si>
  <si>
    <t>IPARMER</t>
  </si>
  <si>
    <t>IW41-039</t>
  </si>
  <si>
    <t>IW41-056</t>
  </si>
  <si>
    <t>PP</t>
  </si>
  <si>
    <t>EUNICE (EU)</t>
  </si>
  <si>
    <t>ICABHOBS</t>
  </si>
  <si>
    <t>IEPFSEUN</t>
  </si>
  <si>
    <t>IGCNMMON</t>
  </si>
  <si>
    <t>PK</t>
  </si>
  <si>
    <t>ILINAM</t>
  </si>
  <si>
    <t>IMLEUNIC</t>
  </si>
  <si>
    <t>IPHEUNIC</t>
  </si>
  <si>
    <t>IPHLEE</t>
  </si>
  <si>
    <t>ITEXNEUN</t>
  </si>
  <si>
    <t>IWARMONU</t>
  </si>
  <si>
    <t>GOLDSMITH (GL)</t>
  </si>
  <si>
    <t>IARCOPUC</t>
  </si>
  <si>
    <t>IBARNHRT</t>
  </si>
  <si>
    <t>ICROCKT1</t>
  </si>
  <si>
    <t>IEXSNYDR</t>
  </si>
  <si>
    <t>IHANCPD1</t>
  </si>
  <si>
    <t>IHYBENDM</t>
  </si>
  <si>
    <t>ILONESTR</t>
  </si>
  <si>
    <t>IMARTCP1</t>
  </si>
  <si>
    <t>IMIDWAY</t>
  </si>
  <si>
    <t>IMOSS X</t>
  </si>
  <si>
    <t>INITROTC</t>
  </si>
  <si>
    <t>INNSCHLE</t>
  </si>
  <si>
    <t>IPEACHML</t>
  </si>
  <si>
    <t>IPHFULTN</t>
  </si>
  <si>
    <t>IPHGOLDS</t>
  </si>
  <si>
    <t>ISAMECPD</t>
  </si>
  <si>
    <t>ISCHLEI1</t>
  </si>
  <si>
    <t>ISCHLEI2</t>
  </si>
  <si>
    <t>ISHOZONA</t>
  </si>
  <si>
    <t>ISONORA</t>
  </si>
  <si>
    <t>ITEXFULR</t>
  </si>
  <si>
    <t>ITEXON</t>
  </si>
  <si>
    <t>IUTBENED</t>
  </si>
  <si>
    <t>IVALEROS</t>
  </si>
  <si>
    <t>IVALEROZ</t>
  </si>
  <si>
    <t>IVEALMOR</t>
  </si>
  <si>
    <t>IW41-037</t>
  </si>
  <si>
    <t>KEYSTONE (PK)</t>
  </si>
  <si>
    <t>ICABWALT</t>
  </si>
  <si>
    <t>IMOBILPE</t>
  </si>
  <si>
    <t>INNKEYST</t>
  </si>
  <si>
    <t>IPECSCPD</t>
  </si>
  <si>
    <t>ISIDRICH</t>
  </si>
  <si>
    <t>ITEXKERM</t>
  </si>
  <si>
    <t>IWARWADD</t>
  </si>
  <si>
    <t>MIDKIFF (MD)</t>
  </si>
  <si>
    <t>ICONSTER</t>
  </si>
  <si>
    <t>IEDWJAMI</t>
  </si>
  <si>
    <t>IMIDKIFF</t>
  </si>
  <si>
    <t>IPHSPBRY</t>
  </si>
  <si>
    <t>ISTERLIN</t>
  </si>
  <si>
    <t>ISUNJAME</t>
  </si>
  <si>
    <t>ITEXHARV</t>
  </si>
  <si>
    <t>PECOS (PC)</t>
  </si>
  <si>
    <t>IANTECPD</t>
  </si>
  <si>
    <t>IBBSEDDY</t>
  </si>
  <si>
    <t>IBTALEA</t>
  </si>
  <si>
    <t>IEU-PECS</t>
  </si>
  <si>
    <t>IGRAMARI</t>
  </si>
  <si>
    <t>IHAYHOLO</t>
  </si>
  <si>
    <t>IHUNTREV</t>
  </si>
  <si>
    <t>IJALCPLX</t>
  </si>
  <si>
    <t>IMLSCARL</t>
  </si>
  <si>
    <t>INGPLLEA</t>
  </si>
  <si>
    <t>IORYXLEA</t>
  </si>
  <si>
    <t>IPENWELL</t>
  </si>
  <si>
    <t>IPINCPD2</t>
  </si>
  <si>
    <t>IPITCHFK</t>
  </si>
  <si>
    <t>IPOKLAKE</t>
  </si>
  <si>
    <t>IRATLESN</t>
  </si>
  <si>
    <t>ISOTAL#1</t>
  </si>
  <si>
    <t>IUTDOLHD</t>
  </si>
  <si>
    <t>IWAREUNI</t>
  </si>
  <si>
    <t>IYTSLZTR</t>
  </si>
  <si>
    <t>PLAINS (PP)</t>
  </si>
  <si>
    <t>DUCRIP</t>
  </si>
  <si>
    <t>IAMSLAUG</t>
  </si>
  <si>
    <t>IBAGLEY</t>
  </si>
  <si>
    <t>IBHPCHAV</t>
  </si>
  <si>
    <t>ICHAVS#1</t>
  </si>
  <si>
    <t>ICHAVS#2</t>
  </si>
  <si>
    <t>ICHAVS#3</t>
  </si>
  <si>
    <t>ICHAVS#4</t>
  </si>
  <si>
    <t>IDENTON</t>
  </si>
  <si>
    <t>IMCDONLD</t>
  </si>
  <si>
    <t>IMESCWOG</t>
  </si>
  <si>
    <t>IMEWLUSK</t>
  </si>
  <si>
    <t>IMLNCARL</t>
  </si>
  <si>
    <t>INGPLUSK</t>
  </si>
  <si>
    <t>INN26PLA</t>
  </si>
  <si>
    <t>INN30PLA</t>
  </si>
  <si>
    <t>ISHORE46</t>
  </si>
  <si>
    <t>IW40-043</t>
  </si>
  <si>
    <t>IWARSAUD</t>
  </si>
  <si>
    <t>IWHITE46</t>
  </si>
  <si>
    <t>PUCKETT (PU)</t>
  </si>
  <si>
    <t>IMLTERPK</t>
  </si>
  <si>
    <t>PW</t>
  </si>
  <si>
    <t>IPUCKETT</t>
  </si>
  <si>
    <t>ITER-PUK</t>
  </si>
  <si>
    <t>ITERRELL</t>
  </si>
  <si>
    <t>IYUCBUTE</t>
  </si>
  <si>
    <t>RIO VISTA (RV)</t>
  </si>
  <si>
    <t>IEXCPT37</t>
  </si>
  <si>
    <t>IGCNMX37</t>
  </si>
  <si>
    <t>SHAFER (SE)</t>
  </si>
  <si>
    <t>ILEARWAS</t>
  </si>
  <si>
    <t>ILEEDE</t>
  </si>
  <si>
    <t>IML20EST</t>
  </si>
  <si>
    <t>INGCBECK</t>
  </si>
  <si>
    <t>INGPLW#7</t>
  </si>
  <si>
    <t>INORAM</t>
  </si>
  <si>
    <t>IVHCCPD3</t>
  </si>
  <si>
    <t>IVHCPLNT</t>
  </si>
  <si>
    <t>WAHA (PW)</t>
  </si>
  <si>
    <t>IDELHIWA</t>
  </si>
  <si>
    <t>ILONEWA</t>
  </si>
  <si>
    <t>IMLWAHA</t>
  </si>
  <si>
    <t>IMOBILCO</t>
  </si>
  <si>
    <t>IMOBILWA</t>
  </si>
  <si>
    <t>INNWAHA</t>
  </si>
  <si>
    <t>IOASISWA</t>
  </si>
  <si>
    <t>IVALEROW</t>
  </si>
  <si>
    <t>IWESTARW</t>
  </si>
  <si>
    <t>Daily Avg (as of July 4 2000)</t>
  </si>
  <si>
    <t>Daily Avg 1999</t>
  </si>
  <si>
    <t>Daily Avg 2000</t>
  </si>
  <si>
    <t>Total</t>
  </si>
  <si>
    <t>IBRNCHAV</t>
  </si>
  <si>
    <t>ICOATCPD</t>
  </si>
  <si>
    <t>IHUECORP</t>
  </si>
  <si>
    <t>ISAMAYUC</t>
  </si>
  <si>
    <t>Big Blue</t>
  </si>
  <si>
    <t>Westar Gray</t>
  </si>
  <si>
    <t>N.N. Dumas</t>
  </si>
  <si>
    <t>SJ 34 CPD</t>
  </si>
  <si>
    <t>Gallup-Grants</t>
  </si>
  <si>
    <t>Milagro Plant</t>
  </si>
  <si>
    <t>Val Verde Plant</t>
  </si>
  <si>
    <t>TW @ Blanco</t>
  </si>
  <si>
    <t>Omnibus Plant</t>
  </si>
  <si>
    <t>Rio Puerco</t>
  </si>
  <si>
    <t>San Juan CPLX</t>
  </si>
  <si>
    <t>Tocito Dome</t>
  </si>
  <si>
    <t>SJ River Plant</t>
  </si>
  <si>
    <t>TransColorado</t>
  </si>
  <si>
    <t>Jack Rabbit</t>
  </si>
  <si>
    <t>La Maquina</t>
  </si>
  <si>
    <t>Arkansas Junction</t>
  </si>
  <si>
    <t>Amoco Florida</t>
  </si>
  <si>
    <t>Elm Ridge B Line</t>
  </si>
  <si>
    <t>Ignacio</t>
  </si>
  <si>
    <t>Florida River</t>
  </si>
  <si>
    <t>Culberson CPD</t>
  </si>
  <si>
    <t>Washington Ranch</t>
  </si>
  <si>
    <t>NGPL Parmer</t>
  </si>
  <si>
    <t>Umbarger</t>
  </si>
  <si>
    <t>Amherst</t>
  </si>
  <si>
    <t>Cabot Hobbs</t>
  </si>
  <si>
    <t>EPFS CPD</t>
  </si>
  <si>
    <t>PNM Monument</t>
  </si>
  <si>
    <t>Linam ranch</t>
  </si>
  <si>
    <t>Carlsbad  Eunice</t>
  </si>
  <si>
    <t>GPM Eunice</t>
  </si>
  <si>
    <t>Lee Plant</t>
  </si>
  <si>
    <t>Texaco Eunice</t>
  </si>
  <si>
    <t>Warren Monument</t>
  </si>
  <si>
    <t>Puckett Plant</t>
  </si>
  <si>
    <t>Barnhart Plant</t>
  </si>
  <si>
    <t>University CPD</t>
  </si>
  <si>
    <t>Oryx Snyder</t>
  </si>
  <si>
    <t>Hanover CPD</t>
  </si>
  <si>
    <t>Benedum Plant</t>
  </si>
  <si>
    <t>Sweetie Peck</t>
  </si>
  <si>
    <t>Martin CPD</t>
  </si>
  <si>
    <t>Midway Lane</t>
  </si>
  <si>
    <t>Moss Crossover</t>
  </si>
  <si>
    <t>Nitrotec CPD</t>
  </si>
  <si>
    <t>Schleicher R/D</t>
  </si>
  <si>
    <t>Peach Ridge</t>
  </si>
  <si>
    <t>Fullerton Plant</t>
  </si>
  <si>
    <t>Goldsmith Plant</t>
  </si>
  <si>
    <t>Samedan CPD</t>
  </si>
  <si>
    <t>Jeffers Benedum</t>
  </si>
  <si>
    <t>Lively Benedum</t>
  </si>
  <si>
    <t>Ozona Plant</t>
  </si>
  <si>
    <t>Sonora Plant</t>
  </si>
  <si>
    <t>Fuller Plant</t>
  </si>
  <si>
    <t>WTG Texon</t>
  </si>
  <si>
    <t>Western Benedum</t>
  </si>
  <si>
    <t>Valerow Headlee</t>
  </si>
  <si>
    <t>Vealmoor Plant</t>
  </si>
  <si>
    <t>Wstr Big Spring</t>
  </si>
  <si>
    <t>Walton Plant</t>
  </si>
  <si>
    <t>Pegasus Plant</t>
  </si>
  <si>
    <t>N.N. Winkler</t>
  </si>
  <si>
    <t>Pecos CPD</t>
  </si>
  <si>
    <t>Keystone Plant</t>
  </si>
  <si>
    <t>South Kermit</t>
  </si>
  <si>
    <t>Waddell Plant</t>
  </si>
  <si>
    <t>Sterling Plant</t>
  </si>
  <si>
    <t>Jameson CPD</t>
  </si>
  <si>
    <t>Midkiff Plant</t>
  </si>
  <si>
    <t>Sprayberry Plant</t>
  </si>
  <si>
    <t>Rockland PL</t>
  </si>
  <si>
    <t>Sun Jameson</t>
  </si>
  <si>
    <t>Tex-Harvey</t>
  </si>
  <si>
    <t>Antelope CPD</t>
  </si>
  <si>
    <t>BB Eddy</t>
  </si>
  <si>
    <t>JV-P Gramma</t>
  </si>
  <si>
    <t>EPFS 26" ML</t>
  </si>
  <si>
    <t>Grama Ridge R/D</t>
  </si>
  <si>
    <t>Hay Hollow</t>
  </si>
  <si>
    <t>Jal #3</t>
  </si>
  <si>
    <t>South Carlsbad</t>
  </si>
  <si>
    <t>NGPL Lea</t>
  </si>
  <si>
    <t>Lea CPD 1</t>
  </si>
  <si>
    <t>Penwell CPD</t>
  </si>
  <si>
    <t>Pinnacle #2</t>
  </si>
  <si>
    <t>Pitchfork CPD</t>
  </si>
  <si>
    <t>Poker Lake</t>
  </si>
  <si>
    <t>Rattlesnake</t>
  </si>
  <si>
    <t>Sotal Federal</t>
  </si>
  <si>
    <t>Dollarhide</t>
  </si>
  <si>
    <t>Warren Eunice</t>
  </si>
  <si>
    <t>Lazy Tree</t>
  </si>
  <si>
    <t>Slaughter Plant</t>
  </si>
  <si>
    <t>Bagley CPD</t>
  </si>
  <si>
    <t>Puffer State</t>
  </si>
  <si>
    <t>Chaves 1</t>
  </si>
  <si>
    <t>Chaves 2</t>
  </si>
  <si>
    <t>Chaves 3</t>
  </si>
  <si>
    <t>Chaves 4</t>
  </si>
  <si>
    <t>Denton Plant</t>
  </si>
  <si>
    <t>Compressor 99</t>
  </si>
  <si>
    <t>Mescalero CPD</t>
  </si>
  <si>
    <t>Federal E1 CPD</t>
  </si>
  <si>
    <t>North Carlsbad</t>
  </si>
  <si>
    <t>NGPL Lusk</t>
  </si>
  <si>
    <t>N.N. 26 Hobbs</t>
  </si>
  <si>
    <t>N.N. 30 Sprayberry</t>
  </si>
  <si>
    <t>North 46</t>
  </si>
  <si>
    <t>Felmac</t>
  </si>
  <si>
    <t>Saunders Plant</t>
  </si>
  <si>
    <t>Compressor 46</t>
  </si>
  <si>
    <t>EPFS Terrell</t>
  </si>
  <si>
    <t>Terrell Plant</t>
  </si>
  <si>
    <t>Yucca Butte</t>
  </si>
  <si>
    <t>Williams #37</t>
  </si>
  <si>
    <t>PNM 37</t>
  </si>
  <si>
    <t>Washita Lear</t>
  </si>
  <si>
    <t>Leede Plant</t>
  </si>
  <si>
    <t>Trk C to 20 Lear</t>
  </si>
  <si>
    <t>Transok Beckham</t>
  </si>
  <si>
    <t>NGPL Washita</t>
  </si>
  <si>
    <t>Noram R/D</t>
  </si>
  <si>
    <t>Aquila 3</t>
  </si>
  <si>
    <t>Elk City Plant</t>
  </si>
  <si>
    <t>Koch  Waha</t>
  </si>
  <si>
    <t>Lonestar Waha</t>
  </si>
  <si>
    <t>EPFS Waha</t>
  </si>
  <si>
    <t>Coyanosa Plant</t>
  </si>
  <si>
    <t>Waha Plant</t>
  </si>
  <si>
    <t>N.N. Waha</t>
  </si>
  <si>
    <t>Oasis Waha</t>
  </si>
  <si>
    <t>Valero Waha</t>
  </si>
  <si>
    <t>Westar Waha</t>
  </si>
  <si>
    <t>LOCATION NAME</t>
  </si>
  <si>
    <t>Huntington Receipt Point</t>
  </si>
  <si>
    <t>POOLING AREAS</t>
  </si>
  <si>
    <t>LAGUNA(LA)</t>
  </si>
  <si>
    <t>MONUMENT (MO)</t>
  </si>
  <si>
    <t>SWEETIE PECK (SP)</t>
  </si>
  <si>
    <t>Tom Brown Middlebrook</t>
  </si>
  <si>
    <t>BASIN</t>
  </si>
  <si>
    <t>NAME OF RECEIPT LOCATION</t>
  </si>
  <si>
    <t>RECEIPT LOCATION</t>
  </si>
  <si>
    <t>Daily Avg 1999 (Dth)</t>
  </si>
  <si>
    <t>Daily Avg 2000 (Dth)</t>
  </si>
  <si>
    <t>ANADARKO (AN) Total</t>
  </si>
  <si>
    <t>BLANCO (BL) Total</t>
  </si>
  <si>
    <t>BONDAD MAINLINE (BD) Total</t>
  </si>
  <si>
    <t>BONDAD STATION (BS) Total</t>
  </si>
  <si>
    <t>CORNUDAS (CR) Total</t>
  </si>
  <si>
    <t>DIMMITT (DM) Total</t>
  </si>
  <si>
    <t>EUNICE (EU) Total</t>
  </si>
  <si>
    <t>KEYSTONE (PK) Total</t>
  </si>
  <si>
    <t>LAGUNA(LA) Total</t>
  </si>
  <si>
    <t>MIDKIFF (MD) Total</t>
  </si>
  <si>
    <t>MONUMENT (MO) Total</t>
  </si>
  <si>
    <t>PECOS (PC) Total</t>
  </si>
  <si>
    <t>PLAINS (PP) Total</t>
  </si>
  <si>
    <t>PUCKETT (PU) Total</t>
  </si>
  <si>
    <t>RIO VISTA (RV) Total</t>
  </si>
  <si>
    <t>SHAFER (SE) Total</t>
  </si>
  <si>
    <t>SWEETIE PECK (SP) Total</t>
  </si>
  <si>
    <t>WAHA (PW)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</si>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</sst>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MS Sans Serif"/>
    </font>
    <font>
      <sz val="8.5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.5"/>
      <name val="MS Sans Serif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quotePrefix="1" applyNumberFormat="1" applyFont="1"/>
    <xf numFmtId="0" fontId="1" fillId="0" borderId="0" xfId="0" applyNumberFormat="1" applyFont="1"/>
    <xf numFmtId="3" fontId="1" fillId="0" borderId="0" xfId="0" applyNumberFormat="1" applyFont="1"/>
    <xf numFmtId="3" fontId="1" fillId="0" borderId="0" xfId="0" quotePrefix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/>
    <xf numFmtId="0" fontId="1" fillId="0" borderId="0" xfId="0" quotePrefix="1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center" wrapText="1"/>
    </xf>
    <xf numFmtId="0" fontId="4" fillId="0" borderId="0" xfId="0" quotePrefix="1" applyNumberFormat="1" applyFont="1" applyAlignment="1">
      <alignment horizontal="left" wrapText="1"/>
    </xf>
    <xf numFmtId="0" fontId="4" fillId="0" borderId="0" xfId="0" applyNumberFormat="1" applyFont="1" applyAlignment="1">
      <alignment horizontal="center" wrapText="1"/>
    </xf>
    <xf numFmtId="0" fontId="4" fillId="0" borderId="0" xfId="0" applyFont="1"/>
    <xf numFmtId="0" fontId="1" fillId="0" borderId="0" xfId="0" applyNumberFormat="1" applyFont="1" applyAlignment="1">
      <alignment horizontal="left" wrapText="1"/>
    </xf>
    <xf numFmtId="0" fontId="4" fillId="0" borderId="0" xfId="0" quotePrefix="1" applyNumberFormat="1" applyFont="1"/>
    <xf numFmtId="0" fontId="1" fillId="0" borderId="0" xfId="0" quotePrefix="1" applyNumberFormat="1" applyFont="1" applyFill="1" applyAlignment="1">
      <alignment horizontal="left" wrapText="1"/>
    </xf>
    <xf numFmtId="0" fontId="1" fillId="0" borderId="0" xfId="0" quotePrefix="1" applyNumberFormat="1" applyFont="1" applyFill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zoomScaleNormal="100" workbookViewId="0"/>
  </sheetViews>
  <sheetFormatPr defaultRowHeight="12.75" x14ac:dyDescent="0.2"/>
  <cols>
    <col min="1" max="1" width="14.5703125" bestFit="1" customWidth="1"/>
    <col min="2" max="2" width="27.7109375" bestFit="1" customWidth="1"/>
    <col min="3" max="3" width="23.42578125" customWidth="1"/>
    <col min="4" max="4" width="11.7109375" customWidth="1"/>
  </cols>
  <sheetData>
    <row r="1" spans="1:6" ht="32.25" x14ac:dyDescent="0.2">
      <c r="A1" s="12" t="s">
        <v>322</v>
      </c>
      <c r="B1" s="12" t="s">
        <v>317</v>
      </c>
      <c r="C1" s="12" t="s">
        <v>323</v>
      </c>
      <c r="D1" s="12" t="s">
        <v>324</v>
      </c>
      <c r="E1" s="14" t="s">
        <v>325</v>
      </c>
      <c r="F1" s="14" t="s">
        <v>326</v>
      </c>
    </row>
    <row r="2" spans="1:6" x14ac:dyDescent="0.2">
      <c r="A2" s="2" t="s">
        <v>8</v>
      </c>
      <c r="B2" s="2" t="s">
        <v>7</v>
      </c>
      <c r="C2" s="10" t="s">
        <v>180</v>
      </c>
      <c r="D2" s="2" t="s">
        <v>9</v>
      </c>
      <c r="E2" s="4"/>
      <c r="F2" s="4"/>
    </row>
    <row r="3" spans="1:6" x14ac:dyDescent="0.2">
      <c r="A3" s="2" t="s">
        <v>8</v>
      </c>
      <c r="B3" s="2" t="s">
        <v>7</v>
      </c>
      <c r="C3" s="10" t="s">
        <v>182</v>
      </c>
      <c r="D3" s="2" t="s">
        <v>12</v>
      </c>
      <c r="E3" s="4"/>
      <c r="F3" s="4"/>
    </row>
    <row r="4" spans="1:6" x14ac:dyDescent="0.2">
      <c r="A4" s="2" t="s">
        <v>8</v>
      </c>
      <c r="B4" s="2" t="s">
        <v>7</v>
      </c>
      <c r="C4" s="10" t="s">
        <v>181</v>
      </c>
      <c r="D4" s="2" t="s">
        <v>11</v>
      </c>
      <c r="E4" s="4"/>
      <c r="F4" s="4"/>
    </row>
    <row r="5" spans="1:6" x14ac:dyDescent="0.2">
      <c r="A5" s="2"/>
      <c r="B5" s="17" t="s">
        <v>327</v>
      </c>
      <c r="C5" s="10"/>
      <c r="D5" s="2"/>
      <c r="E5" s="4">
        <v>0</v>
      </c>
      <c r="F5" s="4">
        <v>4741</v>
      </c>
    </row>
    <row r="6" spans="1:6" x14ac:dyDescent="0.2">
      <c r="A6" s="2" t="s">
        <v>14</v>
      </c>
      <c r="B6" s="2" t="s">
        <v>13</v>
      </c>
      <c r="C6" s="10" t="s">
        <v>185</v>
      </c>
      <c r="D6" s="2" t="s">
        <v>18</v>
      </c>
      <c r="E6" s="4"/>
      <c r="F6" s="4"/>
    </row>
    <row r="7" spans="1:6" x14ac:dyDescent="0.2">
      <c r="A7" s="2" t="s">
        <v>14</v>
      </c>
      <c r="B7" s="2" t="s">
        <v>13</v>
      </c>
      <c r="C7" s="10" t="s">
        <v>188</v>
      </c>
      <c r="D7" s="2" t="s">
        <v>21</v>
      </c>
      <c r="E7" s="4"/>
      <c r="F7" s="4"/>
    </row>
    <row r="8" spans="1:6" x14ac:dyDescent="0.2">
      <c r="A8" s="2" t="s">
        <v>14</v>
      </c>
      <c r="B8" s="2" t="s">
        <v>13</v>
      </c>
      <c r="C8" s="10" t="s">
        <v>190</v>
      </c>
      <c r="D8" s="2" t="s">
        <v>23</v>
      </c>
      <c r="E8" s="4"/>
      <c r="F8" s="4"/>
    </row>
    <row r="9" spans="1:6" x14ac:dyDescent="0.2">
      <c r="A9" s="2" t="s">
        <v>14</v>
      </c>
      <c r="B9" s="2" t="s">
        <v>13</v>
      </c>
      <c r="C9" s="10" t="s">
        <v>183</v>
      </c>
      <c r="D9" s="2" t="s">
        <v>15</v>
      </c>
      <c r="E9" s="4"/>
      <c r="F9" s="4"/>
    </row>
    <row r="10" spans="1:6" x14ac:dyDescent="0.2">
      <c r="A10" s="2" t="s">
        <v>14</v>
      </c>
      <c r="B10" s="2" t="s">
        <v>13</v>
      </c>
      <c r="C10" s="10" t="s">
        <v>192</v>
      </c>
      <c r="D10" s="2" t="s">
        <v>25</v>
      </c>
      <c r="E10" s="4"/>
      <c r="F10" s="4"/>
    </row>
    <row r="11" spans="1:6" x14ac:dyDescent="0.2">
      <c r="A11" s="2" t="s">
        <v>14</v>
      </c>
      <c r="B11" s="2" t="s">
        <v>13</v>
      </c>
      <c r="C11" s="10" t="s">
        <v>191</v>
      </c>
      <c r="D11" s="2" t="s">
        <v>24</v>
      </c>
      <c r="E11" s="4"/>
      <c r="F11" s="4"/>
    </row>
    <row r="12" spans="1:6" x14ac:dyDescent="0.2">
      <c r="A12" s="2" t="s">
        <v>14</v>
      </c>
      <c r="B12" s="2" t="s">
        <v>13</v>
      </c>
      <c r="C12" s="10" t="s">
        <v>193</v>
      </c>
      <c r="D12" s="2" t="s">
        <v>26</v>
      </c>
      <c r="E12" s="4"/>
      <c r="F12" s="4"/>
    </row>
    <row r="13" spans="1:6" x14ac:dyDescent="0.2">
      <c r="A13" s="2" t="s">
        <v>14</v>
      </c>
      <c r="B13" s="2" t="s">
        <v>13</v>
      </c>
      <c r="C13" s="10" t="s">
        <v>187</v>
      </c>
      <c r="D13" s="2" t="s">
        <v>20</v>
      </c>
      <c r="E13" s="4"/>
      <c r="F13" s="4"/>
    </row>
    <row r="14" spans="1:6" x14ac:dyDescent="0.2">
      <c r="A14" s="2" t="s">
        <v>14</v>
      </c>
      <c r="B14" s="2" t="s">
        <v>13</v>
      </c>
      <c r="C14" s="10" t="s">
        <v>186</v>
      </c>
      <c r="D14" s="2" t="s">
        <v>19</v>
      </c>
      <c r="E14" s="4"/>
      <c r="F14" s="4"/>
    </row>
    <row r="15" spans="1:6" x14ac:dyDescent="0.2">
      <c r="A15" s="2"/>
      <c r="B15" s="17" t="s">
        <v>328</v>
      </c>
      <c r="C15" s="10"/>
      <c r="D15" s="2"/>
      <c r="E15" s="4">
        <v>1955356</v>
      </c>
      <c r="F15" s="4">
        <v>1981752</v>
      </c>
    </row>
    <row r="16" spans="1:6" x14ac:dyDescent="0.2">
      <c r="A16" s="2" t="s">
        <v>14</v>
      </c>
      <c r="B16" s="2" t="s">
        <v>27</v>
      </c>
      <c r="C16" s="10" t="s">
        <v>196</v>
      </c>
      <c r="D16" s="2" t="s">
        <v>31</v>
      </c>
      <c r="E16" s="4"/>
      <c r="F16" s="4"/>
    </row>
    <row r="17" spans="1:6" x14ac:dyDescent="0.2">
      <c r="A17" s="2" t="s">
        <v>14</v>
      </c>
      <c r="B17" s="2" t="s">
        <v>27</v>
      </c>
      <c r="C17" s="10" t="s">
        <v>194</v>
      </c>
      <c r="D17" s="2" t="s">
        <v>28</v>
      </c>
      <c r="E17" s="4"/>
      <c r="F17" s="4"/>
    </row>
    <row r="18" spans="1:6" x14ac:dyDescent="0.2">
      <c r="A18" s="2" t="s">
        <v>14</v>
      </c>
      <c r="B18" s="2" t="s">
        <v>27</v>
      </c>
      <c r="C18" s="10" t="s">
        <v>195</v>
      </c>
      <c r="D18" s="2" t="s">
        <v>30</v>
      </c>
      <c r="E18" s="4"/>
      <c r="F18" s="4"/>
    </row>
    <row r="19" spans="1:6" x14ac:dyDescent="0.2">
      <c r="A19" s="2"/>
      <c r="B19" s="17" t="s">
        <v>329</v>
      </c>
      <c r="C19" s="10"/>
      <c r="D19" s="2"/>
      <c r="E19" s="4">
        <v>207515</v>
      </c>
      <c r="F19" s="4">
        <v>103966</v>
      </c>
    </row>
    <row r="20" spans="1:6" x14ac:dyDescent="0.2">
      <c r="A20" s="2" t="s">
        <v>14</v>
      </c>
      <c r="B20" s="2" t="s">
        <v>32</v>
      </c>
      <c r="C20" s="10" t="s">
        <v>197</v>
      </c>
      <c r="D20" s="2" t="s">
        <v>33</v>
      </c>
      <c r="E20" s="4"/>
      <c r="F20" s="4"/>
    </row>
    <row r="21" spans="1:6" x14ac:dyDescent="0.2">
      <c r="A21" s="2" t="s">
        <v>14</v>
      </c>
      <c r="B21" s="2" t="s">
        <v>32</v>
      </c>
      <c r="C21" s="10" t="s">
        <v>198</v>
      </c>
      <c r="D21" s="2" t="s">
        <v>34</v>
      </c>
      <c r="E21" s="4"/>
      <c r="F21" s="4"/>
    </row>
    <row r="22" spans="1:6" x14ac:dyDescent="0.2">
      <c r="A22" s="2" t="s">
        <v>14</v>
      </c>
      <c r="B22" s="2" t="s">
        <v>32</v>
      </c>
      <c r="C22" s="10" t="s">
        <v>200</v>
      </c>
      <c r="D22" s="2" t="s">
        <v>36</v>
      </c>
      <c r="E22" s="4"/>
      <c r="F22" s="4"/>
    </row>
    <row r="23" spans="1:6" x14ac:dyDescent="0.2">
      <c r="A23" s="2" t="s">
        <v>14</v>
      </c>
      <c r="B23" s="2" t="s">
        <v>32</v>
      </c>
      <c r="C23" s="10" t="s">
        <v>199</v>
      </c>
      <c r="D23" s="2" t="s">
        <v>35</v>
      </c>
      <c r="E23" s="4"/>
      <c r="F23" s="4"/>
    </row>
    <row r="24" spans="1:6" x14ac:dyDescent="0.2">
      <c r="A24" s="2"/>
      <c r="B24" s="17" t="s">
        <v>330</v>
      </c>
      <c r="C24" s="10"/>
      <c r="D24" s="2"/>
      <c r="E24" s="4">
        <v>456761</v>
      </c>
      <c r="F24" s="4">
        <v>529226</v>
      </c>
    </row>
    <row r="25" spans="1:6" x14ac:dyDescent="0.2">
      <c r="A25" s="2" t="s">
        <v>38</v>
      </c>
      <c r="B25" s="2" t="s">
        <v>37</v>
      </c>
      <c r="C25" s="10" t="s">
        <v>201</v>
      </c>
      <c r="D25" s="2" t="s">
        <v>39</v>
      </c>
      <c r="E25" s="4"/>
      <c r="F25" s="4"/>
    </row>
    <row r="26" spans="1:6" x14ac:dyDescent="0.2">
      <c r="A26" s="2" t="s">
        <v>38</v>
      </c>
      <c r="B26" s="2" t="s">
        <v>37</v>
      </c>
      <c r="C26" s="10" t="s">
        <v>202</v>
      </c>
      <c r="D26" s="2" t="s">
        <v>40</v>
      </c>
      <c r="E26" s="4"/>
      <c r="F26" s="4"/>
    </row>
    <row r="27" spans="1:6" x14ac:dyDescent="0.2">
      <c r="A27" s="2"/>
      <c r="B27" s="17" t="s">
        <v>331</v>
      </c>
      <c r="C27" s="10"/>
      <c r="D27" s="2"/>
      <c r="E27" s="4">
        <v>0</v>
      </c>
      <c r="F27" s="4">
        <v>0</v>
      </c>
    </row>
    <row r="28" spans="1:6" x14ac:dyDescent="0.2">
      <c r="A28" s="2" t="s">
        <v>38</v>
      </c>
      <c r="B28" s="2" t="s">
        <v>41</v>
      </c>
      <c r="C28" s="10" t="s">
        <v>205</v>
      </c>
      <c r="D28" s="2" t="s">
        <v>44</v>
      </c>
      <c r="E28" s="4"/>
      <c r="F28" s="4"/>
    </row>
    <row r="29" spans="1:6" x14ac:dyDescent="0.2">
      <c r="A29" s="2" t="s">
        <v>38</v>
      </c>
      <c r="B29" s="2" t="s">
        <v>41</v>
      </c>
      <c r="C29" s="10" t="s">
        <v>203</v>
      </c>
      <c r="D29" s="2" t="s">
        <v>42</v>
      </c>
      <c r="E29" s="4"/>
      <c r="F29" s="4"/>
    </row>
    <row r="30" spans="1:6" x14ac:dyDescent="0.2">
      <c r="A30" s="2" t="s">
        <v>38</v>
      </c>
      <c r="B30" s="2" t="s">
        <v>41</v>
      </c>
      <c r="C30" s="10" t="s">
        <v>274</v>
      </c>
      <c r="D30" s="2" t="s">
        <v>124</v>
      </c>
      <c r="E30" s="4"/>
      <c r="F30" s="4"/>
    </row>
    <row r="31" spans="1:6" x14ac:dyDescent="0.2">
      <c r="A31" s="2" t="s">
        <v>8</v>
      </c>
      <c r="B31" s="2" t="s">
        <v>41</v>
      </c>
      <c r="C31" s="10" t="s">
        <v>204</v>
      </c>
      <c r="D31" s="2" t="s">
        <v>43</v>
      </c>
      <c r="E31" s="4"/>
      <c r="F31" s="4"/>
    </row>
    <row r="32" spans="1:6" x14ac:dyDescent="0.2">
      <c r="A32" s="2"/>
      <c r="B32" s="17" t="s">
        <v>332</v>
      </c>
      <c r="C32" s="10"/>
      <c r="D32" s="2"/>
      <c r="E32" s="4">
        <v>8758</v>
      </c>
      <c r="F32" s="4">
        <v>3006</v>
      </c>
    </row>
    <row r="33" spans="1:6" x14ac:dyDescent="0.2">
      <c r="A33" s="2" t="s">
        <v>38</v>
      </c>
      <c r="B33" s="2" t="s">
        <v>46</v>
      </c>
      <c r="C33" s="10" t="s">
        <v>210</v>
      </c>
      <c r="D33" s="2" t="s">
        <v>52</v>
      </c>
      <c r="E33" s="4"/>
      <c r="F33" s="4"/>
    </row>
    <row r="34" spans="1:6" x14ac:dyDescent="0.2">
      <c r="A34" s="2" t="s">
        <v>38</v>
      </c>
      <c r="B34" s="2" t="s">
        <v>46</v>
      </c>
      <c r="C34" s="10" t="s">
        <v>211</v>
      </c>
      <c r="D34" s="2" t="s">
        <v>53</v>
      </c>
      <c r="E34" s="4"/>
      <c r="F34" s="4"/>
    </row>
    <row r="35" spans="1:6" x14ac:dyDescent="0.2">
      <c r="A35" s="2" t="s">
        <v>38</v>
      </c>
      <c r="B35" s="2" t="s">
        <v>46</v>
      </c>
      <c r="C35" s="10" t="s">
        <v>209</v>
      </c>
      <c r="D35" s="2" t="s">
        <v>51</v>
      </c>
      <c r="E35" s="4"/>
      <c r="F35" s="4"/>
    </row>
    <row r="36" spans="1:6" x14ac:dyDescent="0.2">
      <c r="A36" s="2" t="s">
        <v>38</v>
      </c>
      <c r="B36" s="2" t="s">
        <v>46</v>
      </c>
      <c r="C36" s="10" t="s">
        <v>208</v>
      </c>
      <c r="D36" s="2" t="s">
        <v>49</v>
      </c>
      <c r="E36" s="4"/>
      <c r="F36" s="4"/>
    </row>
    <row r="37" spans="1:6" x14ac:dyDescent="0.2">
      <c r="A37" s="2"/>
      <c r="B37" s="17" t="s">
        <v>333</v>
      </c>
      <c r="C37" s="10"/>
      <c r="D37" s="2"/>
      <c r="E37" s="4">
        <v>104176</v>
      </c>
      <c r="F37" s="4">
        <v>98003</v>
      </c>
    </row>
    <row r="38" spans="1:6" x14ac:dyDescent="0.2">
      <c r="A38" s="2" t="s">
        <v>38</v>
      </c>
      <c r="B38" s="2" t="s">
        <v>85</v>
      </c>
      <c r="C38" s="10" t="s">
        <v>271</v>
      </c>
      <c r="D38" s="2" t="s">
        <v>119</v>
      </c>
      <c r="E38" s="4"/>
      <c r="F38" s="4"/>
    </row>
    <row r="39" spans="1:6" x14ac:dyDescent="0.2">
      <c r="A39" s="2" t="s">
        <v>38</v>
      </c>
      <c r="B39" s="2" t="s">
        <v>85</v>
      </c>
      <c r="C39" s="10" t="s">
        <v>235</v>
      </c>
      <c r="D39" s="2" t="s">
        <v>78</v>
      </c>
      <c r="E39" s="4"/>
      <c r="F39" s="4"/>
    </row>
    <row r="40" spans="1:6" x14ac:dyDescent="0.2">
      <c r="A40" s="2" t="s">
        <v>38</v>
      </c>
      <c r="B40" s="2" t="s">
        <v>85</v>
      </c>
      <c r="C40" s="10" t="s">
        <v>228</v>
      </c>
      <c r="D40" s="2" t="s">
        <v>71</v>
      </c>
      <c r="E40" s="4"/>
      <c r="F40" s="4"/>
    </row>
    <row r="41" spans="1:6" x14ac:dyDescent="0.2">
      <c r="A41" s="2" t="s">
        <v>38</v>
      </c>
      <c r="B41" s="2" t="s">
        <v>85</v>
      </c>
      <c r="C41" s="10" t="s">
        <v>229</v>
      </c>
      <c r="D41" s="2" t="s">
        <v>72</v>
      </c>
      <c r="E41" s="4"/>
      <c r="F41" s="4"/>
    </row>
    <row r="42" spans="1:6" x14ac:dyDescent="0.2">
      <c r="A42" s="2" t="s">
        <v>38</v>
      </c>
      <c r="B42" s="2" t="s">
        <v>85</v>
      </c>
      <c r="C42" s="10" t="s">
        <v>261</v>
      </c>
      <c r="D42" s="2" t="s">
        <v>109</v>
      </c>
      <c r="E42" s="4"/>
      <c r="F42" s="4"/>
    </row>
    <row r="43" spans="1:6" x14ac:dyDescent="0.2">
      <c r="A43" s="2" t="s">
        <v>38</v>
      </c>
      <c r="B43" s="2" t="s">
        <v>85</v>
      </c>
      <c r="C43" s="10" t="s">
        <v>245</v>
      </c>
      <c r="D43" s="2" t="s">
        <v>90</v>
      </c>
      <c r="E43" s="4"/>
      <c r="F43" s="4"/>
    </row>
    <row r="44" spans="1:6" x14ac:dyDescent="0.2">
      <c r="A44" s="2" t="s">
        <v>38</v>
      </c>
      <c r="B44" s="2" t="s">
        <v>85</v>
      </c>
      <c r="C44" s="10" t="s">
        <v>222</v>
      </c>
      <c r="D44" s="2" t="s">
        <v>65</v>
      </c>
      <c r="E44" s="4"/>
      <c r="F44" s="4"/>
    </row>
    <row r="45" spans="1:6" x14ac:dyDescent="0.2">
      <c r="A45" s="2" t="s">
        <v>38</v>
      </c>
      <c r="B45" s="2" t="s">
        <v>85</v>
      </c>
      <c r="C45" s="10" t="s">
        <v>243</v>
      </c>
      <c r="D45" s="2" t="s">
        <v>88</v>
      </c>
      <c r="E45" s="4"/>
      <c r="F45" s="4"/>
    </row>
    <row r="46" spans="1:6" x14ac:dyDescent="0.2">
      <c r="A46" s="2" t="s">
        <v>38</v>
      </c>
      <c r="B46" s="2" t="s">
        <v>85</v>
      </c>
      <c r="C46" s="10" t="s">
        <v>225</v>
      </c>
      <c r="D46" s="2" t="s">
        <v>68</v>
      </c>
      <c r="E46" s="4"/>
      <c r="F46" s="4"/>
    </row>
    <row r="47" spans="1:6" x14ac:dyDescent="0.2">
      <c r="A47" s="2" t="s">
        <v>38</v>
      </c>
      <c r="B47" s="2" t="s">
        <v>85</v>
      </c>
      <c r="C47" s="10" t="s">
        <v>218</v>
      </c>
      <c r="D47" s="2" t="s">
        <v>61</v>
      </c>
      <c r="E47" s="4"/>
      <c r="F47" s="4"/>
    </row>
    <row r="48" spans="1:6" x14ac:dyDescent="0.2">
      <c r="A48" s="2" t="s">
        <v>38</v>
      </c>
      <c r="B48" s="2" t="s">
        <v>85</v>
      </c>
      <c r="C48" s="10" t="s">
        <v>246</v>
      </c>
      <c r="D48" s="2" t="s">
        <v>91</v>
      </c>
      <c r="E48" s="4"/>
      <c r="F48" s="4"/>
    </row>
    <row r="49" spans="1:6" x14ac:dyDescent="0.2">
      <c r="A49" s="2" t="s">
        <v>38</v>
      </c>
      <c r="B49" s="2" t="s">
        <v>85</v>
      </c>
      <c r="C49" s="10" t="s">
        <v>239</v>
      </c>
      <c r="D49" s="2" t="s">
        <v>83</v>
      </c>
      <c r="E49" s="4"/>
      <c r="F49" s="4"/>
    </row>
    <row r="50" spans="1:6" x14ac:dyDescent="0.2">
      <c r="A50" s="2" t="s">
        <v>38</v>
      </c>
      <c r="B50" s="2" t="s">
        <v>85</v>
      </c>
      <c r="C50" s="10" t="s">
        <v>247</v>
      </c>
      <c r="D50" s="2" t="s">
        <v>92</v>
      </c>
      <c r="E50" s="4"/>
      <c r="F50" s="4"/>
    </row>
    <row r="51" spans="1:6" x14ac:dyDescent="0.2">
      <c r="A51" s="2" t="s">
        <v>38</v>
      </c>
      <c r="B51" s="2" t="s">
        <v>85</v>
      </c>
      <c r="C51" s="10" t="s">
        <v>241</v>
      </c>
      <c r="D51" s="2" t="s">
        <v>86</v>
      </c>
      <c r="E51" s="4"/>
      <c r="F51" s="4"/>
    </row>
    <row r="52" spans="1:6" x14ac:dyDescent="0.2">
      <c r="A52" s="2" t="s">
        <v>38</v>
      </c>
      <c r="B52" s="2" t="s">
        <v>85</v>
      </c>
      <c r="C52" s="10" t="s">
        <v>240</v>
      </c>
      <c r="D52" s="2" t="s">
        <v>84</v>
      </c>
      <c r="E52" s="4"/>
      <c r="F52" s="4"/>
    </row>
    <row r="53" spans="1:6" x14ac:dyDescent="0.2">
      <c r="A53" s="2"/>
      <c r="B53" s="17" t="s">
        <v>334</v>
      </c>
      <c r="C53" s="10"/>
      <c r="D53" s="2"/>
      <c r="E53" s="4">
        <v>142591</v>
      </c>
      <c r="F53" s="4">
        <v>127071</v>
      </c>
    </row>
    <row r="54" spans="1:6" x14ac:dyDescent="0.2">
      <c r="A54" s="2" t="s">
        <v>14</v>
      </c>
      <c r="B54" s="2" t="s">
        <v>318</v>
      </c>
      <c r="C54" s="10" t="s">
        <v>184</v>
      </c>
      <c r="D54" s="2" t="s">
        <v>17</v>
      </c>
      <c r="E54" s="4"/>
      <c r="F54" s="4"/>
    </row>
    <row r="55" spans="1:6" x14ac:dyDescent="0.2">
      <c r="A55" s="2" t="s">
        <v>14</v>
      </c>
      <c r="B55" s="2" t="s">
        <v>318</v>
      </c>
      <c r="C55" s="10" t="s">
        <v>189</v>
      </c>
      <c r="D55" s="2" t="s">
        <v>22</v>
      </c>
      <c r="E55" s="4"/>
      <c r="F55" s="4"/>
    </row>
    <row r="56" spans="1:6" x14ac:dyDescent="0.2">
      <c r="A56" s="2"/>
      <c r="B56" s="17" t="s">
        <v>335</v>
      </c>
      <c r="C56" s="10"/>
      <c r="D56" s="2"/>
      <c r="E56" s="4">
        <v>0</v>
      </c>
      <c r="F56" s="4">
        <v>5</v>
      </c>
    </row>
    <row r="57" spans="1:6" x14ac:dyDescent="0.2">
      <c r="A57" s="2" t="s">
        <v>38</v>
      </c>
      <c r="B57" s="2" t="s">
        <v>93</v>
      </c>
      <c r="C57" s="10" t="s">
        <v>249</v>
      </c>
      <c r="D57" s="2" t="s">
        <v>95</v>
      </c>
      <c r="E57" s="4"/>
      <c r="F57" s="4"/>
    </row>
    <row r="58" spans="1:6" x14ac:dyDescent="0.2">
      <c r="A58" s="2" t="s">
        <v>38</v>
      </c>
      <c r="B58" s="2" t="s">
        <v>93</v>
      </c>
      <c r="C58" s="10" t="s">
        <v>250</v>
      </c>
      <c r="D58" s="2" t="s">
        <v>96</v>
      </c>
      <c r="E58" s="4"/>
      <c r="F58" s="4"/>
    </row>
    <row r="59" spans="1:6" x14ac:dyDescent="0.2">
      <c r="A59" s="2" t="s">
        <v>38</v>
      </c>
      <c r="B59" s="2" t="s">
        <v>93</v>
      </c>
      <c r="C59" s="10" t="s">
        <v>242</v>
      </c>
      <c r="D59" s="2" t="s">
        <v>87</v>
      </c>
      <c r="E59" s="4"/>
      <c r="F59" s="4"/>
    </row>
    <row r="60" spans="1:6" x14ac:dyDescent="0.2">
      <c r="A60" s="2" t="s">
        <v>38</v>
      </c>
      <c r="B60" s="2" t="s">
        <v>93</v>
      </c>
      <c r="C60" s="10" t="s">
        <v>252</v>
      </c>
      <c r="D60" s="2" t="s">
        <v>98</v>
      </c>
      <c r="E60" s="4"/>
      <c r="F60" s="4"/>
    </row>
    <row r="61" spans="1:6" x14ac:dyDescent="0.2">
      <c r="A61" s="2" t="s">
        <v>38</v>
      </c>
      <c r="B61" s="2" t="s">
        <v>93</v>
      </c>
      <c r="C61" s="10" t="s">
        <v>251</v>
      </c>
      <c r="D61" s="2" t="s">
        <v>97</v>
      </c>
      <c r="E61" s="4"/>
      <c r="F61" s="4"/>
    </row>
    <row r="62" spans="1:6" x14ac:dyDescent="0.2">
      <c r="A62" s="2" t="s">
        <v>38</v>
      </c>
      <c r="B62" s="2" t="s">
        <v>93</v>
      </c>
      <c r="C62" s="10" t="s">
        <v>248</v>
      </c>
      <c r="D62" s="2" t="s">
        <v>94</v>
      </c>
      <c r="E62" s="4"/>
      <c r="F62" s="4"/>
    </row>
    <row r="63" spans="1:6" x14ac:dyDescent="0.2">
      <c r="A63" s="2" t="s">
        <v>38</v>
      </c>
      <c r="B63" s="2" t="s">
        <v>93</v>
      </c>
      <c r="C63" s="10" t="s">
        <v>253</v>
      </c>
      <c r="D63" s="2" t="s">
        <v>99</v>
      </c>
      <c r="E63" s="4"/>
      <c r="F63" s="4"/>
    </row>
    <row r="64" spans="1:6" x14ac:dyDescent="0.2">
      <c r="A64" s="2" t="s">
        <v>38</v>
      </c>
      <c r="B64" s="2" t="s">
        <v>93</v>
      </c>
      <c r="C64" s="10" t="s">
        <v>254</v>
      </c>
      <c r="D64" s="2" t="s">
        <v>100</v>
      </c>
      <c r="E64" s="4"/>
      <c r="F64" s="4"/>
    </row>
    <row r="65" spans="1:6" x14ac:dyDescent="0.2">
      <c r="A65" s="2"/>
      <c r="B65" s="17" t="s">
        <v>336</v>
      </c>
      <c r="C65" s="10"/>
      <c r="D65" s="2"/>
      <c r="E65" s="4">
        <v>71474</v>
      </c>
      <c r="F65" s="4">
        <v>75496</v>
      </c>
    </row>
    <row r="66" spans="1:6" x14ac:dyDescent="0.2">
      <c r="A66" s="2" t="s">
        <v>38</v>
      </c>
      <c r="B66" s="2" t="s">
        <v>319</v>
      </c>
      <c r="C66" s="10" t="s">
        <v>206</v>
      </c>
      <c r="D66" s="2" t="s">
        <v>47</v>
      </c>
      <c r="E66" s="4"/>
      <c r="F66" s="4"/>
    </row>
    <row r="67" spans="1:6" x14ac:dyDescent="0.2">
      <c r="A67" s="2" t="s">
        <v>38</v>
      </c>
      <c r="B67" s="2" t="s">
        <v>319</v>
      </c>
      <c r="C67" s="10" t="s">
        <v>212</v>
      </c>
      <c r="D67" s="2" t="s">
        <v>54</v>
      </c>
      <c r="E67" s="4"/>
      <c r="F67" s="4"/>
    </row>
    <row r="68" spans="1:6" x14ac:dyDescent="0.2">
      <c r="A68" s="2" t="s">
        <v>38</v>
      </c>
      <c r="B68" s="2" t="s">
        <v>319</v>
      </c>
      <c r="C68" s="10" t="s">
        <v>213</v>
      </c>
      <c r="D68" s="2" t="s">
        <v>55</v>
      </c>
      <c r="E68" s="4"/>
      <c r="F68" s="4"/>
    </row>
    <row r="69" spans="1:6" x14ac:dyDescent="0.2">
      <c r="A69" s="2" t="s">
        <v>38</v>
      </c>
      <c r="B69" s="2" t="s">
        <v>319</v>
      </c>
      <c r="C69" s="10" t="s">
        <v>214</v>
      </c>
      <c r="D69" s="2" t="s">
        <v>56</v>
      </c>
      <c r="E69" s="4"/>
      <c r="F69" s="4"/>
    </row>
    <row r="70" spans="1:6" x14ac:dyDescent="0.2">
      <c r="A70" s="2"/>
      <c r="B70" s="17" t="s">
        <v>337</v>
      </c>
      <c r="C70" s="10"/>
      <c r="D70" s="2"/>
      <c r="E70" s="4">
        <v>78828</v>
      </c>
      <c r="F70" s="4">
        <v>82921</v>
      </c>
    </row>
    <row r="71" spans="1:6" x14ac:dyDescent="0.2">
      <c r="A71" s="2" t="s">
        <v>38</v>
      </c>
      <c r="B71" s="2" t="s">
        <v>101</v>
      </c>
      <c r="C71" s="10" t="s">
        <v>255</v>
      </c>
      <c r="D71" s="2" t="s">
        <v>102</v>
      </c>
      <c r="E71" s="4"/>
      <c r="F71" s="4"/>
    </row>
    <row r="72" spans="1:6" x14ac:dyDescent="0.2">
      <c r="A72" s="2" t="s">
        <v>38</v>
      </c>
      <c r="B72" s="2" t="s">
        <v>101</v>
      </c>
      <c r="C72" s="10" t="s">
        <v>256</v>
      </c>
      <c r="D72" s="2" t="s">
        <v>103</v>
      </c>
      <c r="E72" s="4"/>
      <c r="F72" s="4"/>
    </row>
    <row r="73" spans="1:6" x14ac:dyDescent="0.2">
      <c r="A73" s="2" t="s">
        <v>38</v>
      </c>
      <c r="B73" s="2" t="s">
        <v>101</v>
      </c>
      <c r="C73" s="10" t="s">
        <v>258</v>
      </c>
      <c r="D73" s="2" t="s">
        <v>105</v>
      </c>
      <c r="E73" s="4"/>
      <c r="F73" s="4"/>
    </row>
    <row r="74" spans="1:6" x14ac:dyDescent="0.2">
      <c r="A74" s="2" t="s">
        <v>38</v>
      </c>
      <c r="B74" s="2" t="s">
        <v>101</v>
      </c>
      <c r="C74" s="10" t="s">
        <v>207</v>
      </c>
      <c r="D74" s="2" t="s">
        <v>48</v>
      </c>
      <c r="E74" s="4"/>
      <c r="F74" s="4"/>
    </row>
    <row r="75" spans="1:6" x14ac:dyDescent="0.2">
      <c r="A75" s="2" t="s">
        <v>38</v>
      </c>
      <c r="B75" s="2" t="s">
        <v>101</v>
      </c>
      <c r="C75" s="10" t="s">
        <v>259</v>
      </c>
      <c r="D75" s="2" t="s">
        <v>106</v>
      </c>
      <c r="E75" s="4"/>
      <c r="F75" s="4"/>
    </row>
    <row r="76" spans="1:6" x14ac:dyDescent="0.2">
      <c r="A76" s="2" t="s">
        <v>38</v>
      </c>
      <c r="B76" s="2" t="s">
        <v>101</v>
      </c>
      <c r="C76" s="10" t="s">
        <v>260</v>
      </c>
      <c r="D76" s="2" t="s">
        <v>107</v>
      </c>
      <c r="E76" s="4"/>
      <c r="F76" s="4"/>
    </row>
    <row r="77" spans="1:6" x14ac:dyDescent="0.2">
      <c r="A77" s="2" t="s">
        <v>38</v>
      </c>
      <c r="B77" s="2" t="s">
        <v>101</v>
      </c>
      <c r="C77" s="16" t="s">
        <v>316</v>
      </c>
      <c r="D77" s="2" t="s">
        <v>108</v>
      </c>
      <c r="E77" s="4"/>
      <c r="F77" s="4"/>
    </row>
    <row r="78" spans="1:6" x14ac:dyDescent="0.2">
      <c r="A78" s="2" t="s">
        <v>38</v>
      </c>
      <c r="B78" s="2" t="s">
        <v>101</v>
      </c>
      <c r="C78" s="10" t="s">
        <v>257</v>
      </c>
      <c r="D78" s="2" t="s">
        <v>104</v>
      </c>
      <c r="E78" s="4"/>
      <c r="F78" s="4"/>
    </row>
    <row r="79" spans="1:6" x14ac:dyDescent="0.2">
      <c r="A79" s="2" t="s">
        <v>38</v>
      </c>
      <c r="B79" s="2" t="s">
        <v>101</v>
      </c>
      <c r="C79" s="10" t="s">
        <v>264</v>
      </c>
      <c r="D79" s="2" t="s">
        <v>112</v>
      </c>
      <c r="E79" s="4"/>
      <c r="F79" s="4"/>
    </row>
    <row r="80" spans="1:6" x14ac:dyDescent="0.2">
      <c r="A80" s="2" t="s">
        <v>38</v>
      </c>
      <c r="B80" s="2" t="s">
        <v>101</v>
      </c>
      <c r="C80" s="10" t="s">
        <v>263</v>
      </c>
      <c r="D80" s="2" t="s">
        <v>111</v>
      </c>
      <c r="E80" s="4"/>
      <c r="F80" s="4"/>
    </row>
    <row r="81" spans="1:6" x14ac:dyDescent="0.2">
      <c r="A81" s="2" t="s">
        <v>38</v>
      </c>
      <c r="B81" s="2" t="s">
        <v>101</v>
      </c>
      <c r="C81" s="10" t="s">
        <v>265</v>
      </c>
      <c r="D81" s="2" t="s">
        <v>113</v>
      </c>
      <c r="E81" s="4"/>
      <c r="F81" s="4"/>
    </row>
    <row r="82" spans="1:6" x14ac:dyDescent="0.2">
      <c r="A82" s="2" t="s">
        <v>38</v>
      </c>
      <c r="B82" s="2" t="s">
        <v>101</v>
      </c>
      <c r="C82" s="10" t="s">
        <v>266</v>
      </c>
      <c r="D82" s="2" t="s">
        <v>114</v>
      </c>
      <c r="E82" s="4"/>
      <c r="F82" s="4"/>
    </row>
    <row r="83" spans="1:6" x14ac:dyDescent="0.2">
      <c r="A83" s="2" t="s">
        <v>38</v>
      </c>
      <c r="B83" s="2" t="s">
        <v>101</v>
      </c>
      <c r="C83" s="10" t="s">
        <v>267</v>
      </c>
      <c r="D83" s="2" t="s">
        <v>115</v>
      </c>
      <c r="E83" s="4"/>
      <c r="F83" s="4"/>
    </row>
    <row r="84" spans="1:6" x14ac:dyDescent="0.2">
      <c r="A84" s="2" t="s">
        <v>38</v>
      </c>
      <c r="B84" s="2" t="s">
        <v>101</v>
      </c>
      <c r="C84" s="10" t="s">
        <v>268</v>
      </c>
      <c r="D84" s="2" t="s">
        <v>116</v>
      </c>
      <c r="E84" s="4"/>
      <c r="F84" s="4"/>
    </row>
    <row r="85" spans="1:6" x14ac:dyDescent="0.2">
      <c r="A85" s="2" t="s">
        <v>38</v>
      </c>
      <c r="B85" s="2" t="s">
        <v>101</v>
      </c>
      <c r="C85" s="10" t="s">
        <v>269</v>
      </c>
      <c r="D85" s="2" t="s">
        <v>117</v>
      </c>
      <c r="E85" s="4"/>
      <c r="F85" s="4"/>
    </row>
    <row r="86" spans="1:6" x14ac:dyDescent="0.2">
      <c r="A86" s="2" t="s">
        <v>38</v>
      </c>
      <c r="B86" s="2" t="s">
        <v>101</v>
      </c>
      <c r="C86" s="10" t="s">
        <v>270</v>
      </c>
      <c r="D86" s="2" t="s">
        <v>118</v>
      </c>
      <c r="E86" s="4"/>
      <c r="F86" s="4"/>
    </row>
    <row r="87" spans="1:6" x14ac:dyDescent="0.2">
      <c r="A87" s="2" t="s">
        <v>38</v>
      </c>
      <c r="B87" s="2" t="s">
        <v>101</v>
      </c>
      <c r="C87" s="10" t="s">
        <v>262</v>
      </c>
      <c r="D87" s="2" t="s">
        <v>110</v>
      </c>
      <c r="E87" s="4"/>
      <c r="F87" s="4"/>
    </row>
    <row r="88" spans="1:6" x14ac:dyDescent="0.2">
      <c r="A88" s="2" t="s">
        <v>38</v>
      </c>
      <c r="B88" s="2" t="s">
        <v>101</v>
      </c>
      <c r="C88" s="10" t="s">
        <v>272</v>
      </c>
      <c r="D88" s="2" t="s">
        <v>120</v>
      </c>
      <c r="E88" s="4"/>
      <c r="F88" s="4"/>
    </row>
    <row r="89" spans="1:6" x14ac:dyDescent="0.2">
      <c r="A89" s="2"/>
      <c r="B89" s="17" t="s">
        <v>338</v>
      </c>
      <c r="C89" s="10"/>
      <c r="D89" s="2"/>
      <c r="E89" s="4">
        <v>144245</v>
      </c>
      <c r="F89" s="4">
        <v>178542</v>
      </c>
    </row>
    <row r="90" spans="1:6" x14ac:dyDescent="0.2">
      <c r="A90" s="2" t="s">
        <v>38</v>
      </c>
      <c r="B90" s="2" t="s">
        <v>122</v>
      </c>
      <c r="C90" s="10" t="s">
        <v>275</v>
      </c>
      <c r="D90" s="2" t="s">
        <v>125</v>
      </c>
      <c r="E90" s="4"/>
      <c r="F90" s="4"/>
    </row>
    <row r="91" spans="1:6" x14ac:dyDescent="0.2">
      <c r="A91" s="2" t="s">
        <v>38</v>
      </c>
      <c r="B91" s="2" t="s">
        <v>122</v>
      </c>
      <c r="C91" s="10" t="s">
        <v>277</v>
      </c>
      <c r="D91" s="2" t="s">
        <v>127</v>
      </c>
      <c r="E91" s="4"/>
      <c r="F91" s="4"/>
    </row>
    <row r="92" spans="1:6" x14ac:dyDescent="0.2">
      <c r="A92" s="2" t="s">
        <v>38</v>
      </c>
      <c r="B92" s="2" t="s">
        <v>122</v>
      </c>
      <c r="C92" s="10" t="s">
        <v>278</v>
      </c>
      <c r="D92" s="2" t="s">
        <v>128</v>
      </c>
      <c r="E92" s="4"/>
      <c r="F92" s="4"/>
    </row>
    <row r="93" spans="1:6" x14ac:dyDescent="0.2">
      <c r="A93" s="2" t="s">
        <v>38</v>
      </c>
      <c r="B93" s="2" t="s">
        <v>122</v>
      </c>
      <c r="C93" s="10" t="s">
        <v>279</v>
      </c>
      <c r="D93" s="2" t="s">
        <v>129</v>
      </c>
      <c r="E93" s="4"/>
      <c r="F93" s="4"/>
    </row>
    <row r="94" spans="1:6" x14ac:dyDescent="0.2">
      <c r="A94" s="2" t="s">
        <v>38</v>
      </c>
      <c r="B94" s="2" t="s">
        <v>122</v>
      </c>
      <c r="C94" s="10" t="s">
        <v>280</v>
      </c>
      <c r="D94" s="2" t="s">
        <v>130</v>
      </c>
      <c r="E94" s="4"/>
      <c r="F94" s="4"/>
    </row>
    <row r="95" spans="1:6" x14ac:dyDescent="0.2">
      <c r="A95" s="2" t="s">
        <v>38</v>
      </c>
      <c r="B95" s="2" t="s">
        <v>122</v>
      </c>
      <c r="C95" s="10" t="s">
        <v>292</v>
      </c>
      <c r="D95" s="2" t="s">
        <v>142</v>
      </c>
      <c r="E95" s="4"/>
      <c r="F95" s="4"/>
    </row>
    <row r="96" spans="1:6" x14ac:dyDescent="0.2">
      <c r="A96" s="2" t="s">
        <v>38</v>
      </c>
      <c r="B96" s="2" t="s">
        <v>122</v>
      </c>
      <c r="C96" s="10" t="s">
        <v>282</v>
      </c>
      <c r="D96" s="2" t="s">
        <v>132</v>
      </c>
      <c r="E96" s="4"/>
      <c r="F96" s="4"/>
    </row>
    <row r="97" spans="1:6" x14ac:dyDescent="0.2">
      <c r="A97" s="2" t="s">
        <v>38</v>
      </c>
      <c r="B97" s="2" t="s">
        <v>122</v>
      </c>
      <c r="C97" s="10" t="s">
        <v>281</v>
      </c>
      <c r="D97" s="2" t="s">
        <v>131</v>
      </c>
      <c r="E97" s="4"/>
      <c r="F97" s="4"/>
    </row>
    <row r="98" spans="1:6" x14ac:dyDescent="0.2">
      <c r="A98" s="2" t="s">
        <v>38</v>
      </c>
      <c r="B98" s="2" t="s">
        <v>122</v>
      </c>
      <c r="C98" s="10" t="s">
        <v>123</v>
      </c>
      <c r="D98" s="2" t="s">
        <v>123</v>
      </c>
      <c r="E98" s="4"/>
      <c r="F98" s="4"/>
    </row>
    <row r="99" spans="1:6" x14ac:dyDescent="0.2">
      <c r="A99" s="2" t="s">
        <v>38</v>
      </c>
      <c r="B99" s="2" t="s">
        <v>122</v>
      </c>
      <c r="C99" s="10" t="s">
        <v>284</v>
      </c>
      <c r="D99" s="2" t="s">
        <v>134</v>
      </c>
      <c r="E99" s="4"/>
      <c r="F99" s="4"/>
    </row>
    <row r="100" spans="1:6" x14ac:dyDescent="0.2">
      <c r="A100" s="2" t="s">
        <v>38</v>
      </c>
      <c r="B100" s="2" t="s">
        <v>122</v>
      </c>
      <c r="C100" s="10" t="s">
        <v>290</v>
      </c>
      <c r="D100" s="2" t="s">
        <v>140</v>
      </c>
      <c r="E100" s="4"/>
      <c r="F100" s="4"/>
    </row>
    <row r="101" spans="1:6" x14ac:dyDescent="0.2">
      <c r="A101" s="2" t="s">
        <v>38</v>
      </c>
      <c r="B101" s="2" t="s">
        <v>122</v>
      </c>
      <c r="C101" s="10" t="s">
        <v>273</v>
      </c>
      <c r="D101" s="2" t="s">
        <v>121</v>
      </c>
      <c r="E101" s="4"/>
      <c r="F101" s="4"/>
    </row>
    <row r="102" spans="1:6" x14ac:dyDescent="0.2">
      <c r="A102" s="2" t="s">
        <v>38</v>
      </c>
      <c r="B102" s="2" t="s">
        <v>122</v>
      </c>
      <c r="C102" s="10" t="s">
        <v>283</v>
      </c>
      <c r="D102" s="2" t="s">
        <v>133</v>
      </c>
      <c r="E102" s="4"/>
      <c r="F102" s="4"/>
    </row>
    <row r="103" spans="1:6" x14ac:dyDescent="0.2">
      <c r="A103" s="2" t="s">
        <v>38</v>
      </c>
      <c r="B103" s="2" t="s">
        <v>122</v>
      </c>
      <c r="C103" s="10" t="s">
        <v>287</v>
      </c>
      <c r="D103" s="2" t="s">
        <v>137</v>
      </c>
      <c r="E103" s="4"/>
      <c r="F103" s="4"/>
    </row>
    <row r="104" spans="1:6" x14ac:dyDescent="0.2">
      <c r="A104" s="2" t="s">
        <v>38</v>
      </c>
      <c r="B104" s="2" t="s">
        <v>122</v>
      </c>
      <c r="C104" s="10" t="s">
        <v>288</v>
      </c>
      <c r="D104" s="2" t="s">
        <v>138</v>
      </c>
      <c r="E104" s="4"/>
      <c r="F104" s="4"/>
    </row>
    <row r="105" spans="1:6" x14ac:dyDescent="0.2">
      <c r="A105" s="2" t="s">
        <v>38</v>
      </c>
      <c r="B105" s="2" t="s">
        <v>122</v>
      </c>
      <c r="C105" s="10" t="s">
        <v>286</v>
      </c>
      <c r="D105" s="2" t="s">
        <v>136</v>
      </c>
      <c r="E105" s="4"/>
      <c r="F105" s="4"/>
    </row>
    <row r="106" spans="1:6" x14ac:dyDescent="0.2">
      <c r="A106" s="2" t="s">
        <v>38</v>
      </c>
      <c r="B106" s="2" t="s">
        <v>122</v>
      </c>
      <c r="C106" s="10" t="s">
        <v>289</v>
      </c>
      <c r="D106" s="2" t="s">
        <v>139</v>
      </c>
      <c r="E106" s="4"/>
      <c r="F106" s="4"/>
    </row>
    <row r="107" spans="1:6" x14ac:dyDescent="0.2">
      <c r="A107" s="2" t="s">
        <v>38</v>
      </c>
      <c r="B107" s="2" t="s">
        <v>122</v>
      </c>
      <c r="C107" s="10" t="s">
        <v>285</v>
      </c>
      <c r="D107" s="2" t="s">
        <v>135</v>
      </c>
      <c r="E107" s="4"/>
      <c r="F107" s="4"/>
    </row>
    <row r="108" spans="1:6" x14ac:dyDescent="0.2">
      <c r="A108" s="2" t="s">
        <v>38</v>
      </c>
      <c r="B108" s="2" t="s">
        <v>122</v>
      </c>
      <c r="C108" s="10" t="s">
        <v>276</v>
      </c>
      <c r="D108" s="2" t="s">
        <v>126</v>
      </c>
      <c r="E108" s="4"/>
      <c r="F108" s="4"/>
    </row>
    <row r="109" spans="1:6" x14ac:dyDescent="0.2">
      <c r="A109" s="2" t="s">
        <v>38</v>
      </c>
      <c r="B109" s="2" t="s">
        <v>122</v>
      </c>
      <c r="C109" s="10" t="s">
        <v>291</v>
      </c>
      <c r="D109" s="2" t="s">
        <v>141</v>
      </c>
      <c r="E109" s="4"/>
      <c r="F109" s="4"/>
    </row>
    <row r="110" spans="1:6" x14ac:dyDescent="0.2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</row>
    <row r="111" spans="1:6" x14ac:dyDescent="0.2">
      <c r="A111" s="1"/>
      <c r="B111" s="17" t="s">
        <v>339</v>
      </c>
      <c r="C111" s="16"/>
      <c r="D111" s="20"/>
      <c r="E111" s="4">
        <v>35320</v>
      </c>
      <c r="F111" s="4">
        <v>30249</v>
      </c>
    </row>
    <row r="112" spans="1:6" x14ac:dyDescent="0.2">
      <c r="A112" s="2" t="s">
        <v>38</v>
      </c>
      <c r="B112" s="2" t="s">
        <v>143</v>
      </c>
      <c r="C112" s="18" t="s">
        <v>293</v>
      </c>
      <c r="D112" s="19" t="s">
        <v>144</v>
      </c>
      <c r="E112" s="4"/>
      <c r="F112" s="4"/>
    </row>
    <row r="113" spans="1:6" x14ac:dyDescent="0.2">
      <c r="A113" s="2" t="s">
        <v>38</v>
      </c>
      <c r="B113" s="2" t="s">
        <v>143</v>
      </c>
      <c r="C113" s="10" t="s">
        <v>215</v>
      </c>
      <c r="D113" s="2" t="s">
        <v>146</v>
      </c>
      <c r="E113" s="4"/>
      <c r="F113" s="4"/>
    </row>
    <row r="114" spans="1:6" x14ac:dyDescent="0.2">
      <c r="A114" s="2" t="s">
        <v>38</v>
      </c>
      <c r="B114" s="2" t="s">
        <v>143</v>
      </c>
      <c r="C114" s="10" t="s">
        <v>294</v>
      </c>
      <c r="D114" s="2" t="s">
        <v>148</v>
      </c>
      <c r="E114" s="4"/>
      <c r="F114" s="4"/>
    </row>
    <row r="115" spans="1:6" x14ac:dyDescent="0.2">
      <c r="A115" s="2" t="s">
        <v>38</v>
      </c>
      <c r="B115" s="2" t="s">
        <v>143</v>
      </c>
      <c r="C115" s="10" t="s">
        <v>295</v>
      </c>
      <c r="D115" s="2" t="s">
        <v>149</v>
      </c>
      <c r="E115" s="4"/>
      <c r="F115" s="4"/>
    </row>
    <row r="116" spans="1:6" x14ac:dyDescent="0.2">
      <c r="A116" s="2"/>
      <c r="B116" s="17" t="s">
        <v>340</v>
      </c>
      <c r="C116" s="10"/>
      <c r="D116" s="2"/>
      <c r="E116" s="4">
        <v>80449</v>
      </c>
      <c r="F116" s="4">
        <v>81689</v>
      </c>
    </row>
    <row r="117" spans="1:6" x14ac:dyDescent="0.2">
      <c r="A117" s="2" t="s">
        <v>14</v>
      </c>
      <c r="B117" s="2" t="s">
        <v>150</v>
      </c>
      <c r="C117" s="10" t="s">
        <v>297</v>
      </c>
      <c r="D117" s="2" t="s">
        <v>152</v>
      </c>
      <c r="E117" s="4"/>
      <c r="F117" s="4"/>
    </row>
    <row r="118" spans="1:6" x14ac:dyDescent="0.2">
      <c r="A118" s="2" t="s">
        <v>14</v>
      </c>
      <c r="B118" s="2" t="s">
        <v>150</v>
      </c>
      <c r="C118" s="10" t="s">
        <v>296</v>
      </c>
      <c r="D118" s="2" t="s">
        <v>151</v>
      </c>
      <c r="E118" s="4"/>
      <c r="F118" s="4"/>
    </row>
    <row r="119" spans="1:6" x14ac:dyDescent="0.2">
      <c r="A119" s="2"/>
      <c r="B119" s="17" t="s">
        <v>341</v>
      </c>
      <c r="C119" s="10"/>
      <c r="D119" s="2"/>
      <c r="E119" s="4">
        <v>108528</v>
      </c>
      <c r="F119" s="4">
        <v>102032</v>
      </c>
    </row>
    <row r="120" spans="1:6" x14ac:dyDescent="0.2">
      <c r="A120" s="2" t="s">
        <v>8</v>
      </c>
      <c r="B120" s="2" t="s">
        <v>153</v>
      </c>
      <c r="C120" s="10" t="s">
        <v>304</v>
      </c>
      <c r="D120" s="2" t="s">
        <v>160</v>
      </c>
      <c r="E120" s="4"/>
      <c r="F120" s="4"/>
    </row>
    <row r="121" spans="1:6" x14ac:dyDescent="0.2">
      <c r="A121" s="2" t="s">
        <v>8</v>
      </c>
      <c r="B121" s="2" t="s">
        <v>153</v>
      </c>
      <c r="C121" s="10" t="s">
        <v>305</v>
      </c>
      <c r="D121" s="2" t="s">
        <v>161</v>
      </c>
      <c r="E121" s="4"/>
      <c r="F121" s="4"/>
    </row>
    <row r="122" spans="1:6" x14ac:dyDescent="0.2">
      <c r="A122" s="2" t="s">
        <v>8</v>
      </c>
      <c r="B122" s="2" t="s">
        <v>153</v>
      </c>
      <c r="C122" s="10" t="s">
        <v>299</v>
      </c>
      <c r="D122" s="2" t="s">
        <v>155</v>
      </c>
      <c r="E122" s="4"/>
      <c r="F122" s="4"/>
    </row>
    <row r="123" spans="1:6" x14ac:dyDescent="0.2">
      <c r="A123" s="2" t="s">
        <v>8</v>
      </c>
      <c r="B123" s="2" t="s">
        <v>153</v>
      </c>
      <c r="C123" s="10" t="s">
        <v>302</v>
      </c>
      <c r="D123" s="2" t="s">
        <v>158</v>
      </c>
      <c r="E123" s="4"/>
      <c r="F123" s="4"/>
    </row>
    <row r="124" spans="1:6" x14ac:dyDescent="0.2">
      <c r="A124" s="2" t="s">
        <v>8</v>
      </c>
      <c r="B124" s="2" t="s">
        <v>153</v>
      </c>
      <c r="C124" s="10" t="s">
        <v>303</v>
      </c>
      <c r="D124" s="2" t="s">
        <v>159</v>
      </c>
      <c r="E124" s="4"/>
      <c r="F124" s="4"/>
    </row>
    <row r="125" spans="1:6" x14ac:dyDescent="0.2">
      <c r="A125" s="2" t="s">
        <v>8</v>
      </c>
      <c r="B125" s="2" t="s">
        <v>153</v>
      </c>
      <c r="C125" s="10" t="s">
        <v>301</v>
      </c>
      <c r="D125" s="2" t="s">
        <v>157</v>
      </c>
      <c r="E125" s="4"/>
      <c r="F125" s="4"/>
    </row>
    <row r="126" spans="1:6" x14ac:dyDescent="0.2">
      <c r="A126" s="2" t="s">
        <v>8</v>
      </c>
      <c r="B126" s="2" t="s">
        <v>153</v>
      </c>
      <c r="C126" s="10" t="s">
        <v>300</v>
      </c>
      <c r="D126" s="2" t="s">
        <v>156</v>
      </c>
      <c r="E126" s="4"/>
      <c r="F126" s="4"/>
    </row>
    <row r="127" spans="1:6" x14ac:dyDescent="0.2">
      <c r="A127" s="2" t="s">
        <v>8</v>
      </c>
      <c r="B127" s="2" t="s">
        <v>153</v>
      </c>
      <c r="C127" s="10" t="s">
        <v>298</v>
      </c>
      <c r="D127" s="2" t="s">
        <v>154</v>
      </c>
      <c r="E127" s="4"/>
      <c r="F127" s="4"/>
    </row>
    <row r="128" spans="1:6" x14ac:dyDescent="0.2">
      <c r="A128" s="2"/>
      <c r="B128" s="17" t="s">
        <v>342</v>
      </c>
      <c r="C128" s="10"/>
      <c r="D128" s="2"/>
      <c r="E128" s="4">
        <v>16897</v>
      </c>
      <c r="F128" s="4">
        <v>15553</v>
      </c>
    </row>
    <row r="129" spans="1:6" x14ac:dyDescent="0.2">
      <c r="A129" s="2" t="s">
        <v>38</v>
      </c>
      <c r="B129" s="10" t="s">
        <v>320</v>
      </c>
      <c r="C129" s="10" t="s">
        <v>216</v>
      </c>
      <c r="D129" s="2" t="s">
        <v>59</v>
      </c>
      <c r="E129" s="4"/>
      <c r="F129" s="4"/>
    </row>
    <row r="130" spans="1:6" x14ac:dyDescent="0.2">
      <c r="A130" s="2" t="s">
        <v>38</v>
      </c>
      <c r="B130" s="10" t="s">
        <v>320</v>
      </c>
      <c r="C130" s="10" t="s">
        <v>220</v>
      </c>
      <c r="D130" s="2" t="s">
        <v>63</v>
      </c>
      <c r="E130" s="4"/>
      <c r="F130" s="4"/>
    </row>
    <row r="131" spans="1:6" x14ac:dyDescent="0.2">
      <c r="A131" s="2" t="s">
        <v>38</v>
      </c>
      <c r="B131" s="10" t="s">
        <v>320</v>
      </c>
      <c r="C131" s="10" t="s">
        <v>219</v>
      </c>
      <c r="D131" s="2" t="s">
        <v>62</v>
      </c>
      <c r="E131" s="4"/>
      <c r="F131" s="4"/>
    </row>
    <row r="132" spans="1:6" x14ac:dyDescent="0.2">
      <c r="A132" s="2" t="s">
        <v>38</v>
      </c>
      <c r="B132" s="10" t="s">
        <v>320</v>
      </c>
      <c r="C132" s="10" t="s">
        <v>231</v>
      </c>
      <c r="D132" s="2" t="s">
        <v>74</v>
      </c>
      <c r="E132" s="4"/>
      <c r="F132" s="4"/>
    </row>
    <row r="133" spans="1:6" x14ac:dyDescent="0.2">
      <c r="A133" s="2" t="s">
        <v>38</v>
      </c>
      <c r="B133" s="10" t="s">
        <v>320</v>
      </c>
      <c r="C133" s="10" t="s">
        <v>232</v>
      </c>
      <c r="D133" s="2" t="s">
        <v>75</v>
      </c>
      <c r="E133" s="4"/>
      <c r="F133" s="4"/>
    </row>
    <row r="134" spans="1:6" x14ac:dyDescent="0.2">
      <c r="A134" s="2" t="s">
        <v>38</v>
      </c>
      <c r="B134" s="10" t="s">
        <v>320</v>
      </c>
      <c r="C134" s="10" t="s">
        <v>223</v>
      </c>
      <c r="D134" s="2" t="s">
        <v>66</v>
      </c>
      <c r="E134" s="4"/>
      <c r="F134" s="4"/>
    </row>
    <row r="135" spans="1:6" x14ac:dyDescent="0.2">
      <c r="A135" s="2" t="s">
        <v>38</v>
      </c>
      <c r="B135" s="10" t="s">
        <v>320</v>
      </c>
      <c r="C135" s="10" t="s">
        <v>224</v>
      </c>
      <c r="D135" s="2" t="s">
        <v>67</v>
      </c>
      <c r="E135" s="4"/>
      <c r="F135" s="4"/>
    </row>
    <row r="136" spans="1:6" x14ac:dyDescent="0.2">
      <c r="A136" s="2" t="s">
        <v>38</v>
      </c>
      <c r="B136" s="10" t="s">
        <v>320</v>
      </c>
      <c r="C136" s="10" t="s">
        <v>233</v>
      </c>
      <c r="D136" s="2" t="s">
        <v>76</v>
      </c>
      <c r="E136" s="4"/>
      <c r="F136" s="4"/>
    </row>
    <row r="137" spans="1:6" x14ac:dyDescent="0.2">
      <c r="A137" s="2" t="s">
        <v>38</v>
      </c>
      <c r="B137" s="10" t="s">
        <v>320</v>
      </c>
      <c r="C137" s="10" t="s">
        <v>233</v>
      </c>
      <c r="D137" s="2" t="s">
        <v>82</v>
      </c>
      <c r="E137" s="4"/>
      <c r="F137" s="4"/>
    </row>
    <row r="138" spans="1:6" x14ac:dyDescent="0.2">
      <c r="A138" s="2" t="s">
        <v>38</v>
      </c>
      <c r="B138" s="10" t="s">
        <v>320</v>
      </c>
      <c r="C138" s="10" t="s">
        <v>227</v>
      </c>
      <c r="D138" s="2" t="s">
        <v>70</v>
      </c>
      <c r="E138" s="4"/>
      <c r="F138" s="4"/>
    </row>
    <row r="139" spans="1:6" x14ac:dyDescent="0.2">
      <c r="A139" s="2" t="s">
        <v>38</v>
      </c>
      <c r="B139" s="10" t="s">
        <v>320</v>
      </c>
      <c r="C139" s="10" t="s">
        <v>244</v>
      </c>
      <c r="D139" s="2" t="s">
        <v>89</v>
      </c>
      <c r="E139" s="4"/>
      <c r="F139" s="4"/>
    </row>
    <row r="140" spans="1:6" x14ac:dyDescent="0.2">
      <c r="A140" s="2" t="s">
        <v>38</v>
      </c>
      <c r="B140" s="10" t="s">
        <v>320</v>
      </c>
      <c r="C140" s="10" t="s">
        <v>215</v>
      </c>
      <c r="D140" s="2" t="s">
        <v>58</v>
      </c>
      <c r="E140" s="4"/>
      <c r="F140" s="4"/>
    </row>
    <row r="141" spans="1:6" x14ac:dyDescent="0.2">
      <c r="A141" s="2" t="s">
        <v>38</v>
      </c>
      <c r="B141" s="10" t="s">
        <v>320</v>
      </c>
      <c r="C141" s="10" t="s">
        <v>230</v>
      </c>
      <c r="D141" s="2" t="s">
        <v>73</v>
      </c>
      <c r="E141" s="4"/>
      <c r="F141" s="4"/>
    </row>
    <row r="142" spans="1:6" x14ac:dyDescent="0.2">
      <c r="A142" s="2" t="s">
        <v>38</v>
      </c>
      <c r="B142" s="10" t="s">
        <v>320</v>
      </c>
      <c r="C142" s="10" t="s">
        <v>226</v>
      </c>
      <c r="D142" s="2" t="s">
        <v>69</v>
      </c>
      <c r="E142" s="4"/>
      <c r="F142" s="4"/>
    </row>
    <row r="143" spans="1:6" x14ac:dyDescent="0.2">
      <c r="A143" s="2" t="s">
        <v>38</v>
      </c>
      <c r="B143" s="10" t="s">
        <v>320</v>
      </c>
      <c r="C143" s="10" t="s">
        <v>234</v>
      </c>
      <c r="D143" s="2" t="s">
        <v>77</v>
      </c>
      <c r="E143" s="4"/>
      <c r="F143" s="4"/>
    </row>
    <row r="144" spans="1:6" x14ac:dyDescent="0.2">
      <c r="A144" s="2" t="s">
        <v>38</v>
      </c>
      <c r="B144" s="10" t="s">
        <v>320</v>
      </c>
      <c r="C144" s="10" t="s">
        <v>221</v>
      </c>
      <c r="D144" s="2" t="s">
        <v>64</v>
      </c>
      <c r="E144" s="4"/>
      <c r="F144" s="4"/>
    </row>
    <row r="145" spans="1:6" x14ac:dyDescent="0.2">
      <c r="A145" s="2" t="s">
        <v>38</v>
      </c>
      <c r="B145" s="10" t="s">
        <v>320</v>
      </c>
      <c r="C145" s="10" t="s">
        <v>217</v>
      </c>
      <c r="D145" s="2" t="s">
        <v>60</v>
      </c>
      <c r="E145" s="4"/>
      <c r="F145" s="4"/>
    </row>
    <row r="146" spans="1:6" x14ac:dyDescent="0.2">
      <c r="A146" s="2" t="s">
        <v>38</v>
      </c>
      <c r="B146" s="10" t="s">
        <v>320</v>
      </c>
      <c r="C146" s="10" t="s">
        <v>238</v>
      </c>
      <c r="D146" s="2" t="s">
        <v>81</v>
      </c>
      <c r="E146" s="4"/>
      <c r="F146" s="4"/>
    </row>
    <row r="147" spans="1:6" x14ac:dyDescent="0.2">
      <c r="A147" s="2" t="s">
        <v>38</v>
      </c>
      <c r="B147" s="10" t="s">
        <v>320</v>
      </c>
      <c r="C147" s="10" t="s">
        <v>237</v>
      </c>
      <c r="D147" s="2" t="s">
        <v>80</v>
      </c>
      <c r="E147" s="4"/>
      <c r="F147" s="4"/>
    </row>
    <row r="148" spans="1:6" x14ac:dyDescent="0.2">
      <c r="A148" s="2" t="s">
        <v>38</v>
      </c>
      <c r="B148" s="10" t="s">
        <v>320</v>
      </c>
      <c r="C148" s="10" t="s">
        <v>236</v>
      </c>
      <c r="D148" s="2" t="s">
        <v>79</v>
      </c>
      <c r="E148" s="4"/>
      <c r="F148" s="4"/>
    </row>
    <row r="149" spans="1:6" x14ac:dyDescent="0.2">
      <c r="A149" s="2"/>
      <c r="B149" s="13" t="s">
        <v>343</v>
      </c>
      <c r="C149" s="10"/>
      <c r="D149" s="2"/>
      <c r="E149" s="4">
        <v>143379</v>
      </c>
      <c r="F149" s="4">
        <v>138263</v>
      </c>
    </row>
    <row r="150" spans="1:6" x14ac:dyDescent="0.2">
      <c r="A150" s="2" t="s">
        <v>38</v>
      </c>
      <c r="B150" s="2" t="s">
        <v>162</v>
      </c>
      <c r="C150" s="10" t="s">
        <v>309</v>
      </c>
      <c r="D150" s="2" t="s">
        <v>166</v>
      </c>
      <c r="E150" s="4"/>
      <c r="F150" s="4"/>
    </row>
    <row r="151" spans="1:6" x14ac:dyDescent="0.2">
      <c r="A151" s="2" t="s">
        <v>38</v>
      </c>
      <c r="B151" s="2" t="s">
        <v>162</v>
      </c>
      <c r="C151" s="10" t="s">
        <v>308</v>
      </c>
      <c r="D151" s="2" t="s">
        <v>165</v>
      </c>
      <c r="E151" s="4"/>
      <c r="F151" s="4"/>
    </row>
    <row r="152" spans="1:6" x14ac:dyDescent="0.2">
      <c r="A152" s="2" t="s">
        <v>38</v>
      </c>
      <c r="B152" s="2" t="s">
        <v>162</v>
      </c>
      <c r="C152" s="10" t="s">
        <v>306</v>
      </c>
      <c r="D152" s="2" t="s">
        <v>163</v>
      </c>
      <c r="E152" s="4"/>
      <c r="F152" s="4"/>
    </row>
    <row r="153" spans="1:6" x14ac:dyDescent="0.2">
      <c r="A153" s="2" t="s">
        <v>38</v>
      </c>
      <c r="B153" s="2" t="s">
        <v>162</v>
      </c>
      <c r="C153" s="10" t="s">
        <v>307</v>
      </c>
      <c r="D153" s="2" t="s">
        <v>164</v>
      </c>
      <c r="E153" s="4"/>
      <c r="F153" s="4"/>
    </row>
    <row r="154" spans="1:6" x14ac:dyDescent="0.2">
      <c r="A154" s="2" t="s">
        <v>38</v>
      </c>
      <c r="B154" s="2" t="s">
        <v>162</v>
      </c>
      <c r="C154" s="10" t="s">
        <v>311</v>
      </c>
      <c r="D154" s="2" t="s">
        <v>168</v>
      </c>
      <c r="E154" s="4"/>
      <c r="F154" s="4"/>
    </row>
    <row r="155" spans="1:6" x14ac:dyDescent="0.2">
      <c r="A155" s="2" t="s">
        <v>38</v>
      </c>
      <c r="B155" s="2" t="s">
        <v>162</v>
      </c>
      <c r="C155" s="10" t="s">
        <v>312</v>
      </c>
      <c r="D155" s="2" t="s">
        <v>169</v>
      </c>
      <c r="E155" s="4"/>
      <c r="F155" s="4"/>
    </row>
    <row r="156" spans="1:6" x14ac:dyDescent="0.2">
      <c r="A156" s="2" t="s">
        <v>38</v>
      </c>
      <c r="B156" s="2" t="s">
        <v>162</v>
      </c>
      <c r="C156" s="10" t="s">
        <v>313</v>
      </c>
      <c r="D156" s="2" t="s">
        <v>170</v>
      </c>
      <c r="E156" s="4"/>
      <c r="F156" s="4"/>
    </row>
    <row r="157" spans="1:6" x14ac:dyDescent="0.2">
      <c r="A157" s="2" t="s">
        <v>38</v>
      </c>
      <c r="B157" s="2" t="s">
        <v>162</v>
      </c>
      <c r="C157" s="10" t="s">
        <v>310</v>
      </c>
      <c r="D157" s="2" t="s">
        <v>167</v>
      </c>
      <c r="E157" s="4"/>
      <c r="F157" s="4"/>
    </row>
    <row r="158" spans="1:6" x14ac:dyDescent="0.2">
      <c r="A158" s="2" t="s">
        <v>38</v>
      </c>
      <c r="B158" s="2" t="s">
        <v>162</v>
      </c>
      <c r="C158" s="10" t="s">
        <v>314</v>
      </c>
      <c r="D158" s="2" t="s">
        <v>171</v>
      </c>
      <c r="E158" s="4"/>
      <c r="F158" s="4"/>
    </row>
    <row r="159" spans="1:6" x14ac:dyDescent="0.2">
      <c r="A159" s="2"/>
      <c r="B159" s="17" t="s">
        <v>344</v>
      </c>
      <c r="C159" s="10"/>
      <c r="D159" s="2"/>
      <c r="E159" s="4">
        <v>199651</v>
      </c>
      <c r="F159" s="4">
        <v>235122</v>
      </c>
    </row>
    <row r="160" spans="1:6" x14ac:dyDescent="0.2">
      <c r="F160" s="21"/>
    </row>
  </sheetData>
  <printOptions horizontalCentered="1"/>
  <pageMargins left="0.75" right="0.75" top="1.25" bottom="1" header="0.5" footer="0.5"/>
  <pageSetup scale="80" orientation="portrait" horizontalDpi="300" verticalDpi="300" r:id="rId1"/>
  <headerFooter alignWithMargins="0">
    <oddHeader>&amp;CAlternative Pooling Area Designations
As of Friday, July 7, 2000
Prepared for Meeting to be held July 14, 2000</oddHeader>
    <oddFooter>&amp;L
El Paso Natural Gas Company&amp;R
Page &amp;P of &amp;N</oddFooter>
  </headerFooter>
  <rowBreaks count="2" manualBreakCount="2">
    <brk id="56" max="16383" man="1"/>
    <brk id="1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3"/>
  <sheetViews>
    <sheetView topLeftCell="K162" zoomScaleNormal="100" workbookViewId="0">
      <selection activeCell="K177" sqref="K177:M177"/>
    </sheetView>
  </sheetViews>
  <sheetFormatPr defaultRowHeight="10.5" x14ac:dyDescent="0.15"/>
  <cols>
    <col min="1" max="1" width="13.42578125" style="1" customWidth="1"/>
    <col min="2" max="2" width="18.140625" style="11" customWidth="1"/>
    <col min="3" max="3" width="12.42578125" style="1" customWidth="1"/>
    <col min="4" max="4" width="26.140625" style="1" customWidth="1"/>
    <col min="5" max="5" width="15" style="1" hidden="1" customWidth="1"/>
    <col min="6" max="6" width="14.42578125" style="1" hidden="1" customWidth="1"/>
    <col min="7" max="7" width="15.140625" style="1" hidden="1" customWidth="1"/>
    <col min="8" max="8" width="13.28515625" style="1" hidden="1" customWidth="1"/>
    <col min="9" max="10" width="13.85546875" style="1" bestFit="1" customWidth="1"/>
    <col min="11" max="11" width="12.42578125" style="1" customWidth="1"/>
    <col min="12" max="12" width="13.42578125" style="1" customWidth="1"/>
    <col min="13" max="13" width="13.28515625" style="1" customWidth="1"/>
    <col min="14" max="16384" width="9.140625" style="1"/>
  </cols>
  <sheetData>
    <row r="1" spans="1:19" s="15" customFormat="1" ht="36.75" customHeight="1" x14ac:dyDescent="0.2">
      <c r="A1" s="12" t="s">
        <v>0</v>
      </c>
      <c r="B1" s="13" t="s">
        <v>315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173</v>
      </c>
      <c r="M1" s="14" t="s">
        <v>174</v>
      </c>
      <c r="N1" s="7"/>
      <c r="O1" s="7"/>
      <c r="P1" s="7"/>
    </row>
    <row r="2" spans="1:19" ht="11.25" x14ac:dyDescent="0.2">
      <c r="B2" s="10"/>
      <c r="D2" s="2" t="s">
        <v>7</v>
      </c>
      <c r="E2" s="2">
        <v>216749</v>
      </c>
      <c r="G2" s="4"/>
      <c r="H2" s="4"/>
      <c r="I2" s="4"/>
      <c r="J2" s="4"/>
      <c r="N2" s="6"/>
      <c r="O2" s="6"/>
      <c r="P2" s="6"/>
      <c r="Q2" s="6"/>
      <c r="R2" s="6"/>
      <c r="S2" s="6"/>
    </row>
    <row r="3" spans="1:19" ht="11.25" x14ac:dyDescent="0.2">
      <c r="A3" s="2" t="s">
        <v>8</v>
      </c>
      <c r="B3" s="10" t="s">
        <v>180</v>
      </c>
      <c r="C3" s="2" t="s">
        <v>9</v>
      </c>
      <c r="D3" s="2" t="s">
        <v>7</v>
      </c>
      <c r="F3" s="2" t="s">
        <v>10</v>
      </c>
      <c r="G3" s="4"/>
      <c r="H3" s="5">
        <v>872495</v>
      </c>
      <c r="I3" s="4">
        <f>ROUND(G3/365,0)</f>
        <v>0</v>
      </c>
      <c r="J3" s="4">
        <f>ROUND(H3/186,0)</f>
        <v>4691</v>
      </c>
      <c r="K3" s="6" t="s">
        <v>9</v>
      </c>
      <c r="L3" s="4">
        <v>0</v>
      </c>
      <c r="M3" s="4">
        <v>4691</v>
      </c>
      <c r="N3" s="6"/>
      <c r="O3" s="6"/>
      <c r="P3" s="6"/>
      <c r="Q3" s="6"/>
      <c r="R3" s="6"/>
      <c r="S3" s="6"/>
    </row>
    <row r="4" spans="1:19" ht="11.25" x14ac:dyDescent="0.2">
      <c r="A4" s="2" t="s">
        <v>8</v>
      </c>
      <c r="B4" s="10" t="s">
        <v>181</v>
      </c>
      <c r="C4" s="2" t="s">
        <v>11</v>
      </c>
      <c r="D4" s="2" t="s">
        <v>7</v>
      </c>
      <c r="G4" s="4"/>
      <c r="H4" s="4"/>
      <c r="I4" s="4">
        <f>ROUND(G4/365,0)</f>
        <v>0</v>
      </c>
      <c r="J4" s="4">
        <f>ROUND(H4/186,0)</f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ht="11.25" x14ac:dyDescent="0.2">
      <c r="A5" s="2" t="s">
        <v>8</v>
      </c>
      <c r="B5" s="10" t="s">
        <v>182</v>
      </c>
      <c r="C5" s="2" t="s">
        <v>12</v>
      </c>
      <c r="D5" s="2" t="s">
        <v>7</v>
      </c>
      <c r="F5" s="2" t="s">
        <v>10</v>
      </c>
      <c r="G5" s="4"/>
      <c r="H5" s="5">
        <v>9228</v>
      </c>
      <c r="I5" s="4">
        <f>ROUND(G5/365,0)</f>
        <v>0</v>
      </c>
      <c r="J5" s="4">
        <f>ROUND(H5/186,0)</f>
        <v>50</v>
      </c>
      <c r="K5" s="6" t="s">
        <v>12</v>
      </c>
      <c r="L5" s="4">
        <v>0</v>
      </c>
      <c r="M5" s="4">
        <v>50</v>
      </c>
      <c r="N5" s="6"/>
      <c r="O5" s="6"/>
      <c r="P5" s="6"/>
    </row>
    <row r="6" spans="1:19" ht="12.75" x14ac:dyDescent="0.2">
      <c r="B6" s="10"/>
      <c r="G6" s="4"/>
      <c r="H6" s="4"/>
      <c r="I6"/>
      <c r="J6"/>
      <c r="L6" s="4"/>
      <c r="M6" s="4"/>
      <c r="N6" s="6"/>
    </row>
    <row r="7" spans="1:19" ht="12.75" x14ac:dyDescent="0.2">
      <c r="B7" s="10"/>
      <c r="D7" s="2" t="s">
        <v>13</v>
      </c>
      <c r="E7" s="2">
        <v>216748</v>
      </c>
      <c r="G7" s="4"/>
      <c r="H7" s="4"/>
      <c r="I7"/>
      <c r="J7"/>
      <c r="L7" s="4"/>
      <c r="M7" s="4"/>
      <c r="N7" s="6"/>
      <c r="O7" s="6"/>
      <c r="P7" s="6"/>
    </row>
    <row r="8" spans="1:19" ht="11.25" x14ac:dyDescent="0.2">
      <c r="A8" s="2" t="s">
        <v>14</v>
      </c>
      <c r="B8" s="10" t="s">
        <v>183</v>
      </c>
      <c r="C8" s="2" t="s">
        <v>15</v>
      </c>
      <c r="D8" s="2" t="s">
        <v>13</v>
      </c>
      <c r="F8" s="2" t="s">
        <v>16</v>
      </c>
      <c r="G8" s="5">
        <v>681628</v>
      </c>
      <c r="H8" s="5">
        <v>270052</v>
      </c>
      <c r="I8" s="4">
        <f t="shared" ref="I8:I18" si="0">ROUND(G8/365,0)</f>
        <v>1867</v>
      </c>
      <c r="J8" s="4">
        <f t="shared" ref="J8:J18" si="1">ROUND(H8/186,0)</f>
        <v>1452</v>
      </c>
      <c r="K8" s="6" t="s">
        <v>15</v>
      </c>
      <c r="L8" s="4">
        <v>1867</v>
      </c>
      <c r="M8" s="4">
        <v>1452</v>
      </c>
      <c r="N8" s="6"/>
    </row>
    <row r="9" spans="1:19" ht="11.25" x14ac:dyDescent="0.2">
      <c r="A9" s="2" t="s">
        <v>14</v>
      </c>
      <c r="B9" s="10" t="s">
        <v>184</v>
      </c>
      <c r="C9" s="2" t="s">
        <v>17</v>
      </c>
      <c r="D9" s="2" t="s">
        <v>13</v>
      </c>
      <c r="G9" s="4"/>
      <c r="H9" s="4"/>
      <c r="I9" s="4">
        <f t="shared" si="0"/>
        <v>0</v>
      </c>
      <c r="J9" s="4">
        <f t="shared" si="1"/>
        <v>0</v>
      </c>
      <c r="K9" s="8"/>
      <c r="L9" s="4"/>
      <c r="M9" s="4"/>
      <c r="N9" s="6"/>
    </row>
    <row r="10" spans="1:19" ht="11.25" x14ac:dyDescent="0.2">
      <c r="A10" s="2" t="s">
        <v>14</v>
      </c>
      <c r="B10" s="10" t="s">
        <v>185</v>
      </c>
      <c r="C10" s="2" t="s">
        <v>18</v>
      </c>
      <c r="D10" s="2" t="s">
        <v>13</v>
      </c>
      <c r="F10" s="2" t="s">
        <v>16</v>
      </c>
      <c r="G10" s="5">
        <v>111411890</v>
      </c>
      <c r="H10" s="5">
        <v>52920410</v>
      </c>
      <c r="I10" s="4">
        <f t="shared" si="0"/>
        <v>305238</v>
      </c>
      <c r="J10" s="4">
        <f t="shared" si="1"/>
        <v>284518</v>
      </c>
      <c r="K10" s="6" t="s">
        <v>18</v>
      </c>
      <c r="L10" s="4">
        <v>305238</v>
      </c>
      <c r="M10" s="4">
        <v>284518</v>
      </c>
      <c r="N10" s="6"/>
    </row>
    <row r="11" spans="1:19" ht="11.25" x14ac:dyDescent="0.2">
      <c r="A11" s="2" t="s">
        <v>14</v>
      </c>
      <c r="B11" s="10" t="s">
        <v>186</v>
      </c>
      <c r="C11" s="2" t="s">
        <v>19</v>
      </c>
      <c r="D11" s="2" t="s">
        <v>13</v>
      </c>
      <c r="F11" s="2" t="s">
        <v>16</v>
      </c>
      <c r="G11" s="5">
        <v>128717183</v>
      </c>
      <c r="H11" s="5">
        <v>58362325</v>
      </c>
      <c r="I11" s="4">
        <f t="shared" si="0"/>
        <v>352650</v>
      </c>
      <c r="J11" s="4">
        <f t="shared" si="1"/>
        <v>313776</v>
      </c>
      <c r="K11" s="6" t="s">
        <v>19</v>
      </c>
      <c r="L11" s="4">
        <v>352650</v>
      </c>
      <c r="M11" s="4">
        <v>313776</v>
      </c>
      <c r="N11" s="6"/>
    </row>
    <row r="12" spans="1:19" ht="11.25" x14ac:dyDescent="0.2">
      <c r="A12" s="2" t="s">
        <v>14</v>
      </c>
      <c r="B12" s="10" t="s">
        <v>187</v>
      </c>
      <c r="C12" s="2" t="s">
        <v>20</v>
      </c>
      <c r="D12" s="2" t="s">
        <v>13</v>
      </c>
      <c r="F12" s="2" t="s">
        <v>16</v>
      </c>
      <c r="G12" s="5">
        <v>60531131</v>
      </c>
      <c r="H12" s="5">
        <v>47241385</v>
      </c>
      <c r="I12" s="4">
        <f t="shared" si="0"/>
        <v>165839</v>
      </c>
      <c r="J12" s="4">
        <f t="shared" si="1"/>
        <v>253986</v>
      </c>
      <c r="K12" s="6" t="s">
        <v>20</v>
      </c>
      <c r="L12" s="4">
        <v>165839</v>
      </c>
      <c r="M12" s="4">
        <v>253986</v>
      </c>
      <c r="N12" s="6"/>
    </row>
    <row r="13" spans="1:19" ht="11.25" x14ac:dyDescent="0.2">
      <c r="A13" s="2" t="s">
        <v>14</v>
      </c>
      <c r="B13" s="10" t="s">
        <v>188</v>
      </c>
      <c r="C13" s="2" t="s">
        <v>21</v>
      </c>
      <c r="D13" s="2" t="s">
        <v>13</v>
      </c>
      <c r="G13" s="4"/>
      <c r="H13" s="4"/>
      <c r="I13" s="4">
        <f t="shared" si="0"/>
        <v>0</v>
      </c>
      <c r="J13" s="4">
        <f t="shared" si="1"/>
        <v>0</v>
      </c>
      <c r="K13" s="8"/>
      <c r="L13" s="4"/>
      <c r="M13" s="4"/>
      <c r="N13" s="6"/>
    </row>
    <row r="14" spans="1:19" ht="11.25" x14ac:dyDescent="0.2">
      <c r="A14" s="2" t="s">
        <v>14</v>
      </c>
      <c r="B14" s="10" t="s">
        <v>189</v>
      </c>
      <c r="C14" s="2" t="s">
        <v>22</v>
      </c>
      <c r="D14" s="2" t="s">
        <v>13</v>
      </c>
      <c r="F14" s="2" t="s">
        <v>16</v>
      </c>
      <c r="G14" s="4"/>
      <c r="H14" s="5">
        <v>1017</v>
      </c>
      <c r="I14" s="4">
        <f t="shared" si="0"/>
        <v>0</v>
      </c>
      <c r="J14" s="4">
        <f t="shared" si="1"/>
        <v>5</v>
      </c>
      <c r="K14" s="6" t="s">
        <v>22</v>
      </c>
      <c r="L14" s="4">
        <v>0</v>
      </c>
      <c r="M14" s="4">
        <v>5</v>
      </c>
      <c r="N14" s="6"/>
    </row>
    <row r="15" spans="1:19" ht="11.25" x14ac:dyDescent="0.2">
      <c r="A15" s="2" t="s">
        <v>14</v>
      </c>
      <c r="B15" s="10" t="s">
        <v>190</v>
      </c>
      <c r="C15" s="2" t="s">
        <v>23</v>
      </c>
      <c r="D15" s="2" t="s">
        <v>13</v>
      </c>
      <c r="F15" s="2" t="s">
        <v>16</v>
      </c>
      <c r="G15" s="5">
        <v>340564206</v>
      </c>
      <c r="H15" s="5">
        <v>168323565</v>
      </c>
      <c r="I15" s="4">
        <f t="shared" si="0"/>
        <v>933053</v>
      </c>
      <c r="J15" s="4">
        <f t="shared" si="1"/>
        <v>904965</v>
      </c>
      <c r="K15" s="6" t="s">
        <v>23</v>
      </c>
      <c r="L15" s="4">
        <v>933053</v>
      </c>
      <c r="M15" s="4">
        <v>904965</v>
      </c>
      <c r="N15" s="6"/>
    </row>
    <row r="16" spans="1:19" ht="11.25" x14ac:dyDescent="0.2">
      <c r="A16" s="2" t="s">
        <v>14</v>
      </c>
      <c r="B16" s="10" t="s">
        <v>191</v>
      </c>
      <c r="C16" s="2" t="s">
        <v>24</v>
      </c>
      <c r="D16" s="2" t="s">
        <v>13</v>
      </c>
      <c r="F16" s="2" t="s">
        <v>16</v>
      </c>
      <c r="G16" s="5">
        <v>266811</v>
      </c>
      <c r="H16" s="5">
        <v>114867</v>
      </c>
      <c r="I16" s="4">
        <f t="shared" si="0"/>
        <v>731</v>
      </c>
      <c r="J16" s="4">
        <f t="shared" si="1"/>
        <v>618</v>
      </c>
      <c r="K16" s="6" t="s">
        <v>24</v>
      </c>
      <c r="L16" s="4">
        <v>731</v>
      </c>
      <c r="M16" s="4">
        <v>618</v>
      </c>
      <c r="N16" s="6"/>
    </row>
    <row r="17" spans="1:14" ht="11.25" x14ac:dyDescent="0.2">
      <c r="A17" s="2" t="s">
        <v>14</v>
      </c>
      <c r="B17" s="10" t="s">
        <v>192</v>
      </c>
      <c r="C17" s="2" t="s">
        <v>25</v>
      </c>
      <c r="D17" s="2" t="s">
        <v>13</v>
      </c>
      <c r="F17" s="2" t="s">
        <v>16</v>
      </c>
      <c r="G17" s="5">
        <v>9200464</v>
      </c>
      <c r="H17" s="5">
        <v>3975236</v>
      </c>
      <c r="I17" s="4">
        <f t="shared" si="0"/>
        <v>25207</v>
      </c>
      <c r="J17" s="4">
        <f t="shared" si="1"/>
        <v>21372</v>
      </c>
      <c r="K17" s="6" t="s">
        <v>25</v>
      </c>
      <c r="L17" s="4">
        <v>25207</v>
      </c>
      <c r="M17" s="4">
        <v>21372</v>
      </c>
      <c r="N17" s="6"/>
    </row>
    <row r="18" spans="1:14" ht="11.25" x14ac:dyDescent="0.2">
      <c r="A18" s="2" t="s">
        <v>14</v>
      </c>
      <c r="B18" s="10" t="s">
        <v>193</v>
      </c>
      <c r="C18" s="2" t="s">
        <v>26</v>
      </c>
      <c r="D18" s="2" t="s">
        <v>13</v>
      </c>
      <c r="F18" s="2" t="s">
        <v>16</v>
      </c>
      <c r="G18" s="5">
        <v>62331355</v>
      </c>
      <c r="H18" s="5">
        <v>37398008</v>
      </c>
      <c r="I18" s="4">
        <f t="shared" si="0"/>
        <v>170771</v>
      </c>
      <c r="J18" s="4">
        <f t="shared" si="1"/>
        <v>201065</v>
      </c>
      <c r="K18" s="6" t="s">
        <v>26</v>
      </c>
      <c r="L18" s="4">
        <v>170771</v>
      </c>
      <c r="M18" s="4">
        <v>201065</v>
      </c>
      <c r="N18" s="6"/>
    </row>
    <row r="19" spans="1:14" ht="12.75" x14ac:dyDescent="0.2">
      <c r="B19" s="10"/>
      <c r="G19" s="4"/>
      <c r="H19" s="4"/>
      <c r="I19"/>
      <c r="J19"/>
      <c r="L19" s="4"/>
      <c r="M19" s="4"/>
      <c r="N19" s="6"/>
    </row>
    <row r="20" spans="1:14" ht="12.75" x14ac:dyDescent="0.2">
      <c r="B20" s="10"/>
      <c r="D20" s="2" t="s">
        <v>27</v>
      </c>
      <c r="E20" s="2">
        <v>216747</v>
      </c>
      <c r="G20" s="4"/>
      <c r="H20" s="4"/>
      <c r="I20"/>
      <c r="J20"/>
      <c r="L20" s="4"/>
      <c r="M20" s="4"/>
      <c r="N20" s="6"/>
    </row>
    <row r="21" spans="1:14" ht="11.25" x14ac:dyDescent="0.2">
      <c r="A21" s="2" t="s">
        <v>14</v>
      </c>
      <c r="B21" s="10" t="s">
        <v>194</v>
      </c>
      <c r="C21" s="2" t="s">
        <v>28</v>
      </c>
      <c r="D21" s="2" t="s">
        <v>27</v>
      </c>
      <c r="F21" s="2" t="s">
        <v>29</v>
      </c>
      <c r="G21" s="5">
        <v>8854714</v>
      </c>
      <c r="H21" s="5">
        <v>4903704</v>
      </c>
      <c r="I21" s="4">
        <f>ROUND(G21/365,0)</f>
        <v>24259</v>
      </c>
      <c r="J21" s="4">
        <f>ROUND(H21/186,0)</f>
        <v>26364</v>
      </c>
      <c r="K21" s="6" t="s">
        <v>28</v>
      </c>
      <c r="L21" s="4">
        <v>24259</v>
      </c>
      <c r="M21" s="4">
        <v>26364</v>
      </c>
      <c r="N21" s="6"/>
    </row>
    <row r="22" spans="1:14" ht="11.25" x14ac:dyDescent="0.2">
      <c r="A22" s="2" t="s">
        <v>14</v>
      </c>
      <c r="B22" s="10" t="s">
        <v>195</v>
      </c>
      <c r="C22" s="2" t="s">
        <v>30</v>
      </c>
      <c r="D22" s="2" t="s">
        <v>27</v>
      </c>
      <c r="F22" s="2" t="s">
        <v>29</v>
      </c>
      <c r="G22" s="5">
        <v>25982383</v>
      </c>
      <c r="H22" s="5">
        <v>4095486</v>
      </c>
      <c r="I22" s="4">
        <f>ROUND(G22/365,0)</f>
        <v>71185</v>
      </c>
      <c r="J22" s="4">
        <f>ROUND(H22/186,0)</f>
        <v>22019</v>
      </c>
      <c r="K22" s="6" t="s">
        <v>30</v>
      </c>
      <c r="L22" s="4">
        <v>71185</v>
      </c>
      <c r="M22" s="4">
        <v>22019</v>
      </c>
      <c r="N22" s="6"/>
    </row>
    <row r="23" spans="1:14" ht="11.25" x14ac:dyDescent="0.2">
      <c r="A23" s="2" t="s">
        <v>14</v>
      </c>
      <c r="B23" s="10" t="s">
        <v>196</v>
      </c>
      <c r="C23" s="2" t="s">
        <v>31</v>
      </c>
      <c r="D23" s="2" t="s">
        <v>27</v>
      </c>
      <c r="F23" s="2" t="s">
        <v>29</v>
      </c>
      <c r="G23" s="5">
        <v>40905964</v>
      </c>
      <c r="H23" s="5">
        <v>10338440</v>
      </c>
      <c r="I23" s="4">
        <f>ROUND(G23/365,0)</f>
        <v>112071</v>
      </c>
      <c r="J23" s="4">
        <f>ROUND(H23/186,0)</f>
        <v>55583</v>
      </c>
      <c r="K23" s="6" t="s">
        <v>31</v>
      </c>
      <c r="L23" s="4">
        <v>112071</v>
      </c>
      <c r="M23" s="4">
        <v>55583</v>
      </c>
      <c r="N23" s="6"/>
    </row>
    <row r="24" spans="1:14" ht="11.25" x14ac:dyDescent="0.2">
      <c r="B24" s="10"/>
      <c r="G24" s="4"/>
      <c r="H24" s="4"/>
      <c r="I24" s="4"/>
      <c r="J24" s="4"/>
      <c r="L24" s="4"/>
      <c r="M24" s="4"/>
      <c r="N24" s="6"/>
    </row>
    <row r="25" spans="1:14" ht="11.25" x14ac:dyDescent="0.2">
      <c r="B25" s="10"/>
      <c r="D25" s="2" t="s">
        <v>32</v>
      </c>
      <c r="E25" s="2">
        <v>20</v>
      </c>
      <c r="G25" s="4"/>
      <c r="H25" s="4"/>
      <c r="I25" s="4"/>
      <c r="J25" s="4"/>
      <c r="L25" s="4"/>
      <c r="M25" s="4"/>
      <c r="N25" s="6"/>
    </row>
    <row r="26" spans="1:14" ht="11.25" x14ac:dyDescent="0.2">
      <c r="A26" s="2" t="s">
        <v>14</v>
      </c>
      <c r="B26" s="10" t="s">
        <v>197</v>
      </c>
      <c r="C26" s="2" t="s">
        <v>33</v>
      </c>
      <c r="D26" s="2" t="s">
        <v>32</v>
      </c>
      <c r="F26" s="2" t="s">
        <v>29</v>
      </c>
      <c r="G26" s="5">
        <v>52709778</v>
      </c>
      <c r="H26" s="5">
        <v>22669894</v>
      </c>
      <c r="I26" s="4">
        <f>ROUND(G26/365,0)</f>
        <v>144410</v>
      </c>
      <c r="J26" s="4">
        <f>ROUND(H26/186,0)</f>
        <v>121881</v>
      </c>
      <c r="K26" s="6" t="s">
        <v>33</v>
      </c>
      <c r="L26" s="4">
        <v>144410</v>
      </c>
      <c r="M26" s="4">
        <v>121881</v>
      </c>
      <c r="N26" s="6"/>
    </row>
    <row r="27" spans="1:14" ht="11.25" x14ac:dyDescent="0.2">
      <c r="A27" s="2" t="s">
        <v>14</v>
      </c>
      <c r="B27" s="10" t="s">
        <v>198</v>
      </c>
      <c r="C27" s="2" t="s">
        <v>34</v>
      </c>
      <c r="D27" s="2" t="s">
        <v>32</v>
      </c>
      <c r="F27" s="2" t="s">
        <v>29</v>
      </c>
      <c r="G27" s="5">
        <v>1922263</v>
      </c>
      <c r="H27" s="5">
        <v>1242439</v>
      </c>
      <c r="I27" s="4">
        <f>ROUND(G27/365,0)</f>
        <v>5266</v>
      </c>
      <c r="J27" s="4">
        <f>ROUND(H27/186,0)</f>
        <v>6680</v>
      </c>
      <c r="K27" s="6" t="s">
        <v>34</v>
      </c>
      <c r="L27" s="4">
        <v>5266</v>
      </c>
      <c r="M27" s="4">
        <v>6680</v>
      </c>
      <c r="N27" s="6"/>
    </row>
    <row r="28" spans="1:14" ht="11.25" x14ac:dyDescent="0.2">
      <c r="A28" s="2" t="s">
        <v>14</v>
      </c>
      <c r="B28" s="10" t="s">
        <v>199</v>
      </c>
      <c r="C28" s="2" t="s">
        <v>35</v>
      </c>
      <c r="D28" s="2" t="s">
        <v>32</v>
      </c>
      <c r="F28" s="2" t="s">
        <v>29</v>
      </c>
      <c r="G28" s="5">
        <v>7015098</v>
      </c>
      <c r="H28" s="5">
        <v>6083403</v>
      </c>
      <c r="I28" s="4">
        <f>ROUND(G28/365,0)</f>
        <v>19219</v>
      </c>
      <c r="J28" s="4">
        <f>ROUND(H28/186,0)</f>
        <v>32706</v>
      </c>
      <c r="K28" s="6" t="s">
        <v>35</v>
      </c>
      <c r="L28" s="4">
        <v>19219</v>
      </c>
      <c r="M28" s="4">
        <v>32706</v>
      </c>
      <c r="N28" s="6"/>
    </row>
    <row r="29" spans="1:14" ht="11.25" x14ac:dyDescent="0.2">
      <c r="A29" s="2" t="s">
        <v>14</v>
      </c>
      <c r="B29" s="10" t="s">
        <v>200</v>
      </c>
      <c r="C29" s="2" t="s">
        <v>36</v>
      </c>
      <c r="D29" s="2" t="s">
        <v>32</v>
      </c>
      <c r="F29" s="2" t="s">
        <v>29</v>
      </c>
      <c r="G29" s="5">
        <v>105071042</v>
      </c>
      <c r="H29" s="5">
        <v>68440430</v>
      </c>
      <c r="I29" s="4">
        <f>ROUND(G29/365,0)</f>
        <v>287866</v>
      </c>
      <c r="J29" s="4">
        <f>ROUND(H29/186,0)</f>
        <v>367959</v>
      </c>
      <c r="K29" s="6" t="s">
        <v>36</v>
      </c>
      <c r="L29" s="4">
        <v>287866</v>
      </c>
      <c r="M29" s="4">
        <v>367959</v>
      </c>
      <c r="N29" s="6"/>
    </row>
    <row r="30" spans="1:14" ht="11.25" x14ac:dyDescent="0.2">
      <c r="B30" s="10"/>
      <c r="G30" s="4"/>
      <c r="H30" s="4"/>
      <c r="I30" s="4"/>
      <c r="J30" s="4"/>
      <c r="L30" s="4"/>
      <c r="M30" s="4"/>
      <c r="N30" s="6"/>
    </row>
    <row r="31" spans="1:14" ht="11.25" x14ac:dyDescent="0.2">
      <c r="B31" s="10"/>
      <c r="D31" s="2" t="s">
        <v>37</v>
      </c>
      <c r="E31" s="2">
        <v>6</v>
      </c>
      <c r="G31" s="4"/>
      <c r="H31" s="4"/>
      <c r="I31" s="4"/>
      <c r="J31" s="4"/>
      <c r="L31" s="4"/>
      <c r="M31" s="4"/>
      <c r="N31" s="6"/>
    </row>
    <row r="32" spans="1:14" ht="11.25" x14ac:dyDescent="0.2">
      <c r="A32" s="2" t="s">
        <v>38</v>
      </c>
      <c r="B32" s="10" t="s">
        <v>201</v>
      </c>
      <c r="C32" s="2" t="s">
        <v>39</v>
      </c>
      <c r="D32" s="2" t="s">
        <v>37</v>
      </c>
      <c r="G32" s="4"/>
      <c r="H32" s="4"/>
      <c r="I32" s="4">
        <f>ROUND(G32/365,0)</f>
        <v>0</v>
      </c>
      <c r="J32" s="4">
        <f>ROUND(H32/186,0)</f>
        <v>0</v>
      </c>
      <c r="K32" s="8"/>
      <c r="L32" s="4"/>
      <c r="M32" s="4"/>
      <c r="N32" s="6"/>
    </row>
    <row r="33" spans="1:14" ht="11.25" x14ac:dyDescent="0.2">
      <c r="A33" s="2" t="s">
        <v>38</v>
      </c>
      <c r="B33" s="10" t="s">
        <v>202</v>
      </c>
      <c r="C33" s="2" t="s">
        <v>40</v>
      </c>
      <c r="D33" s="2" t="s">
        <v>37</v>
      </c>
      <c r="G33" s="4"/>
      <c r="H33" s="4"/>
      <c r="I33" s="4">
        <f>ROUND(G33/365,0)</f>
        <v>0</v>
      </c>
      <c r="J33" s="4">
        <f>ROUND(H33/186,0)</f>
        <v>0</v>
      </c>
      <c r="K33" s="8"/>
      <c r="L33" s="4"/>
      <c r="M33" s="4"/>
      <c r="N33" s="6"/>
    </row>
    <row r="34" spans="1:14" ht="11.25" x14ac:dyDescent="0.2">
      <c r="B34" s="10"/>
      <c r="G34" s="4"/>
      <c r="H34" s="4"/>
      <c r="I34" s="4"/>
      <c r="J34" s="4"/>
      <c r="L34" s="4"/>
      <c r="M34" s="4"/>
      <c r="N34" s="6"/>
    </row>
    <row r="35" spans="1:14" ht="11.25" x14ac:dyDescent="0.2">
      <c r="B35" s="10"/>
      <c r="D35" s="2" t="s">
        <v>41</v>
      </c>
      <c r="E35" s="2">
        <v>8</v>
      </c>
      <c r="G35" s="4"/>
      <c r="H35" s="4"/>
      <c r="I35" s="4"/>
      <c r="J35" s="4"/>
      <c r="L35" s="4"/>
      <c r="M35" s="4"/>
      <c r="N35" s="6"/>
    </row>
    <row r="36" spans="1:14" ht="11.25" x14ac:dyDescent="0.2">
      <c r="A36" s="2" t="s">
        <v>38</v>
      </c>
      <c r="B36" s="10" t="s">
        <v>203</v>
      </c>
      <c r="C36" s="2" t="s">
        <v>42</v>
      </c>
      <c r="D36" s="2" t="s">
        <v>41</v>
      </c>
      <c r="G36" s="4"/>
      <c r="H36" s="4"/>
      <c r="I36" s="4">
        <f>ROUND(G36/365,0)</f>
        <v>0</v>
      </c>
      <c r="J36" s="4">
        <f>ROUND(H36/186,0)</f>
        <v>0</v>
      </c>
      <c r="K36" s="8"/>
      <c r="L36" s="4"/>
      <c r="M36" s="4"/>
      <c r="N36" s="6"/>
    </row>
    <row r="37" spans="1:14" ht="11.25" x14ac:dyDescent="0.2">
      <c r="A37" s="2" t="s">
        <v>8</v>
      </c>
      <c r="B37" s="10" t="s">
        <v>204</v>
      </c>
      <c r="C37" s="2" t="s">
        <v>43</v>
      </c>
      <c r="D37" s="2" t="s">
        <v>41</v>
      </c>
      <c r="G37" s="4"/>
      <c r="H37" s="4"/>
      <c r="I37" s="4">
        <f>ROUND(G37/365,0)</f>
        <v>0</v>
      </c>
      <c r="J37" s="4">
        <f>ROUND(H37/186,0)</f>
        <v>0</v>
      </c>
      <c r="K37" s="8"/>
      <c r="L37" s="4"/>
      <c r="M37" s="4"/>
      <c r="N37" s="6"/>
    </row>
    <row r="38" spans="1:14" ht="11.25" x14ac:dyDescent="0.2">
      <c r="A38" s="2" t="s">
        <v>38</v>
      </c>
      <c r="B38" s="10" t="s">
        <v>205</v>
      </c>
      <c r="C38" s="2" t="s">
        <v>44</v>
      </c>
      <c r="D38" s="2" t="s">
        <v>41</v>
      </c>
      <c r="F38" s="2" t="s">
        <v>45</v>
      </c>
      <c r="G38" s="5">
        <v>2430740</v>
      </c>
      <c r="H38" s="5">
        <v>204643</v>
      </c>
      <c r="I38" s="4">
        <f>ROUND(G38/365,0)</f>
        <v>6660</v>
      </c>
      <c r="J38" s="4">
        <f>ROUND(H38/186,0)</f>
        <v>1100</v>
      </c>
      <c r="K38" s="6" t="s">
        <v>44</v>
      </c>
      <c r="L38" s="4">
        <v>6660</v>
      </c>
      <c r="M38" s="4">
        <v>1100</v>
      </c>
      <c r="N38" s="6"/>
    </row>
    <row r="39" spans="1:14" ht="11.25" x14ac:dyDescent="0.2">
      <c r="B39" s="10"/>
      <c r="G39" s="4"/>
      <c r="H39" s="4"/>
      <c r="I39" s="4"/>
      <c r="J39" s="4"/>
      <c r="L39" s="4"/>
      <c r="M39" s="4"/>
      <c r="N39" s="6"/>
    </row>
    <row r="40" spans="1:14" ht="11.25" x14ac:dyDescent="0.2">
      <c r="B40" s="10"/>
      <c r="G40" s="4"/>
      <c r="H40" s="4"/>
      <c r="I40" s="4"/>
      <c r="J40" s="4"/>
      <c r="L40" s="4"/>
      <c r="M40" s="4"/>
      <c r="N40" s="6"/>
    </row>
    <row r="41" spans="1:14" ht="11.25" x14ac:dyDescent="0.2">
      <c r="B41" s="10"/>
      <c r="D41" s="2" t="s">
        <v>46</v>
      </c>
      <c r="E41" s="2">
        <v>10</v>
      </c>
      <c r="G41" s="4"/>
      <c r="H41" s="4"/>
      <c r="I41" s="4"/>
      <c r="J41" s="4"/>
      <c r="L41" s="4"/>
      <c r="M41" s="4"/>
      <c r="N41" s="6"/>
    </row>
    <row r="42" spans="1:14" ht="11.25" x14ac:dyDescent="0.2">
      <c r="A42" s="2" t="s">
        <v>38</v>
      </c>
      <c r="B42" s="10" t="s">
        <v>206</v>
      </c>
      <c r="C42" s="2" t="s">
        <v>47</v>
      </c>
      <c r="D42" s="2" t="s">
        <v>46</v>
      </c>
      <c r="G42" s="4"/>
      <c r="H42" s="4"/>
      <c r="I42" s="4">
        <f t="shared" ref="I42:I50" si="2">ROUND(G42/365,0)</f>
        <v>0</v>
      </c>
      <c r="J42" s="4">
        <f t="shared" ref="J42:J50" si="3">ROUND(H42/186,0)</f>
        <v>0</v>
      </c>
      <c r="K42" s="8"/>
      <c r="L42" s="4"/>
      <c r="M42" s="4"/>
      <c r="N42" s="6"/>
    </row>
    <row r="43" spans="1:14" ht="11.25" x14ac:dyDescent="0.2">
      <c r="A43" s="2" t="s">
        <v>38</v>
      </c>
      <c r="B43" s="10" t="s">
        <v>207</v>
      </c>
      <c r="C43" s="2" t="s">
        <v>48</v>
      </c>
      <c r="D43" s="2" t="s">
        <v>46</v>
      </c>
      <c r="G43" s="4"/>
      <c r="H43" s="4"/>
      <c r="I43" s="4">
        <f t="shared" si="2"/>
        <v>0</v>
      </c>
      <c r="J43" s="4">
        <f t="shared" si="3"/>
        <v>0</v>
      </c>
      <c r="K43" s="8"/>
      <c r="L43" s="4"/>
      <c r="M43" s="4"/>
      <c r="N43" s="6"/>
    </row>
    <row r="44" spans="1:14" ht="11.25" x14ac:dyDescent="0.2">
      <c r="A44" s="2" t="s">
        <v>38</v>
      </c>
      <c r="B44" s="10" t="s">
        <v>208</v>
      </c>
      <c r="C44" s="2" t="s">
        <v>49</v>
      </c>
      <c r="D44" s="2" t="s">
        <v>46</v>
      </c>
      <c r="F44" s="2" t="s">
        <v>50</v>
      </c>
      <c r="G44" s="5">
        <v>2392522</v>
      </c>
      <c r="H44" s="5">
        <v>1885958</v>
      </c>
      <c r="I44" s="4">
        <f t="shared" si="2"/>
        <v>6555</v>
      </c>
      <c r="J44" s="4">
        <f t="shared" si="3"/>
        <v>10140</v>
      </c>
      <c r="K44" s="6" t="s">
        <v>49</v>
      </c>
      <c r="L44" s="4">
        <v>6555</v>
      </c>
      <c r="M44" s="4">
        <v>10140</v>
      </c>
      <c r="N44" s="6"/>
    </row>
    <row r="45" spans="1:14" ht="11.25" x14ac:dyDescent="0.2">
      <c r="A45" s="2" t="s">
        <v>38</v>
      </c>
      <c r="B45" s="10" t="s">
        <v>209</v>
      </c>
      <c r="C45" s="2" t="s">
        <v>51</v>
      </c>
      <c r="D45" s="2" t="s">
        <v>46</v>
      </c>
      <c r="F45" s="2" t="s">
        <v>50</v>
      </c>
      <c r="G45" s="5">
        <v>14208960</v>
      </c>
      <c r="H45" s="5">
        <v>5243124</v>
      </c>
      <c r="I45" s="4">
        <f t="shared" si="2"/>
        <v>38929</v>
      </c>
      <c r="J45" s="4">
        <f t="shared" si="3"/>
        <v>28189</v>
      </c>
      <c r="K45" s="6" t="s">
        <v>51</v>
      </c>
      <c r="L45" s="4">
        <v>38929</v>
      </c>
      <c r="M45" s="4">
        <v>28189</v>
      </c>
      <c r="N45" s="6"/>
    </row>
    <row r="46" spans="1:14" ht="11.25" x14ac:dyDescent="0.2">
      <c r="A46" s="2" t="s">
        <v>38</v>
      </c>
      <c r="B46" s="10" t="s">
        <v>210</v>
      </c>
      <c r="C46" s="2" t="s">
        <v>52</v>
      </c>
      <c r="D46" s="2" t="s">
        <v>46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ht="11.25" x14ac:dyDescent="0.2">
      <c r="A47" s="2" t="s">
        <v>38</v>
      </c>
      <c r="B47" s="10" t="s">
        <v>211</v>
      </c>
      <c r="C47" s="2" t="s">
        <v>53</v>
      </c>
      <c r="D47" s="2" t="s">
        <v>46</v>
      </c>
      <c r="F47" s="2" t="s">
        <v>50</v>
      </c>
      <c r="G47" s="5">
        <v>21422595</v>
      </c>
      <c r="H47" s="5">
        <v>11099352</v>
      </c>
      <c r="I47" s="4">
        <f t="shared" si="2"/>
        <v>58692</v>
      </c>
      <c r="J47" s="4">
        <f t="shared" si="3"/>
        <v>59674</v>
      </c>
      <c r="K47" s="6" t="s">
        <v>53</v>
      </c>
      <c r="L47" s="4">
        <v>58692</v>
      </c>
      <c r="M47" s="4">
        <v>59674</v>
      </c>
      <c r="N47" s="6"/>
    </row>
    <row r="48" spans="1:14" ht="11.25" x14ac:dyDescent="0.2">
      <c r="A48" s="2" t="s">
        <v>38</v>
      </c>
      <c r="B48" s="10" t="s">
        <v>212</v>
      </c>
      <c r="C48" s="2" t="s">
        <v>54</v>
      </c>
      <c r="D48" s="2" t="s">
        <v>46</v>
      </c>
      <c r="G48" s="5">
        <v>81</v>
      </c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ht="11.25" x14ac:dyDescent="0.2">
      <c r="A49" s="2" t="s">
        <v>38</v>
      </c>
      <c r="B49" s="10" t="s">
        <v>213</v>
      </c>
      <c r="C49" s="2" t="s">
        <v>55</v>
      </c>
      <c r="D49" s="2" t="s">
        <v>46</v>
      </c>
      <c r="F49" s="2" t="s">
        <v>50</v>
      </c>
      <c r="G49" s="5">
        <v>10720172</v>
      </c>
      <c r="H49" s="5">
        <v>6038228</v>
      </c>
      <c r="I49" s="4">
        <f t="shared" si="2"/>
        <v>29370</v>
      </c>
      <c r="J49" s="4">
        <f t="shared" si="3"/>
        <v>32464</v>
      </c>
      <c r="K49" s="6" t="s">
        <v>55</v>
      </c>
      <c r="L49" s="4">
        <v>29370</v>
      </c>
      <c r="M49" s="4">
        <v>32464</v>
      </c>
      <c r="N49" s="6"/>
    </row>
    <row r="50" spans="1:14" ht="11.25" x14ac:dyDescent="0.2">
      <c r="A50" s="2" t="s">
        <v>38</v>
      </c>
      <c r="B50" s="10" t="s">
        <v>214</v>
      </c>
      <c r="C50" s="2" t="s">
        <v>56</v>
      </c>
      <c r="D50" s="2" t="s">
        <v>46</v>
      </c>
      <c r="F50" s="2" t="s">
        <v>50</v>
      </c>
      <c r="G50" s="5">
        <v>18052196</v>
      </c>
      <c r="H50" s="5">
        <v>9385061</v>
      </c>
      <c r="I50" s="4">
        <f t="shared" si="2"/>
        <v>49458</v>
      </c>
      <c r="J50" s="4">
        <f t="shared" si="3"/>
        <v>50457</v>
      </c>
      <c r="K50" s="6" t="s">
        <v>56</v>
      </c>
      <c r="L50" s="4">
        <v>49458</v>
      </c>
      <c r="M50" s="4">
        <v>50457</v>
      </c>
      <c r="N50" s="6"/>
    </row>
    <row r="51" spans="1:14" ht="11.25" x14ac:dyDescent="0.2">
      <c r="B51" s="10"/>
      <c r="G51" s="4"/>
      <c r="H51" s="4"/>
      <c r="I51" s="4"/>
      <c r="J51" s="4"/>
      <c r="L51" s="4"/>
      <c r="M51" s="4"/>
      <c r="N51" s="6"/>
    </row>
    <row r="52" spans="1:14" ht="11.25" x14ac:dyDescent="0.2">
      <c r="B52" s="10"/>
      <c r="D52" s="2" t="s">
        <v>57</v>
      </c>
      <c r="E52" s="2">
        <v>14</v>
      </c>
      <c r="G52" s="4"/>
      <c r="H52" s="4"/>
      <c r="I52" s="4"/>
      <c r="J52" s="4"/>
      <c r="L52" s="4"/>
      <c r="M52" s="4"/>
      <c r="N52" s="6"/>
    </row>
    <row r="53" spans="1:14" ht="11.25" x14ac:dyDescent="0.2">
      <c r="A53" s="2" t="s">
        <v>38</v>
      </c>
      <c r="B53" s="10" t="s">
        <v>215</v>
      </c>
      <c r="C53" s="2" t="s">
        <v>58</v>
      </c>
      <c r="D53" s="2" t="s">
        <v>57</v>
      </c>
      <c r="F53" s="2" t="s">
        <v>50</v>
      </c>
      <c r="G53" s="5">
        <v>18075628</v>
      </c>
      <c r="H53" s="5">
        <v>9274529</v>
      </c>
      <c r="I53" s="4">
        <f t="shared" ref="I53:I79" si="4">ROUND(G53/365,0)</f>
        <v>49522</v>
      </c>
      <c r="J53" s="4">
        <f t="shared" ref="J53:J79" si="5">ROUND(H53/186,0)</f>
        <v>49863</v>
      </c>
      <c r="K53" s="6" t="s">
        <v>58</v>
      </c>
      <c r="L53" s="4">
        <v>49522</v>
      </c>
      <c r="M53" s="4">
        <v>49863</v>
      </c>
      <c r="N53" s="6"/>
    </row>
    <row r="54" spans="1:14" ht="11.25" x14ac:dyDescent="0.2">
      <c r="A54" s="2" t="s">
        <v>38</v>
      </c>
      <c r="B54" s="10" t="s">
        <v>216</v>
      </c>
      <c r="C54" s="2" t="s">
        <v>59</v>
      </c>
      <c r="D54" s="2" t="s">
        <v>57</v>
      </c>
      <c r="F54" s="2" t="s">
        <v>50</v>
      </c>
      <c r="G54" s="5">
        <v>1216731</v>
      </c>
      <c r="H54" s="5">
        <v>59000</v>
      </c>
      <c r="I54" s="4">
        <f t="shared" si="4"/>
        <v>3334</v>
      </c>
      <c r="J54" s="4">
        <f t="shared" si="5"/>
        <v>317</v>
      </c>
      <c r="K54" s="6" t="s">
        <v>59</v>
      </c>
      <c r="L54" s="4">
        <v>3334</v>
      </c>
      <c r="M54" s="4">
        <v>317</v>
      </c>
      <c r="N54" s="6"/>
    </row>
    <row r="55" spans="1:14" ht="11.25" x14ac:dyDescent="0.2">
      <c r="A55" s="2" t="s">
        <v>38</v>
      </c>
      <c r="B55" s="10" t="s">
        <v>217</v>
      </c>
      <c r="C55" s="2" t="s">
        <v>60</v>
      </c>
      <c r="D55" s="2" t="s">
        <v>57</v>
      </c>
      <c r="F55" s="2" t="s">
        <v>50</v>
      </c>
      <c r="G55" s="5">
        <v>59428</v>
      </c>
      <c r="H55" s="5">
        <v>17645</v>
      </c>
      <c r="I55" s="4">
        <f t="shared" si="4"/>
        <v>163</v>
      </c>
      <c r="J55" s="4">
        <f t="shared" si="5"/>
        <v>95</v>
      </c>
      <c r="K55" s="6" t="s">
        <v>60</v>
      </c>
      <c r="L55" s="4">
        <v>163</v>
      </c>
      <c r="M55" s="4">
        <v>95</v>
      </c>
      <c r="N55" s="6"/>
    </row>
    <row r="56" spans="1:14" ht="11.25" x14ac:dyDescent="0.2">
      <c r="A56" s="2" t="s">
        <v>38</v>
      </c>
      <c r="B56" s="10" t="s">
        <v>218</v>
      </c>
      <c r="C56" s="2" t="s">
        <v>61</v>
      </c>
      <c r="D56" s="2" t="s">
        <v>57</v>
      </c>
      <c r="F56" s="2" t="s">
        <v>50</v>
      </c>
      <c r="G56" s="5">
        <v>754493</v>
      </c>
      <c r="H56" s="5">
        <v>605396</v>
      </c>
      <c r="I56" s="4">
        <f t="shared" si="4"/>
        <v>2067</v>
      </c>
      <c r="J56" s="4">
        <f t="shared" si="5"/>
        <v>3255</v>
      </c>
      <c r="K56" s="6" t="s">
        <v>61</v>
      </c>
      <c r="L56" s="4">
        <v>2067</v>
      </c>
      <c r="M56" s="4">
        <v>3255</v>
      </c>
      <c r="N56" s="6"/>
    </row>
    <row r="57" spans="1:14" ht="11.25" x14ac:dyDescent="0.2">
      <c r="A57" s="2" t="s">
        <v>38</v>
      </c>
      <c r="B57" s="10" t="s">
        <v>219</v>
      </c>
      <c r="C57" s="2" t="s">
        <v>62</v>
      </c>
      <c r="D57" s="2" t="s">
        <v>57</v>
      </c>
      <c r="F57" s="2" t="s">
        <v>50</v>
      </c>
      <c r="G57" s="5">
        <v>94088</v>
      </c>
      <c r="H57" s="5">
        <v>408860</v>
      </c>
      <c r="I57" s="4">
        <f t="shared" si="4"/>
        <v>258</v>
      </c>
      <c r="J57" s="4">
        <f t="shared" si="5"/>
        <v>2198</v>
      </c>
      <c r="K57" s="6" t="s">
        <v>62</v>
      </c>
      <c r="L57" s="4">
        <v>258</v>
      </c>
      <c r="M57" s="4">
        <v>2198</v>
      </c>
      <c r="N57" s="6"/>
    </row>
    <row r="58" spans="1:14" ht="11.25" x14ac:dyDescent="0.2">
      <c r="A58" s="2" t="s">
        <v>38</v>
      </c>
      <c r="B58" s="10" t="s">
        <v>220</v>
      </c>
      <c r="C58" s="2" t="s">
        <v>63</v>
      </c>
      <c r="D58" s="2" t="s">
        <v>57</v>
      </c>
      <c r="F58" s="2" t="s">
        <v>50</v>
      </c>
      <c r="G58" s="5">
        <v>5949555</v>
      </c>
      <c r="H58" s="5">
        <v>3201247</v>
      </c>
      <c r="I58" s="4">
        <f t="shared" si="4"/>
        <v>16300</v>
      </c>
      <c r="J58" s="4">
        <f t="shared" si="5"/>
        <v>17211</v>
      </c>
      <c r="K58" s="6" t="s">
        <v>63</v>
      </c>
      <c r="L58" s="4">
        <v>16300</v>
      </c>
      <c r="M58" s="4">
        <v>17211</v>
      </c>
      <c r="N58" s="6"/>
    </row>
    <row r="59" spans="1:14" ht="11.25" x14ac:dyDescent="0.2">
      <c r="A59" s="2" t="s">
        <v>38</v>
      </c>
      <c r="B59" s="10" t="s">
        <v>221</v>
      </c>
      <c r="C59" s="2" t="s">
        <v>64</v>
      </c>
      <c r="D59" s="2" t="s">
        <v>57</v>
      </c>
      <c r="F59" s="2" t="s">
        <v>50</v>
      </c>
      <c r="G59" s="4"/>
      <c r="H59" s="5">
        <v>0</v>
      </c>
      <c r="I59" s="4">
        <f t="shared" si="4"/>
        <v>0</v>
      </c>
      <c r="J59" s="4">
        <f t="shared" si="5"/>
        <v>0</v>
      </c>
      <c r="K59" s="8"/>
      <c r="L59" s="4"/>
      <c r="M59" s="4"/>
      <c r="N59" s="6"/>
    </row>
    <row r="60" spans="1:14" ht="11.25" x14ac:dyDescent="0.2">
      <c r="A60" s="2" t="s">
        <v>38</v>
      </c>
      <c r="B60" s="10" t="s">
        <v>222</v>
      </c>
      <c r="C60" s="2" t="s">
        <v>65</v>
      </c>
      <c r="D60" s="2" t="s">
        <v>57</v>
      </c>
      <c r="F60" s="2" t="s">
        <v>50</v>
      </c>
      <c r="G60" s="5">
        <v>917600</v>
      </c>
      <c r="H60" s="5">
        <v>478748</v>
      </c>
      <c r="I60" s="4">
        <f t="shared" si="4"/>
        <v>2514</v>
      </c>
      <c r="J60" s="4">
        <f t="shared" si="5"/>
        <v>2574</v>
      </c>
      <c r="K60" s="6" t="s">
        <v>65</v>
      </c>
      <c r="L60" s="4">
        <v>2514</v>
      </c>
      <c r="M60" s="4">
        <v>2574</v>
      </c>
      <c r="N60" s="6"/>
    </row>
    <row r="61" spans="1:14" ht="11.25" x14ac:dyDescent="0.2">
      <c r="A61" s="2" t="s">
        <v>38</v>
      </c>
      <c r="B61" s="10" t="s">
        <v>223</v>
      </c>
      <c r="C61" s="2" t="s">
        <v>66</v>
      </c>
      <c r="D61" s="2" t="s">
        <v>57</v>
      </c>
      <c r="F61" s="2" t="s">
        <v>50</v>
      </c>
      <c r="G61" s="5">
        <v>2993322</v>
      </c>
      <c r="H61" s="5">
        <v>1452486</v>
      </c>
      <c r="I61" s="4">
        <f t="shared" si="4"/>
        <v>8201</v>
      </c>
      <c r="J61" s="4">
        <f t="shared" si="5"/>
        <v>7809</v>
      </c>
      <c r="K61" s="6" t="s">
        <v>66</v>
      </c>
      <c r="L61" s="4">
        <v>8201</v>
      </c>
      <c r="M61" s="4">
        <v>7809</v>
      </c>
      <c r="N61" s="6"/>
    </row>
    <row r="62" spans="1:14" ht="11.25" x14ac:dyDescent="0.2">
      <c r="A62" s="2" t="s">
        <v>38</v>
      </c>
      <c r="B62" s="10" t="s">
        <v>224</v>
      </c>
      <c r="C62" s="2" t="s">
        <v>67</v>
      </c>
      <c r="D62" s="2" t="s">
        <v>57</v>
      </c>
      <c r="G62" s="4"/>
      <c r="H62" s="4"/>
      <c r="I62" s="4">
        <f t="shared" si="4"/>
        <v>0</v>
      </c>
      <c r="J62" s="4">
        <f t="shared" si="5"/>
        <v>0</v>
      </c>
      <c r="K62" s="8"/>
      <c r="L62" s="4"/>
      <c r="M62" s="4"/>
      <c r="N62" s="6"/>
    </row>
    <row r="63" spans="1:14" ht="11.25" x14ac:dyDescent="0.2">
      <c r="A63" s="2" t="s">
        <v>38</v>
      </c>
      <c r="B63" s="10" t="s">
        <v>225</v>
      </c>
      <c r="C63" s="2" t="s">
        <v>68</v>
      </c>
      <c r="D63" s="2" t="s">
        <v>57</v>
      </c>
      <c r="G63" s="4"/>
      <c r="H63" s="4"/>
      <c r="I63" s="4">
        <f t="shared" si="4"/>
        <v>0</v>
      </c>
      <c r="J63" s="4">
        <f t="shared" si="5"/>
        <v>0</v>
      </c>
      <c r="K63" s="8"/>
      <c r="L63" s="4"/>
      <c r="M63" s="4"/>
      <c r="N63" s="6"/>
    </row>
    <row r="64" spans="1:14" ht="11.25" x14ac:dyDescent="0.2">
      <c r="A64" s="2" t="s">
        <v>38</v>
      </c>
      <c r="B64" s="10" t="s">
        <v>226</v>
      </c>
      <c r="C64" s="2" t="s">
        <v>69</v>
      </c>
      <c r="D64" s="2" t="s">
        <v>57</v>
      </c>
      <c r="G64" s="5">
        <v>4350</v>
      </c>
      <c r="H64" s="4"/>
      <c r="I64" s="4">
        <f t="shared" si="4"/>
        <v>12</v>
      </c>
      <c r="J64" s="4">
        <f t="shared" si="5"/>
        <v>0</v>
      </c>
      <c r="K64" s="6" t="s">
        <v>69</v>
      </c>
      <c r="L64" s="4">
        <v>12</v>
      </c>
      <c r="M64" s="4">
        <v>0</v>
      </c>
      <c r="N64" s="6"/>
    </row>
    <row r="65" spans="1:14" ht="11.25" x14ac:dyDescent="0.2">
      <c r="A65" s="2" t="s">
        <v>38</v>
      </c>
      <c r="B65" s="10" t="s">
        <v>227</v>
      </c>
      <c r="C65" s="2" t="s">
        <v>70</v>
      </c>
      <c r="D65" s="2" t="s">
        <v>57</v>
      </c>
      <c r="F65" s="2" t="s">
        <v>50</v>
      </c>
      <c r="G65" s="5">
        <v>7066684</v>
      </c>
      <c r="H65" s="5">
        <v>3590574</v>
      </c>
      <c r="I65" s="4">
        <f t="shared" si="4"/>
        <v>19361</v>
      </c>
      <c r="J65" s="4">
        <f t="shared" si="5"/>
        <v>19304</v>
      </c>
      <c r="K65" s="6" t="s">
        <v>70</v>
      </c>
      <c r="L65" s="4">
        <v>19361</v>
      </c>
      <c r="M65" s="4">
        <v>19304</v>
      </c>
      <c r="N65" s="6"/>
    </row>
    <row r="66" spans="1:14" ht="11.25" x14ac:dyDescent="0.2">
      <c r="A66" s="2" t="s">
        <v>38</v>
      </c>
      <c r="B66" s="10" t="s">
        <v>228</v>
      </c>
      <c r="C66" s="2" t="s">
        <v>71</v>
      </c>
      <c r="D66" s="2" t="s">
        <v>57</v>
      </c>
      <c r="F66" s="2" t="s">
        <v>50</v>
      </c>
      <c r="G66" s="5">
        <v>3966285</v>
      </c>
      <c r="H66" s="5">
        <v>2623681</v>
      </c>
      <c r="I66" s="4">
        <f t="shared" si="4"/>
        <v>10867</v>
      </c>
      <c r="J66" s="4">
        <f t="shared" si="5"/>
        <v>14106</v>
      </c>
      <c r="K66" s="6" t="s">
        <v>71</v>
      </c>
      <c r="L66" s="4">
        <v>10867</v>
      </c>
      <c r="M66" s="4">
        <v>14106</v>
      </c>
      <c r="N66" s="6"/>
    </row>
    <row r="67" spans="1:14" ht="11.25" x14ac:dyDescent="0.2">
      <c r="A67" s="2" t="s">
        <v>38</v>
      </c>
      <c r="B67" s="10" t="s">
        <v>229</v>
      </c>
      <c r="C67" s="2" t="s">
        <v>72</v>
      </c>
      <c r="D67" s="2" t="s">
        <v>57</v>
      </c>
      <c r="F67" s="2" t="s">
        <v>50</v>
      </c>
      <c r="G67" s="5">
        <v>12346440</v>
      </c>
      <c r="H67" s="5">
        <v>5354716</v>
      </c>
      <c r="I67" s="4">
        <f t="shared" si="4"/>
        <v>33826</v>
      </c>
      <c r="J67" s="4">
        <f t="shared" si="5"/>
        <v>28789</v>
      </c>
      <c r="K67" s="6" t="s">
        <v>72</v>
      </c>
      <c r="L67" s="4">
        <v>33826</v>
      </c>
      <c r="M67" s="4">
        <v>28789</v>
      </c>
      <c r="N67" s="6"/>
    </row>
    <row r="68" spans="1:14" ht="11.25" x14ac:dyDescent="0.2">
      <c r="A68" s="2" t="s">
        <v>38</v>
      </c>
      <c r="B68" s="10" t="s">
        <v>230</v>
      </c>
      <c r="C68" s="2" t="s">
        <v>73</v>
      </c>
      <c r="D68" s="2" t="s">
        <v>57</v>
      </c>
      <c r="G68" s="4"/>
      <c r="H68" s="4"/>
      <c r="I68" s="4">
        <f t="shared" si="4"/>
        <v>0</v>
      </c>
      <c r="J68" s="4">
        <f t="shared" si="5"/>
        <v>0</v>
      </c>
      <c r="K68" s="8"/>
      <c r="L68" s="4"/>
      <c r="M68" s="4"/>
      <c r="N68" s="6"/>
    </row>
    <row r="69" spans="1:14" ht="11.25" x14ac:dyDescent="0.2">
      <c r="A69" s="2" t="s">
        <v>38</v>
      </c>
      <c r="B69" s="10" t="s">
        <v>231</v>
      </c>
      <c r="C69" s="2" t="s">
        <v>74</v>
      </c>
      <c r="D69" s="2" t="s">
        <v>57</v>
      </c>
      <c r="G69" s="5">
        <v>20874</v>
      </c>
      <c r="H69" s="4"/>
      <c r="I69" s="4">
        <f t="shared" si="4"/>
        <v>57</v>
      </c>
      <c r="J69" s="4">
        <f t="shared" si="5"/>
        <v>0</v>
      </c>
      <c r="K69" s="6" t="s">
        <v>74</v>
      </c>
      <c r="L69" s="4">
        <v>57</v>
      </c>
      <c r="M69" s="4">
        <v>0</v>
      </c>
      <c r="N69" s="6"/>
    </row>
    <row r="70" spans="1:14" ht="11.25" x14ac:dyDescent="0.2">
      <c r="A70" s="2" t="s">
        <v>38</v>
      </c>
      <c r="B70" s="10" t="s">
        <v>232</v>
      </c>
      <c r="C70" s="2" t="s">
        <v>75</v>
      </c>
      <c r="D70" s="2" t="s">
        <v>57</v>
      </c>
      <c r="F70" s="2" t="s">
        <v>50</v>
      </c>
      <c r="G70" s="5">
        <v>10156</v>
      </c>
      <c r="H70" s="5">
        <v>3356</v>
      </c>
      <c r="I70" s="4">
        <f t="shared" si="4"/>
        <v>28</v>
      </c>
      <c r="J70" s="4">
        <f t="shared" si="5"/>
        <v>18</v>
      </c>
      <c r="K70" s="6" t="s">
        <v>75</v>
      </c>
      <c r="L70" s="4">
        <v>28</v>
      </c>
      <c r="M70" s="4">
        <v>18</v>
      </c>
      <c r="N70" s="6"/>
    </row>
    <row r="71" spans="1:14" ht="11.25" x14ac:dyDescent="0.2">
      <c r="A71" s="2" t="s">
        <v>38</v>
      </c>
      <c r="B71" s="10" t="s">
        <v>233</v>
      </c>
      <c r="C71" s="2" t="s">
        <v>76</v>
      </c>
      <c r="D71" s="2" t="s">
        <v>57</v>
      </c>
      <c r="G71" s="4"/>
      <c r="H71" s="4"/>
      <c r="I71" s="4">
        <f t="shared" si="4"/>
        <v>0</v>
      </c>
      <c r="J71" s="4">
        <f t="shared" si="5"/>
        <v>0</v>
      </c>
      <c r="K71" s="8"/>
      <c r="L71" s="4"/>
      <c r="M71" s="4"/>
      <c r="N71" s="6"/>
    </row>
    <row r="72" spans="1:14" ht="11.25" x14ac:dyDescent="0.2">
      <c r="A72" s="2" t="s">
        <v>38</v>
      </c>
      <c r="B72" s="10" t="s">
        <v>234</v>
      </c>
      <c r="C72" s="2" t="s">
        <v>77</v>
      </c>
      <c r="D72" s="2" t="s">
        <v>57</v>
      </c>
      <c r="F72" s="2" t="s">
        <v>50</v>
      </c>
      <c r="G72" s="5">
        <v>10871942</v>
      </c>
      <c r="H72" s="5">
        <v>4834920</v>
      </c>
      <c r="I72" s="4">
        <f t="shared" si="4"/>
        <v>29786</v>
      </c>
      <c r="J72" s="4">
        <f t="shared" si="5"/>
        <v>25994</v>
      </c>
      <c r="K72" s="6" t="s">
        <v>77</v>
      </c>
      <c r="L72" s="4">
        <v>29786</v>
      </c>
      <c r="M72" s="4">
        <v>25994</v>
      </c>
      <c r="N72" s="6"/>
    </row>
    <row r="73" spans="1:14" ht="11.25" x14ac:dyDescent="0.2">
      <c r="A73" s="2" t="s">
        <v>38</v>
      </c>
      <c r="B73" s="10" t="s">
        <v>235</v>
      </c>
      <c r="C73" s="2" t="s">
        <v>78</v>
      </c>
      <c r="D73" s="2" t="s">
        <v>57</v>
      </c>
      <c r="F73" s="2" t="s">
        <v>50</v>
      </c>
      <c r="G73" s="5">
        <v>626880</v>
      </c>
      <c r="H73" s="5">
        <v>330421</v>
      </c>
      <c r="I73" s="4">
        <f t="shared" si="4"/>
        <v>1717</v>
      </c>
      <c r="J73" s="4">
        <f t="shared" si="5"/>
        <v>1776</v>
      </c>
      <c r="K73" s="6" t="s">
        <v>78</v>
      </c>
      <c r="L73" s="4">
        <v>1717</v>
      </c>
      <c r="M73" s="4">
        <v>1776</v>
      </c>
      <c r="N73" s="6"/>
    </row>
    <row r="74" spans="1:14" ht="11.25" x14ac:dyDescent="0.2">
      <c r="A74" s="2" t="s">
        <v>38</v>
      </c>
      <c r="B74" s="10" t="s">
        <v>236</v>
      </c>
      <c r="C74" s="2" t="s">
        <v>79</v>
      </c>
      <c r="D74" s="2" t="s">
        <v>57</v>
      </c>
      <c r="G74" s="4"/>
      <c r="H74" s="4"/>
      <c r="I74" s="4">
        <f t="shared" si="4"/>
        <v>0</v>
      </c>
      <c r="J74" s="4">
        <f t="shared" si="5"/>
        <v>0</v>
      </c>
      <c r="K74" s="8"/>
      <c r="L74" s="4"/>
      <c r="M74" s="4"/>
      <c r="N74" s="6"/>
    </row>
    <row r="75" spans="1:14" ht="11.25" x14ac:dyDescent="0.2">
      <c r="A75" s="2" t="s">
        <v>38</v>
      </c>
      <c r="B75" s="10" t="s">
        <v>237</v>
      </c>
      <c r="C75" s="2" t="s">
        <v>80</v>
      </c>
      <c r="D75" s="2" t="s">
        <v>57</v>
      </c>
      <c r="F75" s="2" t="s">
        <v>50</v>
      </c>
      <c r="G75" s="5">
        <v>2770963</v>
      </c>
      <c r="H75" s="5">
        <v>2416087</v>
      </c>
      <c r="I75" s="4">
        <f t="shared" si="4"/>
        <v>7592</v>
      </c>
      <c r="J75" s="4">
        <f t="shared" si="5"/>
        <v>12990</v>
      </c>
      <c r="K75" s="6" t="s">
        <v>80</v>
      </c>
      <c r="L75" s="4">
        <v>7592</v>
      </c>
      <c r="M75" s="4">
        <v>12990</v>
      </c>
      <c r="N75" s="6"/>
    </row>
    <row r="76" spans="1:14" ht="11.25" x14ac:dyDescent="0.2">
      <c r="A76" s="2" t="s">
        <v>38</v>
      </c>
      <c r="B76" s="10" t="s">
        <v>238</v>
      </c>
      <c r="C76" s="2" t="s">
        <v>81</v>
      </c>
      <c r="D76" s="2" t="s">
        <v>57</v>
      </c>
      <c r="F76" s="2" t="s">
        <v>50</v>
      </c>
      <c r="G76" s="5">
        <v>14000</v>
      </c>
      <c r="H76" s="5">
        <v>38000</v>
      </c>
      <c r="I76" s="4">
        <f t="shared" si="4"/>
        <v>38</v>
      </c>
      <c r="J76" s="4">
        <f t="shared" si="5"/>
        <v>204</v>
      </c>
      <c r="K76" s="6" t="s">
        <v>81</v>
      </c>
      <c r="L76" s="4">
        <v>38</v>
      </c>
      <c r="M76" s="4">
        <v>204</v>
      </c>
      <c r="N76" s="6"/>
    </row>
    <row r="77" spans="1:14" ht="11.25" x14ac:dyDescent="0.2">
      <c r="A77" s="2" t="s">
        <v>38</v>
      </c>
      <c r="B77" s="10" t="s">
        <v>233</v>
      </c>
      <c r="C77" s="2" t="s">
        <v>82</v>
      </c>
      <c r="D77" s="2" t="s">
        <v>57</v>
      </c>
      <c r="F77" s="2" t="s">
        <v>50</v>
      </c>
      <c r="G77" s="5">
        <v>2944047</v>
      </c>
      <c r="H77" s="5">
        <v>301040</v>
      </c>
      <c r="I77" s="4">
        <f t="shared" si="4"/>
        <v>8066</v>
      </c>
      <c r="J77" s="4">
        <f t="shared" si="5"/>
        <v>1618</v>
      </c>
      <c r="K77" s="6" t="s">
        <v>82</v>
      </c>
      <c r="L77" s="4">
        <v>8066</v>
      </c>
      <c r="M77" s="4">
        <v>1618</v>
      </c>
      <c r="N77" s="6"/>
    </row>
    <row r="78" spans="1:14" ht="11.25" x14ac:dyDescent="0.2">
      <c r="A78" s="2" t="s">
        <v>38</v>
      </c>
      <c r="B78" s="10" t="s">
        <v>239</v>
      </c>
      <c r="C78" s="2" t="s">
        <v>83</v>
      </c>
      <c r="D78" s="2" t="s">
        <v>57</v>
      </c>
      <c r="F78" s="2" t="s">
        <v>50</v>
      </c>
      <c r="G78" s="5">
        <v>2080285</v>
      </c>
      <c r="H78" s="5">
        <v>1099352</v>
      </c>
      <c r="I78" s="4">
        <f t="shared" si="4"/>
        <v>5699</v>
      </c>
      <c r="J78" s="4">
        <f t="shared" si="5"/>
        <v>5910</v>
      </c>
      <c r="K78" s="6" t="s">
        <v>83</v>
      </c>
      <c r="L78" s="4">
        <v>5699</v>
      </c>
      <c r="M78" s="4">
        <v>5910</v>
      </c>
      <c r="N78" s="6"/>
    </row>
    <row r="79" spans="1:14" ht="11.25" x14ac:dyDescent="0.2">
      <c r="A79" s="2" t="s">
        <v>38</v>
      </c>
      <c r="B79" s="10" t="s">
        <v>240</v>
      </c>
      <c r="C79" s="2" t="s">
        <v>84</v>
      </c>
      <c r="D79" s="2" t="s">
        <v>57</v>
      </c>
      <c r="G79" s="4"/>
      <c r="H79" s="4"/>
      <c r="I79" s="4">
        <f t="shared" si="4"/>
        <v>0</v>
      </c>
      <c r="J79" s="4">
        <f t="shared" si="5"/>
        <v>0</v>
      </c>
      <c r="K79" s="9"/>
      <c r="L79" s="4"/>
      <c r="M79" s="4"/>
      <c r="N79" s="6"/>
    </row>
    <row r="80" spans="1:14" ht="11.25" x14ac:dyDescent="0.2">
      <c r="B80" s="10"/>
      <c r="G80" s="4"/>
      <c r="H80" s="4"/>
      <c r="I80" s="4"/>
      <c r="J80" s="4"/>
      <c r="L80" s="4"/>
      <c r="M80" s="4"/>
      <c r="N80" s="6"/>
    </row>
    <row r="81" spans="1:16" ht="11.25" x14ac:dyDescent="0.2">
      <c r="B81" s="10"/>
      <c r="D81" s="2" t="s">
        <v>85</v>
      </c>
      <c r="E81" s="2">
        <v>216750</v>
      </c>
      <c r="G81" s="4"/>
      <c r="H81" s="4"/>
      <c r="I81" s="4"/>
      <c r="J81" s="4"/>
      <c r="L81" s="4"/>
      <c r="M81" s="4"/>
      <c r="N81" s="6"/>
    </row>
    <row r="82" spans="1:16" ht="11.25" x14ac:dyDescent="0.2">
      <c r="A82" s="2" t="s">
        <v>38</v>
      </c>
      <c r="B82" s="10" t="s">
        <v>241</v>
      </c>
      <c r="C82" s="2" t="s">
        <v>86</v>
      </c>
      <c r="D82" s="2" t="s">
        <v>85</v>
      </c>
      <c r="G82" s="4"/>
      <c r="H82" s="4"/>
      <c r="I82" s="4">
        <f t="shared" ref="I82:I88" si="6">ROUND(G82/365,0)</f>
        <v>0</v>
      </c>
      <c r="J82" s="4">
        <f t="shared" ref="J82:J88" si="7">ROUND(H82/186,0)</f>
        <v>0</v>
      </c>
      <c r="K82" s="8"/>
      <c r="L82" s="4"/>
      <c r="M82" s="4"/>
      <c r="N82" s="6"/>
    </row>
    <row r="83" spans="1:16" ht="11.25" x14ac:dyDescent="0.2">
      <c r="A83" s="2" t="s">
        <v>38</v>
      </c>
      <c r="B83" s="10" t="s">
        <v>242</v>
      </c>
      <c r="C83" s="2" t="s">
        <v>87</v>
      </c>
      <c r="D83" s="2" t="s">
        <v>85</v>
      </c>
      <c r="F83" s="2" t="s">
        <v>50</v>
      </c>
      <c r="G83" s="5">
        <v>10548664</v>
      </c>
      <c r="H83" s="5">
        <v>5224219</v>
      </c>
      <c r="I83" s="4">
        <f t="shared" si="6"/>
        <v>28900</v>
      </c>
      <c r="J83" s="4">
        <f t="shared" si="7"/>
        <v>28087</v>
      </c>
      <c r="K83" s="6" t="s">
        <v>87</v>
      </c>
      <c r="L83" s="4">
        <v>28900</v>
      </c>
      <c r="M83" s="4">
        <v>28087</v>
      </c>
      <c r="N83" s="6"/>
    </row>
    <row r="84" spans="1:16" ht="11.25" x14ac:dyDescent="0.2">
      <c r="A84" s="2" t="s">
        <v>38</v>
      </c>
      <c r="B84" s="10" t="s">
        <v>243</v>
      </c>
      <c r="C84" s="2" t="s">
        <v>88</v>
      </c>
      <c r="D84" s="2" t="s">
        <v>85</v>
      </c>
      <c r="F84" s="2" t="s">
        <v>50</v>
      </c>
      <c r="G84" s="5">
        <v>73920</v>
      </c>
      <c r="H84" s="5">
        <v>417080</v>
      </c>
      <c r="I84" s="4">
        <f t="shared" si="6"/>
        <v>203</v>
      </c>
      <c r="J84" s="4">
        <f t="shared" si="7"/>
        <v>2242</v>
      </c>
      <c r="K84" s="6" t="s">
        <v>88</v>
      </c>
      <c r="L84" s="4">
        <v>203</v>
      </c>
      <c r="M84" s="4">
        <v>2242</v>
      </c>
      <c r="N84" s="6"/>
    </row>
    <row r="85" spans="1:16" ht="11.25" x14ac:dyDescent="0.2">
      <c r="A85" s="2" t="s">
        <v>38</v>
      </c>
      <c r="B85" s="10" t="s">
        <v>244</v>
      </c>
      <c r="C85" s="2" t="s">
        <v>89</v>
      </c>
      <c r="D85" s="2" t="s">
        <v>85</v>
      </c>
      <c r="F85" s="2" t="s">
        <v>50</v>
      </c>
      <c r="G85" s="5">
        <v>241267</v>
      </c>
      <c r="H85" s="5">
        <v>119434</v>
      </c>
      <c r="I85" s="4">
        <f t="shared" si="6"/>
        <v>661</v>
      </c>
      <c r="J85" s="4">
        <f t="shared" si="7"/>
        <v>642</v>
      </c>
      <c r="K85" s="6" t="s">
        <v>89</v>
      </c>
      <c r="L85" s="4">
        <v>661</v>
      </c>
      <c r="M85" s="4">
        <v>642</v>
      </c>
      <c r="N85" s="6"/>
    </row>
    <row r="86" spans="1:16" ht="11.25" x14ac:dyDescent="0.2">
      <c r="A86" s="2" t="s">
        <v>38</v>
      </c>
      <c r="B86" s="10" t="s">
        <v>245</v>
      </c>
      <c r="C86" s="2" t="s">
        <v>90</v>
      </c>
      <c r="D86" s="2" t="s">
        <v>85</v>
      </c>
      <c r="F86" s="2" t="s">
        <v>50</v>
      </c>
      <c r="G86" s="5">
        <v>17055116</v>
      </c>
      <c r="H86" s="5">
        <v>5101374</v>
      </c>
      <c r="I86" s="4">
        <f t="shared" si="6"/>
        <v>46726</v>
      </c>
      <c r="J86" s="4">
        <f t="shared" si="7"/>
        <v>27427</v>
      </c>
      <c r="K86" s="6" t="s">
        <v>90</v>
      </c>
      <c r="L86" s="4">
        <v>46726</v>
      </c>
      <c r="M86" s="4">
        <v>27427</v>
      </c>
      <c r="N86" s="6"/>
    </row>
    <row r="87" spans="1:16" ht="11.25" x14ac:dyDescent="0.2">
      <c r="A87" s="2" t="s">
        <v>38</v>
      </c>
      <c r="B87" s="10" t="s">
        <v>246</v>
      </c>
      <c r="C87" s="2" t="s">
        <v>91</v>
      </c>
      <c r="D87" s="2" t="s">
        <v>85</v>
      </c>
      <c r="G87" s="4"/>
      <c r="H87" s="4"/>
      <c r="I87" s="4">
        <f t="shared" si="6"/>
        <v>0</v>
      </c>
      <c r="J87" s="4">
        <f t="shared" si="7"/>
        <v>0</v>
      </c>
      <c r="K87" s="8"/>
      <c r="L87" s="4"/>
      <c r="M87" s="4"/>
      <c r="N87" s="6"/>
    </row>
    <row r="88" spans="1:16" ht="11.25" x14ac:dyDescent="0.2">
      <c r="A88" s="2" t="s">
        <v>38</v>
      </c>
      <c r="B88" s="10" t="s">
        <v>247</v>
      </c>
      <c r="C88" s="2" t="s">
        <v>92</v>
      </c>
      <c r="D88" s="2" t="s">
        <v>85</v>
      </c>
      <c r="F88" s="2" t="s">
        <v>50</v>
      </c>
      <c r="G88" s="5">
        <v>5164702</v>
      </c>
      <c r="H88" s="5">
        <v>2213381</v>
      </c>
      <c r="I88" s="4">
        <f t="shared" si="6"/>
        <v>14150</v>
      </c>
      <c r="J88" s="4">
        <f t="shared" si="7"/>
        <v>11900</v>
      </c>
      <c r="K88" s="6" t="s">
        <v>92</v>
      </c>
      <c r="L88" s="4">
        <v>14150</v>
      </c>
      <c r="M88" s="4">
        <v>11900</v>
      </c>
      <c r="N88" s="6"/>
    </row>
    <row r="89" spans="1:16" ht="11.25" x14ac:dyDescent="0.2">
      <c r="B89" s="10"/>
      <c r="G89" s="4"/>
      <c r="H89" s="4"/>
      <c r="I89" s="4"/>
      <c r="J89" s="4"/>
      <c r="L89" s="4"/>
      <c r="M89" s="4"/>
      <c r="N89" s="6"/>
    </row>
    <row r="90" spans="1:16" ht="11.25" x14ac:dyDescent="0.2">
      <c r="B90" s="10"/>
      <c r="D90" s="2" t="s">
        <v>93</v>
      </c>
      <c r="E90" s="2">
        <v>15</v>
      </c>
      <c r="G90" s="4"/>
      <c r="H90" s="4"/>
      <c r="I90" s="4"/>
      <c r="J90" s="4"/>
      <c r="L90" s="4"/>
      <c r="M90" s="4"/>
      <c r="N90" s="6"/>
    </row>
    <row r="91" spans="1:16" ht="11.25" x14ac:dyDescent="0.2">
      <c r="A91" s="2" t="s">
        <v>38</v>
      </c>
      <c r="B91" s="10" t="s">
        <v>248</v>
      </c>
      <c r="C91" s="2" t="s">
        <v>94</v>
      </c>
      <c r="D91" s="2" t="s">
        <v>93</v>
      </c>
      <c r="G91" s="5">
        <v>31000</v>
      </c>
      <c r="H91" s="4"/>
      <c r="I91" s="4">
        <f t="shared" ref="I91:I97" si="8">ROUND(G91/365,0)</f>
        <v>85</v>
      </c>
      <c r="J91" s="4">
        <f t="shared" ref="J91:J97" si="9">ROUND(H91/186,0)</f>
        <v>0</v>
      </c>
      <c r="K91" s="6" t="s">
        <v>94</v>
      </c>
      <c r="L91" s="4">
        <v>85</v>
      </c>
      <c r="M91" s="4">
        <v>0</v>
      </c>
      <c r="N91" s="6"/>
    </row>
    <row r="92" spans="1:16" ht="11.25" x14ac:dyDescent="0.2">
      <c r="A92" s="2" t="s">
        <v>38</v>
      </c>
      <c r="B92" s="10" t="s">
        <v>249</v>
      </c>
      <c r="C92" s="2" t="s">
        <v>95</v>
      </c>
      <c r="D92" s="2" t="s">
        <v>93</v>
      </c>
      <c r="G92" s="5">
        <v>35247</v>
      </c>
      <c r="H92" s="4"/>
      <c r="I92" s="4">
        <f t="shared" si="8"/>
        <v>97</v>
      </c>
      <c r="J92" s="4">
        <f t="shared" si="9"/>
        <v>0</v>
      </c>
      <c r="K92" s="6" t="s">
        <v>95</v>
      </c>
      <c r="L92" s="4">
        <v>97</v>
      </c>
      <c r="M92" s="4">
        <v>0</v>
      </c>
      <c r="N92" s="6"/>
    </row>
    <row r="93" spans="1:16" ht="11.25" x14ac:dyDescent="0.2">
      <c r="A93" s="2" t="s">
        <v>38</v>
      </c>
      <c r="B93" s="10" t="s">
        <v>250</v>
      </c>
      <c r="C93" s="2" t="s">
        <v>96</v>
      </c>
      <c r="D93" s="2" t="s">
        <v>93</v>
      </c>
      <c r="F93" s="2" t="s">
        <v>50</v>
      </c>
      <c r="G93" s="5">
        <v>11799361</v>
      </c>
      <c r="H93" s="5">
        <v>6158581</v>
      </c>
      <c r="I93" s="4">
        <f t="shared" si="8"/>
        <v>32327</v>
      </c>
      <c r="J93" s="4">
        <f t="shared" si="9"/>
        <v>33111</v>
      </c>
      <c r="K93" s="6" t="s">
        <v>96</v>
      </c>
      <c r="L93" s="4">
        <v>32327</v>
      </c>
      <c r="M93" s="4">
        <v>33111</v>
      </c>
      <c r="N93" s="6"/>
    </row>
    <row r="94" spans="1:16" ht="11.25" x14ac:dyDescent="0.2">
      <c r="A94" s="2" t="s">
        <v>38</v>
      </c>
      <c r="B94" s="10" t="s">
        <v>251</v>
      </c>
      <c r="C94" s="2" t="s">
        <v>97</v>
      </c>
      <c r="D94" s="2" t="s">
        <v>93</v>
      </c>
      <c r="F94" s="2" t="s">
        <v>50</v>
      </c>
      <c r="G94" s="5">
        <v>3139771</v>
      </c>
      <c r="H94" s="5">
        <v>1879461</v>
      </c>
      <c r="I94" s="4">
        <f t="shared" si="8"/>
        <v>8602</v>
      </c>
      <c r="J94" s="4">
        <f t="shared" si="9"/>
        <v>10105</v>
      </c>
      <c r="K94" s="6" t="s">
        <v>97</v>
      </c>
      <c r="L94" s="4">
        <v>8602</v>
      </c>
      <c r="M94" s="4">
        <v>10105</v>
      </c>
      <c r="N94" s="6"/>
    </row>
    <row r="95" spans="1:16" ht="11.25" x14ac:dyDescent="0.2">
      <c r="A95" s="2" t="s">
        <v>38</v>
      </c>
      <c r="B95" s="10" t="s">
        <v>252</v>
      </c>
      <c r="C95" s="2" t="s">
        <v>98</v>
      </c>
      <c r="D95" s="2" t="s">
        <v>93</v>
      </c>
      <c r="G95" s="4"/>
      <c r="H95" s="4"/>
      <c r="I95" s="4">
        <f t="shared" si="8"/>
        <v>0</v>
      </c>
      <c r="J95" s="4">
        <f t="shared" si="9"/>
        <v>0</v>
      </c>
      <c r="K95" s="8"/>
      <c r="L95" s="4"/>
      <c r="M95" s="4"/>
      <c r="N95" s="6"/>
    </row>
    <row r="96" spans="1:16" ht="11.25" x14ac:dyDescent="0.2">
      <c r="A96" s="2" t="s">
        <v>38</v>
      </c>
      <c r="B96" s="10" t="s">
        <v>253</v>
      </c>
      <c r="C96" s="2" t="s">
        <v>99</v>
      </c>
      <c r="D96" s="2" t="s">
        <v>93</v>
      </c>
      <c r="F96" s="2" t="s">
        <v>50</v>
      </c>
      <c r="G96" s="5">
        <v>533968</v>
      </c>
      <c r="H96" s="5">
        <v>779867</v>
      </c>
      <c r="I96" s="4">
        <f t="shared" si="8"/>
        <v>1463</v>
      </c>
      <c r="J96" s="4">
        <f t="shared" si="9"/>
        <v>4193</v>
      </c>
      <c r="K96" s="6" t="s">
        <v>99</v>
      </c>
      <c r="L96" s="4">
        <v>1463</v>
      </c>
      <c r="M96" s="4">
        <v>4193</v>
      </c>
      <c r="N96" s="6"/>
      <c r="O96" s="6"/>
      <c r="P96" s="6"/>
    </row>
    <row r="97" spans="1:19" ht="11.25" x14ac:dyDescent="0.2">
      <c r="A97" s="2" t="s">
        <v>38</v>
      </c>
      <c r="B97" s="10" t="s">
        <v>254</v>
      </c>
      <c r="C97" s="2" t="s">
        <v>100</v>
      </c>
      <c r="D97" s="2" t="s">
        <v>93</v>
      </c>
      <c r="G97" s="4"/>
      <c r="H97" s="4"/>
      <c r="I97" s="4">
        <f t="shared" si="8"/>
        <v>0</v>
      </c>
      <c r="J97" s="4">
        <f t="shared" si="9"/>
        <v>0</v>
      </c>
      <c r="K97" s="9">
        <f>SUM(J91:J96)</f>
        <v>47409</v>
      </c>
      <c r="L97" s="4"/>
      <c r="M97" s="4"/>
      <c r="N97" s="6"/>
    </row>
    <row r="98" spans="1:19" ht="11.25" x14ac:dyDescent="0.2">
      <c r="B98" s="10"/>
      <c r="G98" s="4"/>
      <c r="H98" s="4"/>
      <c r="I98" s="4"/>
      <c r="J98" s="4"/>
      <c r="L98" s="4"/>
      <c r="M98" s="4"/>
      <c r="N98" s="6"/>
    </row>
    <row r="99" spans="1:19" ht="11.25" x14ac:dyDescent="0.2">
      <c r="B99" s="10"/>
      <c r="D99" s="2" t="s">
        <v>101</v>
      </c>
      <c r="E99" s="2">
        <v>16</v>
      </c>
      <c r="G99" s="4"/>
      <c r="H99" s="4"/>
      <c r="I99" s="4"/>
      <c r="J99" s="4"/>
      <c r="L99" s="4"/>
      <c r="M99" s="4"/>
      <c r="N99" s="6"/>
    </row>
    <row r="100" spans="1:19" ht="11.25" x14ac:dyDescent="0.2">
      <c r="A100" s="2" t="s">
        <v>38</v>
      </c>
      <c r="B100" s="10" t="s">
        <v>255</v>
      </c>
      <c r="C100" s="2" t="s">
        <v>102</v>
      </c>
      <c r="D100" s="2" t="s">
        <v>101</v>
      </c>
      <c r="F100" s="2" t="s">
        <v>50</v>
      </c>
      <c r="G100" s="5">
        <v>547055</v>
      </c>
      <c r="H100" s="5">
        <v>124320</v>
      </c>
      <c r="I100" s="4">
        <f t="shared" ref="I100:I119" si="10">ROUND(G100/365,0)</f>
        <v>1499</v>
      </c>
      <c r="J100" s="4">
        <f t="shared" ref="J100:J119" si="11">ROUND(H100/186,0)</f>
        <v>668</v>
      </c>
      <c r="K100" s="6" t="s">
        <v>102</v>
      </c>
      <c r="L100" s="4">
        <v>1499</v>
      </c>
      <c r="M100" s="4">
        <v>668</v>
      </c>
      <c r="N100" s="6"/>
    </row>
    <row r="101" spans="1:19" ht="11.25" x14ac:dyDescent="0.2">
      <c r="A101" s="2" t="s">
        <v>38</v>
      </c>
      <c r="B101" s="10" t="s">
        <v>256</v>
      </c>
      <c r="C101" s="2" t="s">
        <v>103</v>
      </c>
      <c r="D101" s="2" t="s">
        <v>101</v>
      </c>
      <c r="F101" s="2" t="s">
        <v>50</v>
      </c>
      <c r="G101" s="5">
        <v>15598</v>
      </c>
      <c r="H101" s="5">
        <v>2633</v>
      </c>
      <c r="I101" s="4">
        <f t="shared" si="10"/>
        <v>43</v>
      </c>
      <c r="J101" s="4">
        <f t="shared" si="11"/>
        <v>14</v>
      </c>
      <c r="K101" s="6" t="s">
        <v>103</v>
      </c>
      <c r="L101" s="4">
        <v>43</v>
      </c>
      <c r="M101" s="4">
        <v>14</v>
      </c>
      <c r="N101" s="6"/>
    </row>
    <row r="102" spans="1:19" ht="11.25" x14ac:dyDescent="0.2">
      <c r="A102" s="2" t="s">
        <v>38</v>
      </c>
      <c r="B102" s="10" t="s">
        <v>257</v>
      </c>
      <c r="C102" s="2" t="s">
        <v>104</v>
      </c>
      <c r="D102" s="2" t="s">
        <v>101</v>
      </c>
      <c r="F102" s="2" t="s">
        <v>50</v>
      </c>
      <c r="G102" s="5">
        <v>423792</v>
      </c>
      <c r="H102" s="5">
        <v>438278</v>
      </c>
      <c r="I102" s="4">
        <f t="shared" si="10"/>
        <v>1161</v>
      </c>
      <c r="J102" s="4">
        <f t="shared" si="11"/>
        <v>2356</v>
      </c>
      <c r="K102" s="6" t="s">
        <v>104</v>
      </c>
      <c r="L102" s="4">
        <v>1161</v>
      </c>
      <c r="M102" s="4">
        <v>2356</v>
      </c>
      <c r="N102" s="6"/>
    </row>
    <row r="103" spans="1:19" ht="11.25" x14ac:dyDescent="0.2">
      <c r="A103" s="2" t="s">
        <v>38</v>
      </c>
      <c r="B103" s="10" t="s">
        <v>258</v>
      </c>
      <c r="C103" s="2" t="s">
        <v>105</v>
      </c>
      <c r="D103" s="2" t="s">
        <v>101</v>
      </c>
      <c r="G103" s="4"/>
      <c r="H103" s="4"/>
      <c r="I103" s="4">
        <f t="shared" si="10"/>
        <v>0</v>
      </c>
      <c r="J103" s="4">
        <f t="shared" si="11"/>
        <v>0</v>
      </c>
      <c r="K103" s="8"/>
      <c r="L103" s="4"/>
      <c r="M103" s="4"/>
      <c r="N103" s="6"/>
    </row>
    <row r="104" spans="1:19" ht="11.25" x14ac:dyDescent="0.2">
      <c r="A104" s="2" t="s">
        <v>38</v>
      </c>
      <c r="B104" s="10" t="s">
        <v>259</v>
      </c>
      <c r="C104" s="2" t="s">
        <v>106</v>
      </c>
      <c r="D104" s="2" t="s">
        <v>101</v>
      </c>
      <c r="F104" s="2" t="s">
        <v>50</v>
      </c>
      <c r="G104" s="5">
        <v>5087162</v>
      </c>
      <c r="H104" s="5">
        <v>5609728</v>
      </c>
      <c r="I104" s="4">
        <f t="shared" si="10"/>
        <v>13937</v>
      </c>
      <c r="J104" s="4">
        <f t="shared" si="11"/>
        <v>30160</v>
      </c>
      <c r="K104" s="6" t="s">
        <v>106</v>
      </c>
      <c r="L104" s="4">
        <v>13937</v>
      </c>
      <c r="M104" s="4">
        <v>30160</v>
      </c>
      <c r="N104" s="6"/>
    </row>
    <row r="105" spans="1:19" ht="11.25" x14ac:dyDescent="0.2">
      <c r="A105" s="2" t="s">
        <v>38</v>
      </c>
      <c r="B105" s="10" t="s">
        <v>260</v>
      </c>
      <c r="C105" s="2" t="s">
        <v>107</v>
      </c>
      <c r="D105" s="2" t="s">
        <v>101</v>
      </c>
      <c r="G105" s="4"/>
      <c r="H105" s="4"/>
      <c r="I105" s="4">
        <f t="shared" si="10"/>
        <v>0</v>
      </c>
      <c r="J105" s="4">
        <f t="shared" si="11"/>
        <v>0</v>
      </c>
      <c r="K105" s="8"/>
      <c r="L105" s="4"/>
      <c r="M105" s="4"/>
      <c r="N105" s="6"/>
    </row>
    <row r="106" spans="1:19" ht="21.75" x14ac:dyDescent="0.2">
      <c r="A106" s="2" t="s">
        <v>38</v>
      </c>
      <c r="B106" s="16" t="s">
        <v>316</v>
      </c>
      <c r="C106" s="2" t="s">
        <v>108</v>
      </c>
      <c r="D106" s="2" t="s">
        <v>101</v>
      </c>
      <c r="F106" s="2" t="s">
        <v>50</v>
      </c>
      <c r="G106" s="4"/>
      <c r="H106" s="5">
        <v>81607</v>
      </c>
      <c r="I106" s="4">
        <f t="shared" si="10"/>
        <v>0</v>
      </c>
      <c r="J106" s="4">
        <f t="shared" si="11"/>
        <v>439</v>
      </c>
      <c r="K106" s="6" t="s">
        <v>108</v>
      </c>
      <c r="L106" s="4">
        <v>0</v>
      </c>
      <c r="M106" s="4">
        <v>439</v>
      </c>
      <c r="N106" s="6"/>
    </row>
    <row r="107" spans="1:19" ht="11.25" x14ac:dyDescent="0.2">
      <c r="A107" s="2" t="s">
        <v>38</v>
      </c>
      <c r="B107" s="10" t="s">
        <v>261</v>
      </c>
      <c r="C107" s="2" t="s">
        <v>109</v>
      </c>
      <c r="D107" s="2" t="s">
        <v>101</v>
      </c>
      <c r="F107" s="2" t="s">
        <v>50</v>
      </c>
      <c r="G107" s="5">
        <v>8910417</v>
      </c>
      <c r="H107" s="5">
        <v>5277396</v>
      </c>
      <c r="I107" s="4">
        <f t="shared" si="10"/>
        <v>24412</v>
      </c>
      <c r="J107" s="4">
        <f t="shared" si="11"/>
        <v>28373</v>
      </c>
      <c r="K107" s="6" t="s">
        <v>109</v>
      </c>
      <c r="L107" s="4">
        <v>24412</v>
      </c>
      <c r="M107" s="4">
        <v>28373</v>
      </c>
      <c r="N107" s="6"/>
    </row>
    <row r="108" spans="1:19" ht="11.25" x14ac:dyDescent="0.2">
      <c r="A108" s="2" t="s">
        <v>38</v>
      </c>
      <c r="B108" s="10" t="s">
        <v>262</v>
      </c>
      <c r="C108" s="2" t="s">
        <v>110</v>
      </c>
      <c r="D108" s="2" t="s">
        <v>101</v>
      </c>
      <c r="F108" s="2" t="s">
        <v>50</v>
      </c>
      <c r="G108" s="5">
        <v>40880358</v>
      </c>
      <c r="H108" s="5">
        <v>22755153</v>
      </c>
      <c r="I108" s="4">
        <f t="shared" si="10"/>
        <v>112001</v>
      </c>
      <c r="J108" s="4">
        <f t="shared" si="11"/>
        <v>122340</v>
      </c>
      <c r="K108" s="6" t="s">
        <v>110</v>
      </c>
      <c r="L108" s="4">
        <v>112001</v>
      </c>
      <c r="M108" s="4">
        <v>122340</v>
      </c>
      <c r="N108" s="6"/>
    </row>
    <row r="109" spans="1:19" ht="11.25" x14ac:dyDescent="0.2">
      <c r="A109" s="2" t="s">
        <v>38</v>
      </c>
      <c r="B109" s="10" t="s">
        <v>263</v>
      </c>
      <c r="C109" s="2" t="s">
        <v>111</v>
      </c>
      <c r="D109" s="2" t="s">
        <v>101</v>
      </c>
      <c r="F109" s="2" t="s">
        <v>50</v>
      </c>
      <c r="G109" s="5">
        <v>1930965</v>
      </c>
      <c r="H109" s="5">
        <v>3088594</v>
      </c>
      <c r="I109" s="4">
        <f t="shared" si="10"/>
        <v>5290</v>
      </c>
      <c r="J109" s="4">
        <f t="shared" si="11"/>
        <v>16605</v>
      </c>
      <c r="K109" s="6" t="s">
        <v>111</v>
      </c>
      <c r="L109" s="4">
        <v>5290</v>
      </c>
      <c r="M109" s="4">
        <v>16605</v>
      </c>
      <c r="N109" s="6"/>
    </row>
    <row r="110" spans="1:19" ht="11.25" x14ac:dyDescent="0.2">
      <c r="A110" s="2" t="s">
        <v>38</v>
      </c>
      <c r="B110" s="10" t="s">
        <v>264</v>
      </c>
      <c r="C110" s="2" t="s">
        <v>112</v>
      </c>
      <c r="D110" s="2" t="s">
        <v>101</v>
      </c>
      <c r="G110" s="4"/>
      <c r="H110" s="4"/>
      <c r="I110" s="4">
        <f t="shared" si="10"/>
        <v>0</v>
      </c>
      <c r="J110" s="4">
        <f t="shared" si="11"/>
        <v>0</v>
      </c>
      <c r="K110" s="8"/>
      <c r="L110" s="4"/>
      <c r="M110" s="4"/>
      <c r="N110" s="6"/>
    </row>
    <row r="111" spans="1:19" ht="11.25" x14ac:dyDescent="0.2">
      <c r="A111" s="2" t="s">
        <v>38</v>
      </c>
      <c r="B111" s="10" t="s">
        <v>265</v>
      </c>
      <c r="C111" s="2" t="s">
        <v>113</v>
      </c>
      <c r="D111" s="2" t="s">
        <v>101</v>
      </c>
      <c r="F111" s="2" t="s">
        <v>50</v>
      </c>
      <c r="G111" s="5">
        <v>348313</v>
      </c>
      <c r="H111" s="5">
        <v>157343</v>
      </c>
      <c r="I111" s="4">
        <f t="shared" si="10"/>
        <v>954</v>
      </c>
      <c r="J111" s="4">
        <f t="shared" si="11"/>
        <v>846</v>
      </c>
      <c r="K111" s="6" t="s">
        <v>113</v>
      </c>
      <c r="L111" s="4">
        <v>954</v>
      </c>
      <c r="M111" s="4">
        <v>846</v>
      </c>
      <c r="N111" s="6"/>
      <c r="Q111" s="6"/>
      <c r="R111" s="6"/>
      <c r="S111" s="6"/>
    </row>
    <row r="112" spans="1:19" ht="11.25" x14ac:dyDescent="0.2">
      <c r="A112" s="2" t="s">
        <v>38</v>
      </c>
      <c r="B112" s="10" t="s">
        <v>266</v>
      </c>
      <c r="C112" s="2" t="s">
        <v>114</v>
      </c>
      <c r="D112" s="2" t="s">
        <v>101</v>
      </c>
      <c r="F112" s="2" t="s">
        <v>50</v>
      </c>
      <c r="G112" s="5">
        <v>530431</v>
      </c>
      <c r="H112" s="5">
        <v>272136</v>
      </c>
      <c r="I112" s="4">
        <f t="shared" si="10"/>
        <v>1453</v>
      </c>
      <c r="J112" s="4">
        <f t="shared" si="11"/>
        <v>1463</v>
      </c>
      <c r="K112" s="6" t="s">
        <v>114</v>
      </c>
      <c r="L112" s="4">
        <v>1453</v>
      </c>
      <c r="M112" s="4">
        <v>1463</v>
      </c>
      <c r="N112" s="6"/>
      <c r="Q112" s="6"/>
      <c r="R112" s="6"/>
      <c r="S112" s="6"/>
    </row>
    <row r="113" spans="1:19" ht="11.25" x14ac:dyDescent="0.2">
      <c r="A113" s="2" t="s">
        <v>38</v>
      </c>
      <c r="B113" s="10" t="s">
        <v>267</v>
      </c>
      <c r="C113" s="2" t="s">
        <v>115</v>
      </c>
      <c r="D113" s="2" t="s">
        <v>101</v>
      </c>
      <c r="G113" s="4"/>
      <c r="H113" s="4"/>
      <c r="I113" s="4">
        <f t="shared" si="10"/>
        <v>0</v>
      </c>
      <c r="J113" s="4">
        <f t="shared" si="11"/>
        <v>0</v>
      </c>
      <c r="K113" s="8"/>
      <c r="L113" s="4"/>
      <c r="M113" s="4"/>
      <c r="N113" s="6"/>
      <c r="Q113" s="6"/>
      <c r="R113" s="6"/>
      <c r="S113" s="6"/>
    </row>
    <row r="114" spans="1:19" ht="11.25" x14ac:dyDescent="0.2">
      <c r="A114" s="2" t="s">
        <v>38</v>
      </c>
      <c r="B114" s="10" t="s">
        <v>268</v>
      </c>
      <c r="C114" s="2" t="s">
        <v>116</v>
      </c>
      <c r="D114" s="2" t="s">
        <v>101</v>
      </c>
      <c r="G114" s="4"/>
      <c r="H114" s="4"/>
      <c r="I114" s="4">
        <f t="shared" si="10"/>
        <v>0</v>
      </c>
      <c r="J114" s="4">
        <f t="shared" si="11"/>
        <v>0</v>
      </c>
      <c r="K114" s="8"/>
      <c r="L114" s="4"/>
      <c r="M114" s="4"/>
      <c r="N114" s="6"/>
      <c r="Q114" s="6"/>
      <c r="R114" s="6"/>
      <c r="S114" s="6"/>
    </row>
    <row r="115" spans="1:19" ht="11.25" x14ac:dyDescent="0.2">
      <c r="A115" s="2" t="s">
        <v>38</v>
      </c>
      <c r="B115" s="10" t="s">
        <v>269</v>
      </c>
      <c r="C115" s="2" t="s">
        <v>117</v>
      </c>
      <c r="D115" s="2" t="s">
        <v>101</v>
      </c>
      <c r="F115" s="2" t="s">
        <v>50</v>
      </c>
      <c r="G115" s="5">
        <v>10000</v>
      </c>
      <c r="H115" s="5">
        <v>0</v>
      </c>
      <c r="I115" s="4">
        <f t="shared" si="10"/>
        <v>27</v>
      </c>
      <c r="J115" s="4">
        <f t="shared" si="11"/>
        <v>0</v>
      </c>
      <c r="K115" s="6" t="s">
        <v>117</v>
      </c>
      <c r="L115" s="4">
        <v>27</v>
      </c>
      <c r="M115" s="4">
        <v>0</v>
      </c>
      <c r="N115" s="6"/>
      <c r="Q115" s="6"/>
      <c r="R115" s="6"/>
      <c r="S115" s="6"/>
    </row>
    <row r="116" spans="1:19" ht="12" customHeight="1" x14ac:dyDescent="0.2">
      <c r="A116" s="2" t="s">
        <v>38</v>
      </c>
      <c r="B116" s="10" t="s">
        <v>270</v>
      </c>
      <c r="C116" s="2" t="s">
        <v>118</v>
      </c>
      <c r="D116" s="2" t="s">
        <v>101</v>
      </c>
      <c r="F116" s="2" t="s">
        <v>50</v>
      </c>
      <c r="G116" s="5">
        <v>88536</v>
      </c>
      <c r="H116" s="5">
        <v>34863</v>
      </c>
      <c r="I116" s="4">
        <f t="shared" si="10"/>
        <v>243</v>
      </c>
      <c r="J116" s="4">
        <f t="shared" si="11"/>
        <v>187</v>
      </c>
      <c r="K116" s="6" t="s">
        <v>118</v>
      </c>
      <c r="L116" s="4">
        <v>243</v>
      </c>
      <c r="M116" s="4">
        <v>187</v>
      </c>
      <c r="N116" s="6"/>
      <c r="Q116" s="6"/>
      <c r="R116" s="6"/>
      <c r="S116" s="6"/>
    </row>
    <row r="117" spans="1:19" ht="11.25" x14ac:dyDescent="0.2">
      <c r="A117" s="2" t="s">
        <v>38</v>
      </c>
      <c r="B117" s="10" t="s">
        <v>271</v>
      </c>
      <c r="C117" s="2" t="s">
        <v>119</v>
      </c>
      <c r="D117" s="2" t="s">
        <v>101</v>
      </c>
      <c r="F117" s="2" t="s">
        <v>50</v>
      </c>
      <c r="G117" s="5">
        <v>149807</v>
      </c>
      <c r="H117" s="5">
        <v>133645</v>
      </c>
      <c r="I117" s="4">
        <f t="shared" si="10"/>
        <v>410</v>
      </c>
      <c r="J117" s="4">
        <f t="shared" si="11"/>
        <v>719</v>
      </c>
      <c r="K117" s="6" t="s">
        <v>119</v>
      </c>
      <c r="L117" s="4">
        <v>410</v>
      </c>
      <c r="M117" s="4">
        <v>719</v>
      </c>
      <c r="N117" s="6"/>
      <c r="Q117" s="6"/>
      <c r="R117" s="6"/>
      <c r="S117" s="6"/>
    </row>
    <row r="118" spans="1:19" ht="11.25" x14ac:dyDescent="0.2">
      <c r="A118" s="2" t="s">
        <v>38</v>
      </c>
      <c r="B118" s="10" t="s">
        <v>272</v>
      </c>
      <c r="C118" s="2" t="s">
        <v>120</v>
      </c>
      <c r="D118" s="2" t="s">
        <v>101</v>
      </c>
      <c r="F118" s="2" t="s">
        <v>50</v>
      </c>
      <c r="G118" s="5">
        <v>2787369</v>
      </c>
      <c r="H118" s="5">
        <v>644225</v>
      </c>
      <c r="I118" s="4">
        <f t="shared" si="10"/>
        <v>7637</v>
      </c>
      <c r="J118" s="4">
        <f t="shared" si="11"/>
        <v>3464</v>
      </c>
      <c r="K118" s="6" t="s">
        <v>120</v>
      </c>
      <c r="L118" s="4">
        <v>7637</v>
      </c>
      <c r="M118" s="4">
        <v>3464</v>
      </c>
      <c r="N118" s="6"/>
      <c r="Q118" s="6"/>
      <c r="R118" s="6"/>
      <c r="S118" s="6"/>
    </row>
    <row r="119" spans="1:19" ht="11.25" x14ac:dyDescent="0.2">
      <c r="A119" s="2" t="s">
        <v>38</v>
      </c>
      <c r="B119" s="10" t="s">
        <v>273</v>
      </c>
      <c r="C119" s="2" t="s">
        <v>121</v>
      </c>
      <c r="D119" s="2" t="s">
        <v>101</v>
      </c>
      <c r="G119" s="4"/>
      <c r="H119" s="4"/>
      <c r="I119" s="4">
        <f t="shared" si="10"/>
        <v>0</v>
      </c>
      <c r="J119" s="4">
        <f t="shared" si="11"/>
        <v>0</v>
      </c>
      <c r="K119" s="9"/>
      <c r="L119" s="4"/>
      <c r="M119" s="4"/>
      <c r="N119" s="6"/>
      <c r="Q119" s="6"/>
      <c r="R119" s="6"/>
      <c r="S119" s="6"/>
    </row>
    <row r="120" spans="1:19" ht="11.25" x14ac:dyDescent="0.2">
      <c r="B120" s="10"/>
      <c r="G120" s="4"/>
      <c r="H120" s="4"/>
      <c r="I120" s="4"/>
      <c r="J120" s="4"/>
      <c r="L120" s="4"/>
      <c r="M120" s="4"/>
      <c r="N120" s="6"/>
    </row>
    <row r="121" spans="1:19" ht="11.25" x14ac:dyDescent="0.2">
      <c r="B121" s="10"/>
      <c r="D121" s="2" t="s">
        <v>122</v>
      </c>
      <c r="E121" s="2">
        <v>216751</v>
      </c>
      <c r="G121" s="4"/>
      <c r="H121" s="4"/>
      <c r="I121" s="4"/>
      <c r="J121" s="4"/>
      <c r="L121" s="4"/>
      <c r="M121" s="4"/>
      <c r="N121" s="6"/>
    </row>
    <row r="122" spans="1:19" ht="11.25" x14ac:dyDescent="0.2">
      <c r="A122" s="2" t="s">
        <v>38</v>
      </c>
      <c r="B122" s="10" t="s">
        <v>123</v>
      </c>
      <c r="C122" s="2" t="s">
        <v>123</v>
      </c>
      <c r="D122" s="2" t="s">
        <v>122</v>
      </c>
      <c r="F122" s="2" t="s">
        <v>45</v>
      </c>
      <c r="G122" s="5">
        <v>1792781</v>
      </c>
      <c r="H122" s="5">
        <v>1066148</v>
      </c>
      <c r="I122" s="4">
        <f t="shared" ref="I122:I141" si="12">ROUND(G122/365,0)</f>
        <v>4912</v>
      </c>
      <c r="J122" s="4">
        <f t="shared" ref="J122:J141" si="13">ROUND(H122/186,0)</f>
        <v>5732</v>
      </c>
      <c r="K122" s="6" t="s">
        <v>123</v>
      </c>
      <c r="L122" s="4">
        <v>4912</v>
      </c>
      <c r="M122" s="4">
        <v>5732</v>
      </c>
      <c r="N122" s="6"/>
    </row>
    <row r="123" spans="1:19" ht="11.25" x14ac:dyDescent="0.2">
      <c r="A123" s="2" t="s">
        <v>38</v>
      </c>
      <c r="B123" s="10" t="s">
        <v>274</v>
      </c>
      <c r="C123" s="2" t="s">
        <v>124</v>
      </c>
      <c r="D123" s="2" t="s">
        <v>122</v>
      </c>
      <c r="F123" s="2" t="s">
        <v>45</v>
      </c>
      <c r="G123" s="5">
        <v>765792</v>
      </c>
      <c r="H123" s="5">
        <v>354573</v>
      </c>
      <c r="I123" s="4">
        <f t="shared" si="12"/>
        <v>2098</v>
      </c>
      <c r="J123" s="4">
        <f t="shared" si="13"/>
        <v>1906</v>
      </c>
      <c r="K123" s="6" t="s">
        <v>124</v>
      </c>
      <c r="L123" s="4">
        <v>2098</v>
      </c>
      <c r="M123" s="4">
        <v>1906</v>
      </c>
      <c r="N123" s="6"/>
    </row>
    <row r="124" spans="1:19" ht="11.25" x14ac:dyDescent="0.2">
      <c r="A124" s="2" t="s">
        <v>38</v>
      </c>
      <c r="B124" s="10" t="s">
        <v>275</v>
      </c>
      <c r="C124" s="2" t="s">
        <v>125</v>
      </c>
      <c r="D124" s="2" t="s">
        <v>122</v>
      </c>
      <c r="F124" s="2" t="s">
        <v>45</v>
      </c>
      <c r="G124" s="5">
        <v>257856</v>
      </c>
      <c r="H124" s="5">
        <v>43979</v>
      </c>
      <c r="I124" s="4">
        <f t="shared" si="12"/>
        <v>706</v>
      </c>
      <c r="J124" s="4">
        <f t="shared" si="13"/>
        <v>236</v>
      </c>
      <c r="K124" s="6" t="s">
        <v>125</v>
      </c>
      <c r="L124" s="4">
        <v>706</v>
      </c>
      <c r="M124" s="4">
        <v>236</v>
      </c>
      <c r="N124" s="6"/>
    </row>
    <row r="125" spans="1:19" ht="11.25" x14ac:dyDescent="0.2">
      <c r="A125" s="2" t="s">
        <v>38</v>
      </c>
      <c r="B125" s="10" t="s">
        <v>276</v>
      </c>
      <c r="C125" s="2" t="s">
        <v>126</v>
      </c>
      <c r="D125" s="2" t="s">
        <v>122</v>
      </c>
      <c r="G125" s="4"/>
      <c r="H125" s="4"/>
      <c r="I125" s="4">
        <f t="shared" si="12"/>
        <v>0</v>
      </c>
      <c r="J125" s="4">
        <f t="shared" si="13"/>
        <v>0</v>
      </c>
      <c r="K125" s="8"/>
      <c r="L125" s="4"/>
      <c r="M125" s="4"/>
      <c r="N125" s="6"/>
    </row>
    <row r="126" spans="1:19" ht="11.25" x14ac:dyDescent="0.2">
      <c r="A126" s="2" t="s">
        <v>38</v>
      </c>
      <c r="B126" s="10" t="s">
        <v>277</v>
      </c>
      <c r="C126" s="2" t="s">
        <v>127</v>
      </c>
      <c r="D126" s="2" t="s">
        <v>122</v>
      </c>
      <c r="G126" s="4"/>
      <c r="H126" s="4"/>
      <c r="I126" s="4">
        <f t="shared" si="12"/>
        <v>0</v>
      </c>
      <c r="J126" s="4">
        <f t="shared" si="13"/>
        <v>0</v>
      </c>
      <c r="K126" s="8"/>
      <c r="L126" s="4"/>
      <c r="M126" s="4"/>
      <c r="N126" s="6"/>
    </row>
    <row r="127" spans="1:19" ht="11.25" x14ac:dyDescent="0.2">
      <c r="A127" s="2" t="s">
        <v>38</v>
      </c>
      <c r="B127" s="10" t="s">
        <v>278</v>
      </c>
      <c r="C127" s="2" t="s">
        <v>128</v>
      </c>
      <c r="D127" s="2" t="s">
        <v>122</v>
      </c>
      <c r="F127" s="2" t="s">
        <v>45</v>
      </c>
      <c r="G127" s="5">
        <v>979851</v>
      </c>
      <c r="H127" s="5">
        <v>506091</v>
      </c>
      <c r="I127" s="4">
        <f t="shared" si="12"/>
        <v>2685</v>
      </c>
      <c r="J127" s="4">
        <f t="shared" si="13"/>
        <v>2721</v>
      </c>
      <c r="K127" s="6" t="s">
        <v>128</v>
      </c>
      <c r="L127" s="4">
        <v>2685</v>
      </c>
      <c r="M127" s="4">
        <v>2721</v>
      </c>
      <c r="N127" s="6"/>
    </row>
    <row r="128" spans="1:19" ht="11.25" x14ac:dyDescent="0.2">
      <c r="A128" s="2" t="s">
        <v>38</v>
      </c>
      <c r="B128" s="10" t="s">
        <v>279</v>
      </c>
      <c r="C128" s="2" t="s">
        <v>129</v>
      </c>
      <c r="D128" s="2" t="s">
        <v>122</v>
      </c>
      <c r="F128" s="2" t="s">
        <v>45</v>
      </c>
      <c r="G128" s="5">
        <v>65738</v>
      </c>
      <c r="H128" s="5">
        <v>190392</v>
      </c>
      <c r="I128" s="4">
        <f t="shared" si="12"/>
        <v>180</v>
      </c>
      <c r="J128" s="4">
        <f t="shared" si="13"/>
        <v>1024</v>
      </c>
      <c r="K128" s="6" t="s">
        <v>129</v>
      </c>
      <c r="L128" s="4">
        <v>180</v>
      </c>
      <c r="M128" s="4">
        <v>1024</v>
      </c>
      <c r="N128" s="6"/>
    </row>
    <row r="129" spans="1:14" ht="11.25" x14ac:dyDescent="0.2">
      <c r="A129" s="2" t="s">
        <v>38</v>
      </c>
      <c r="B129" s="10" t="s">
        <v>280</v>
      </c>
      <c r="C129" s="2" t="s">
        <v>130</v>
      </c>
      <c r="D129" s="2" t="s">
        <v>122</v>
      </c>
      <c r="G129" s="5">
        <v>325251</v>
      </c>
      <c r="H129" s="4"/>
      <c r="I129" s="4">
        <f t="shared" si="12"/>
        <v>891</v>
      </c>
      <c r="J129" s="4">
        <f t="shared" si="13"/>
        <v>0</v>
      </c>
      <c r="K129" s="6" t="s">
        <v>130</v>
      </c>
      <c r="L129" s="4">
        <v>891</v>
      </c>
      <c r="M129" s="4">
        <v>0</v>
      </c>
      <c r="N129" s="6"/>
    </row>
    <row r="130" spans="1:14" ht="11.25" x14ac:dyDescent="0.2">
      <c r="A130" s="2" t="s">
        <v>38</v>
      </c>
      <c r="B130" s="10" t="s">
        <v>281</v>
      </c>
      <c r="C130" s="2" t="s">
        <v>131</v>
      </c>
      <c r="D130" s="2" t="s">
        <v>122</v>
      </c>
      <c r="F130" s="2" t="s">
        <v>45</v>
      </c>
      <c r="G130" s="5">
        <v>841536</v>
      </c>
      <c r="H130" s="5">
        <v>440689</v>
      </c>
      <c r="I130" s="4">
        <f t="shared" si="12"/>
        <v>2306</v>
      </c>
      <c r="J130" s="4">
        <f t="shared" si="13"/>
        <v>2369</v>
      </c>
      <c r="K130" s="6" t="s">
        <v>131</v>
      </c>
      <c r="L130" s="4">
        <v>2306</v>
      </c>
      <c r="M130" s="4">
        <v>2369</v>
      </c>
      <c r="N130" s="6"/>
    </row>
    <row r="131" spans="1:14" ht="11.25" x14ac:dyDescent="0.2">
      <c r="A131" s="2" t="s">
        <v>38</v>
      </c>
      <c r="B131" s="10" t="s">
        <v>282</v>
      </c>
      <c r="C131" s="2" t="s">
        <v>132</v>
      </c>
      <c r="D131" s="2" t="s">
        <v>122</v>
      </c>
      <c r="F131" s="2" t="s">
        <v>45</v>
      </c>
      <c r="G131" s="5">
        <v>142010</v>
      </c>
      <c r="H131" s="5">
        <v>11223</v>
      </c>
      <c r="I131" s="4">
        <f t="shared" si="12"/>
        <v>389</v>
      </c>
      <c r="J131" s="4">
        <f t="shared" si="13"/>
        <v>60</v>
      </c>
      <c r="K131" s="6" t="s">
        <v>132</v>
      </c>
      <c r="L131" s="4">
        <v>389</v>
      </c>
      <c r="M131" s="4">
        <v>60</v>
      </c>
      <c r="N131" s="6"/>
    </row>
    <row r="132" spans="1:14" ht="11.25" x14ac:dyDescent="0.2">
      <c r="A132" s="2" t="s">
        <v>38</v>
      </c>
      <c r="B132" s="10" t="s">
        <v>283</v>
      </c>
      <c r="C132" s="2" t="s">
        <v>133</v>
      </c>
      <c r="D132" s="2" t="s">
        <v>122</v>
      </c>
      <c r="G132" s="4"/>
      <c r="H132" s="4"/>
      <c r="I132" s="4">
        <f t="shared" si="12"/>
        <v>0</v>
      </c>
      <c r="J132" s="4">
        <f t="shared" si="13"/>
        <v>0</v>
      </c>
      <c r="K132" s="8"/>
      <c r="L132" s="4"/>
      <c r="M132" s="4"/>
      <c r="N132" s="6"/>
    </row>
    <row r="133" spans="1:14" ht="11.25" x14ac:dyDescent="0.2">
      <c r="A133" s="2" t="s">
        <v>38</v>
      </c>
      <c r="B133" s="10" t="s">
        <v>284</v>
      </c>
      <c r="C133" s="2" t="s">
        <v>134</v>
      </c>
      <c r="D133" s="2" t="s">
        <v>122</v>
      </c>
      <c r="F133" s="2" t="s">
        <v>45</v>
      </c>
      <c r="G133" s="5">
        <v>591271</v>
      </c>
      <c r="H133" s="5">
        <v>102501</v>
      </c>
      <c r="I133" s="4">
        <f t="shared" si="12"/>
        <v>1620</v>
      </c>
      <c r="J133" s="4">
        <f t="shared" si="13"/>
        <v>551</v>
      </c>
      <c r="K133" s="6" t="s">
        <v>134</v>
      </c>
      <c r="L133" s="4">
        <v>1620</v>
      </c>
      <c r="M133" s="4">
        <v>551</v>
      </c>
      <c r="N133" s="6"/>
    </row>
    <row r="134" spans="1:14" ht="11.25" x14ac:dyDescent="0.2">
      <c r="A134" s="2" t="s">
        <v>38</v>
      </c>
      <c r="B134" s="10" t="s">
        <v>285</v>
      </c>
      <c r="C134" s="2" t="s">
        <v>135</v>
      </c>
      <c r="D134" s="2" t="s">
        <v>122</v>
      </c>
      <c r="G134" s="4"/>
      <c r="H134" s="4"/>
      <c r="I134" s="4">
        <f t="shared" si="12"/>
        <v>0</v>
      </c>
      <c r="J134" s="4">
        <f t="shared" si="13"/>
        <v>0</v>
      </c>
      <c r="K134" s="8"/>
      <c r="L134" s="4"/>
      <c r="M134" s="4"/>
      <c r="N134" s="6"/>
    </row>
    <row r="135" spans="1:14" ht="11.25" x14ac:dyDescent="0.2">
      <c r="A135" s="2" t="s">
        <v>38</v>
      </c>
      <c r="B135" s="10" t="s">
        <v>286</v>
      </c>
      <c r="C135" s="2" t="s">
        <v>136</v>
      </c>
      <c r="D135" s="2" t="s">
        <v>122</v>
      </c>
      <c r="G135" s="5">
        <v>0</v>
      </c>
      <c r="H135" s="4"/>
      <c r="I135" s="4">
        <f t="shared" si="12"/>
        <v>0</v>
      </c>
      <c r="J135" s="4">
        <f t="shared" si="13"/>
        <v>0</v>
      </c>
      <c r="K135" s="8"/>
      <c r="L135" s="4"/>
      <c r="M135" s="4"/>
      <c r="N135" s="6"/>
    </row>
    <row r="136" spans="1:14" ht="11.25" x14ac:dyDescent="0.2">
      <c r="A136" s="2" t="s">
        <v>38</v>
      </c>
      <c r="B136" s="10" t="s">
        <v>287</v>
      </c>
      <c r="C136" s="2" t="s">
        <v>137</v>
      </c>
      <c r="D136" s="2" t="s">
        <v>122</v>
      </c>
      <c r="F136" s="2" t="s">
        <v>45</v>
      </c>
      <c r="G136" s="5">
        <v>807599</v>
      </c>
      <c r="H136" s="5">
        <v>66690</v>
      </c>
      <c r="I136" s="4">
        <f t="shared" si="12"/>
        <v>2213</v>
      </c>
      <c r="J136" s="4">
        <f t="shared" si="13"/>
        <v>359</v>
      </c>
      <c r="K136" s="6" t="s">
        <v>137</v>
      </c>
      <c r="L136" s="4">
        <v>2213</v>
      </c>
      <c r="M136" s="4">
        <v>359</v>
      </c>
      <c r="N136" s="6"/>
    </row>
    <row r="137" spans="1:14" ht="11.25" x14ac:dyDescent="0.2">
      <c r="A137" s="2" t="s">
        <v>38</v>
      </c>
      <c r="B137" s="10" t="s">
        <v>288</v>
      </c>
      <c r="C137" s="2" t="s">
        <v>138</v>
      </c>
      <c r="D137" s="2" t="s">
        <v>122</v>
      </c>
      <c r="F137" s="2" t="s">
        <v>45</v>
      </c>
      <c r="G137" s="5">
        <v>0</v>
      </c>
      <c r="H137" s="5">
        <v>0</v>
      </c>
      <c r="I137" s="4">
        <f t="shared" si="12"/>
        <v>0</v>
      </c>
      <c r="J137" s="4">
        <f t="shared" si="13"/>
        <v>0</v>
      </c>
      <c r="K137" s="8"/>
      <c r="L137" s="4"/>
      <c r="M137" s="4"/>
      <c r="N137" s="6"/>
    </row>
    <row r="138" spans="1:14" ht="11.25" x14ac:dyDescent="0.2">
      <c r="A138" s="2" t="s">
        <v>38</v>
      </c>
      <c r="B138" s="10" t="s">
        <v>289</v>
      </c>
      <c r="C138" s="2" t="s">
        <v>139</v>
      </c>
      <c r="D138" s="2" t="s">
        <v>122</v>
      </c>
      <c r="G138" s="4"/>
      <c r="H138" s="4"/>
      <c r="I138" s="4">
        <f t="shared" si="12"/>
        <v>0</v>
      </c>
      <c r="J138" s="4">
        <f t="shared" si="13"/>
        <v>0</v>
      </c>
      <c r="K138" s="8"/>
      <c r="L138" s="4"/>
      <c r="M138" s="4"/>
      <c r="N138" s="6"/>
    </row>
    <row r="139" spans="1:14" ht="11.25" x14ac:dyDescent="0.2">
      <c r="A139" s="2" t="s">
        <v>38</v>
      </c>
      <c r="B139" s="10" t="s">
        <v>290</v>
      </c>
      <c r="C139" s="2" t="s">
        <v>140</v>
      </c>
      <c r="D139" s="2" t="s">
        <v>122</v>
      </c>
      <c r="F139" s="2" t="s">
        <v>45</v>
      </c>
      <c r="G139" s="5">
        <v>2034121</v>
      </c>
      <c r="H139" s="5">
        <v>266263</v>
      </c>
      <c r="I139" s="4">
        <f t="shared" si="12"/>
        <v>5573</v>
      </c>
      <c r="J139" s="4">
        <f t="shared" si="13"/>
        <v>1432</v>
      </c>
      <c r="K139" s="6" t="s">
        <v>140</v>
      </c>
      <c r="L139" s="4">
        <v>5573</v>
      </c>
      <c r="M139" s="4">
        <v>1432</v>
      </c>
      <c r="N139" s="6"/>
    </row>
    <row r="140" spans="1:14" ht="11.25" x14ac:dyDescent="0.2">
      <c r="A140" s="2" t="s">
        <v>38</v>
      </c>
      <c r="B140" s="10" t="s">
        <v>291</v>
      </c>
      <c r="C140" s="2" t="s">
        <v>141</v>
      </c>
      <c r="D140" s="2" t="s">
        <v>122</v>
      </c>
      <c r="F140" s="2" t="s">
        <v>45</v>
      </c>
      <c r="G140" s="5">
        <v>4767247</v>
      </c>
      <c r="H140" s="5">
        <v>2867305</v>
      </c>
      <c r="I140" s="4">
        <f t="shared" si="12"/>
        <v>13061</v>
      </c>
      <c r="J140" s="4">
        <f t="shared" si="13"/>
        <v>15416</v>
      </c>
      <c r="K140" s="6" t="s">
        <v>141</v>
      </c>
      <c r="L140" s="4">
        <v>13061</v>
      </c>
      <c r="M140" s="4">
        <v>15416</v>
      </c>
      <c r="N140" s="6"/>
    </row>
    <row r="141" spans="1:14" ht="11.25" x14ac:dyDescent="0.2">
      <c r="A141" s="2" t="s">
        <v>38</v>
      </c>
      <c r="B141" s="10" t="s">
        <v>292</v>
      </c>
      <c r="C141" s="2" t="s">
        <v>142</v>
      </c>
      <c r="D141" s="2" t="s">
        <v>122</v>
      </c>
      <c r="F141" s="2" t="s">
        <v>45</v>
      </c>
      <c r="G141" s="5">
        <v>275181</v>
      </c>
      <c r="H141" s="5">
        <v>64980</v>
      </c>
      <c r="I141" s="4">
        <f t="shared" si="12"/>
        <v>754</v>
      </c>
      <c r="J141" s="4">
        <f t="shared" si="13"/>
        <v>349</v>
      </c>
      <c r="K141" s="6" t="s">
        <v>142</v>
      </c>
      <c r="L141" s="4">
        <v>754</v>
      </c>
      <c r="M141" s="4">
        <v>349</v>
      </c>
      <c r="N141" s="6"/>
    </row>
    <row r="142" spans="1:14" ht="11.25" x14ac:dyDescent="0.2">
      <c r="B142" s="10"/>
      <c r="G142" s="4"/>
      <c r="H142" s="4"/>
      <c r="I142" s="4"/>
      <c r="J142" s="4"/>
      <c r="L142" s="4"/>
      <c r="M142" s="4"/>
      <c r="N142" s="6"/>
    </row>
    <row r="143" spans="1:14" ht="11.25" x14ac:dyDescent="0.2">
      <c r="B143" s="10"/>
      <c r="D143" s="2" t="s">
        <v>143</v>
      </c>
      <c r="E143" s="2">
        <v>19</v>
      </c>
      <c r="G143" s="4"/>
      <c r="H143" s="4"/>
      <c r="I143" s="4"/>
      <c r="J143" s="4"/>
      <c r="L143" s="4"/>
      <c r="M143" s="4"/>
      <c r="N143" s="6"/>
    </row>
    <row r="144" spans="1:14" ht="11.25" x14ac:dyDescent="0.2">
      <c r="A144" s="2" t="s">
        <v>38</v>
      </c>
      <c r="B144" s="10" t="s">
        <v>293</v>
      </c>
      <c r="C144" s="2" t="s">
        <v>144</v>
      </c>
      <c r="D144" s="2" t="s">
        <v>143</v>
      </c>
      <c r="F144" s="2" t="s">
        <v>145</v>
      </c>
      <c r="G144" s="5">
        <v>884170</v>
      </c>
      <c r="H144" s="5">
        <v>469964</v>
      </c>
      <c r="I144" s="4">
        <f>ROUND(G144/365,0)</f>
        <v>2422</v>
      </c>
      <c r="J144" s="4">
        <f>ROUND(H144/186,0)</f>
        <v>2527</v>
      </c>
      <c r="K144" s="6" t="s">
        <v>144</v>
      </c>
      <c r="L144" s="4">
        <v>2422</v>
      </c>
      <c r="M144" s="4">
        <v>2527</v>
      </c>
      <c r="N144" s="6"/>
    </row>
    <row r="145" spans="1:14" ht="11.25" x14ac:dyDescent="0.2">
      <c r="A145" s="2" t="s">
        <v>38</v>
      </c>
      <c r="B145" s="10" t="s">
        <v>215</v>
      </c>
      <c r="C145" s="2" t="s">
        <v>146</v>
      </c>
      <c r="D145" s="2" t="s">
        <v>143</v>
      </c>
      <c r="F145" s="2" t="s">
        <v>145</v>
      </c>
      <c r="G145" s="5">
        <v>13525688</v>
      </c>
      <c r="H145" s="5">
        <v>7320106</v>
      </c>
      <c r="I145" s="4">
        <f>ROUND(G145/365,0)</f>
        <v>37057</v>
      </c>
      <c r="J145" s="4">
        <f>ROUND(H145/186,0)</f>
        <v>39355</v>
      </c>
      <c r="K145" s="6" t="s">
        <v>146</v>
      </c>
      <c r="L145" s="4">
        <v>37057</v>
      </c>
      <c r="M145" s="4">
        <v>39355</v>
      </c>
      <c r="N145" s="6"/>
    </row>
    <row r="146" spans="1:14" ht="11.25" x14ac:dyDescent="0.2">
      <c r="A146" s="2" t="s">
        <v>38</v>
      </c>
      <c r="B146" s="10" t="s">
        <v>293</v>
      </c>
      <c r="C146" s="2" t="s">
        <v>147</v>
      </c>
      <c r="D146" s="2" t="s">
        <v>143</v>
      </c>
      <c r="G146" s="5">
        <v>0</v>
      </c>
      <c r="H146" s="4"/>
      <c r="I146" s="4">
        <f>ROUND(G146/365,0)</f>
        <v>0</v>
      </c>
      <c r="J146" s="4">
        <f>ROUND(H146/186,0)</f>
        <v>0</v>
      </c>
      <c r="K146" s="8"/>
      <c r="L146" s="4"/>
      <c r="M146" s="4"/>
      <c r="N146" s="6"/>
    </row>
    <row r="147" spans="1:14" ht="11.25" x14ac:dyDescent="0.2">
      <c r="A147" s="2" t="s">
        <v>38</v>
      </c>
      <c r="B147" s="10" t="s">
        <v>294</v>
      </c>
      <c r="C147" s="2" t="s">
        <v>148</v>
      </c>
      <c r="D147" s="2" t="s">
        <v>143</v>
      </c>
      <c r="F147" s="2" t="s">
        <v>145</v>
      </c>
      <c r="G147" s="5">
        <v>14674030</v>
      </c>
      <c r="H147" s="5">
        <v>6894147</v>
      </c>
      <c r="I147" s="4">
        <f>ROUND(G147/365,0)</f>
        <v>40203</v>
      </c>
      <c r="J147" s="4">
        <f>ROUND(H147/186,0)</f>
        <v>37065</v>
      </c>
      <c r="K147" s="6" t="s">
        <v>148</v>
      </c>
      <c r="L147" s="4">
        <v>40203</v>
      </c>
      <c r="M147" s="4">
        <v>37065</v>
      </c>
      <c r="N147" s="6"/>
    </row>
    <row r="148" spans="1:14" ht="11.25" x14ac:dyDescent="0.2">
      <c r="A148" s="2" t="s">
        <v>38</v>
      </c>
      <c r="B148" s="10" t="s">
        <v>295</v>
      </c>
      <c r="C148" s="2" t="s">
        <v>149</v>
      </c>
      <c r="D148" s="2" t="s">
        <v>143</v>
      </c>
      <c r="F148" s="2" t="s">
        <v>145</v>
      </c>
      <c r="G148" s="5">
        <v>279840</v>
      </c>
      <c r="H148" s="5">
        <v>510050</v>
      </c>
      <c r="I148" s="4">
        <f>ROUND(G148/365,0)</f>
        <v>767</v>
      </c>
      <c r="J148" s="4">
        <f>ROUND(H148/186,0)</f>
        <v>2742</v>
      </c>
      <c r="K148" s="6" t="s">
        <v>149</v>
      </c>
      <c r="L148" s="4">
        <v>767</v>
      </c>
      <c r="M148" s="4">
        <v>2742</v>
      </c>
      <c r="N148" s="6"/>
    </row>
    <row r="149" spans="1:14" ht="11.25" x14ac:dyDescent="0.2">
      <c r="B149" s="10"/>
      <c r="G149" s="4"/>
      <c r="H149" s="4"/>
      <c r="I149" s="4"/>
      <c r="J149" s="4"/>
      <c r="K149" s="4"/>
      <c r="L149" s="4"/>
      <c r="M149" s="4"/>
      <c r="N149" s="6"/>
    </row>
    <row r="150" spans="1:14" ht="11.25" x14ac:dyDescent="0.2">
      <c r="B150" s="10"/>
      <c r="D150" s="2" t="s">
        <v>150</v>
      </c>
      <c r="E150" s="2">
        <v>26</v>
      </c>
      <c r="G150" s="4"/>
      <c r="H150" s="4"/>
      <c r="I150" s="4"/>
      <c r="J150" s="4"/>
      <c r="L150" s="4"/>
      <c r="M150" s="4"/>
      <c r="N150" s="6"/>
    </row>
    <row r="151" spans="1:14" ht="11.25" x14ac:dyDescent="0.2">
      <c r="A151" s="2" t="s">
        <v>14</v>
      </c>
      <c r="B151" s="10" t="s">
        <v>296</v>
      </c>
      <c r="C151" s="2" t="s">
        <v>151</v>
      </c>
      <c r="D151" s="2" t="s">
        <v>150</v>
      </c>
      <c r="F151" s="2" t="s">
        <v>16</v>
      </c>
      <c r="G151" s="5">
        <v>35563833</v>
      </c>
      <c r="H151" s="5">
        <v>16711098</v>
      </c>
      <c r="I151" s="4">
        <f>ROUND(G151/365,0)</f>
        <v>97435</v>
      </c>
      <c r="J151" s="4">
        <f>ROUND(H151/186,0)</f>
        <v>89845</v>
      </c>
      <c r="K151" s="6" t="s">
        <v>151</v>
      </c>
      <c r="L151" s="4">
        <v>97435</v>
      </c>
      <c r="M151" s="4">
        <v>89845</v>
      </c>
      <c r="N151" s="6"/>
    </row>
    <row r="152" spans="1:14" ht="11.25" x14ac:dyDescent="0.2">
      <c r="A152" s="2" t="s">
        <v>14</v>
      </c>
      <c r="B152" s="10" t="s">
        <v>297</v>
      </c>
      <c r="C152" s="2" t="s">
        <v>152</v>
      </c>
      <c r="D152" s="2" t="s">
        <v>150</v>
      </c>
      <c r="F152" s="2" t="s">
        <v>16</v>
      </c>
      <c r="G152" s="5">
        <v>4049074</v>
      </c>
      <c r="H152" s="5">
        <v>2266748</v>
      </c>
      <c r="I152" s="4">
        <f>ROUND(G152/365,0)</f>
        <v>11093</v>
      </c>
      <c r="J152" s="4">
        <f>ROUND(H152/186,0)</f>
        <v>12187</v>
      </c>
      <c r="K152" s="6" t="s">
        <v>152</v>
      </c>
      <c r="L152" s="4">
        <v>11093</v>
      </c>
      <c r="M152" s="4">
        <v>12187</v>
      </c>
      <c r="N152" s="6"/>
    </row>
    <row r="153" spans="1:14" ht="11.25" x14ac:dyDescent="0.2">
      <c r="B153" s="10"/>
      <c r="G153" s="4"/>
      <c r="H153" s="4"/>
      <c r="I153" s="4"/>
      <c r="J153" s="4"/>
      <c r="L153" s="4"/>
      <c r="M153" s="4"/>
      <c r="N153" s="6"/>
    </row>
    <row r="154" spans="1:14" ht="11.25" x14ac:dyDescent="0.2">
      <c r="B154" s="10"/>
      <c r="D154" s="2" t="s">
        <v>153</v>
      </c>
      <c r="E154" s="2">
        <v>5</v>
      </c>
      <c r="G154" s="4"/>
      <c r="H154" s="4"/>
      <c r="I154" s="4"/>
      <c r="J154" s="4"/>
      <c r="L154" s="4"/>
      <c r="M154" s="4"/>
      <c r="N154" s="6"/>
    </row>
    <row r="155" spans="1:14" ht="11.25" x14ac:dyDescent="0.2">
      <c r="A155" s="2" t="s">
        <v>8</v>
      </c>
      <c r="B155" s="10" t="s">
        <v>298</v>
      </c>
      <c r="C155" s="2" t="s">
        <v>154</v>
      </c>
      <c r="D155" s="2" t="s">
        <v>153</v>
      </c>
      <c r="F155" s="2" t="s">
        <v>10</v>
      </c>
      <c r="G155" s="5">
        <v>1785416</v>
      </c>
      <c r="H155" s="5">
        <v>1868622</v>
      </c>
      <c r="I155" s="4">
        <f t="shared" ref="I155:I162" si="14">ROUND(G155/365,0)</f>
        <v>4892</v>
      </c>
      <c r="J155" s="4">
        <f t="shared" ref="J155:J162" si="15">ROUND(H155/186,0)</f>
        <v>10046</v>
      </c>
      <c r="K155" s="6" t="s">
        <v>154</v>
      </c>
      <c r="L155" s="4">
        <v>4892</v>
      </c>
      <c r="M155" s="4">
        <v>10046</v>
      </c>
      <c r="N155" s="6"/>
    </row>
    <row r="156" spans="1:14" ht="11.25" x14ac:dyDescent="0.2">
      <c r="A156" s="2" t="s">
        <v>8</v>
      </c>
      <c r="B156" s="10" t="s">
        <v>299</v>
      </c>
      <c r="C156" s="2" t="s">
        <v>155</v>
      </c>
      <c r="D156" s="2" t="s">
        <v>153</v>
      </c>
      <c r="G156" s="4"/>
      <c r="H156" s="4"/>
      <c r="I156" s="4">
        <f t="shared" si="14"/>
        <v>0</v>
      </c>
      <c r="J156" s="4">
        <f t="shared" si="15"/>
        <v>0</v>
      </c>
      <c r="K156" s="8"/>
      <c r="L156" s="4"/>
      <c r="M156" s="4"/>
      <c r="N156" s="6"/>
    </row>
    <row r="157" spans="1:14" ht="11.25" x14ac:dyDescent="0.2">
      <c r="A157" s="2" t="s">
        <v>8</v>
      </c>
      <c r="B157" s="10" t="s">
        <v>300</v>
      </c>
      <c r="C157" s="2" t="s">
        <v>156</v>
      </c>
      <c r="D157" s="2" t="s">
        <v>153</v>
      </c>
      <c r="F157" s="2" t="s">
        <v>10</v>
      </c>
      <c r="G157" s="5">
        <v>4076587</v>
      </c>
      <c r="H157" s="5">
        <v>1024366</v>
      </c>
      <c r="I157" s="4">
        <f t="shared" si="14"/>
        <v>11169</v>
      </c>
      <c r="J157" s="4">
        <f t="shared" si="15"/>
        <v>5507</v>
      </c>
      <c r="K157" s="6" t="s">
        <v>156</v>
      </c>
      <c r="L157" s="4">
        <v>11169</v>
      </c>
      <c r="M157" s="4">
        <v>5507</v>
      </c>
      <c r="N157" s="6"/>
    </row>
    <row r="158" spans="1:14" ht="11.25" x14ac:dyDescent="0.2">
      <c r="A158" s="2" t="s">
        <v>8</v>
      </c>
      <c r="B158" s="10" t="s">
        <v>301</v>
      </c>
      <c r="C158" s="2" t="s">
        <v>157</v>
      </c>
      <c r="D158" s="2" t="s">
        <v>153</v>
      </c>
      <c r="G158" s="4"/>
      <c r="H158" s="4"/>
      <c r="I158" s="4">
        <f t="shared" si="14"/>
        <v>0</v>
      </c>
      <c r="J158" s="4">
        <f t="shared" si="15"/>
        <v>0</v>
      </c>
      <c r="K158" s="8"/>
      <c r="L158" s="4"/>
      <c r="M158" s="4"/>
      <c r="N158" s="6"/>
    </row>
    <row r="159" spans="1:14" ht="11.25" x14ac:dyDescent="0.2">
      <c r="A159" s="2" t="s">
        <v>8</v>
      </c>
      <c r="B159" s="10" t="s">
        <v>302</v>
      </c>
      <c r="C159" s="2" t="s">
        <v>158</v>
      </c>
      <c r="D159" s="2" t="s">
        <v>153</v>
      </c>
      <c r="G159" s="5">
        <v>139620</v>
      </c>
      <c r="H159" s="4"/>
      <c r="I159" s="4">
        <f t="shared" si="14"/>
        <v>383</v>
      </c>
      <c r="J159" s="4">
        <f t="shared" si="15"/>
        <v>0</v>
      </c>
      <c r="K159" s="6" t="s">
        <v>158</v>
      </c>
      <c r="L159" s="4">
        <v>383</v>
      </c>
      <c r="M159" s="4">
        <v>0</v>
      </c>
      <c r="N159" s="6"/>
    </row>
    <row r="160" spans="1:14" ht="11.25" x14ac:dyDescent="0.2">
      <c r="A160" s="2" t="s">
        <v>8</v>
      </c>
      <c r="B160" s="10" t="s">
        <v>303</v>
      </c>
      <c r="C160" s="2" t="s">
        <v>159</v>
      </c>
      <c r="D160" s="2" t="s">
        <v>153</v>
      </c>
      <c r="G160" s="5">
        <v>0</v>
      </c>
      <c r="H160" s="4"/>
      <c r="I160" s="4">
        <f t="shared" si="14"/>
        <v>0</v>
      </c>
      <c r="J160" s="4">
        <f t="shared" si="15"/>
        <v>0</v>
      </c>
      <c r="K160" s="8"/>
      <c r="L160" s="4"/>
      <c r="M160" s="4"/>
      <c r="N160" s="6"/>
    </row>
    <row r="161" spans="1:16" ht="11.25" x14ac:dyDescent="0.2">
      <c r="A161" s="2" t="s">
        <v>8</v>
      </c>
      <c r="B161" s="10" t="s">
        <v>304</v>
      </c>
      <c r="C161" s="2" t="s">
        <v>160</v>
      </c>
      <c r="D161" s="2" t="s">
        <v>153</v>
      </c>
      <c r="G161" s="5">
        <v>27966</v>
      </c>
      <c r="H161" s="4"/>
      <c r="I161" s="4">
        <f t="shared" si="14"/>
        <v>77</v>
      </c>
      <c r="J161" s="4">
        <f t="shared" si="15"/>
        <v>0</v>
      </c>
      <c r="K161" s="6" t="s">
        <v>160</v>
      </c>
      <c r="L161" s="4">
        <v>77</v>
      </c>
      <c r="M161" s="4">
        <v>0</v>
      </c>
      <c r="N161" s="6"/>
    </row>
    <row r="162" spans="1:16" ht="11.25" x14ac:dyDescent="0.2">
      <c r="A162" s="2" t="s">
        <v>8</v>
      </c>
      <c r="B162" s="10" t="s">
        <v>305</v>
      </c>
      <c r="C162" s="2" t="s">
        <v>161</v>
      </c>
      <c r="D162" s="2" t="s">
        <v>153</v>
      </c>
      <c r="G162" s="5">
        <v>137205</v>
      </c>
      <c r="H162" s="4"/>
      <c r="I162" s="4">
        <f t="shared" si="14"/>
        <v>376</v>
      </c>
      <c r="J162" s="4">
        <f t="shared" si="15"/>
        <v>0</v>
      </c>
      <c r="K162" s="6" t="s">
        <v>161</v>
      </c>
      <c r="L162" s="4">
        <v>376</v>
      </c>
      <c r="M162" s="4">
        <v>0</v>
      </c>
      <c r="N162" s="6"/>
    </row>
    <row r="163" spans="1:16" ht="11.25" x14ac:dyDescent="0.2">
      <c r="B163" s="10"/>
      <c r="G163" s="4"/>
      <c r="H163" s="4"/>
      <c r="I163" s="4"/>
      <c r="J163" s="4"/>
      <c r="L163" s="4"/>
      <c r="M163" s="4"/>
      <c r="N163" s="6"/>
    </row>
    <row r="164" spans="1:16" ht="11.25" x14ac:dyDescent="0.2">
      <c r="B164" s="10"/>
      <c r="D164" s="2" t="s">
        <v>162</v>
      </c>
      <c r="E164" s="2">
        <v>216752</v>
      </c>
      <c r="G164" s="4"/>
      <c r="H164" s="4"/>
      <c r="I164" s="4"/>
      <c r="J164" s="4"/>
      <c r="L164" s="4"/>
      <c r="M164" s="4"/>
      <c r="N164" s="6"/>
    </row>
    <row r="165" spans="1:16" ht="11.25" x14ac:dyDescent="0.2">
      <c r="A165" s="2" t="s">
        <v>38</v>
      </c>
      <c r="B165" s="10" t="s">
        <v>306</v>
      </c>
      <c r="C165" s="2" t="s">
        <v>163</v>
      </c>
      <c r="D165" s="2" t="s">
        <v>162</v>
      </c>
      <c r="F165" s="2" t="s">
        <v>145</v>
      </c>
      <c r="G165" s="5">
        <v>1340360</v>
      </c>
      <c r="H165" s="5">
        <v>66261</v>
      </c>
      <c r="I165" s="4">
        <f t="shared" ref="I165:I173" si="16">ROUND(G165/365,0)</f>
        <v>3672</v>
      </c>
      <c r="J165" s="4">
        <f t="shared" ref="J165:J173" si="17">ROUND(H165/186,0)</f>
        <v>356</v>
      </c>
      <c r="K165" s="6" t="s">
        <v>163</v>
      </c>
      <c r="L165" s="4">
        <v>3672</v>
      </c>
      <c r="M165" s="4">
        <v>356</v>
      </c>
      <c r="N165" s="6"/>
    </row>
    <row r="166" spans="1:16" ht="11.25" x14ac:dyDescent="0.2">
      <c r="A166" s="2" t="s">
        <v>38</v>
      </c>
      <c r="B166" s="10" t="s">
        <v>307</v>
      </c>
      <c r="C166" s="2" t="s">
        <v>164</v>
      </c>
      <c r="D166" s="2" t="s">
        <v>162</v>
      </c>
      <c r="F166" s="2" t="s">
        <v>145</v>
      </c>
      <c r="G166" s="5">
        <v>669153</v>
      </c>
      <c r="H166" s="5">
        <v>0</v>
      </c>
      <c r="I166" s="4">
        <f t="shared" si="16"/>
        <v>1833</v>
      </c>
      <c r="J166" s="4">
        <f t="shared" si="17"/>
        <v>0</v>
      </c>
      <c r="K166" s="6" t="s">
        <v>164</v>
      </c>
      <c r="L166" s="4">
        <v>1833</v>
      </c>
      <c r="M166" s="4">
        <v>0</v>
      </c>
      <c r="N166" s="6"/>
    </row>
    <row r="167" spans="1:16" ht="11.25" x14ac:dyDescent="0.2">
      <c r="A167" s="2" t="s">
        <v>38</v>
      </c>
      <c r="B167" s="10" t="s">
        <v>308</v>
      </c>
      <c r="C167" s="2" t="s">
        <v>165</v>
      </c>
      <c r="D167" s="2" t="s">
        <v>162</v>
      </c>
      <c r="F167" s="2" t="s">
        <v>145</v>
      </c>
      <c r="G167" s="5">
        <v>63580558</v>
      </c>
      <c r="H167" s="5">
        <v>36999739</v>
      </c>
      <c r="I167" s="4">
        <f t="shared" si="16"/>
        <v>174193</v>
      </c>
      <c r="J167" s="4">
        <f t="shared" si="17"/>
        <v>198923</v>
      </c>
      <c r="K167" s="6" t="s">
        <v>165</v>
      </c>
      <c r="L167" s="4">
        <v>174193</v>
      </c>
      <c r="M167" s="4">
        <v>198923</v>
      </c>
      <c r="N167" s="6"/>
    </row>
    <row r="168" spans="1:16" ht="11.25" x14ac:dyDescent="0.2">
      <c r="A168" s="2" t="s">
        <v>38</v>
      </c>
      <c r="B168" s="10" t="s">
        <v>309</v>
      </c>
      <c r="C168" s="2" t="s">
        <v>166</v>
      </c>
      <c r="D168" s="2" t="s">
        <v>162</v>
      </c>
      <c r="F168" s="2" t="s">
        <v>145</v>
      </c>
      <c r="G168" s="5">
        <v>320140</v>
      </c>
      <c r="H168" s="5">
        <v>125529</v>
      </c>
      <c r="I168" s="4">
        <f t="shared" si="16"/>
        <v>877</v>
      </c>
      <c r="J168" s="4">
        <f t="shared" si="17"/>
        <v>675</v>
      </c>
      <c r="K168" s="6" t="s">
        <v>166</v>
      </c>
      <c r="L168" s="4">
        <v>877</v>
      </c>
      <c r="M168" s="4">
        <v>675</v>
      </c>
      <c r="N168" s="6"/>
      <c r="O168" s="6"/>
      <c r="P168" s="6"/>
    </row>
    <row r="169" spans="1:16" ht="11.25" x14ac:dyDescent="0.2">
      <c r="A169" s="2" t="s">
        <v>38</v>
      </c>
      <c r="B169" s="10" t="s">
        <v>310</v>
      </c>
      <c r="C169" s="2" t="s">
        <v>167</v>
      </c>
      <c r="D169" s="2" t="s">
        <v>162</v>
      </c>
      <c r="G169" s="5">
        <v>112216</v>
      </c>
      <c r="H169" s="4"/>
      <c r="I169" s="4">
        <f t="shared" si="16"/>
        <v>307</v>
      </c>
      <c r="J169" s="4">
        <f t="shared" si="17"/>
        <v>0</v>
      </c>
      <c r="K169" s="6" t="s">
        <v>167</v>
      </c>
      <c r="L169" s="4">
        <v>307</v>
      </c>
      <c r="M169" s="4">
        <v>0</v>
      </c>
      <c r="N169" s="6"/>
    </row>
    <row r="170" spans="1:16" ht="11.25" x14ac:dyDescent="0.2">
      <c r="A170" s="2" t="s">
        <v>38</v>
      </c>
      <c r="B170" s="10" t="s">
        <v>311</v>
      </c>
      <c r="C170" s="2" t="s">
        <v>168</v>
      </c>
      <c r="D170" s="2" t="s">
        <v>162</v>
      </c>
      <c r="F170" s="2" t="s">
        <v>145</v>
      </c>
      <c r="G170" s="5">
        <v>10000</v>
      </c>
      <c r="H170" s="5">
        <v>34265</v>
      </c>
      <c r="I170" s="4">
        <f t="shared" si="16"/>
        <v>27</v>
      </c>
      <c r="J170" s="4">
        <f t="shared" si="17"/>
        <v>184</v>
      </c>
      <c r="K170" s="6" t="s">
        <v>168</v>
      </c>
      <c r="L170" s="4">
        <v>27</v>
      </c>
      <c r="M170" s="4">
        <v>184</v>
      </c>
      <c r="N170" s="6"/>
    </row>
    <row r="171" spans="1:16" ht="11.25" x14ac:dyDescent="0.2">
      <c r="A171" s="2" t="s">
        <v>38</v>
      </c>
      <c r="B171" s="10" t="s">
        <v>312</v>
      </c>
      <c r="C171" s="2" t="s">
        <v>169</v>
      </c>
      <c r="D171" s="2" t="s">
        <v>162</v>
      </c>
      <c r="F171" s="2" t="s">
        <v>145</v>
      </c>
      <c r="G171" s="5">
        <v>853349</v>
      </c>
      <c r="H171" s="5">
        <v>906610</v>
      </c>
      <c r="I171" s="4">
        <f t="shared" si="16"/>
        <v>2338</v>
      </c>
      <c r="J171" s="4">
        <f t="shared" si="17"/>
        <v>4874</v>
      </c>
      <c r="K171" s="6" t="s">
        <v>169</v>
      </c>
      <c r="L171" s="4">
        <v>2338</v>
      </c>
      <c r="M171" s="4">
        <v>4874</v>
      </c>
      <c r="N171" s="6"/>
    </row>
    <row r="172" spans="1:16" ht="11.25" x14ac:dyDescent="0.2">
      <c r="A172" s="2" t="s">
        <v>38</v>
      </c>
      <c r="B172" s="10" t="s">
        <v>313</v>
      </c>
      <c r="C172" s="2" t="s">
        <v>170</v>
      </c>
      <c r="D172" s="2" t="s">
        <v>162</v>
      </c>
      <c r="F172" s="2" t="s">
        <v>145</v>
      </c>
      <c r="G172" s="5">
        <v>2419177</v>
      </c>
      <c r="H172" s="5">
        <v>1202322</v>
      </c>
      <c r="I172" s="4">
        <f t="shared" si="16"/>
        <v>6628</v>
      </c>
      <c r="J172" s="4">
        <f t="shared" si="17"/>
        <v>6464</v>
      </c>
      <c r="K172" s="6" t="s">
        <v>170</v>
      </c>
      <c r="L172" s="4">
        <v>6628</v>
      </c>
      <c r="M172" s="4">
        <v>6464</v>
      </c>
      <c r="N172" s="6"/>
    </row>
    <row r="173" spans="1:16" ht="11.25" x14ac:dyDescent="0.2">
      <c r="A173" s="2" t="s">
        <v>38</v>
      </c>
      <c r="B173" s="10" t="s">
        <v>314</v>
      </c>
      <c r="C173" s="2" t="s">
        <v>171</v>
      </c>
      <c r="D173" s="2" t="s">
        <v>162</v>
      </c>
      <c r="F173" s="2" t="s">
        <v>145</v>
      </c>
      <c r="G173" s="5">
        <v>3568259</v>
      </c>
      <c r="H173" s="5">
        <v>4398196</v>
      </c>
      <c r="I173" s="4">
        <f t="shared" si="16"/>
        <v>9776</v>
      </c>
      <c r="J173" s="4">
        <f t="shared" si="17"/>
        <v>23646</v>
      </c>
      <c r="K173" s="6" t="s">
        <v>171</v>
      </c>
      <c r="L173" s="4">
        <v>9776</v>
      </c>
      <c r="M173" s="4">
        <v>23646</v>
      </c>
      <c r="N173" s="6"/>
    </row>
    <row r="174" spans="1:16" x14ac:dyDescent="0.15">
      <c r="B174" s="10"/>
      <c r="F174" s="3" t="s">
        <v>175</v>
      </c>
      <c r="G174" s="4">
        <f>SUM(G2:G173)</f>
        <v>1370172621</v>
      </c>
      <c r="H174" s="4">
        <f>SUM(H2:H173)</f>
        <v>704500983</v>
      </c>
      <c r="I174" s="4">
        <f>SUM(I2:I173)</f>
        <v>3753898</v>
      </c>
      <c r="J174" s="4">
        <f>SUM(J2:J173)</f>
        <v>3787637</v>
      </c>
      <c r="K174" s="4"/>
      <c r="L174" s="4">
        <f>SUM(L2:L173)</f>
        <v>3753898</v>
      </c>
      <c r="M174" s="4">
        <f>SUM(M2:M173)</f>
        <v>3787637</v>
      </c>
    </row>
    <row r="175" spans="1:16" x14ac:dyDescent="0.15">
      <c r="B175" s="10"/>
      <c r="F175" s="3" t="s">
        <v>172</v>
      </c>
      <c r="G175" s="4">
        <f>G174/365</f>
        <v>3753897.5917808218</v>
      </c>
      <c r="H175" s="4">
        <f>H174/186</f>
        <v>3787639.6935483869</v>
      </c>
      <c r="I175" s="4"/>
      <c r="J175" s="4"/>
      <c r="L175" s="4"/>
      <c r="M175" s="4"/>
    </row>
    <row r="176" spans="1:16" ht="11.25" x14ac:dyDescent="0.2">
      <c r="B176" s="10"/>
      <c r="G176" s="4"/>
      <c r="H176" s="4"/>
      <c r="I176" s="4"/>
      <c r="J176" s="4"/>
      <c r="K176" s="6" t="s">
        <v>179</v>
      </c>
      <c r="L176" s="4">
        <v>115779</v>
      </c>
      <c r="M176" s="4">
        <v>137871</v>
      </c>
    </row>
    <row r="177" spans="2:13" ht="11.25" x14ac:dyDescent="0.2">
      <c r="B177" s="10"/>
      <c r="G177" s="4"/>
      <c r="H177" s="4"/>
      <c r="I177" s="4"/>
      <c r="J177" s="4"/>
      <c r="K177" s="6" t="s">
        <v>176</v>
      </c>
      <c r="L177" s="4">
        <v>30</v>
      </c>
      <c r="M177" s="4">
        <v>0</v>
      </c>
    </row>
    <row r="178" spans="2:13" ht="11.25" x14ac:dyDescent="0.2">
      <c r="B178" s="10"/>
      <c r="K178" s="6" t="s">
        <v>177</v>
      </c>
      <c r="L178" s="4">
        <v>66</v>
      </c>
      <c r="M178" s="4">
        <v>0</v>
      </c>
    </row>
    <row r="179" spans="2:13" ht="11.25" x14ac:dyDescent="0.2">
      <c r="B179" s="10"/>
      <c r="K179" s="6" t="s">
        <v>178</v>
      </c>
      <c r="L179" s="4">
        <v>115779</v>
      </c>
      <c r="M179" s="4">
        <v>137871</v>
      </c>
    </row>
    <row r="180" spans="2:13" x14ac:dyDescent="0.15">
      <c r="B180" s="10"/>
    </row>
    <row r="181" spans="2:13" x14ac:dyDescent="0.15">
      <c r="B181" s="10"/>
    </row>
    <row r="182" spans="2:13" x14ac:dyDescent="0.15">
      <c r="B182" s="10"/>
    </row>
    <row r="183" spans="2:13" x14ac:dyDescent="0.15">
      <c r="B183" s="10"/>
    </row>
    <row r="184" spans="2:13" x14ac:dyDescent="0.15">
      <c r="B184" s="10"/>
    </row>
    <row r="185" spans="2:13" x14ac:dyDescent="0.15">
      <c r="B185" s="10"/>
    </row>
    <row r="186" spans="2:13" x14ac:dyDescent="0.15">
      <c r="B186" s="10"/>
    </row>
    <row r="187" spans="2:13" x14ac:dyDescent="0.15">
      <c r="B187" s="10"/>
    </row>
    <row r="188" spans="2:13" x14ac:dyDescent="0.15">
      <c r="B188" s="10"/>
    </row>
    <row r="189" spans="2:13" x14ac:dyDescent="0.15">
      <c r="B189" s="10"/>
    </row>
    <row r="190" spans="2:13" x14ac:dyDescent="0.15">
      <c r="B190" s="10"/>
    </row>
    <row r="191" spans="2:13" x14ac:dyDescent="0.15">
      <c r="B191" s="10"/>
    </row>
    <row r="192" spans="2:13" x14ac:dyDescent="0.15">
      <c r="B192" s="10"/>
    </row>
    <row r="193" spans="2:2" x14ac:dyDescent="0.15">
      <c r="B193" s="10"/>
    </row>
    <row r="194" spans="2:2" x14ac:dyDescent="0.15">
      <c r="B194" s="10"/>
    </row>
    <row r="195" spans="2:2" x14ac:dyDescent="0.15">
      <c r="B195" s="10"/>
    </row>
    <row r="196" spans="2:2" x14ac:dyDescent="0.15">
      <c r="B196" s="10"/>
    </row>
    <row r="197" spans="2:2" x14ac:dyDescent="0.15">
      <c r="B197" s="10"/>
    </row>
    <row r="198" spans="2:2" x14ac:dyDescent="0.15">
      <c r="B198" s="10"/>
    </row>
    <row r="199" spans="2:2" x14ac:dyDescent="0.15">
      <c r="B199" s="10"/>
    </row>
    <row r="200" spans="2:2" x14ac:dyDescent="0.15">
      <c r="B200" s="10"/>
    </row>
    <row r="201" spans="2:2" x14ac:dyDescent="0.15">
      <c r="B201" s="10"/>
    </row>
    <row r="202" spans="2:2" x14ac:dyDescent="0.15">
      <c r="B202" s="10"/>
    </row>
    <row r="203" spans="2:2" x14ac:dyDescent="0.15">
      <c r="B203" s="10"/>
    </row>
    <row r="204" spans="2:2" x14ac:dyDescent="0.15">
      <c r="B204" s="10"/>
    </row>
    <row r="205" spans="2:2" x14ac:dyDescent="0.15">
      <c r="B205" s="10"/>
    </row>
    <row r="206" spans="2:2" x14ac:dyDescent="0.15">
      <c r="B206" s="10"/>
    </row>
    <row r="207" spans="2:2" x14ac:dyDescent="0.15">
      <c r="B207" s="10"/>
    </row>
    <row r="208" spans="2:2" x14ac:dyDescent="0.15">
      <c r="B208" s="10"/>
    </row>
    <row r="209" spans="2:2" x14ac:dyDescent="0.15">
      <c r="B209" s="10"/>
    </row>
    <row r="210" spans="2:2" x14ac:dyDescent="0.15">
      <c r="B210" s="10"/>
    </row>
    <row r="211" spans="2:2" x14ac:dyDescent="0.15">
      <c r="B211" s="10"/>
    </row>
    <row r="212" spans="2:2" x14ac:dyDescent="0.15">
      <c r="B212" s="10"/>
    </row>
    <row r="213" spans="2:2" x14ac:dyDescent="0.15">
      <c r="B213" s="10"/>
    </row>
    <row r="214" spans="2:2" x14ac:dyDescent="0.15">
      <c r="B214" s="10"/>
    </row>
    <row r="215" spans="2:2" x14ac:dyDescent="0.15">
      <c r="B215" s="10"/>
    </row>
    <row r="216" spans="2:2" x14ac:dyDescent="0.15">
      <c r="B216" s="10"/>
    </row>
    <row r="217" spans="2:2" x14ac:dyDescent="0.15">
      <c r="B217" s="10"/>
    </row>
    <row r="218" spans="2:2" x14ac:dyDescent="0.15">
      <c r="B218" s="10"/>
    </row>
    <row r="219" spans="2:2" x14ac:dyDescent="0.15">
      <c r="B219" s="10"/>
    </row>
    <row r="220" spans="2:2" x14ac:dyDescent="0.15">
      <c r="B220" s="10"/>
    </row>
    <row r="221" spans="2:2" x14ac:dyDescent="0.15">
      <c r="B221" s="10"/>
    </row>
    <row r="222" spans="2:2" x14ac:dyDescent="0.15">
      <c r="B222" s="10"/>
    </row>
    <row r="223" spans="2:2" x14ac:dyDescent="0.15">
      <c r="B223" s="10"/>
    </row>
    <row r="224" spans="2:2" x14ac:dyDescent="0.15">
      <c r="B224" s="10"/>
    </row>
    <row r="225" spans="2:2" x14ac:dyDescent="0.15">
      <c r="B225" s="10"/>
    </row>
    <row r="226" spans="2:2" x14ac:dyDescent="0.15">
      <c r="B226" s="10"/>
    </row>
    <row r="227" spans="2:2" x14ac:dyDescent="0.15">
      <c r="B227" s="10"/>
    </row>
    <row r="228" spans="2:2" x14ac:dyDescent="0.15">
      <c r="B228" s="10"/>
    </row>
    <row r="229" spans="2:2" x14ac:dyDescent="0.15">
      <c r="B229" s="10"/>
    </row>
    <row r="230" spans="2:2" x14ac:dyDescent="0.15">
      <c r="B230" s="10"/>
    </row>
    <row r="231" spans="2:2" x14ac:dyDescent="0.15">
      <c r="B231" s="10"/>
    </row>
    <row r="232" spans="2:2" x14ac:dyDescent="0.15">
      <c r="B232" s="10"/>
    </row>
    <row r="233" spans="2:2" x14ac:dyDescent="0.15">
      <c r="B233" s="10"/>
    </row>
    <row r="234" spans="2:2" x14ac:dyDescent="0.15">
      <c r="B234" s="10"/>
    </row>
    <row r="235" spans="2:2" x14ac:dyDescent="0.15">
      <c r="B235" s="10"/>
    </row>
    <row r="236" spans="2:2" x14ac:dyDescent="0.15">
      <c r="B236" s="10"/>
    </row>
    <row r="237" spans="2:2" x14ac:dyDescent="0.15">
      <c r="B237" s="10"/>
    </row>
    <row r="238" spans="2:2" x14ac:dyDescent="0.15">
      <c r="B238" s="10"/>
    </row>
    <row r="239" spans="2:2" x14ac:dyDescent="0.15">
      <c r="B239" s="10"/>
    </row>
    <row r="240" spans="2:2" x14ac:dyDescent="0.15">
      <c r="B240" s="10"/>
    </row>
    <row r="241" spans="2:2" x14ac:dyDescent="0.15">
      <c r="B241" s="10"/>
    </row>
    <row r="242" spans="2:2" x14ac:dyDescent="0.15">
      <c r="B242" s="10"/>
    </row>
    <row r="243" spans="2:2" x14ac:dyDescent="0.15">
      <c r="B243" s="10"/>
    </row>
    <row r="244" spans="2:2" x14ac:dyDescent="0.15">
      <c r="B244" s="10"/>
    </row>
    <row r="245" spans="2:2" x14ac:dyDescent="0.15">
      <c r="B245" s="10"/>
    </row>
    <row r="246" spans="2:2" x14ac:dyDescent="0.15">
      <c r="B246" s="10"/>
    </row>
    <row r="247" spans="2:2" x14ac:dyDescent="0.15">
      <c r="B247" s="10"/>
    </row>
    <row r="248" spans="2:2" x14ac:dyDescent="0.15">
      <c r="B248" s="10"/>
    </row>
    <row r="249" spans="2:2" x14ac:dyDescent="0.15">
      <c r="B249" s="10"/>
    </row>
    <row r="250" spans="2:2" x14ac:dyDescent="0.15">
      <c r="B250" s="10"/>
    </row>
    <row r="251" spans="2:2" x14ac:dyDescent="0.15">
      <c r="B251" s="10"/>
    </row>
    <row r="252" spans="2:2" x14ac:dyDescent="0.15">
      <c r="B252" s="10"/>
    </row>
    <row r="253" spans="2:2" x14ac:dyDescent="0.15">
      <c r="B253" s="10"/>
    </row>
    <row r="254" spans="2:2" x14ac:dyDescent="0.15">
      <c r="B254" s="10"/>
    </row>
    <row r="255" spans="2:2" x14ac:dyDescent="0.15">
      <c r="B255" s="10"/>
    </row>
    <row r="256" spans="2:2" x14ac:dyDescent="0.15">
      <c r="B256" s="10"/>
    </row>
    <row r="257" spans="2:2" x14ac:dyDescent="0.15">
      <c r="B257" s="10"/>
    </row>
    <row r="258" spans="2:2" x14ac:dyDescent="0.15">
      <c r="B258" s="10"/>
    </row>
    <row r="259" spans="2:2" x14ac:dyDescent="0.15">
      <c r="B259" s="10"/>
    </row>
    <row r="260" spans="2:2" x14ac:dyDescent="0.15">
      <c r="B260" s="10"/>
    </row>
    <row r="261" spans="2:2" x14ac:dyDescent="0.15">
      <c r="B261" s="10"/>
    </row>
    <row r="262" spans="2:2" x14ac:dyDescent="0.15">
      <c r="B262" s="10"/>
    </row>
    <row r="263" spans="2:2" x14ac:dyDescent="0.15">
      <c r="B263" s="10"/>
    </row>
    <row r="264" spans="2:2" x14ac:dyDescent="0.15">
      <c r="B264" s="10"/>
    </row>
    <row r="265" spans="2:2" x14ac:dyDescent="0.15">
      <c r="B265" s="10"/>
    </row>
    <row r="266" spans="2:2" x14ac:dyDescent="0.15">
      <c r="B266" s="10"/>
    </row>
    <row r="267" spans="2:2" x14ac:dyDescent="0.15">
      <c r="B267" s="10"/>
    </row>
    <row r="268" spans="2:2" x14ac:dyDescent="0.15">
      <c r="B268" s="10"/>
    </row>
    <row r="269" spans="2:2" x14ac:dyDescent="0.15">
      <c r="B269" s="10"/>
    </row>
    <row r="270" spans="2:2" x14ac:dyDescent="0.15">
      <c r="B270" s="10"/>
    </row>
    <row r="271" spans="2:2" x14ac:dyDescent="0.15">
      <c r="B271" s="10"/>
    </row>
    <row r="272" spans="2:2" x14ac:dyDescent="0.15">
      <c r="B272" s="10"/>
    </row>
    <row r="273" spans="2:2" x14ac:dyDescent="0.15">
      <c r="B273" s="10"/>
    </row>
    <row r="274" spans="2:2" x14ac:dyDescent="0.15">
      <c r="B274" s="10"/>
    </row>
    <row r="275" spans="2:2" x14ac:dyDescent="0.15">
      <c r="B275" s="10"/>
    </row>
    <row r="276" spans="2:2" x14ac:dyDescent="0.15">
      <c r="B276" s="10"/>
    </row>
    <row r="277" spans="2:2" x14ac:dyDescent="0.15">
      <c r="B277" s="10"/>
    </row>
    <row r="278" spans="2:2" x14ac:dyDescent="0.15">
      <c r="B278" s="10"/>
    </row>
    <row r="279" spans="2:2" x14ac:dyDescent="0.15">
      <c r="B279" s="10"/>
    </row>
    <row r="280" spans="2:2" x14ac:dyDescent="0.15">
      <c r="B280" s="10"/>
    </row>
    <row r="281" spans="2:2" x14ac:dyDescent="0.15">
      <c r="B281" s="10"/>
    </row>
    <row r="282" spans="2:2" x14ac:dyDescent="0.15">
      <c r="B282" s="10"/>
    </row>
    <row r="283" spans="2:2" x14ac:dyDescent="0.15">
      <c r="B283" s="10"/>
    </row>
    <row r="284" spans="2:2" x14ac:dyDescent="0.15">
      <c r="B284" s="10"/>
    </row>
    <row r="285" spans="2:2" x14ac:dyDescent="0.15">
      <c r="B285" s="10"/>
    </row>
    <row r="286" spans="2:2" x14ac:dyDescent="0.15">
      <c r="B286" s="10"/>
    </row>
    <row r="287" spans="2:2" x14ac:dyDescent="0.15">
      <c r="B287" s="10"/>
    </row>
    <row r="288" spans="2:2" x14ac:dyDescent="0.15">
      <c r="B288" s="10"/>
    </row>
    <row r="289" spans="2:2" x14ac:dyDescent="0.15">
      <c r="B289" s="10"/>
    </row>
    <row r="290" spans="2:2" x14ac:dyDescent="0.15">
      <c r="B290" s="10"/>
    </row>
    <row r="291" spans="2:2" x14ac:dyDescent="0.15">
      <c r="B291" s="10"/>
    </row>
    <row r="292" spans="2:2" x14ac:dyDescent="0.15">
      <c r="B292" s="10"/>
    </row>
    <row r="293" spans="2:2" x14ac:dyDescent="0.15">
      <c r="B293" s="10"/>
    </row>
    <row r="294" spans="2:2" x14ac:dyDescent="0.15">
      <c r="B294" s="10"/>
    </row>
    <row r="295" spans="2:2" x14ac:dyDescent="0.15">
      <c r="B295" s="10"/>
    </row>
    <row r="296" spans="2:2" x14ac:dyDescent="0.15">
      <c r="B296" s="10"/>
    </row>
    <row r="297" spans="2:2" x14ac:dyDescent="0.15">
      <c r="B297" s="10"/>
    </row>
    <row r="298" spans="2:2" x14ac:dyDescent="0.15">
      <c r="B298" s="10"/>
    </row>
    <row r="299" spans="2:2" x14ac:dyDescent="0.15">
      <c r="B299" s="10"/>
    </row>
    <row r="300" spans="2:2" x14ac:dyDescent="0.15">
      <c r="B300" s="10"/>
    </row>
    <row r="301" spans="2:2" x14ac:dyDescent="0.15">
      <c r="B301" s="10"/>
    </row>
    <row r="302" spans="2:2" x14ac:dyDescent="0.15">
      <c r="B302" s="10"/>
    </row>
    <row r="303" spans="2:2" x14ac:dyDescent="0.15">
      <c r="B303" s="10"/>
    </row>
    <row r="304" spans="2:2" x14ac:dyDescent="0.15">
      <c r="B304" s="10"/>
    </row>
    <row r="305" spans="2:2" x14ac:dyDescent="0.15">
      <c r="B305" s="10"/>
    </row>
    <row r="306" spans="2:2" x14ac:dyDescent="0.15">
      <c r="B306" s="10"/>
    </row>
    <row r="307" spans="2:2" x14ac:dyDescent="0.15">
      <c r="B307" s="10"/>
    </row>
    <row r="308" spans="2:2" x14ac:dyDescent="0.15">
      <c r="B308" s="10"/>
    </row>
    <row r="309" spans="2:2" x14ac:dyDescent="0.15">
      <c r="B309" s="10"/>
    </row>
    <row r="310" spans="2:2" x14ac:dyDescent="0.15">
      <c r="B310" s="10"/>
    </row>
    <row r="311" spans="2:2" x14ac:dyDescent="0.15">
      <c r="B311" s="10"/>
    </row>
    <row r="312" spans="2:2" x14ac:dyDescent="0.15">
      <c r="B312" s="10"/>
    </row>
    <row r="313" spans="2:2" x14ac:dyDescent="0.15">
      <c r="B313" s="10"/>
    </row>
    <row r="314" spans="2:2" x14ac:dyDescent="0.15">
      <c r="B314" s="10"/>
    </row>
    <row r="315" spans="2:2" x14ac:dyDescent="0.15">
      <c r="B315" s="10"/>
    </row>
    <row r="316" spans="2:2" x14ac:dyDescent="0.15">
      <c r="B316" s="10"/>
    </row>
    <row r="317" spans="2:2" x14ac:dyDescent="0.15">
      <c r="B317" s="10"/>
    </row>
    <row r="318" spans="2:2" x14ac:dyDescent="0.15">
      <c r="B318" s="10"/>
    </row>
    <row r="319" spans="2:2" x14ac:dyDescent="0.15">
      <c r="B319" s="10"/>
    </row>
    <row r="320" spans="2:2" x14ac:dyDescent="0.15">
      <c r="B320" s="10"/>
    </row>
    <row r="321" spans="2:2" x14ac:dyDescent="0.15">
      <c r="B321" s="10"/>
    </row>
    <row r="322" spans="2:2" x14ac:dyDescent="0.15">
      <c r="B322" s="10"/>
    </row>
    <row r="323" spans="2:2" x14ac:dyDescent="0.15">
      <c r="B323" s="10"/>
    </row>
    <row r="324" spans="2:2" x14ac:dyDescent="0.15">
      <c r="B324" s="10"/>
    </row>
    <row r="325" spans="2:2" x14ac:dyDescent="0.15">
      <c r="B325" s="10"/>
    </row>
    <row r="326" spans="2:2" x14ac:dyDescent="0.15">
      <c r="B326" s="10"/>
    </row>
    <row r="327" spans="2:2" x14ac:dyDescent="0.15">
      <c r="B327" s="10"/>
    </row>
    <row r="328" spans="2:2" x14ac:dyDescent="0.15">
      <c r="B328" s="10"/>
    </row>
    <row r="329" spans="2:2" x14ac:dyDescent="0.15">
      <c r="B329" s="10"/>
    </row>
    <row r="330" spans="2:2" x14ac:dyDescent="0.15">
      <c r="B330" s="10"/>
    </row>
    <row r="331" spans="2:2" x14ac:dyDescent="0.15">
      <c r="B331" s="10"/>
    </row>
    <row r="332" spans="2:2" x14ac:dyDescent="0.15">
      <c r="B332" s="10"/>
    </row>
    <row r="333" spans="2:2" x14ac:dyDescent="0.15">
      <c r="B333" s="10"/>
    </row>
    <row r="334" spans="2:2" x14ac:dyDescent="0.15">
      <c r="B334" s="10"/>
    </row>
    <row r="335" spans="2:2" x14ac:dyDescent="0.15">
      <c r="B335" s="10"/>
    </row>
    <row r="336" spans="2:2" x14ac:dyDescent="0.15">
      <c r="B336" s="10"/>
    </row>
    <row r="337" spans="2:2" x14ac:dyDescent="0.15">
      <c r="B337" s="10"/>
    </row>
    <row r="338" spans="2:2" x14ac:dyDescent="0.15">
      <c r="B338" s="10"/>
    </row>
    <row r="339" spans="2:2" x14ac:dyDescent="0.15">
      <c r="B339" s="10"/>
    </row>
    <row r="340" spans="2:2" x14ac:dyDescent="0.15">
      <c r="B340" s="10"/>
    </row>
    <row r="341" spans="2:2" x14ac:dyDescent="0.15">
      <c r="B341" s="10"/>
    </row>
    <row r="342" spans="2:2" x14ac:dyDescent="0.15">
      <c r="B342" s="10"/>
    </row>
    <row r="343" spans="2:2" x14ac:dyDescent="0.15">
      <c r="B343" s="10"/>
    </row>
    <row r="344" spans="2:2" x14ac:dyDescent="0.15">
      <c r="B344" s="10"/>
    </row>
    <row r="345" spans="2:2" x14ac:dyDescent="0.15">
      <c r="B345" s="10"/>
    </row>
    <row r="346" spans="2:2" x14ac:dyDescent="0.15">
      <c r="B346" s="10"/>
    </row>
    <row r="347" spans="2:2" x14ac:dyDescent="0.15">
      <c r="B347" s="10"/>
    </row>
    <row r="348" spans="2:2" x14ac:dyDescent="0.15">
      <c r="B348" s="10"/>
    </row>
    <row r="349" spans="2:2" x14ac:dyDescent="0.15">
      <c r="B349" s="10"/>
    </row>
    <row r="350" spans="2:2" x14ac:dyDescent="0.15">
      <c r="B350" s="10"/>
    </row>
    <row r="351" spans="2:2" x14ac:dyDescent="0.15">
      <c r="B351" s="10"/>
    </row>
    <row r="352" spans="2:2" x14ac:dyDescent="0.15">
      <c r="B352" s="10"/>
    </row>
    <row r="353" spans="2:2" x14ac:dyDescent="0.15">
      <c r="B353" s="10"/>
    </row>
    <row r="354" spans="2:2" x14ac:dyDescent="0.15">
      <c r="B354" s="10"/>
    </row>
    <row r="355" spans="2:2" x14ac:dyDescent="0.15">
      <c r="B355" s="10"/>
    </row>
    <row r="356" spans="2:2" x14ac:dyDescent="0.15">
      <c r="B356" s="10"/>
    </row>
    <row r="357" spans="2:2" x14ac:dyDescent="0.15">
      <c r="B357" s="10"/>
    </row>
    <row r="358" spans="2:2" x14ac:dyDescent="0.15">
      <c r="B358" s="10"/>
    </row>
    <row r="359" spans="2:2" x14ac:dyDescent="0.15">
      <c r="B359" s="10"/>
    </row>
    <row r="360" spans="2:2" x14ac:dyDescent="0.15">
      <c r="B360" s="10"/>
    </row>
    <row r="361" spans="2:2" x14ac:dyDescent="0.15">
      <c r="B361" s="10"/>
    </row>
    <row r="362" spans="2:2" x14ac:dyDescent="0.15">
      <c r="B362" s="10"/>
    </row>
    <row r="363" spans="2:2" x14ac:dyDescent="0.15">
      <c r="B363" s="10"/>
    </row>
    <row r="364" spans="2:2" x14ac:dyDescent="0.15">
      <c r="B364" s="10"/>
    </row>
    <row r="365" spans="2:2" x14ac:dyDescent="0.15">
      <c r="B365" s="10"/>
    </row>
    <row r="366" spans="2:2" x14ac:dyDescent="0.15">
      <c r="B366" s="10"/>
    </row>
    <row r="367" spans="2:2" x14ac:dyDescent="0.15">
      <c r="B367" s="10"/>
    </row>
    <row r="368" spans="2:2" x14ac:dyDescent="0.15">
      <c r="B368" s="10"/>
    </row>
    <row r="369" spans="2:2" x14ac:dyDescent="0.15">
      <c r="B369" s="10"/>
    </row>
    <row r="370" spans="2:2" x14ac:dyDescent="0.15">
      <c r="B370" s="10"/>
    </row>
    <row r="371" spans="2:2" x14ac:dyDescent="0.15">
      <c r="B371" s="10"/>
    </row>
    <row r="372" spans="2:2" x14ac:dyDescent="0.15">
      <c r="B372" s="10"/>
    </row>
    <row r="373" spans="2:2" x14ac:dyDescent="0.15">
      <c r="B373" s="10"/>
    </row>
    <row r="374" spans="2:2" x14ac:dyDescent="0.15">
      <c r="B374" s="10"/>
    </row>
    <row r="375" spans="2:2" x14ac:dyDescent="0.15">
      <c r="B375" s="10"/>
    </row>
    <row r="376" spans="2:2" x14ac:dyDescent="0.15">
      <c r="B376" s="10"/>
    </row>
    <row r="377" spans="2:2" x14ac:dyDescent="0.15">
      <c r="B377" s="10"/>
    </row>
    <row r="378" spans="2:2" x14ac:dyDescent="0.15">
      <c r="B378" s="10"/>
    </row>
    <row r="379" spans="2:2" x14ac:dyDescent="0.15">
      <c r="B379" s="10"/>
    </row>
    <row r="380" spans="2:2" x14ac:dyDescent="0.15">
      <c r="B380" s="10"/>
    </row>
    <row r="381" spans="2:2" x14ac:dyDescent="0.15">
      <c r="B381" s="10"/>
    </row>
    <row r="382" spans="2:2" x14ac:dyDescent="0.15">
      <c r="B382" s="10"/>
    </row>
    <row r="383" spans="2:2" x14ac:dyDescent="0.15">
      <c r="B383" s="10"/>
    </row>
    <row r="384" spans="2:2" x14ac:dyDescent="0.15">
      <c r="B384" s="10"/>
    </row>
    <row r="385" spans="2:2" x14ac:dyDescent="0.15">
      <c r="B385" s="10"/>
    </row>
    <row r="386" spans="2:2" x14ac:dyDescent="0.15">
      <c r="B386" s="10"/>
    </row>
    <row r="387" spans="2:2" x14ac:dyDescent="0.15">
      <c r="B387" s="10"/>
    </row>
    <row r="388" spans="2:2" x14ac:dyDescent="0.15">
      <c r="B388" s="10"/>
    </row>
    <row r="389" spans="2:2" x14ac:dyDescent="0.15">
      <c r="B389" s="10"/>
    </row>
    <row r="390" spans="2:2" x14ac:dyDescent="0.15">
      <c r="B390" s="10"/>
    </row>
    <row r="391" spans="2:2" x14ac:dyDescent="0.15">
      <c r="B391" s="10"/>
    </row>
    <row r="392" spans="2:2" x14ac:dyDescent="0.15">
      <c r="B392" s="10"/>
    </row>
    <row r="393" spans="2:2" x14ac:dyDescent="0.15">
      <c r="B393" s="10"/>
    </row>
    <row r="394" spans="2:2" x14ac:dyDescent="0.15">
      <c r="B394" s="10"/>
    </row>
    <row r="395" spans="2:2" x14ac:dyDescent="0.15">
      <c r="B395" s="10"/>
    </row>
    <row r="396" spans="2:2" x14ac:dyDescent="0.15">
      <c r="B396" s="10"/>
    </row>
    <row r="397" spans="2:2" x14ac:dyDescent="0.15">
      <c r="B397" s="10"/>
    </row>
    <row r="398" spans="2:2" x14ac:dyDescent="0.15">
      <c r="B398" s="10"/>
    </row>
    <row r="399" spans="2:2" x14ac:dyDescent="0.15">
      <c r="B399" s="10"/>
    </row>
    <row r="400" spans="2:2" x14ac:dyDescent="0.15">
      <c r="B400" s="10"/>
    </row>
    <row r="401" spans="2:2" x14ac:dyDescent="0.15">
      <c r="B401" s="10"/>
    </row>
    <row r="402" spans="2:2" x14ac:dyDescent="0.15">
      <c r="B402" s="10"/>
    </row>
    <row r="403" spans="2:2" x14ac:dyDescent="0.15">
      <c r="B403" s="10"/>
    </row>
    <row r="404" spans="2:2" x14ac:dyDescent="0.15">
      <c r="B404" s="10"/>
    </row>
    <row r="405" spans="2:2" x14ac:dyDescent="0.15">
      <c r="B405" s="10"/>
    </row>
    <row r="406" spans="2:2" x14ac:dyDescent="0.15">
      <c r="B406" s="10"/>
    </row>
    <row r="407" spans="2:2" x14ac:dyDescent="0.15">
      <c r="B407" s="10"/>
    </row>
    <row r="408" spans="2:2" x14ac:dyDescent="0.15">
      <c r="B408" s="10"/>
    </row>
    <row r="409" spans="2:2" x14ac:dyDescent="0.15">
      <c r="B409" s="10"/>
    </row>
    <row r="410" spans="2:2" x14ac:dyDescent="0.15">
      <c r="B410" s="10"/>
    </row>
    <row r="411" spans="2:2" x14ac:dyDescent="0.15">
      <c r="B411" s="10"/>
    </row>
    <row r="412" spans="2:2" x14ac:dyDescent="0.15">
      <c r="B412" s="10"/>
    </row>
    <row r="413" spans="2:2" x14ac:dyDescent="0.15">
      <c r="B413" s="10"/>
    </row>
    <row r="414" spans="2:2" x14ac:dyDescent="0.15">
      <c r="B414" s="10"/>
    </row>
    <row r="415" spans="2:2" x14ac:dyDescent="0.15">
      <c r="B415" s="10"/>
    </row>
    <row r="416" spans="2:2" x14ac:dyDescent="0.15">
      <c r="B416" s="10"/>
    </row>
    <row r="417" spans="2:2" x14ac:dyDescent="0.15">
      <c r="B417" s="10"/>
    </row>
    <row r="418" spans="2:2" x14ac:dyDescent="0.15">
      <c r="B418" s="10"/>
    </row>
    <row r="419" spans="2:2" x14ac:dyDescent="0.15">
      <c r="B419" s="10"/>
    </row>
    <row r="420" spans="2:2" x14ac:dyDescent="0.15">
      <c r="B420" s="10"/>
    </row>
    <row r="421" spans="2:2" x14ac:dyDescent="0.15">
      <c r="B421" s="10"/>
    </row>
    <row r="422" spans="2:2" x14ac:dyDescent="0.15">
      <c r="B422" s="10"/>
    </row>
    <row r="423" spans="2:2" x14ac:dyDescent="0.15">
      <c r="B423" s="10"/>
    </row>
    <row r="424" spans="2:2" x14ac:dyDescent="0.15">
      <c r="B424" s="10"/>
    </row>
    <row r="425" spans="2:2" x14ac:dyDescent="0.15">
      <c r="B425" s="10"/>
    </row>
    <row r="426" spans="2:2" x14ac:dyDescent="0.15">
      <c r="B426" s="10"/>
    </row>
    <row r="427" spans="2:2" x14ac:dyDescent="0.15">
      <c r="B427" s="10"/>
    </row>
    <row r="428" spans="2:2" x14ac:dyDescent="0.15">
      <c r="B428" s="10"/>
    </row>
    <row r="429" spans="2:2" x14ac:dyDescent="0.15">
      <c r="B429" s="10"/>
    </row>
    <row r="430" spans="2:2" x14ac:dyDescent="0.15">
      <c r="B430" s="10"/>
    </row>
    <row r="431" spans="2:2" x14ac:dyDescent="0.15">
      <c r="B431" s="10"/>
    </row>
    <row r="432" spans="2:2" x14ac:dyDescent="0.15">
      <c r="B432" s="10"/>
    </row>
    <row r="433" spans="2:2" x14ac:dyDescent="0.15">
      <c r="B433" s="10"/>
    </row>
    <row r="434" spans="2:2" x14ac:dyDescent="0.15">
      <c r="B434" s="10"/>
    </row>
    <row r="435" spans="2:2" x14ac:dyDescent="0.15">
      <c r="B435" s="10"/>
    </row>
    <row r="436" spans="2:2" x14ac:dyDescent="0.15">
      <c r="B436" s="10"/>
    </row>
    <row r="437" spans="2:2" x14ac:dyDescent="0.15">
      <c r="B437" s="10"/>
    </row>
    <row r="438" spans="2:2" x14ac:dyDescent="0.15">
      <c r="B438" s="10"/>
    </row>
    <row r="439" spans="2:2" x14ac:dyDescent="0.15">
      <c r="B439" s="10"/>
    </row>
    <row r="440" spans="2:2" x14ac:dyDescent="0.15">
      <c r="B440" s="10"/>
    </row>
    <row r="441" spans="2:2" x14ac:dyDescent="0.15">
      <c r="B441" s="10"/>
    </row>
    <row r="442" spans="2:2" x14ac:dyDescent="0.15">
      <c r="B442" s="10"/>
    </row>
    <row r="443" spans="2:2" x14ac:dyDescent="0.15">
      <c r="B443" s="10"/>
    </row>
    <row r="444" spans="2:2" x14ac:dyDescent="0.15">
      <c r="B444" s="10"/>
    </row>
    <row r="445" spans="2:2" x14ac:dyDescent="0.15">
      <c r="B445" s="10"/>
    </row>
    <row r="446" spans="2:2" x14ac:dyDescent="0.15">
      <c r="B446" s="10"/>
    </row>
    <row r="447" spans="2:2" x14ac:dyDescent="0.15">
      <c r="B447" s="10"/>
    </row>
    <row r="448" spans="2:2" x14ac:dyDescent="0.15">
      <c r="B448" s="10"/>
    </row>
    <row r="449" spans="2:2" x14ac:dyDescent="0.15">
      <c r="B449" s="10"/>
    </row>
    <row r="450" spans="2:2" x14ac:dyDescent="0.15">
      <c r="B450" s="10"/>
    </row>
    <row r="451" spans="2:2" x14ac:dyDescent="0.15">
      <c r="B451" s="10"/>
    </row>
    <row r="452" spans="2:2" x14ac:dyDescent="0.15">
      <c r="B452" s="10"/>
    </row>
    <row r="453" spans="2:2" x14ac:dyDescent="0.15">
      <c r="B453" s="10"/>
    </row>
    <row r="454" spans="2:2" x14ac:dyDescent="0.15">
      <c r="B454" s="10"/>
    </row>
    <row r="455" spans="2:2" x14ac:dyDescent="0.15">
      <c r="B455" s="10"/>
    </row>
    <row r="456" spans="2:2" x14ac:dyDescent="0.15">
      <c r="B456" s="10"/>
    </row>
    <row r="457" spans="2:2" x14ac:dyDescent="0.15">
      <c r="B457" s="10"/>
    </row>
    <row r="458" spans="2:2" x14ac:dyDescent="0.15">
      <c r="B458" s="10"/>
    </row>
    <row r="459" spans="2:2" x14ac:dyDescent="0.15">
      <c r="B459" s="10"/>
    </row>
    <row r="460" spans="2:2" x14ac:dyDescent="0.15">
      <c r="B460" s="10"/>
    </row>
    <row r="461" spans="2:2" x14ac:dyDescent="0.15">
      <c r="B461" s="10"/>
    </row>
    <row r="462" spans="2:2" x14ac:dyDescent="0.15">
      <c r="B462" s="10"/>
    </row>
    <row r="463" spans="2:2" x14ac:dyDescent="0.15">
      <c r="B463" s="10"/>
    </row>
    <row r="464" spans="2:2" x14ac:dyDescent="0.15">
      <c r="B464" s="10"/>
    </row>
    <row r="465" spans="2:2" x14ac:dyDescent="0.15">
      <c r="B465" s="10"/>
    </row>
    <row r="466" spans="2:2" x14ac:dyDescent="0.15">
      <c r="B466" s="10"/>
    </row>
    <row r="467" spans="2:2" x14ac:dyDescent="0.15">
      <c r="B467" s="10"/>
    </row>
    <row r="468" spans="2:2" x14ac:dyDescent="0.15">
      <c r="B468" s="10"/>
    </row>
    <row r="469" spans="2:2" x14ac:dyDescent="0.15">
      <c r="B469" s="10"/>
    </row>
    <row r="470" spans="2:2" x14ac:dyDescent="0.15">
      <c r="B470" s="10"/>
    </row>
    <row r="471" spans="2:2" x14ac:dyDescent="0.15">
      <c r="B471" s="10"/>
    </row>
    <row r="472" spans="2:2" x14ac:dyDescent="0.15">
      <c r="B472" s="10"/>
    </row>
    <row r="473" spans="2:2" x14ac:dyDescent="0.15">
      <c r="B473" s="10"/>
    </row>
    <row r="474" spans="2:2" x14ac:dyDescent="0.15">
      <c r="B474" s="10"/>
    </row>
    <row r="475" spans="2:2" x14ac:dyDescent="0.15">
      <c r="B475" s="10"/>
    </row>
    <row r="476" spans="2:2" x14ac:dyDescent="0.15">
      <c r="B476" s="10"/>
    </row>
    <row r="477" spans="2:2" x14ac:dyDescent="0.15">
      <c r="B477" s="10"/>
    </row>
    <row r="478" spans="2:2" x14ac:dyDescent="0.15">
      <c r="B478" s="10"/>
    </row>
    <row r="479" spans="2:2" x14ac:dyDescent="0.15">
      <c r="B479" s="10"/>
    </row>
    <row r="480" spans="2:2" x14ac:dyDescent="0.15">
      <c r="B480" s="10"/>
    </row>
    <row r="481" spans="2:2" x14ac:dyDescent="0.15">
      <c r="B481" s="10"/>
    </row>
    <row r="482" spans="2:2" x14ac:dyDescent="0.15">
      <c r="B482" s="10"/>
    </row>
    <row r="483" spans="2:2" x14ac:dyDescent="0.15">
      <c r="B483" s="10"/>
    </row>
    <row r="484" spans="2:2" x14ac:dyDescent="0.15">
      <c r="B484" s="10"/>
    </row>
    <row r="485" spans="2:2" x14ac:dyDescent="0.15">
      <c r="B485" s="10"/>
    </row>
    <row r="486" spans="2:2" x14ac:dyDescent="0.15">
      <c r="B486" s="10"/>
    </row>
    <row r="487" spans="2:2" x14ac:dyDescent="0.15">
      <c r="B487" s="10"/>
    </row>
    <row r="488" spans="2:2" x14ac:dyDescent="0.15">
      <c r="B488" s="10"/>
    </row>
    <row r="489" spans="2:2" x14ac:dyDescent="0.15">
      <c r="B489" s="10"/>
    </row>
    <row r="490" spans="2:2" x14ac:dyDescent="0.15">
      <c r="B490" s="10"/>
    </row>
    <row r="491" spans="2:2" x14ac:dyDescent="0.15">
      <c r="B491" s="10"/>
    </row>
    <row r="492" spans="2:2" x14ac:dyDescent="0.15">
      <c r="B492" s="10"/>
    </row>
    <row r="493" spans="2:2" x14ac:dyDescent="0.15">
      <c r="B493" s="10"/>
    </row>
    <row r="494" spans="2:2" x14ac:dyDescent="0.15">
      <c r="B494" s="10"/>
    </row>
    <row r="495" spans="2:2" x14ac:dyDescent="0.15">
      <c r="B495" s="10"/>
    </row>
    <row r="496" spans="2:2" x14ac:dyDescent="0.15">
      <c r="B496" s="10"/>
    </row>
    <row r="497" spans="2:2" x14ac:dyDescent="0.15">
      <c r="B497" s="10"/>
    </row>
    <row r="498" spans="2:2" x14ac:dyDescent="0.15">
      <c r="B498" s="10"/>
    </row>
    <row r="499" spans="2:2" x14ac:dyDescent="0.15">
      <c r="B499" s="10"/>
    </row>
    <row r="500" spans="2:2" x14ac:dyDescent="0.15">
      <c r="B500" s="10"/>
    </row>
    <row r="501" spans="2:2" x14ac:dyDescent="0.15">
      <c r="B501" s="10"/>
    </row>
    <row r="502" spans="2:2" x14ac:dyDescent="0.15">
      <c r="B502" s="10"/>
    </row>
    <row r="503" spans="2:2" x14ac:dyDescent="0.15">
      <c r="B503" s="10"/>
    </row>
    <row r="504" spans="2:2" x14ac:dyDescent="0.15">
      <c r="B504" s="10"/>
    </row>
    <row r="505" spans="2:2" x14ac:dyDescent="0.15">
      <c r="B505" s="10"/>
    </row>
    <row r="506" spans="2:2" x14ac:dyDescent="0.15">
      <c r="B506" s="10"/>
    </row>
    <row r="507" spans="2:2" x14ac:dyDescent="0.15">
      <c r="B507" s="10"/>
    </row>
    <row r="508" spans="2:2" x14ac:dyDescent="0.15">
      <c r="B508" s="10"/>
    </row>
    <row r="509" spans="2:2" x14ac:dyDescent="0.15">
      <c r="B509" s="10"/>
    </row>
    <row r="510" spans="2:2" x14ac:dyDescent="0.15">
      <c r="B510" s="10"/>
    </row>
    <row r="511" spans="2:2" x14ac:dyDescent="0.15">
      <c r="B511" s="10"/>
    </row>
    <row r="512" spans="2:2" x14ac:dyDescent="0.15">
      <c r="B512" s="10"/>
    </row>
    <row r="513" spans="2:2" x14ac:dyDescent="0.15">
      <c r="B513" s="10"/>
    </row>
    <row r="514" spans="2:2" x14ac:dyDescent="0.15">
      <c r="B514" s="10"/>
    </row>
    <row r="515" spans="2:2" x14ac:dyDescent="0.15">
      <c r="B515" s="10"/>
    </row>
    <row r="516" spans="2:2" x14ac:dyDescent="0.15">
      <c r="B516" s="10"/>
    </row>
    <row r="517" spans="2:2" x14ac:dyDescent="0.15">
      <c r="B517" s="10"/>
    </row>
    <row r="518" spans="2:2" x14ac:dyDescent="0.15">
      <c r="B518" s="10"/>
    </row>
    <row r="519" spans="2:2" x14ac:dyDescent="0.15">
      <c r="B519" s="10"/>
    </row>
    <row r="520" spans="2:2" x14ac:dyDescent="0.15">
      <c r="B520" s="10"/>
    </row>
    <row r="521" spans="2:2" x14ac:dyDescent="0.15">
      <c r="B521" s="10"/>
    </row>
    <row r="522" spans="2:2" x14ac:dyDescent="0.15">
      <c r="B522" s="10"/>
    </row>
    <row r="523" spans="2:2" x14ac:dyDescent="0.15">
      <c r="B523" s="10"/>
    </row>
    <row r="524" spans="2:2" x14ac:dyDescent="0.15">
      <c r="B524" s="10"/>
    </row>
    <row r="525" spans="2:2" x14ac:dyDescent="0.15">
      <c r="B525" s="10"/>
    </row>
    <row r="526" spans="2:2" x14ac:dyDescent="0.15">
      <c r="B526" s="10"/>
    </row>
    <row r="527" spans="2:2" x14ac:dyDescent="0.15">
      <c r="B527" s="10"/>
    </row>
    <row r="528" spans="2:2" x14ac:dyDescent="0.15">
      <c r="B528" s="10"/>
    </row>
    <row r="529" spans="2:2" x14ac:dyDescent="0.15">
      <c r="B529" s="10"/>
    </row>
    <row r="530" spans="2:2" x14ac:dyDescent="0.15">
      <c r="B530" s="10"/>
    </row>
    <row r="531" spans="2:2" x14ac:dyDescent="0.15">
      <c r="B531" s="10"/>
    </row>
    <row r="532" spans="2:2" x14ac:dyDescent="0.15">
      <c r="B532" s="10"/>
    </row>
    <row r="533" spans="2:2" x14ac:dyDescent="0.15">
      <c r="B533" s="10"/>
    </row>
    <row r="534" spans="2:2" x14ac:dyDescent="0.15">
      <c r="B534" s="10"/>
    </row>
    <row r="535" spans="2:2" x14ac:dyDescent="0.15">
      <c r="B535" s="10"/>
    </row>
    <row r="536" spans="2:2" x14ac:dyDescent="0.15">
      <c r="B536" s="10"/>
    </row>
    <row r="537" spans="2:2" x14ac:dyDescent="0.15">
      <c r="B537" s="10"/>
    </row>
    <row r="538" spans="2:2" x14ac:dyDescent="0.15">
      <c r="B538" s="10"/>
    </row>
    <row r="539" spans="2:2" x14ac:dyDescent="0.15">
      <c r="B539" s="10"/>
    </row>
    <row r="540" spans="2:2" x14ac:dyDescent="0.15">
      <c r="B540" s="10"/>
    </row>
    <row r="541" spans="2:2" x14ac:dyDescent="0.15">
      <c r="B541" s="10"/>
    </row>
    <row r="542" spans="2:2" x14ac:dyDescent="0.15">
      <c r="B542" s="10"/>
    </row>
    <row r="543" spans="2:2" x14ac:dyDescent="0.15">
      <c r="B543" s="10"/>
    </row>
    <row r="544" spans="2:2" x14ac:dyDescent="0.15">
      <c r="B544" s="10"/>
    </row>
    <row r="545" spans="2:2" x14ac:dyDescent="0.15">
      <c r="B545" s="10"/>
    </row>
    <row r="546" spans="2:2" x14ac:dyDescent="0.15">
      <c r="B546" s="10"/>
    </row>
    <row r="547" spans="2:2" x14ac:dyDescent="0.15">
      <c r="B547" s="10"/>
    </row>
    <row r="548" spans="2:2" x14ac:dyDescent="0.15">
      <c r="B548" s="10"/>
    </row>
    <row r="549" spans="2:2" x14ac:dyDescent="0.15">
      <c r="B549" s="10"/>
    </row>
    <row r="550" spans="2:2" x14ac:dyDescent="0.15">
      <c r="B550" s="10"/>
    </row>
    <row r="551" spans="2:2" x14ac:dyDescent="0.15">
      <c r="B551" s="10"/>
    </row>
    <row r="552" spans="2:2" x14ac:dyDescent="0.15">
      <c r="B552" s="10"/>
    </row>
    <row r="553" spans="2:2" x14ac:dyDescent="0.15">
      <c r="B553" s="10"/>
    </row>
    <row r="554" spans="2:2" x14ac:dyDescent="0.15">
      <c r="B554" s="10"/>
    </row>
    <row r="555" spans="2:2" x14ac:dyDescent="0.15">
      <c r="B555" s="10"/>
    </row>
    <row r="556" spans="2:2" x14ac:dyDescent="0.15">
      <c r="B556" s="10"/>
    </row>
    <row r="557" spans="2:2" x14ac:dyDescent="0.15">
      <c r="B557" s="10"/>
    </row>
    <row r="558" spans="2:2" x14ac:dyDescent="0.15">
      <c r="B558" s="10"/>
    </row>
    <row r="559" spans="2:2" x14ac:dyDescent="0.15">
      <c r="B559" s="10"/>
    </row>
    <row r="560" spans="2:2" x14ac:dyDescent="0.15">
      <c r="B560" s="10"/>
    </row>
    <row r="561" spans="2:2" x14ac:dyDescent="0.15">
      <c r="B561" s="10"/>
    </row>
    <row r="562" spans="2:2" x14ac:dyDescent="0.15">
      <c r="B562" s="10"/>
    </row>
    <row r="563" spans="2:2" x14ac:dyDescent="0.15">
      <c r="B563" s="10"/>
    </row>
    <row r="564" spans="2:2" x14ac:dyDescent="0.15">
      <c r="B564" s="10"/>
    </row>
    <row r="565" spans="2:2" x14ac:dyDescent="0.15">
      <c r="B565" s="10"/>
    </row>
    <row r="566" spans="2:2" x14ac:dyDescent="0.15">
      <c r="B566" s="10"/>
    </row>
    <row r="567" spans="2:2" x14ac:dyDescent="0.15">
      <c r="B567" s="10"/>
    </row>
    <row r="568" spans="2:2" x14ac:dyDescent="0.15">
      <c r="B568" s="10"/>
    </row>
    <row r="569" spans="2:2" x14ac:dyDescent="0.15">
      <c r="B569" s="10"/>
    </row>
    <row r="570" spans="2:2" x14ac:dyDescent="0.15">
      <c r="B570" s="10"/>
    </row>
    <row r="571" spans="2:2" x14ac:dyDescent="0.15">
      <c r="B571" s="10"/>
    </row>
    <row r="572" spans="2:2" x14ac:dyDescent="0.15">
      <c r="B572" s="10"/>
    </row>
    <row r="573" spans="2:2" x14ac:dyDescent="0.15">
      <c r="B573" s="10"/>
    </row>
    <row r="574" spans="2:2" x14ac:dyDescent="0.15">
      <c r="B574" s="10"/>
    </row>
    <row r="575" spans="2:2" x14ac:dyDescent="0.15">
      <c r="B575" s="10"/>
    </row>
    <row r="576" spans="2:2" x14ac:dyDescent="0.15">
      <c r="B576" s="10"/>
    </row>
    <row r="577" spans="2:2" x14ac:dyDescent="0.15">
      <c r="B577" s="10"/>
    </row>
    <row r="578" spans="2:2" x14ac:dyDescent="0.15">
      <c r="B578" s="10"/>
    </row>
    <row r="579" spans="2:2" x14ac:dyDescent="0.15">
      <c r="B579" s="10"/>
    </row>
    <row r="580" spans="2:2" x14ac:dyDescent="0.15">
      <c r="B580" s="10"/>
    </row>
    <row r="581" spans="2:2" x14ac:dyDescent="0.15">
      <c r="B581" s="10"/>
    </row>
    <row r="582" spans="2:2" x14ac:dyDescent="0.15">
      <c r="B582" s="10"/>
    </row>
    <row r="583" spans="2:2" x14ac:dyDescent="0.15">
      <c r="B583" s="10"/>
    </row>
    <row r="584" spans="2:2" x14ac:dyDescent="0.15">
      <c r="B584" s="10"/>
    </row>
    <row r="585" spans="2:2" x14ac:dyDescent="0.15">
      <c r="B585" s="10"/>
    </row>
    <row r="586" spans="2:2" x14ac:dyDescent="0.15">
      <c r="B586" s="10"/>
    </row>
    <row r="587" spans="2:2" x14ac:dyDescent="0.15">
      <c r="B587" s="10"/>
    </row>
    <row r="588" spans="2:2" x14ac:dyDescent="0.15">
      <c r="B588" s="10"/>
    </row>
    <row r="589" spans="2:2" x14ac:dyDescent="0.15">
      <c r="B589" s="10"/>
    </row>
    <row r="590" spans="2:2" x14ac:dyDescent="0.15">
      <c r="B590" s="10"/>
    </row>
    <row r="591" spans="2:2" x14ac:dyDescent="0.15">
      <c r="B591" s="10"/>
    </row>
    <row r="592" spans="2:2" x14ac:dyDescent="0.15">
      <c r="B592" s="10"/>
    </row>
    <row r="593" spans="2:2" x14ac:dyDescent="0.15">
      <c r="B593" s="10"/>
    </row>
    <row r="594" spans="2:2" x14ac:dyDescent="0.15">
      <c r="B594" s="10"/>
    </row>
    <row r="595" spans="2:2" x14ac:dyDescent="0.15">
      <c r="B595" s="10"/>
    </row>
    <row r="596" spans="2:2" x14ac:dyDescent="0.15">
      <c r="B596" s="10"/>
    </row>
    <row r="597" spans="2:2" x14ac:dyDescent="0.15">
      <c r="B597" s="10"/>
    </row>
    <row r="598" spans="2:2" x14ac:dyDescent="0.15">
      <c r="B598" s="10"/>
    </row>
    <row r="599" spans="2:2" x14ac:dyDescent="0.15">
      <c r="B599" s="10"/>
    </row>
    <row r="600" spans="2:2" x14ac:dyDescent="0.15">
      <c r="B600" s="10"/>
    </row>
    <row r="601" spans="2:2" x14ac:dyDescent="0.15">
      <c r="B601" s="10"/>
    </row>
    <row r="602" spans="2:2" x14ac:dyDescent="0.15">
      <c r="B602" s="10"/>
    </row>
    <row r="603" spans="2:2" x14ac:dyDescent="0.15">
      <c r="B603" s="10"/>
    </row>
    <row r="604" spans="2:2" x14ac:dyDescent="0.15">
      <c r="B604" s="10"/>
    </row>
    <row r="605" spans="2:2" x14ac:dyDescent="0.15">
      <c r="B605" s="10"/>
    </row>
    <row r="606" spans="2:2" x14ac:dyDescent="0.15">
      <c r="B606" s="10"/>
    </row>
    <row r="607" spans="2:2" x14ac:dyDescent="0.15">
      <c r="B607" s="10"/>
    </row>
    <row r="608" spans="2:2" x14ac:dyDescent="0.15">
      <c r="B608" s="10"/>
    </row>
    <row r="609" spans="2:2" x14ac:dyDescent="0.15">
      <c r="B609" s="10"/>
    </row>
    <row r="610" spans="2:2" x14ac:dyDescent="0.15">
      <c r="B610" s="10"/>
    </row>
    <row r="611" spans="2:2" x14ac:dyDescent="0.15">
      <c r="B611" s="10"/>
    </row>
    <row r="612" spans="2:2" x14ac:dyDescent="0.15">
      <c r="B612" s="10"/>
    </row>
    <row r="613" spans="2:2" x14ac:dyDescent="0.15">
      <c r="B613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9"/>
  <sheetViews>
    <sheetView zoomScaleNormal="100" workbookViewId="0">
      <selection activeCell="L19" sqref="L19:M19"/>
    </sheetView>
  </sheetViews>
  <sheetFormatPr defaultRowHeight="10.5" outlineLevelRow="2" x14ac:dyDescent="0.15"/>
  <cols>
    <col min="1" max="1" width="13.42578125" style="1" customWidth="1"/>
    <col min="2" max="2" width="19.28515625" style="1" customWidth="1"/>
    <col min="3" max="3" width="18.140625" style="11" customWidth="1"/>
    <col min="4" max="4" width="12.42578125" style="1" customWidth="1"/>
    <col min="5" max="5" width="15" style="1" hidden="1" customWidth="1"/>
    <col min="6" max="6" width="14.42578125" style="1" hidden="1" customWidth="1"/>
    <col min="7" max="7" width="15.140625" style="1" hidden="1" customWidth="1"/>
    <col min="8" max="8" width="13.28515625" style="1" hidden="1" customWidth="1"/>
    <col min="9" max="10" width="13.85546875" style="1" hidden="1" customWidth="1"/>
    <col min="11" max="11" width="12.42578125" style="1" hidden="1" customWidth="1"/>
    <col min="12" max="12" width="13.42578125" style="1" customWidth="1"/>
    <col min="13" max="13" width="13.28515625" style="1" customWidth="1"/>
    <col min="14" max="16384" width="9.140625" style="1"/>
  </cols>
  <sheetData>
    <row r="1" spans="1:19" s="15" customFormat="1" ht="36.75" customHeight="1" x14ac:dyDescent="0.2">
      <c r="A1" s="12" t="s">
        <v>322</v>
      </c>
      <c r="B1" s="12" t="s">
        <v>317</v>
      </c>
      <c r="C1" s="12" t="s">
        <v>323</v>
      </c>
      <c r="D1" s="12" t="s">
        <v>324</v>
      </c>
      <c r="E1" s="12" t="s">
        <v>3</v>
      </c>
      <c r="F1" s="12" t="s">
        <v>4</v>
      </c>
      <c r="G1" s="12" t="s">
        <v>5</v>
      </c>
      <c r="H1" s="12" t="s">
        <v>6</v>
      </c>
      <c r="I1" s="14" t="s">
        <v>173</v>
      </c>
      <c r="J1" s="14" t="s">
        <v>174</v>
      </c>
      <c r="K1" s="12" t="s">
        <v>1</v>
      </c>
      <c r="L1" s="14" t="s">
        <v>325</v>
      </c>
      <c r="M1" s="14" t="s">
        <v>326</v>
      </c>
      <c r="N1" s="7"/>
      <c r="O1" s="7"/>
      <c r="P1" s="7"/>
    </row>
    <row r="2" spans="1:19" ht="11.25" outlineLevel="2" x14ac:dyDescent="0.2">
      <c r="A2" s="2" t="s">
        <v>8</v>
      </c>
      <c r="B2" s="2" t="s">
        <v>7</v>
      </c>
      <c r="C2" s="10" t="s">
        <v>180</v>
      </c>
      <c r="D2" s="2" t="s">
        <v>9</v>
      </c>
      <c r="F2" s="2" t="s">
        <v>10</v>
      </c>
      <c r="G2" s="4"/>
      <c r="H2" s="5">
        <v>872495</v>
      </c>
      <c r="I2" s="4">
        <f t="shared" ref="I2:I40" si="0">ROUND(G2/365,0)</f>
        <v>0</v>
      </c>
      <c r="J2" s="4">
        <f t="shared" ref="J2:J40" si="1">ROUND(H2/186,0)</f>
        <v>4691</v>
      </c>
      <c r="K2" s="6" t="s">
        <v>9</v>
      </c>
      <c r="L2" s="4">
        <v>0</v>
      </c>
      <c r="M2" s="4">
        <v>4691</v>
      </c>
      <c r="N2" s="6"/>
      <c r="O2" s="6"/>
      <c r="P2" s="6"/>
      <c r="Q2" s="6"/>
      <c r="R2" s="6"/>
      <c r="S2" s="6"/>
    </row>
    <row r="3" spans="1:19" ht="11.25" outlineLevel="2" x14ac:dyDescent="0.2">
      <c r="A3" s="2" t="s">
        <v>8</v>
      </c>
      <c r="B3" s="2" t="s">
        <v>7</v>
      </c>
      <c r="C3" s="10" t="s">
        <v>182</v>
      </c>
      <c r="D3" s="2" t="s">
        <v>12</v>
      </c>
      <c r="F3" s="2" t="s">
        <v>10</v>
      </c>
      <c r="G3" s="4"/>
      <c r="H3" s="5">
        <v>9228</v>
      </c>
      <c r="I3" s="4">
        <f t="shared" si="0"/>
        <v>0</v>
      </c>
      <c r="J3" s="4">
        <f t="shared" si="1"/>
        <v>50</v>
      </c>
      <c r="K3" s="6" t="s">
        <v>12</v>
      </c>
      <c r="L3" s="4">
        <v>0</v>
      </c>
      <c r="M3" s="4">
        <v>50</v>
      </c>
      <c r="N3" s="6"/>
      <c r="O3" s="6"/>
      <c r="P3" s="6"/>
      <c r="Q3" s="6"/>
      <c r="R3" s="6"/>
      <c r="S3" s="6"/>
    </row>
    <row r="4" spans="1:19" ht="11.25" outlineLevel="2" x14ac:dyDescent="0.2">
      <c r="A4" s="2" t="s">
        <v>8</v>
      </c>
      <c r="B4" s="2" t="s">
        <v>7</v>
      </c>
      <c r="C4" s="10" t="s">
        <v>181</v>
      </c>
      <c r="D4" s="2" t="s">
        <v>11</v>
      </c>
      <c r="G4" s="4"/>
      <c r="H4" s="4"/>
      <c r="I4" s="4">
        <f t="shared" si="0"/>
        <v>0</v>
      </c>
      <c r="J4" s="4">
        <f t="shared" si="1"/>
        <v>0</v>
      </c>
      <c r="K4" s="8"/>
      <c r="L4" s="4"/>
      <c r="M4" s="4"/>
      <c r="N4" s="6"/>
      <c r="O4" s="6"/>
      <c r="P4" s="6"/>
      <c r="Q4" s="6"/>
      <c r="R4" s="6"/>
      <c r="S4" s="6"/>
    </row>
    <row r="5" spans="1:19" ht="11.25" outlineLevel="1" x14ac:dyDescent="0.2">
      <c r="A5" s="2"/>
      <c r="B5" s="17" t="s">
        <v>327</v>
      </c>
      <c r="C5" s="10"/>
      <c r="D5" s="2"/>
      <c r="G5" s="4"/>
      <c r="H5" s="4"/>
      <c r="I5" s="4">
        <f>SUBTOTAL(9,I2:I4)</f>
        <v>0</v>
      </c>
      <c r="J5" s="4">
        <f>SUBTOTAL(9,J2:J4)</f>
        <v>4741</v>
      </c>
      <c r="K5" s="8"/>
      <c r="L5" s="4">
        <f>SUBTOTAL(9,L2:L4)</f>
        <v>0</v>
      </c>
      <c r="M5" s="4">
        <f>SUBTOTAL(9,M2:M4)</f>
        <v>4741</v>
      </c>
      <c r="N5" s="6"/>
      <c r="O5" s="6"/>
      <c r="P5" s="6"/>
      <c r="Q5" s="6"/>
      <c r="R5" s="6"/>
      <c r="S5" s="6"/>
    </row>
    <row r="6" spans="1:19" ht="11.25" outlineLevel="2" x14ac:dyDescent="0.2">
      <c r="A6" s="2" t="s">
        <v>14</v>
      </c>
      <c r="B6" s="2" t="s">
        <v>13</v>
      </c>
      <c r="C6" s="10" t="s">
        <v>185</v>
      </c>
      <c r="D6" s="2" t="s">
        <v>18</v>
      </c>
      <c r="F6" s="2" t="s">
        <v>16</v>
      </c>
      <c r="G6" s="5">
        <v>111411890</v>
      </c>
      <c r="H6" s="5">
        <v>52920410</v>
      </c>
      <c r="I6" s="4">
        <f t="shared" si="0"/>
        <v>305238</v>
      </c>
      <c r="J6" s="4">
        <f t="shared" si="1"/>
        <v>284518</v>
      </c>
      <c r="K6" s="6" t="s">
        <v>18</v>
      </c>
      <c r="L6" s="4">
        <v>305238</v>
      </c>
      <c r="M6" s="4">
        <v>284518</v>
      </c>
      <c r="N6" s="6"/>
      <c r="O6" s="6"/>
      <c r="P6" s="6"/>
    </row>
    <row r="7" spans="1:19" ht="11.25" outlineLevel="2" x14ac:dyDescent="0.2">
      <c r="A7" s="2" t="s">
        <v>14</v>
      </c>
      <c r="B7" s="2" t="s">
        <v>13</v>
      </c>
      <c r="C7" s="10" t="s">
        <v>188</v>
      </c>
      <c r="D7" s="2" t="s">
        <v>21</v>
      </c>
      <c r="G7" s="4"/>
      <c r="H7" s="4"/>
      <c r="I7" s="4">
        <f t="shared" si="0"/>
        <v>0</v>
      </c>
      <c r="J7" s="4">
        <f t="shared" si="1"/>
        <v>0</v>
      </c>
      <c r="K7" s="8"/>
      <c r="L7" s="4"/>
      <c r="M7" s="4"/>
      <c r="N7" s="6"/>
    </row>
    <row r="8" spans="1:19" ht="11.25" outlineLevel="2" x14ac:dyDescent="0.2">
      <c r="A8" s="2" t="s">
        <v>14</v>
      </c>
      <c r="B8" s="2" t="s">
        <v>13</v>
      </c>
      <c r="C8" s="10" t="s">
        <v>190</v>
      </c>
      <c r="D8" s="2" t="s">
        <v>23</v>
      </c>
      <c r="F8" s="2" t="s">
        <v>16</v>
      </c>
      <c r="G8" s="5">
        <v>340564206</v>
      </c>
      <c r="H8" s="5">
        <v>168323565</v>
      </c>
      <c r="I8" s="4">
        <f t="shared" si="0"/>
        <v>933053</v>
      </c>
      <c r="J8" s="4">
        <f t="shared" si="1"/>
        <v>904965</v>
      </c>
      <c r="K8" s="6" t="s">
        <v>23</v>
      </c>
      <c r="L8" s="4">
        <v>933053</v>
      </c>
      <c r="M8" s="4">
        <v>904965</v>
      </c>
      <c r="N8" s="6"/>
      <c r="O8" s="6"/>
      <c r="P8" s="6"/>
    </row>
    <row r="9" spans="1:19" ht="11.25" outlineLevel="2" x14ac:dyDescent="0.2">
      <c r="A9" s="2" t="s">
        <v>14</v>
      </c>
      <c r="B9" s="2" t="s">
        <v>13</v>
      </c>
      <c r="C9" s="10" t="s">
        <v>183</v>
      </c>
      <c r="D9" s="2" t="s">
        <v>15</v>
      </c>
      <c r="F9" s="2" t="s">
        <v>16</v>
      </c>
      <c r="G9" s="5">
        <v>681628</v>
      </c>
      <c r="H9" s="5">
        <v>270052</v>
      </c>
      <c r="I9" s="4">
        <f t="shared" si="0"/>
        <v>1867</v>
      </c>
      <c r="J9" s="4">
        <f t="shared" si="1"/>
        <v>1452</v>
      </c>
      <c r="K9" s="6" t="s">
        <v>15</v>
      </c>
      <c r="L9" s="4">
        <v>1867</v>
      </c>
      <c r="M9" s="4">
        <v>1452</v>
      </c>
      <c r="N9" s="6"/>
    </row>
    <row r="10" spans="1:19" ht="11.25" outlineLevel="2" x14ac:dyDescent="0.2">
      <c r="A10" s="2" t="s">
        <v>14</v>
      </c>
      <c r="B10" s="2" t="s">
        <v>13</v>
      </c>
      <c r="C10" s="10" t="s">
        <v>192</v>
      </c>
      <c r="D10" s="2" t="s">
        <v>25</v>
      </c>
      <c r="F10" s="2" t="s">
        <v>16</v>
      </c>
      <c r="G10" s="5">
        <v>9200464</v>
      </c>
      <c r="H10" s="5">
        <v>3975236</v>
      </c>
      <c r="I10" s="4">
        <f t="shared" si="0"/>
        <v>25207</v>
      </c>
      <c r="J10" s="4">
        <f t="shared" si="1"/>
        <v>21372</v>
      </c>
      <c r="K10" s="6" t="s">
        <v>25</v>
      </c>
      <c r="L10" s="4">
        <v>25207</v>
      </c>
      <c r="M10" s="4">
        <v>21372</v>
      </c>
      <c r="N10" s="6"/>
    </row>
    <row r="11" spans="1:19" ht="11.25" outlineLevel="2" x14ac:dyDescent="0.2">
      <c r="A11" s="2" t="s">
        <v>14</v>
      </c>
      <c r="B11" s="2" t="s">
        <v>13</v>
      </c>
      <c r="C11" s="10" t="s">
        <v>191</v>
      </c>
      <c r="D11" s="2" t="s">
        <v>24</v>
      </c>
      <c r="F11" s="2" t="s">
        <v>16</v>
      </c>
      <c r="G11" s="5">
        <v>266811</v>
      </c>
      <c r="H11" s="5">
        <v>114867</v>
      </c>
      <c r="I11" s="4">
        <f t="shared" si="0"/>
        <v>731</v>
      </c>
      <c r="J11" s="4">
        <f t="shared" si="1"/>
        <v>618</v>
      </c>
      <c r="K11" s="6" t="s">
        <v>24</v>
      </c>
      <c r="L11" s="4">
        <v>731</v>
      </c>
      <c r="M11" s="4">
        <v>618</v>
      </c>
      <c r="N11" s="6"/>
    </row>
    <row r="12" spans="1:19" ht="11.25" outlineLevel="2" x14ac:dyDescent="0.2">
      <c r="A12" s="2" t="s">
        <v>14</v>
      </c>
      <c r="B12" s="2" t="s">
        <v>13</v>
      </c>
      <c r="C12" s="10" t="s">
        <v>193</v>
      </c>
      <c r="D12" s="2" t="s">
        <v>26</v>
      </c>
      <c r="F12" s="2" t="s">
        <v>16</v>
      </c>
      <c r="G12" s="5">
        <v>62331355</v>
      </c>
      <c r="H12" s="5">
        <v>37398008</v>
      </c>
      <c r="I12" s="4">
        <f t="shared" si="0"/>
        <v>170771</v>
      </c>
      <c r="J12" s="4">
        <f t="shared" si="1"/>
        <v>201065</v>
      </c>
      <c r="K12" s="6" t="s">
        <v>26</v>
      </c>
      <c r="L12" s="4">
        <v>170771</v>
      </c>
      <c r="M12" s="4">
        <v>201065</v>
      </c>
      <c r="N12" s="6"/>
    </row>
    <row r="13" spans="1:19" ht="11.25" outlineLevel="2" x14ac:dyDescent="0.2">
      <c r="A13" s="2" t="s">
        <v>14</v>
      </c>
      <c r="B13" s="2" t="s">
        <v>13</v>
      </c>
      <c r="C13" s="10" t="s">
        <v>187</v>
      </c>
      <c r="D13" s="2" t="s">
        <v>20</v>
      </c>
      <c r="F13" s="2" t="s">
        <v>16</v>
      </c>
      <c r="G13" s="5">
        <v>60531131</v>
      </c>
      <c r="H13" s="5">
        <v>47241385</v>
      </c>
      <c r="I13" s="4">
        <f t="shared" si="0"/>
        <v>165839</v>
      </c>
      <c r="J13" s="4">
        <f t="shared" si="1"/>
        <v>253986</v>
      </c>
      <c r="K13" s="6" t="s">
        <v>20</v>
      </c>
      <c r="L13" s="4">
        <v>165839</v>
      </c>
      <c r="M13" s="4">
        <v>253986</v>
      </c>
      <c r="N13" s="6"/>
    </row>
    <row r="14" spans="1:19" ht="11.25" outlineLevel="2" x14ac:dyDescent="0.2">
      <c r="A14" s="2" t="s">
        <v>14</v>
      </c>
      <c r="B14" s="2" t="s">
        <v>13</v>
      </c>
      <c r="C14" s="10" t="s">
        <v>186</v>
      </c>
      <c r="D14" s="2" t="s">
        <v>19</v>
      </c>
      <c r="F14" s="2" t="s">
        <v>16</v>
      </c>
      <c r="G14" s="5">
        <v>128717183</v>
      </c>
      <c r="H14" s="5">
        <v>58362325</v>
      </c>
      <c r="I14" s="4">
        <f t="shared" si="0"/>
        <v>352650</v>
      </c>
      <c r="J14" s="4">
        <f t="shared" si="1"/>
        <v>313776</v>
      </c>
      <c r="K14" s="6" t="s">
        <v>19</v>
      </c>
      <c r="L14" s="4">
        <v>352650</v>
      </c>
      <c r="M14" s="4">
        <v>313776</v>
      </c>
      <c r="N14" s="6"/>
    </row>
    <row r="15" spans="1:19" ht="11.25" outlineLevel="1" x14ac:dyDescent="0.2">
      <c r="A15" s="2"/>
      <c r="B15" s="17" t="s">
        <v>328</v>
      </c>
      <c r="C15" s="10"/>
      <c r="D15" s="2"/>
      <c r="F15" s="2"/>
      <c r="G15" s="5"/>
      <c r="H15" s="5"/>
      <c r="I15" s="4">
        <f>SUBTOTAL(9,I6:I14)</f>
        <v>1955356</v>
      </c>
      <c r="J15" s="4">
        <f>SUBTOTAL(9,J6:J14)</f>
        <v>1981752</v>
      </c>
      <c r="K15" s="6"/>
      <c r="L15" s="4">
        <f>SUBTOTAL(9,L6:L14)</f>
        <v>1955356</v>
      </c>
      <c r="M15" s="4">
        <f>SUBTOTAL(9,M6:M14)</f>
        <v>1981752</v>
      </c>
      <c r="N15" s="6"/>
    </row>
    <row r="16" spans="1:19" ht="11.25" outlineLevel="2" x14ac:dyDescent="0.2">
      <c r="A16" s="2" t="s">
        <v>14</v>
      </c>
      <c r="B16" s="2" t="s">
        <v>27</v>
      </c>
      <c r="C16" s="10" t="s">
        <v>196</v>
      </c>
      <c r="D16" s="2" t="s">
        <v>31</v>
      </c>
      <c r="F16" s="2" t="s">
        <v>29</v>
      </c>
      <c r="G16" s="5">
        <v>40905964</v>
      </c>
      <c r="H16" s="5">
        <v>10338440</v>
      </c>
      <c r="I16" s="4">
        <f t="shared" si="0"/>
        <v>112071</v>
      </c>
      <c r="J16" s="4">
        <f t="shared" si="1"/>
        <v>55583</v>
      </c>
      <c r="K16" s="6" t="s">
        <v>31</v>
      </c>
      <c r="L16" s="4">
        <v>112071</v>
      </c>
      <c r="M16" s="4">
        <v>55583</v>
      </c>
      <c r="N16" s="6"/>
    </row>
    <row r="17" spans="1:14" ht="11.25" outlineLevel="2" x14ac:dyDescent="0.2">
      <c r="A17" s="2" t="s">
        <v>14</v>
      </c>
      <c r="B17" s="2" t="s">
        <v>27</v>
      </c>
      <c r="C17" s="10" t="s">
        <v>194</v>
      </c>
      <c r="D17" s="2" t="s">
        <v>28</v>
      </c>
      <c r="F17" s="2" t="s">
        <v>29</v>
      </c>
      <c r="G17" s="5">
        <v>8854714</v>
      </c>
      <c r="H17" s="5">
        <v>4903704</v>
      </c>
      <c r="I17" s="4">
        <f t="shared" si="0"/>
        <v>24259</v>
      </c>
      <c r="J17" s="4">
        <f t="shared" si="1"/>
        <v>26364</v>
      </c>
      <c r="K17" s="6" t="s">
        <v>28</v>
      </c>
      <c r="L17" s="4">
        <v>24259</v>
      </c>
      <c r="M17" s="4">
        <v>26364</v>
      </c>
      <c r="N17" s="6"/>
    </row>
    <row r="18" spans="1:14" ht="11.25" outlineLevel="2" x14ac:dyDescent="0.2">
      <c r="A18" s="2" t="s">
        <v>14</v>
      </c>
      <c r="B18" s="2" t="s">
        <v>27</v>
      </c>
      <c r="C18" s="10" t="s">
        <v>195</v>
      </c>
      <c r="D18" s="2" t="s">
        <v>30</v>
      </c>
      <c r="F18" s="2" t="s">
        <v>29</v>
      </c>
      <c r="G18" s="5">
        <v>25982383</v>
      </c>
      <c r="H18" s="5">
        <v>4095486</v>
      </c>
      <c r="I18" s="4">
        <f t="shared" si="0"/>
        <v>71185</v>
      </c>
      <c r="J18" s="4">
        <f t="shared" si="1"/>
        <v>22019</v>
      </c>
      <c r="K18" s="6" t="s">
        <v>30</v>
      </c>
      <c r="L18" s="4">
        <v>71185</v>
      </c>
      <c r="M18" s="4">
        <v>22019</v>
      </c>
      <c r="N18" s="6"/>
    </row>
    <row r="19" spans="1:14" ht="11.25" outlineLevel="1" x14ac:dyDescent="0.2">
      <c r="A19" s="2"/>
      <c r="B19" s="17" t="s">
        <v>329</v>
      </c>
      <c r="C19" s="10"/>
      <c r="D19" s="2"/>
      <c r="F19" s="2"/>
      <c r="G19" s="5"/>
      <c r="H19" s="5"/>
      <c r="I19" s="4">
        <f>SUBTOTAL(9,I16:I18)</f>
        <v>207515</v>
      </c>
      <c r="J19" s="4">
        <f>SUBTOTAL(9,J16:J18)</f>
        <v>103966</v>
      </c>
      <c r="K19" s="6"/>
      <c r="L19" s="4">
        <f>SUBTOTAL(9,L16:L18)</f>
        <v>207515</v>
      </c>
      <c r="M19" s="4">
        <f>SUBTOTAL(9,M16:M18)</f>
        <v>103966</v>
      </c>
      <c r="N19" s="6"/>
    </row>
    <row r="20" spans="1:14" ht="11.25" outlineLevel="2" x14ac:dyDescent="0.2">
      <c r="A20" s="2" t="s">
        <v>14</v>
      </c>
      <c r="B20" s="2" t="s">
        <v>32</v>
      </c>
      <c r="C20" s="10" t="s">
        <v>197</v>
      </c>
      <c r="D20" s="2" t="s">
        <v>33</v>
      </c>
      <c r="F20" s="2" t="s">
        <v>29</v>
      </c>
      <c r="G20" s="5">
        <v>52709778</v>
      </c>
      <c r="H20" s="5">
        <v>22669894</v>
      </c>
      <c r="I20" s="4">
        <f t="shared" si="0"/>
        <v>144410</v>
      </c>
      <c r="J20" s="4">
        <f t="shared" si="1"/>
        <v>121881</v>
      </c>
      <c r="K20" s="6" t="s">
        <v>33</v>
      </c>
      <c r="L20" s="4">
        <v>144410</v>
      </c>
      <c r="M20" s="4">
        <v>121881</v>
      </c>
      <c r="N20" s="6"/>
    </row>
    <row r="21" spans="1:14" ht="11.25" outlineLevel="2" x14ac:dyDescent="0.2">
      <c r="A21" s="2" t="s">
        <v>14</v>
      </c>
      <c r="B21" s="2" t="s">
        <v>32</v>
      </c>
      <c r="C21" s="10" t="s">
        <v>198</v>
      </c>
      <c r="D21" s="2" t="s">
        <v>34</v>
      </c>
      <c r="F21" s="2" t="s">
        <v>29</v>
      </c>
      <c r="G21" s="5">
        <v>1922263</v>
      </c>
      <c r="H21" s="5">
        <v>1242439</v>
      </c>
      <c r="I21" s="4">
        <f t="shared" si="0"/>
        <v>5266</v>
      </c>
      <c r="J21" s="4">
        <f t="shared" si="1"/>
        <v>6680</v>
      </c>
      <c r="K21" s="6" t="s">
        <v>34</v>
      </c>
      <c r="L21" s="4">
        <v>5266</v>
      </c>
      <c r="M21" s="4">
        <v>6680</v>
      </c>
      <c r="N21" s="6"/>
    </row>
    <row r="22" spans="1:14" ht="11.25" outlineLevel="2" x14ac:dyDescent="0.2">
      <c r="A22" s="2" t="s">
        <v>14</v>
      </c>
      <c r="B22" s="2" t="s">
        <v>32</v>
      </c>
      <c r="C22" s="10" t="s">
        <v>200</v>
      </c>
      <c r="D22" s="2" t="s">
        <v>36</v>
      </c>
      <c r="F22" s="2" t="s">
        <v>29</v>
      </c>
      <c r="G22" s="5">
        <v>105071042</v>
      </c>
      <c r="H22" s="5">
        <v>68440430</v>
      </c>
      <c r="I22" s="4">
        <f t="shared" si="0"/>
        <v>287866</v>
      </c>
      <c r="J22" s="4">
        <f t="shared" si="1"/>
        <v>367959</v>
      </c>
      <c r="K22" s="6" t="s">
        <v>36</v>
      </c>
      <c r="L22" s="4">
        <v>287866</v>
      </c>
      <c r="M22" s="4">
        <v>367959</v>
      </c>
      <c r="N22" s="6"/>
    </row>
    <row r="23" spans="1:14" ht="11.25" outlineLevel="2" x14ac:dyDescent="0.2">
      <c r="A23" s="2" t="s">
        <v>14</v>
      </c>
      <c r="B23" s="2" t="s">
        <v>32</v>
      </c>
      <c r="C23" s="10" t="s">
        <v>199</v>
      </c>
      <c r="D23" s="2" t="s">
        <v>35</v>
      </c>
      <c r="F23" s="2" t="s">
        <v>29</v>
      </c>
      <c r="G23" s="5">
        <v>7015098</v>
      </c>
      <c r="H23" s="5">
        <v>6083403</v>
      </c>
      <c r="I23" s="4">
        <f t="shared" si="0"/>
        <v>19219</v>
      </c>
      <c r="J23" s="4">
        <f t="shared" si="1"/>
        <v>32706</v>
      </c>
      <c r="K23" s="6" t="s">
        <v>35</v>
      </c>
      <c r="L23" s="4">
        <v>19219</v>
      </c>
      <c r="M23" s="4">
        <v>32706</v>
      </c>
      <c r="N23" s="6"/>
    </row>
    <row r="24" spans="1:14" ht="11.25" outlineLevel="1" x14ac:dyDescent="0.2">
      <c r="A24" s="2"/>
      <c r="B24" s="17" t="s">
        <v>330</v>
      </c>
      <c r="C24" s="10"/>
      <c r="D24" s="2"/>
      <c r="F24" s="2"/>
      <c r="G24" s="5"/>
      <c r="H24" s="5"/>
      <c r="I24" s="4">
        <f>SUBTOTAL(9,I20:I23)</f>
        <v>456761</v>
      </c>
      <c r="J24" s="4">
        <f>SUBTOTAL(9,J20:J23)</f>
        <v>529226</v>
      </c>
      <c r="K24" s="6"/>
      <c r="L24" s="4">
        <f>SUBTOTAL(9,L20:L23)</f>
        <v>456761</v>
      </c>
      <c r="M24" s="4">
        <f>SUBTOTAL(9,M20:M23)</f>
        <v>529226</v>
      </c>
      <c r="N24" s="6"/>
    </row>
    <row r="25" spans="1:14" ht="11.25" outlineLevel="2" x14ac:dyDescent="0.2">
      <c r="A25" s="2" t="s">
        <v>38</v>
      </c>
      <c r="B25" s="2" t="s">
        <v>37</v>
      </c>
      <c r="C25" s="10" t="s">
        <v>201</v>
      </c>
      <c r="D25" s="2" t="s">
        <v>39</v>
      </c>
      <c r="G25" s="4"/>
      <c r="H25" s="4"/>
      <c r="I25" s="4">
        <f t="shared" si="0"/>
        <v>0</v>
      </c>
      <c r="J25" s="4">
        <f t="shared" si="1"/>
        <v>0</v>
      </c>
      <c r="K25" s="8"/>
      <c r="L25" s="4"/>
      <c r="M25" s="4"/>
      <c r="N25" s="6"/>
    </row>
    <row r="26" spans="1:14" ht="11.25" outlineLevel="2" x14ac:dyDescent="0.2">
      <c r="A26" s="2" t="s">
        <v>38</v>
      </c>
      <c r="B26" s="2" t="s">
        <v>37</v>
      </c>
      <c r="C26" s="10" t="s">
        <v>202</v>
      </c>
      <c r="D26" s="2" t="s">
        <v>40</v>
      </c>
      <c r="G26" s="4"/>
      <c r="H26" s="4"/>
      <c r="I26" s="4">
        <f t="shared" si="0"/>
        <v>0</v>
      </c>
      <c r="J26" s="4">
        <f t="shared" si="1"/>
        <v>0</v>
      </c>
      <c r="K26" s="8"/>
      <c r="L26" s="4"/>
      <c r="M26" s="4"/>
      <c r="N26" s="6"/>
    </row>
    <row r="27" spans="1:14" ht="11.25" outlineLevel="1" x14ac:dyDescent="0.2">
      <c r="A27" s="2"/>
      <c r="B27" s="17" t="s">
        <v>331</v>
      </c>
      <c r="C27" s="10"/>
      <c r="D27" s="2"/>
      <c r="G27" s="4"/>
      <c r="H27" s="4"/>
      <c r="I27" s="4">
        <f>SUBTOTAL(9,I25:I26)</f>
        <v>0</v>
      </c>
      <c r="J27" s="4">
        <f>SUBTOTAL(9,J25:J26)</f>
        <v>0</v>
      </c>
      <c r="K27" s="8"/>
      <c r="L27" s="4">
        <f>SUBTOTAL(9,L25:L26)</f>
        <v>0</v>
      </c>
      <c r="M27" s="4">
        <f>SUBTOTAL(9,M25:M26)</f>
        <v>0</v>
      </c>
      <c r="N27" s="6"/>
    </row>
    <row r="28" spans="1:14" ht="11.25" outlineLevel="2" x14ac:dyDescent="0.2">
      <c r="A28" s="2" t="s">
        <v>38</v>
      </c>
      <c r="B28" s="2" t="s">
        <v>41</v>
      </c>
      <c r="C28" s="10" t="s">
        <v>205</v>
      </c>
      <c r="D28" s="2" t="s">
        <v>44</v>
      </c>
      <c r="F28" s="2" t="s">
        <v>45</v>
      </c>
      <c r="G28" s="5">
        <v>2430740</v>
      </c>
      <c r="H28" s="5">
        <v>204643</v>
      </c>
      <c r="I28" s="4">
        <f t="shared" si="0"/>
        <v>6660</v>
      </c>
      <c r="J28" s="4">
        <f t="shared" si="1"/>
        <v>1100</v>
      </c>
      <c r="K28" s="6" t="s">
        <v>44</v>
      </c>
      <c r="L28" s="4">
        <v>6660</v>
      </c>
      <c r="M28" s="4">
        <v>1100</v>
      </c>
      <c r="N28" s="6"/>
    </row>
    <row r="29" spans="1:14" ht="11.25" outlineLevel="2" x14ac:dyDescent="0.2">
      <c r="A29" s="2" t="s">
        <v>38</v>
      </c>
      <c r="B29" s="2" t="s">
        <v>41</v>
      </c>
      <c r="C29" s="10" t="s">
        <v>203</v>
      </c>
      <c r="D29" s="2" t="s">
        <v>42</v>
      </c>
      <c r="G29" s="4"/>
      <c r="H29" s="4"/>
      <c r="I29" s="4">
        <f t="shared" si="0"/>
        <v>0</v>
      </c>
      <c r="J29" s="4">
        <f t="shared" si="1"/>
        <v>0</v>
      </c>
      <c r="K29" s="8"/>
      <c r="L29" s="4"/>
      <c r="M29" s="4"/>
      <c r="N29" s="6"/>
    </row>
    <row r="30" spans="1:14" ht="11.25" outlineLevel="2" x14ac:dyDescent="0.2">
      <c r="A30" s="2" t="s">
        <v>38</v>
      </c>
      <c r="B30" s="2" t="s">
        <v>41</v>
      </c>
      <c r="C30" s="10" t="s">
        <v>274</v>
      </c>
      <c r="D30" s="2" t="s">
        <v>124</v>
      </c>
      <c r="F30" s="2" t="s">
        <v>45</v>
      </c>
      <c r="G30" s="5">
        <v>765792</v>
      </c>
      <c r="H30" s="5">
        <v>354573</v>
      </c>
      <c r="I30" s="4">
        <f t="shared" si="0"/>
        <v>2098</v>
      </c>
      <c r="J30" s="4">
        <f t="shared" si="1"/>
        <v>1906</v>
      </c>
      <c r="K30" s="6" t="s">
        <v>124</v>
      </c>
      <c r="L30" s="4">
        <v>2098</v>
      </c>
      <c r="M30" s="4">
        <v>1906</v>
      </c>
      <c r="N30" s="6"/>
    </row>
    <row r="31" spans="1:14" ht="11.25" outlineLevel="2" x14ac:dyDescent="0.2">
      <c r="A31" s="2" t="s">
        <v>8</v>
      </c>
      <c r="B31" s="2" t="s">
        <v>41</v>
      </c>
      <c r="C31" s="10" t="s">
        <v>204</v>
      </c>
      <c r="D31" s="2" t="s">
        <v>43</v>
      </c>
      <c r="G31" s="4"/>
      <c r="H31" s="4"/>
      <c r="I31" s="4">
        <f t="shared" si="0"/>
        <v>0</v>
      </c>
      <c r="J31" s="4">
        <f t="shared" si="1"/>
        <v>0</v>
      </c>
      <c r="K31" s="8"/>
      <c r="L31" s="4"/>
      <c r="M31" s="4"/>
      <c r="N31" s="6"/>
    </row>
    <row r="32" spans="1:14" ht="11.25" outlineLevel="1" x14ac:dyDescent="0.2">
      <c r="A32" s="2"/>
      <c r="B32" s="17" t="s">
        <v>332</v>
      </c>
      <c r="C32" s="10"/>
      <c r="D32" s="2"/>
      <c r="G32" s="4"/>
      <c r="H32" s="4"/>
      <c r="I32" s="4">
        <f>SUBTOTAL(9,I28:I31)</f>
        <v>8758</v>
      </c>
      <c r="J32" s="4">
        <f>SUBTOTAL(9,J28:J31)</f>
        <v>3006</v>
      </c>
      <c r="K32" s="8"/>
      <c r="L32" s="4">
        <f>SUBTOTAL(9,L28:L31)</f>
        <v>8758</v>
      </c>
      <c r="M32" s="4">
        <f>SUBTOTAL(9,M28:M31)</f>
        <v>3006</v>
      </c>
      <c r="N32" s="6"/>
    </row>
    <row r="33" spans="1:14" ht="11.25" outlineLevel="2" x14ac:dyDescent="0.2">
      <c r="A33" s="2" t="s">
        <v>38</v>
      </c>
      <c r="B33" s="2" t="s">
        <v>46</v>
      </c>
      <c r="C33" s="10" t="s">
        <v>210</v>
      </c>
      <c r="D33" s="2" t="s">
        <v>52</v>
      </c>
      <c r="G33" s="4"/>
      <c r="H33" s="4"/>
      <c r="I33" s="4">
        <f t="shared" si="0"/>
        <v>0</v>
      </c>
      <c r="J33" s="4">
        <f t="shared" si="1"/>
        <v>0</v>
      </c>
      <c r="K33" s="8"/>
      <c r="L33" s="4"/>
      <c r="M33" s="4"/>
      <c r="N33" s="6"/>
    </row>
    <row r="34" spans="1:14" ht="11.25" outlineLevel="2" x14ac:dyDescent="0.2">
      <c r="A34" s="2" t="s">
        <v>38</v>
      </c>
      <c r="B34" s="2" t="s">
        <v>46</v>
      </c>
      <c r="C34" s="10" t="s">
        <v>211</v>
      </c>
      <c r="D34" s="2" t="s">
        <v>53</v>
      </c>
      <c r="F34" s="2" t="s">
        <v>50</v>
      </c>
      <c r="G34" s="5">
        <v>21422595</v>
      </c>
      <c r="H34" s="5">
        <v>11099352</v>
      </c>
      <c r="I34" s="4">
        <f t="shared" si="0"/>
        <v>58692</v>
      </c>
      <c r="J34" s="4">
        <f t="shared" si="1"/>
        <v>59674</v>
      </c>
      <c r="K34" s="6" t="s">
        <v>53</v>
      </c>
      <c r="L34" s="4">
        <v>58692</v>
      </c>
      <c r="M34" s="4">
        <v>59674</v>
      </c>
      <c r="N34" s="6"/>
    </row>
    <row r="35" spans="1:14" ht="11.25" outlineLevel="2" x14ac:dyDescent="0.2">
      <c r="A35" s="2" t="s">
        <v>38</v>
      </c>
      <c r="B35" s="2" t="s">
        <v>46</v>
      </c>
      <c r="C35" s="10" t="s">
        <v>209</v>
      </c>
      <c r="D35" s="2" t="s">
        <v>51</v>
      </c>
      <c r="F35" s="2" t="s">
        <v>50</v>
      </c>
      <c r="G35" s="5">
        <v>14208960</v>
      </c>
      <c r="H35" s="5">
        <v>5243124</v>
      </c>
      <c r="I35" s="4">
        <f t="shared" si="0"/>
        <v>38929</v>
      </c>
      <c r="J35" s="4">
        <f t="shared" si="1"/>
        <v>28189</v>
      </c>
      <c r="K35" s="6" t="s">
        <v>51</v>
      </c>
      <c r="L35" s="4">
        <v>38929</v>
      </c>
      <c r="M35" s="4">
        <v>28189</v>
      </c>
      <c r="N35" s="6"/>
    </row>
    <row r="36" spans="1:14" ht="11.25" outlineLevel="2" x14ac:dyDescent="0.2">
      <c r="A36" s="2" t="s">
        <v>38</v>
      </c>
      <c r="B36" s="2" t="s">
        <v>46</v>
      </c>
      <c r="C36" s="10" t="s">
        <v>208</v>
      </c>
      <c r="D36" s="2" t="s">
        <v>49</v>
      </c>
      <c r="F36" s="2" t="s">
        <v>50</v>
      </c>
      <c r="G36" s="5">
        <v>2392522</v>
      </c>
      <c r="H36" s="5">
        <v>1885958</v>
      </c>
      <c r="I36" s="4">
        <f t="shared" si="0"/>
        <v>6555</v>
      </c>
      <c r="J36" s="4">
        <f t="shared" si="1"/>
        <v>10140</v>
      </c>
      <c r="K36" s="6" t="s">
        <v>49</v>
      </c>
      <c r="L36" s="4">
        <v>6555</v>
      </c>
      <c r="M36" s="4">
        <v>10140</v>
      </c>
      <c r="N36" s="6"/>
    </row>
    <row r="37" spans="1:14" ht="11.25" outlineLevel="1" x14ac:dyDescent="0.2">
      <c r="A37" s="2"/>
      <c r="B37" s="17" t="s">
        <v>333</v>
      </c>
      <c r="C37" s="10"/>
      <c r="D37" s="2"/>
      <c r="F37" s="2"/>
      <c r="G37" s="5"/>
      <c r="H37" s="5"/>
      <c r="I37" s="4">
        <f>SUBTOTAL(9,I33:I36)</f>
        <v>104176</v>
      </c>
      <c r="J37" s="4">
        <f>SUBTOTAL(9,J33:J36)</f>
        <v>98003</v>
      </c>
      <c r="K37" s="6"/>
      <c r="L37" s="4">
        <f>SUBTOTAL(9,L33:L36)</f>
        <v>104176</v>
      </c>
      <c r="M37" s="4">
        <f>SUBTOTAL(9,M33:M36)</f>
        <v>98003</v>
      </c>
      <c r="N37" s="6"/>
    </row>
    <row r="38" spans="1:14" ht="11.25" outlineLevel="2" x14ac:dyDescent="0.2">
      <c r="A38" s="2" t="s">
        <v>38</v>
      </c>
      <c r="B38" s="2" t="s">
        <v>85</v>
      </c>
      <c r="C38" s="10" t="s">
        <v>271</v>
      </c>
      <c r="D38" s="2" t="s">
        <v>119</v>
      </c>
      <c r="F38" s="2" t="s">
        <v>50</v>
      </c>
      <c r="G38" s="5">
        <v>149807</v>
      </c>
      <c r="H38" s="5">
        <v>133645</v>
      </c>
      <c r="I38" s="4">
        <f t="shared" si="0"/>
        <v>410</v>
      </c>
      <c r="J38" s="4">
        <f t="shared" si="1"/>
        <v>719</v>
      </c>
      <c r="K38" s="6" t="s">
        <v>119</v>
      </c>
      <c r="L38" s="4">
        <v>410</v>
      </c>
      <c r="M38" s="4">
        <v>719</v>
      </c>
      <c r="N38" s="6"/>
    </row>
    <row r="39" spans="1:14" ht="11.25" outlineLevel="2" x14ac:dyDescent="0.2">
      <c r="A39" s="2" t="s">
        <v>38</v>
      </c>
      <c r="B39" s="2" t="s">
        <v>85</v>
      </c>
      <c r="C39" s="10" t="s">
        <v>235</v>
      </c>
      <c r="D39" s="2" t="s">
        <v>78</v>
      </c>
      <c r="F39" s="2" t="s">
        <v>50</v>
      </c>
      <c r="G39" s="5">
        <v>626880</v>
      </c>
      <c r="H39" s="5">
        <v>330421</v>
      </c>
      <c r="I39" s="4">
        <f t="shared" si="0"/>
        <v>1717</v>
      </c>
      <c r="J39" s="4">
        <f t="shared" si="1"/>
        <v>1776</v>
      </c>
      <c r="K39" s="6" t="s">
        <v>78</v>
      </c>
      <c r="L39" s="4">
        <v>1717</v>
      </c>
      <c r="M39" s="4">
        <v>1776</v>
      </c>
      <c r="N39" s="6"/>
    </row>
    <row r="40" spans="1:14" ht="11.25" outlineLevel="2" x14ac:dyDescent="0.2">
      <c r="A40" s="2" t="s">
        <v>38</v>
      </c>
      <c r="B40" s="2" t="s">
        <v>85</v>
      </c>
      <c r="C40" s="10" t="s">
        <v>228</v>
      </c>
      <c r="D40" s="2" t="s">
        <v>71</v>
      </c>
      <c r="F40" s="2" t="s">
        <v>50</v>
      </c>
      <c r="G40" s="5">
        <v>3966285</v>
      </c>
      <c r="H40" s="5">
        <v>2623681</v>
      </c>
      <c r="I40" s="4">
        <f t="shared" si="0"/>
        <v>10867</v>
      </c>
      <c r="J40" s="4">
        <f t="shared" si="1"/>
        <v>14106</v>
      </c>
      <c r="K40" s="6" t="s">
        <v>71</v>
      </c>
      <c r="L40" s="4">
        <v>10867</v>
      </c>
      <c r="M40" s="4">
        <v>14106</v>
      </c>
      <c r="N40" s="6"/>
    </row>
    <row r="41" spans="1:14" ht="11.25" outlineLevel="2" x14ac:dyDescent="0.2">
      <c r="A41" s="2" t="s">
        <v>38</v>
      </c>
      <c r="B41" s="2" t="s">
        <v>85</v>
      </c>
      <c r="C41" s="10" t="s">
        <v>229</v>
      </c>
      <c r="D41" s="2" t="s">
        <v>72</v>
      </c>
      <c r="F41" s="2" t="s">
        <v>50</v>
      </c>
      <c r="G41" s="5">
        <v>12346440</v>
      </c>
      <c r="H41" s="5">
        <v>5354716</v>
      </c>
      <c r="I41" s="4">
        <f t="shared" ref="I41:I81" si="2">ROUND(G41/365,0)</f>
        <v>33826</v>
      </c>
      <c r="J41" s="4">
        <f t="shared" ref="J41:J81" si="3">ROUND(H41/186,0)</f>
        <v>28789</v>
      </c>
      <c r="K41" s="6" t="s">
        <v>72</v>
      </c>
      <c r="L41" s="4">
        <v>33826</v>
      </c>
      <c r="M41" s="4">
        <v>28789</v>
      </c>
      <c r="N41" s="6"/>
    </row>
    <row r="42" spans="1:14" ht="11.25" outlineLevel="2" x14ac:dyDescent="0.2">
      <c r="A42" s="2" t="s">
        <v>38</v>
      </c>
      <c r="B42" s="2" t="s">
        <v>85</v>
      </c>
      <c r="C42" s="10" t="s">
        <v>261</v>
      </c>
      <c r="D42" s="2" t="s">
        <v>109</v>
      </c>
      <c r="F42" s="2" t="s">
        <v>50</v>
      </c>
      <c r="G42" s="5">
        <v>8910417</v>
      </c>
      <c r="H42" s="5">
        <v>5277396</v>
      </c>
      <c r="I42" s="4">
        <f t="shared" si="2"/>
        <v>24412</v>
      </c>
      <c r="J42" s="4">
        <f t="shared" si="3"/>
        <v>28373</v>
      </c>
      <c r="K42" s="6" t="s">
        <v>109</v>
      </c>
      <c r="L42" s="4">
        <v>24412</v>
      </c>
      <c r="M42" s="4">
        <v>28373</v>
      </c>
      <c r="N42" s="6"/>
    </row>
    <row r="43" spans="1:14" ht="11.25" outlineLevel="2" x14ac:dyDescent="0.2">
      <c r="A43" s="2" t="s">
        <v>38</v>
      </c>
      <c r="B43" s="2" t="s">
        <v>85</v>
      </c>
      <c r="C43" s="10" t="s">
        <v>245</v>
      </c>
      <c r="D43" s="2" t="s">
        <v>90</v>
      </c>
      <c r="F43" s="2" t="s">
        <v>50</v>
      </c>
      <c r="G43" s="5">
        <v>17055116</v>
      </c>
      <c r="H43" s="5">
        <v>5101374</v>
      </c>
      <c r="I43" s="4">
        <f t="shared" si="2"/>
        <v>46726</v>
      </c>
      <c r="J43" s="4">
        <f t="shared" si="3"/>
        <v>27427</v>
      </c>
      <c r="K43" s="6" t="s">
        <v>90</v>
      </c>
      <c r="L43" s="4">
        <v>46726</v>
      </c>
      <c r="M43" s="4">
        <v>27427</v>
      </c>
      <c r="N43" s="6"/>
    </row>
    <row r="44" spans="1:14" ht="11.25" outlineLevel="2" x14ac:dyDescent="0.2">
      <c r="A44" s="2" t="s">
        <v>38</v>
      </c>
      <c r="B44" s="2" t="s">
        <v>85</v>
      </c>
      <c r="C44" s="10" t="s">
        <v>222</v>
      </c>
      <c r="D44" s="2" t="s">
        <v>65</v>
      </c>
      <c r="F44" s="2" t="s">
        <v>50</v>
      </c>
      <c r="G44" s="5">
        <v>917600</v>
      </c>
      <c r="H44" s="5">
        <v>478748</v>
      </c>
      <c r="I44" s="4">
        <f t="shared" si="2"/>
        <v>2514</v>
      </c>
      <c r="J44" s="4">
        <f t="shared" si="3"/>
        <v>2574</v>
      </c>
      <c r="K44" s="6" t="s">
        <v>65</v>
      </c>
      <c r="L44" s="4">
        <v>2514</v>
      </c>
      <c r="M44" s="4">
        <v>2574</v>
      </c>
      <c r="N44" s="6"/>
    </row>
    <row r="45" spans="1:14" ht="11.25" outlineLevel="2" x14ac:dyDescent="0.2">
      <c r="A45" s="2" t="s">
        <v>38</v>
      </c>
      <c r="B45" s="2" t="s">
        <v>85</v>
      </c>
      <c r="C45" s="10" t="s">
        <v>243</v>
      </c>
      <c r="D45" s="2" t="s">
        <v>88</v>
      </c>
      <c r="F45" s="2" t="s">
        <v>50</v>
      </c>
      <c r="G45" s="5">
        <v>73920</v>
      </c>
      <c r="H45" s="5">
        <v>417080</v>
      </c>
      <c r="I45" s="4">
        <f t="shared" si="2"/>
        <v>203</v>
      </c>
      <c r="J45" s="4">
        <f t="shared" si="3"/>
        <v>2242</v>
      </c>
      <c r="K45" s="6" t="s">
        <v>88</v>
      </c>
      <c r="L45" s="4">
        <v>203</v>
      </c>
      <c r="M45" s="4">
        <v>2242</v>
      </c>
      <c r="N45" s="6"/>
    </row>
    <row r="46" spans="1:14" ht="11.25" outlineLevel="2" x14ac:dyDescent="0.2">
      <c r="A46" s="2" t="s">
        <v>38</v>
      </c>
      <c r="B46" s="2" t="s">
        <v>85</v>
      </c>
      <c r="C46" s="10" t="s">
        <v>225</v>
      </c>
      <c r="D46" s="2" t="s">
        <v>68</v>
      </c>
      <c r="G46" s="4"/>
      <c r="H46" s="4"/>
      <c r="I46" s="4">
        <f t="shared" si="2"/>
        <v>0</v>
      </c>
      <c r="J46" s="4">
        <f t="shared" si="3"/>
        <v>0</v>
      </c>
      <c r="K46" s="8"/>
      <c r="L46" s="4"/>
      <c r="M46" s="4"/>
      <c r="N46" s="6"/>
    </row>
    <row r="47" spans="1:14" ht="11.25" outlineLevel="2" x14ac:dyDescent="0.2">
      <c r="A47" s="2" t="s">
        <v>38</v>
      </c>
      <c r="B47" s="2" t="s">
        <v>85</v>
      </c>
      <c r="C47" s="10" t="s">
        <v>218</v>
      </c>
      <c r="D47" s="2" t="s">
        <v>61</v>
      </c>
      <c r="F47" s="2" t="s">
        <v>50</v>
      </c>
      <c r="G47" s="5">
        <v>754493</v>
      </c>
      <c r="H47" s="5">
        <v>605396</v>
      </c>
      <c r="I47" s="4">
        <f t="shared" si="2"/>
        <v>2067</v>
      </c>
      <c r="J47" s="4">
        <f t="shared" si="3"/>
        <v>3255</v>
      </c>
      <c r="K47" s="6" t="s">
        <v>61</v>
      </c>
      <c r="L47" s="4">
        <v>2067</v>
      </c>
      <c r="M47" s="4">
        <v>3255</v>
      </c>
      <c r="N47" s="6"/>
    </row>
    <row r="48" spans="1:14" ht="11.25" outlineLevel="2" x14ac:dyDescent="0.2">
      <c r="A48" s="2" t="s">
        <v>38</v>
      </c>
      <c r="B48" s="2" t="s">
        <v>85</v>
      </c>
      <c r="C48" s="10" t="s">
        <v>246</v>
      </c>
      <c r="D48" s="2" t="s">
        <v>91</v>
      </c>
      <c r="G48" s="4"/>
      <c r="H48" s="4"/>
      <c r="I48" s="4">
        <f t="shared" si="2"/>
        <v>0</v>
      </c>
      <c r="J48" s="4">
        <f t="shared" si="3"/>
        <v>0</v>
      </c>
      <c r="K48" s="8"/>
      <c r="L48" s="4"/>
      <c r="M48" s="4"/>
      <c r="N48" s="6"/>
    </row>
    <row r="49" spans="1:14" ht="11.25" outlineLevel="2" x14ac:dyDescent="0.2">
      <c r="A49" s="2" t="s">
        <v>38</v>
      </c>
      <c r="B49" s="2" t="s">
        <v>85</v>
      </c>
      <c r="C49" s="10" t="s">
        <v>239</v>
      </c>
      <c r="D49" s="2" t="s">
        <v>83</v>
      </c>
      <c r="F49" s="2" t="s">
        <v>50</v>
      </c>
      <c r="G49" s="5">
        <v>2080285</v>
      </c>
      <c r="H49" s="5">
        <v>1099352</v>
      </c>
      <c r="I49" s="4">
        <f t="shared" si="2"/>
        <v>5699</v>
      </c>
      <c r="J49" s="4">
        <f t="shared" si="3"/>
        <v>5910</v>
      </c>
      <c r="K49" s="6" t="s">
        <v>83</v>
      </c>
      <c r="L49" s="4">
        <v>5699</v>
      </c>
      <c r="M49" s="4">
        <v>5910</v>
      </c>
      <c r="N49" s="6"/>
    </row>
    <row r="50" spans="1:14" ht="11.25" outlineLevel="2" x14ac:dyDescent="0.2">
      <c r="A50" s="2" t="s">
        <v>38</v>
      </c>
      <c r="B50" s="2" t="s">
        <v>85</v>
      </c>
      <c r="C50" s="10" t="s">
        <v>247</v>
      </c>
      <c r="D50" s="2" t="s">
        <v>92</v>
      </c>
      <c r="F50" s="2" t="s">
        <v>50</v>
      </c>
      <c r="G50" s="5">
        <v>5164702</v>
      </c>
      <c r="H50" s="5">
        <v>2213381</v>
      </c>
      <c r="I50" s="4">
        <f t="shared" si="2"/>
        <v>14150</v>
      </c>
      <c r="J50" s="4">
        <f t="shared" si="3"/>
        <v>11900</v>
      </c>
      <c r="K50" s="6" t="s">
        <v>92</v>
      </c>
      <c r="L50" s="4">
        <v>14150</v>
      </c>
      <c r="M50" s="4">
        <v>11900</v>
      </c>
      <c r="N50" s="6"/>
    </row>
    <row r="51" spans="1:14" ht="11.25" outlineLevel="2" x14ac:dyDescent="0.2">
      <c r="A51" s="2" t="s">
        <v>38</v>
      </c>
      <c r="B51" s="2" t="s">
        <v>85</v>
      </c>
      <c r="C51" s="10" t="s">
        <v>241</v>
      </c>
      <c r="D51" s="2" t="s">
        <v>86</v>
      </c>
      <c r="G51" s="4"/>
      <c r="H51" s="4"/>
      <c r="I51" s="4">
        <f t="shared" si="2"/>
        <v>0</v>
      </c>
      <c r="J51" s="4">
        <f t="shared" si="3"/>
        <v>0</v>
      </c>
      <c r="K51" s="8"/>
      <c r="L51" s="4"/>
      <c r="M51" s="4"/>
      <c r="N51" s="6"/>
    </row>
    <row r="52" spans="1:14" ht="11.25" outlineLevel="2" x14ac:dyDescent="0.2">
      <c r="A52" s="2" t="s">
        <v>38</v>
      </c>
      <c r="B52" s="2" t="s">
        <v>85</v>
      </c>
      <c r="C52" s="10" t="s">
        <v>240</v>
      </c>
      <c r="D52" s="2" t="s">
        <v>84</v>
      </c>
      <c r="G52" s="4"/>
      <c r="H52" s="4"/>
      <c r="I52" s="4">
        <f t="shared" si="2"/>
        <v>0</v>
      </c>
      <c r="J52" s="4">
        <f t="shared" si="3"/>
        <v>0</v>
      </c>
      <c r="K52" s="9"/>
      <c r="L52" s="4"/>
      <c r="M52" s="4"/>
      <c r="N52" s="6"/>
    </row>
    <row r="53" spans="1:14" ht="11.25" outlineLevel="1" x14ac:dyDescent="0.2">
      <c r="A53" s="2"/>
      <c r="B53" s="17" t="s">
        <v>334</v>
      </c>
      <c r="C53" s="10"/>
      <c r="D53" s="2"/>
      <c r="G53" s="4"/>
      <c r="H53" s="4"/>
      <c r="I53" s="4">
        <f>SUBTOTAL(9,I38:I52)</f>
        <v>142591</v>
      </c>
      <c r="J53" s="4">
        <f>SUBTOTAL(9,J38:J52)</f>
        <v>127071</v>
      </c>
      <c r="K53" s="9"/>
      <c r="L53" s="4">
        <f>SUBTOTAL(9,L38:L52)</f>
        <v>142591</v>
      </c>
      <c r="M53" s="4">
        <f>SUBTOTAL(9,M38:M52)</f>
        <v>127071</v>
      </c>
      <c r="N53" s="6"/>
    </row>
    <row r="54" spans="1:14" ht="11.25" outlineLevel="2" x14ac:dyDescent="0.2">
      <c r="A54" s="2" t="s">
        <v>14</v>
      </c>
      <c r="B54" s="2" t="s">
        <v>318</v>
      </c>
      <c r="C54" s="10" t="s">
        <v>184</v>
      </c>
      <c r="D54" s="2" t="s">
        <v>17</v>
      </c>
      <c r="G54" s="4"/>
      <c r="H54" s="4"/>
      <c r="I54" s="4">
        <f t="shared" si="2"/>
        <v>0</v>
      </c>
      <c r="J54" s="4">
        <f t="shared" si="3"/>
        <v>0</v>
      </c>
      <c r="K54" s="8"/>
      <c r="L54" s="4"/>
      <c r="M54" s="4"/>
      <c r="N54" s="6"/>
    </row>
    <row r="55" spans="1:14" ht="11.25" outlineLevel="2" x14ac:dyDescent="0.2">
      <c r="A55" s="2" t="s">
        <v>14</v>
      </c>
      <c r="B55" s="2" t="s">
        <v>318</v>
      </c>
      <c r="C55" s="10" t="s">
        <v>189</v>
      </c>
      <c r="D55" s="2" t="s">
        <v>22</v>
      </c>
      <c r="F55" s="2" t="s">
        <v>16</v>
      </c>
      <c r="G55" s="4"/>
      <c r="H55" s="5">
        <v>1017</v>
      </c>
      <c r="I55" s="4">
        <f t="shared" si="2"/>
        <v>0</v>
      </c>
      <c r="J55" s="4">
        <f t="shared" si="3"/>
        <v>5</v>
      </c>
      <c r="K55" s="6" t="s">
        <v>22</v>
      </c>
      <c r="L55" s="4">
        <v>0</v>
      </c>
      <c r="M55" s="4">
        <v>5</v>
      </c>
      <c r="N55" s="6"/>
    </row>
    <row r="56" spans="1:14" ht="11.25" outlineLevel="1" x14ac:dyDescent="0.2">
      <c r="A56" s="2"/>
      <c r="B56" s="17" t="s">
        <v>335</v>
      </c>
      <c r="C56" s="10"/>
      <c r="D56" s="2"/>
      <c r="F56" s="2"/>
      <c r="G56" s="4"/>
      <c r="H56" s="5"/>
      <c r="I56" s="4">
        <f>SUBTOTAL(9,I54:I55)</f>
        <v>0</v>
      </c>
      <c r="J56" s="4">
        <f>SUBTOTAL(9,J54:J55)</f>
        <v>5</v>
      </c>
      <c r="K56" s="6"/>
      <c r="L56" s="4">
        <f>SUBTOTAL(9,L54:L55)</f>
        <v>0</v>
      </c>
      <c r="M56" s="4">
        <f>SUBTOTAL(9,M54:M55)</f>
        <v>5</v>
      </c>
      <c r="N56" s="6"/>
    </row>
    <row r="57" spans="1:14" ht="11.25" outlineLevel="2" x14ac:dyDescent="0.2">
      <c r="A57" s="2" t="s">
        <v>38</v>
      </c>
      <c r="B57" s="2" t="s">
        <v>93</v>
      </c>
      <c r="C57" s="10" t="s">
        <v>249</v>
      </c>
      <c r="D57" s="2" t="s">
        <v>95</v>
      </c>
      <c r="G57" s="5">
        <v>35247</v>
      </c>
      <c r="H57" s="4"/>
      <c r="I57" s="4">
        <f t="shared" si="2"/>
        <v>97</v>
      </c>
      <c r="J57" s="4">
        <f t="shared" si="3"/>
        <v>0</v>
      </c>
      <c r="K57" s="6" t="s">
        <v>95</v>
      </c>
      <c r="L57" s="4">
        <v>97</v>
      </c>
      <c r="M57" s="4">
        <v>0</v>
      </c>
      <c r="N57" s="6"/>
    </row>
    <row r="58" spans="1:14" ht="11.25" outlineLevel="2" x14ac:dyDescent="0.2">
      <c r="A58" s="2" t="s">
        <v>38</v>
      </c>
      <c r="B58" s="2" t="s">
        <v>93</v>
      </c>
      <c r="C58" s="10" t="s">
        <v>250</v>
      </c>
      <c r="D58" s="2" t="s">
        <v>96</v>
      </c>
      <c r="F58" s="2" t="s">
        <v>50</v>
      </c>
      <c r="G58" s="5">
        <v>11799361</v>
      </c>
      <c r="H58" s="5">
        <v>6158581</v>
      </c>
      <c r="I58" s="4">
        <f t="shared" si="2"/>
        <v>32327</v>
      </c>
      <c r="J58" s="4">
        <f t="shared" si="3"/>
        <v>33111</v>
      </c>
      <c r="K58" s="6" t="s">
        <v>96</v>
      </c>
      <c r="L58" s="4">
        <v>32327</v>
      </c>
      <c r="M58" s="4">
        <v>33111</v>
      </c>
      <c r="N58" s="6"/>
    </row>
    <row r="59" spans="1:14" ht="11.25" outlineLevel="2" x14ac:dyDescent="0.2">
      <c r="A59" s="2" t="s">
        <v>38</v>
      </c>
      <c r="B59" s="2" t="s">
        <v>93</v>
      </c>
      <c r="C59" s="10" t="s">
        <v>242</v>
      </c>
      <c r="D59" s="2" t="s">
        <v>87</v>
      </c>
      <c r="F59" s="2" t="s">
        <v>50</v>
      </c>
      <c r="G59" s="5">
        <v>10548664</v>
      </c>
      <c r="H59" s="5">
        <v>5224219</v>
      </c>
      <c r="I59" s="4">
        <f t="shared" si="2"/>
        <v>28900</v>
      </c>
      <c r="J59" s="4">
        <f t="shared" si="3"/>
        <v>28087</v>
      </c>
      <c r="K59" s="6" t="s">
        <v>87</v>
      </c>
      <c r="L59" s="4">
        <v>28900</v>
      </c>
      <c r="M59" s="4">
        <v>28087</v>
      </c>
      <c r="N59" s="6"/>
    </row>
    <row r="60" spans="1:14" ht="11.25" outlineLevel="2" x14ac:dyDescent="0.2">
      <c r="A60" s="2" t="s">
        <v>38</v>
      </c>
      <c r="B60" s="2" t="s">
        <v>93</v>
      </c>
      <c r="C60" s="10" t="s">
        <v>252</v>
      </c>
      <c r="D60" s="2" t="s">
        <v>98</v>
      </c>
      <c r="G60" s="4"/>
      <c r="H60" s="4"/>
      <c r="I60" s="4">
        <f t="shared" si="2"/>
        <v>0</v>
      </c>
      <c r="J60" s="4">
        <f t="shared" si="3"/>
        <v>0</v>
      </c>
      <c r="K60" s="8"/>
      <c r="L60" s="4"/>
      <c r="M60" s="4"/>
      <c r="N60" s="6"/>
    </row>
    <row r="61" spans="1:14" ht="11.25" outlineLevel="2" x14ac:dyDescent="0.2">
      <c r="A61" s="2" t="s">
        <v>38</v>
      </c>
      <c r="B61" s="2" t="s">
        <v>93</v>
      </c>
      <c r="C61" s="10" t="s">
        <v>251</v>
      </c>
      <c r="D61" s="2" t="s">
        <v>97</v>
      </c>
      <c r="F61" s="2" t="s">
        <v>50</v>
      </c>
      <c r="G61" s="5">
        <v>3139771</v>
      </c>
      <c r="H61" s="5">
        <v>1879461</v>
      </c>
      <c r="I61" s="4">
        <f t="shared" si="2"/>
        <v>8602</v>
      </c>
      <c r="J61" s="4">
        <f t="shared" si="3"/>
        <v>10105</v>
      </c>
      <c r="K61" s="6" t="s">
        <v>97</v>
      </c>
      <c r="L61" s="4">
        <v>8602</v>
      </c>
      <c r="M61" s="4">
        <v>10105</v>
      </c>
      <c r="N61" s="6"/>
    </row>
    <row r="62" spans="1:14" ht="11.25" outlineLevel="2" x14ac:dyDescent="0.2">
      <c r="A62" s="2" t="s">
        <v>38</v>
      </c>
      <c r="B62" s="2" t="s">
        <v>93</v>
      </c>
      <c r="C62" s="10" t="s">
        <v>248</v>
      </c>
      <c r="D62" s="2" t="s">
        <v>94</v>
      </c>
      <c r="G62" s="5">
        <v>31000</v>
      </c>
      <c r="H62" s="4"/>
      <c r="I62" s="4">
        <f t="shared" si="2"/>
        <v>85</v>
      </c>
      <c r="J62" s="4">
        <f t="shared" si="3"/>
        <v>0</v>
      </c>
      <c r="K62" s="6" t="s">
        <v>94</v>
      </c>
      <c r="L62" s="4">
        <v>85</v>
      </c>
      <c r="M62" s="4">
        <v>0</v>
      </c>
      <c r="N62" s="6"/>
    </row>
    <row r="63" spans="1:14" ht="11.25" outlineLevel="2" x14ac:dyDescent="0.2">
      <c r="A63" s="2" t="s">
        <v>38</v>
      </c>
      <c r="B63" s="2" t="s">
        <v>93</v>
      </c>
      <c r="C63" s="10" t="s">
        <v>253</v>
      </c>
      <c r="D63" s="2" t="s">
        <v>99</v>
      </c>
      <c r="F63" s="2" t="s">
        <v>50</v>
      </c>
      <c r="G63" s="5">
        <v>533968</v>
      </c>
      <c r="H63" s="5">
        <v>779867</v>
      </c>
      <c r="I63" s="4">
        <f t="shared" si="2"/>
        <v>1463</v>
      </c>
      <c r="J63" s="4">
        <f t="shared" si="3"/>
        <v>4193</v>
      </c>
      <c r="K63" s="6" t="s">
        <v>99</v>
      </c>
      <c r="L63" s="4">
        <v>1463</v>
      </c>
      <c r="M63" s="4">
        <v>4193</v>
      </c>
      <c r="N63" s="6"/>
    </row>
    <row r="64" spans="1:14" ht="11.25" outlineLevel="2" x14ac:dyDescent="0.2">
      <c r="A64" s="2" t="s">
        <v>38</v>
      </c>
      <c r="B64" s="2" t="s">
        <v>93</v>
      </c>
      <c r="C64" s="10" t="s">
        <v>254</v>
      </c>
      <c r="D64" s="2" t="s">
        <v>100</v>
      </c>
      <c r="G64" s="4"/>
      <c r="H64" s="4"/>
      <c r="I64" s="4">
        <f t="shared" si="2"/>
        <v>0</v>
      </c>
      <c r="J64" s="4">
        <f t="shared" si="3"/>
        <v>0</v>
      </c>
      <c r="K64" s="9">
        <f>SUM(J58:J63)</f>
        <v>75496</v>
      </c>
      <c r="L64" s="4"/>
      <c r="M64" s="4"/>
      <c r="N64" s="6"/>
    </row>
    <row r="65" spans="1:14" ht="11.25" outlineLevel="1" x14ac:dyDescent="0.2">
      <c r="A65" s="2"/>
      <c r="B65" s="17" t="s">
        <v>336</v>
      </c>
      <c r="C65" s="10"/>
      <c r="D65" s="2"/>
      <c r="G65" s="4"/>
      <c r="H65" s="4"/>
      <c r="I65" s="4">
        <f>SUBTOTAL(9,I57:I64)</f>
        <v>71474</v>
      </c>
      <c r="J65" s="4">
        <f>SUBTOTAL(9,J57:J64)</f>
        <v>75496</v>
      </c>
      <c r="K65" s="9"/>
      <c r="L65" s="4">
        <f>SUBTOTAL(9,L57:L64)</f>
        <v>71474</v>
      </c>
      <c r="M65" s="4">
        <f>SUBTOTAL(9,M57:M64)</f>
        <v>75496</v>
      </c>
      <c r="N65" s="6"/>
    </row>
    <row r="66" spans="1:14" ht="11.25" outlineLevel="2" x14ac:dyDescent="0.2">
      <c r="A66" s="2" t="s">
        <v>38</v>
      </c>
      <c r="B66" s="2" t="s">
        <v>319</v>
      </c>
      <c r="C66" s="10" t="s">
        <v>206</v>
      </c>
      <c r="D66" s="2" t="s">
        <v>47</v>
      </c>
      <c r="G66" s="4"/>
      <c r="H66" s="4"/>
      <c r="I66" s="4">
        <f t="shared" si="2"/>
        <v>0</v>
      </c>
      <c r="J66" s="4">
        <f t="shared" si="3"/>
        <v>0</v>
      </c>
      <c r="K66" s="8"/>
      <c r="L66" s="4"/>
      <c r="M66" s="4"/>
      <c r="N66" s="6"/>
    </row>
    <row r="67" spans="1:14" ht="11.25" outlineLevel="2" x14ac:dyDescent="0.2">
      <c r="A67" s="2" t="s">
        <v>38</v>
      </c>
      <c r="B67" s="2" t="s">
        <v>319</v>
      </c>
      <c r="C67" s="10" t="s">
        <v>212</v>
      </c>
      <c r="D67" s="2" t="s">
        <v>54</v>
      </c>
      <c r="G67" s="5">
        <v>81</v>
      </c>
      <c r="H67" s="4"/>
      <c r="I67" s="4">
        <f t="shared" si="2"/>
        <v>0</v>
      </c>
      <c r="J67" s="4">
        <f t="shared" si="3"/>
        <v>0</v>
      </c>
      <c r="K67" s="8"/>
      <c r="L67" s="4"/>
      <c r="M67" s="4"/>
      <c r="N67" s="6"/>
    </row>
    <row r="68" spans="1:14" ht="11.25" outlineLevel="2" x14ac:dyDescent="0.2">
      <c r="A68" s="2" t="s">
        <v>38</v>
      </c>
      <c r="B68" s="2" t="s">
        <v>319</v>
      </c>
      <c r="C68" s="10" t="s">
        <v>213</v>
      </c>
      <c r="D68" s="2" t="s">
        <v>55</v>
      </c>
      <c r="F68" s="2" t="s">
        <v>50</v>
      </c>
      <c r="G68" s="5">
        <v>10720172</v>
      </c>
      <c r="H68" s="5">
        <v>6038228</v>
      </c>
      <c r="I68" s="4">
        <f t="shared" si="2"/>
        <v>29370</v>
      </c>
      <c r="J68" s="4">
        <f t="shared" si="3"/>
        <v>32464</v>
      </c>
      <c r="K68" s="6" t="s">
        <v>55</v>
      </c>
      <c r="L68" s="4">
        <v>29370</v>
      </c>
      <c r="M68" s="4">
        <v>32464</v>
      </c>
      <c r="N68" s="6"/>
    </row>
    <row r="69" spans="1:14" ht="11.25" outlineLevel="2" x14ac:dyDescent="0.2">
      <c r="A69" s="2" t="s">
        <v>38</v>
      </c>
      <c r="B69" s="2" t="s">
        <v>319</v>
      </c>
      <c r="C69" s="10" t="s">
        <v>214</v>
      </c>
      <c r="D69" s="2" t="s">
        <v>56</v>
      </c>
      <c r="F69" s="2" t="s">
        <v>50</v>
      </c>
      <c r="G69" s="5">
        <v>18052196</v>
      </c>
      <c r="H69" s="5">
        <v>9385061</v>
      </c>
      <c r="I69" s="4">
        <f t="shared" si="2"/>
        <v>49458</v>
      </c>
      <c r="J69" s="4">
        <f t="shared" si="3"/>
        <v>50457</v>
      </c>
      <c r="K69" s="6" t="s">
        <v>56</v>
      </c>
      <c r="L69" s="4">
        <v>49458</v>
      </c>
      <c r="M69" s="4">
        <v>50457</v>
      </c>
      <c r="N69" s="6"/>
    </row>
    <row r="70" spans="1:14" ht="11.25" outlineLevel="1" x14ac:dyDescent="0.2">
      <c r="A70" s="2"/>
      <c r="B70" s="17" t="s">
        <v>337</v>
      </c>
      <c r="C70" s="10"/>
      <c r="D70" s="2"/>
      <c r="F70" s="2"/>
      <c r="G70" s="5"/>
      <c r="H70" s="5"/>
      <c r="I70" s="4">
        <f>SUBTOTAL(9,I66:I69)</f>
        <v>78828</v>
      </c>
      <c r="J70" s="4">
        <f>SUBTOTAL(9,J66:J69)</f>
        <v>82921</v>
      </c>
      <c r="K70" s="6"/>
      <c r="L70" s="4">
        <f>SUBTOTAL(9,L66:L69)</f>
        <v>78828</v>
      </c>
      <c r="M70" s="4">
        <f>SUBTOTAL(9,M66:M69)</f>
        <v>82921</v>
      </c>
      <c r="N70" s="6"/>
    </row>
    <row r="71" spans="1:14" ht="11.25" outlineLevel="2" x14ac:dyDescent="0.2">
      <c r="A71" s="2" t="s">
        <v>38</v>
      </c>
      <c r="B71" s="2" t="s">
        <v>101</v>
      </c>
      <c r="C71" s="10" t="s">
        <v>255</v>
      </c>
      <c r="D71" s="2" t="s">
        <v>102</v>
      </c>
      <c r="F71" s="2" t="s">
        <v>50</v>
      </c>
      <c r="G71" s="5">
        <v>547055</v>
      </c>
      <c r="H71" s="5">
        <v>124320</v>
      </c>
      <c r="I71" s="4">
        <f t="shared" si="2"/>
        <v>1499</v>
      </c>
      <c r="J71" s="4">
        <f t="shared" si="3"/>
        <v>668</v>
      </c>
      <c r="K71" s="6" t="s">
        <v>102</v>
      </c>
      <c r="L71" s="4">
        <v>1499</v>
      </c>
      <c r="M71" s="4">
        <v>668</v>
      </c>
      <c r="N71" s="6"/>
    </row>
    <row r="72" spans="1:14" ht="11.25" outlineLevel="2" x14ac:dyDescent="0.2">
      <c r="A72" s="2" t="s">
        <v>38</v>
      </c>
      <c r="B72" s="2" t="s">
        <v>101</v>
      </c>
      <c r="C72" s="10" t="s">
        <v>256</v>
      </c>
      <c r="D72" s="2" t="s">
        <v>103</v>
      </c>
      <c r="F72" s="2" t="s">
        <v>50</v>
      </c>
      <c r="G72" s="5">
        <v>15598</v>
      </c>
      <c r="H72" s="5">
        <v>2633</v>
      </c>
      <c r="I72" s="4">
        <f t="shared" si="2"/>
        <v>43</v>
      </c>
      <c r="J72" s="4">
        <f t="shared" si="3"/>
        <v>14</v>
      </c>
      <c r="K72" s="6" t="s">
        <v>103</v>
      </c>
      <c r="L72" s="4">
        <v>43</v>
      </c>
      <c r="M72" s="4">
        <v>14</v>
      </c>
      <c r="N72" s="6"/>
    </row>
    <row r="73" spans="1:14" ht="11.25" outlineLevel="2" x14ac:dyDescent="0.2">
      <c r="A73" s="2" t="s">
        <v>38</v>
      </c>
      <c r="B73" s="2" t="s">
        <v>101</v>
      </c>
      <c r="C73" s="10" t="s">
        <v>258</v>
      </c>
      <c r="D73" s="2" t="s">
        <v>105</v>
      </c>
      <c r="G73" s="4"/>
      <c r="H73" s="4"/>
      <c r="I73" s="4">
        <f t="shared" si="2"/>
        <v>0</v>
      </c>
      <c r="J73" s="4">
        <f t="shared" si="3"/>
        <v>0</v>
      </c>
      <c r="K73" s="8"/>
      <c r="L73" s="4"/>
      <c r="M73" s="4"/>
      <c r="N73" s="6"/>
    </row>
    <row r="74" spans="1:14" ht="11.25" outlineLevel="2" x14ac:dyDescent="0.2">
      <c r="A74" s="2" t="s">
        <v>38</v>
      </c>
      <c r="B74" s="2" t="s">
        <v>101</v>
      </c>
      <c r="C74" s="10" t="s">
        <v>207</v>
      </c>
      <c r="D74" s="2" t="s">
        <v>48</v>
      </c>
      <c r="G74" s="4"/>
      <c r="H74" s="4"/>
      <c r="I74" s="4">
        <f t="shared" si="2"/>
        <v>0</v>
      </c>
      <c r="J74" s="4">
        <f t="shared" si="3"/>
        <v>0</v>
      </c>
      <c r="K74" s="8"/>
      <c r="L74" s="4"/>
      <c r="M74" s="4"/>
      <c r="N74" s="6"/>
    </row>
    <row r="75" spans="1:14" ht="11.25" outlineLevel="2" x14ac:dyDescent="0.2">
      <c r="A75" s="2" t="s">
        <v>38</v>
      </c>
      <c r="B75" s="2" t="s">
        <v>101</v>
      </c>
      <c r="C75" s="10" t="s">
        <v>259</v>
      </c>
      <c r="D75" s="2" t="s">
        <v>106</v>
      </c>
      <c r="F75" s="2" t="s">
        <v>50</v>
      </c>
      <c r="G75" s="5">
        <v>5087162</v>
      </c>
      <c r="H75" s="5">
        <v>5609728</v>
      </c>
      <c r="I75" s="4">
        <f t="shared" si="2"/>
        <v>13937</v>
      </c>
      <c r="J75" s="4">
        <f t="shared" si="3"/>
        <v>30160</v>
      </c>
      <c r="K75" s="6" t="s">
        <v>106</v>
      </c>
      <c r="L75" s="4">
        <v>13937</v>
      </c>
      <c r="M75" s="4">
        <v>30160</v>
      </c>
      <c r="N75" s="6"/>
    </row>
    <row r="76" spans="1:14" ht="11.25" outlineLevel="2" x14ac:dyDescent="0.2">
      <c r="A76" s="2" t="s">
        <v>38</v>
      </c>
      <c r="B76" s="2" t="s">
        <v>101</v>
      </c>
      <c r="C76" s="10" t="s">
        <v>260</v>
      </c>
      <c r="D76" s="2" t="s">
        <v>107</v>
      </c>
      <c r="G76" s="4"/>
      <c r="H76" s="4"/>
      <c r="I76" s="4">
        <f t="shared" si="2"/>
        <v>0</v>
      </c>
      <c r="J76" s="4">
        <f t="shared" si="3"/>
        <v>0</v>
      </c>
      <c r="K76" s="8"/>
      <c r="L76" s="4"/>
      <c r="M76" s="4"/>
      <c r="N76" s="6"/>
    </row>
    <row r="77" spans="1:14" ht="21.75" outlineLevel="2" x14ac:dyDescent="0.2">
      <c r="A77" s="2" t="s">
        <v>38</v>
      </c>
      <c r="B77" s="2" t="s">
        <v>101</v>
      </c>
      <c r="C77" s="16" t="s">
        <v>316</v>
      </c>
      <c r="D77" s="2" t="s">
        <v>108</v>
      </c>
      <c r="F77" s="2" t="s">
        <v>50</v>
      </c>
      <c r="G77" s="4"/>
      <c r="H77" s="5">
        <v>81607</v>
      </c>
      <c r="I77" s="4">
        <f t="shared" si="2"/>
        <v>0</v>
      </c>
      <c r="J77" s="4">
        <f t="shared" si="3"/>
        <v>439</v>
      </c>
      <c r="K77" s="6" t="s">
        <v>108</v>
      </c>
      <c r="L77" s="4">
        <v>0</v>
      </c>
      <c r="M77" s="4">
        <v>439</v>
      </c>
      <c r="N77" s="6"/>
    </row>
    <row r="78" spans="1:14" ht="11.25" outlineLevel="2" x14ac:dyDescent="0.2">
      <c r="A78" s="2" t="s">
        <v>38</v>
      </c>
      <c r="B78" s="2" t="s">
        <v>101</v>
      </c>
      <c r="C78" s="10" t="s">
        <v>257</v>
      </c>
      <c r="D78" s="2" t="s">
        <v>104</v>
      </c>
      <c r="F78" s="2" t="s">
        <v>50</v>
      </c>
      <c r="G78" s="5">
        <v>423792</v>
      </c>
      <c r="H78" s="5">
        <v>438278</v>
      </c>
      <c r="I78" s="4">
        <f t="shared" si="2"/>
        <v>1161</v>
      </c>
      <c r="J78" s="4">
        <f t="shared" si="3"/>
        <v>2356</v>
      </c>
      <c r="K78" s="6" t="s">
        <v>104</v>
      </c>
      <c r="L78" s="4">
        <v>1161</v>
      </c>
      <c r="M78" s="4">
        <v>2356</v>
      </c>
      <c r="N78" s="6"/>
    </row>
    <row r="79" spans="1:14" ht="11.25" outlineLevel="2" x14ac:dyDescent="0.2">
      <c r="A79" s="2" t="s">
        <v>38</v>
      </c>
      <c r="B79" s="2" t="s">
        <v>101</v>
      </c>
      <c r="C79" s="10" t="s">
        <v>264</v>
      </c>
      <c r="D79" s="2" t="s">
        <v>112</v>
      </c>
      <c r="G79" s="4"/>
      <c r="H79" s="4"/>
      <c r="I79" s="4">
        <f t="shared" si="2"/>
        <v>0</v>
      </c>
      <c r="J79" s="4">
        <f t="shared" si="3"/>
        <v>0</v>
      </c>
      <c r="K79" s="8"/>
      <c r="L79" s="4"/>
      <c r="M79" s="4"/>
      <c r="N79" s="6"/>
    </row>
    <row r="80" spans="1:14" ht="11.25" outlineLevel="2" x14ac:dyDescent="0.2">
      <c r="A80" s="2" t="s">
        <v>38</v>
      </c>
      <c r="B80" s="2" t="s">
        <v>101</v>
      </c>
      <c r="C80" s="10" t="s">
        <v>263</v>
      </c>
      <c r="D80" s="2" t="s">
        <v>111</v>
      </c>
      <c r="F80" s="2" t="s">
        <v>50</v>
      </c>
      <c r="G80" s="5">
        <v>1930965</v>
      </c>
      <c r="H80" s="5">
        <v>3088594</v>
      </c>
      <c r="I80" s="4">
        <f t="shared" si="2"/>
        <v>5290</v>
      </c>
      <c r="J80" s="4">
        <f t="shared" si="3"/>
        <v>16605</v>
      </c>
      <c r="K80" s="6" t="s">
        <v>111</v>
      </c>
      <c r="L80" s="4">
        <v>5290</v>
      </c>
      <c r="M80" s="4">
        <v>16605</v>
      </c>
      <c r="N80" s="6"/>
    </row>
    <row r="81" spans="1:14" ht="11.25" outlineLevel="2" x14ac:dyDescent="0.2">
      <c r="A81" s="2" t="s">
        <v>38</v>
      </c>
      <c r="B81" s="2" t="s">
        <v>101</v>
      </c>
      <c r="C81" s="10" t="s">
        <v>265</v>
      </c>
      <c r="D81" s="2" t="s">
        <v>113</v>
      </c>
      <c r="F81" s="2" t="s">
        <v>50</v>
      </c>
      <c r="G81" s="5">
        <v>348313</v>
      </c>
      <c r="H81" s="5">
        <v>157343</v>
      </c>
      <c r="I81" s="4">
        <f t="shared" si="2"/>
        <v>954</v>
      </c>
      <c r="J81" s="4">
        <f t="shared" si="3"/>
        <v>846</v>
      </c>
      <c r="K81" s="6" t="s">
        <v>113</v>
      </c>
      <c r="L81" s="4">
        <v>954</v>
      </c>
      <c r="M81" s="4">
        <v>846</v>
      </c>
      <c r="N81" s="6"/>
    </row>
    <row r="82" spans="1:14" ht="11.25" outlineLevel="2" x14ac:dyDescent="0.2">
      <c r="A82" s="2" t="s">
        <v>38</v>
      </c>
      <c r="B82" s="2" t="s">
        <v>101</v>
      </c>
      <c r="C82" s="10" t="s">
        <v>266</v>
      </c>
      <c r="D82" s="2" t="s">
        <v>114</v>
      </c>
      <c r="F82" s="2" t="s">
        <v>50</v>
      </c>
      <c r="G82" s="5">
        <v>530431</v>
      </c>
      <c r="H82" s="5">
        <v>272136</v>
      </c>
      <c r="I82" s="4">
        <f t="shared" ref="I82:I88" si="4">ROUND(G82/365,0)</f>
        <v>1453</v>
      </c>
      <c r="J82" s="4">
        <f t="shared" ref="J82:J88" si="5">ROUND(H82/186,0)</f>
        <v>1463</v>
      </c>
      <c r="K82" s="6" t="s">
        <v>114</v>
      </c>
      <c r="L82" s="4">
        <v>1453</v>
      </c>
      <c r="M82" s="4">
        <v>1463</v>
      </c>
      <c r="N82" s="6"/>
    </row>
    <row r="83" spans="1:14" ht="11.25" outlineLevel="2" x14ac:dyDescent="0.2">
      <c r="A83" s="2" t="s">
        <v>38</v>
      </c>
      <c r="B83" s="2" t="s">
        <v>101</v>
      </c>
      <c r="C83" s="10" t="s">
        <v>267</v>
      </c>
      <c r="D83" s="2" t="s">
        <v>115</v>
      </c>
      <c r="G83" s="4"/>
      <c r="H83" s="4"/>
      <c r="I83" s="4">
        <f t="shared" si="4"/>
        <v>0</v>
      </c>
      <c r="J83" s="4">
        <f t="shared" si="5"/>
        <v>0</v>
      </c>
      <c r="K83" s="8"/>
      <c r="L83" s="4"/>
      <c r="M83" s="4"/>
      <c r="N83" s="6"/>
    </row>
    <row r="84" spans="1:14" ht="11.25" outlineLevel="2" x14ac:dyDescent="0.2">
      <c r="A84" s="2" t="s">
        <v>38</v>
      </c>
      <c r="B84" s="2" t="s">
        <v>101</v>
      </c>
      <c r="C84" s="10" t="s">
        <v>268</v>
      </c>
      <c r="D84" s="2" t="s">
        <v>116</v>
      </c>
      <c r="G84" s="4"/>
      <c r="H84" s="4"/>
      <c r="I84" s="4">
        <f t="shared" si="4"/>
        <v>0</v>
      </c>
      <c r="J84" s="4">
        <f t="shared" si="5"/>
        <v>0</v>
      </c>
      <c r="K84" s="8"/>
      <c r="L84" s="4"/>
      <c r="M84" s="4"/>
      <c r="N84" s="6"/>
    </row>
    <row r="85" spans="1:14" ht="11.25" outlineLevel="2" x14ac:dyDescent="0.2">
      <c r="A85" s="2" t="s">
        <v>38</v>
      </c>
      <c r="B85" s="2" t="s">
        <v>101</v>
      </c>
      <c r="C85" s="10" t="s">
        <v>269</v>
      </c>
      <c r="D85" s="2" t="s">
        <v>117</v>
      </c>
      <c r="F85" s="2" t="s">
        <v>50</v>
      </c>
      <c r="G85" s="5">
        <v>10000</v>
      </c>
      <c r="H85" s="5">
        <v>0</v>
      </c>
      <c r="I85" s="4">
        <f t="shared" si="4"/>
        <v>27</v>
      </c>
      <c r="J85" s="4">
        <f t="shared" si="5"/>
        <v>0</v>
      </c>
      <c r="K85" s="6" t="s">
        <v>117</v>
      </c>
      <c r="L85" s="4">
        <v>27</v>
      </c>
      <c r="M85" s="4">
        <v>0</v>
      </c>
      <c r="N85" s="6"/>
    </row>
    <row r="86" spans="1:14" ht="11.25" outlineLevel="2" x14ac:dyDescent="0.2">
      <c r="A86" s="2" t="s">
        <v>38</v>
      </c>
      <c r="B86" s="2" t="s">
        <v>101</v>
      </c>
      <c r="C86" s="10" t="s">
        <v>270</v>
      </c>
      <c r="D86" s="2" t="s">
        <v>118</v>
      </c>
      <c r="F86" s="2" t="s">
        <v>50</v>
      </c>
      <c r="G86" s="5">
        <v>88536</v>
      </c>
      <c r="H86" s="5">
        <v>34863</v>
      </c>
      <c r="I86" s="4">
        <f t="shared" si="4"/>
        <v>243</v>
      </c>
      <c r="J86" s="4">
        <f t="shared" si="5"/>
        <v>187</v>
      </c>
      <c r="K86" s="6" t="s">
        <v>118</v>
      </c>
      <c r="L86" s="4">
        <v>243</v>
      </c>
      <c r="M86" s="4">
        <v>187</v>
      </c>
      <c r="N86" s="6"/>
    </row>
    <row r="87" spans="1:14" ht="11.25" outlineLevel="2" x14ac:dyDescent="0.2">
      <c r="A87" s="2" t="s">
        <v>38</v>
      </c>
      <c r="B87" s="2" t="s">
        <v>101</v>
      </c>
      <c r="C87" s="10" t="s">
        <v>262</v>
      </c>
      <c r="D87" s="2" t="s">
        <v>110</v>
      </c>
      <c r="F87" s="2" t="s">
        <v>50</v>
      </c>
      <c r="G87" s="5">
        <v>40880358</v>
      </c>
      <c r="H87" s="5">
        <v>22755153</v>
      </c>
      <c r="I87" s="4">
        <f t="shared" si="4"/>
        <v>112001</v>
      </c>
      <c r="J87" s="4">
        <f t="shared" si="5"/>
        <v>122340</v>
      </c>
      <c r="K87" s="6" t="s">
        <v>110</v>
      </c>
      <c r="L87" s="4">
        <v>112001</v>
      </c>
      <c r="M87" s="4">
        <v>122340</v>
      </c>
      <c r="N87" s="6"/>
    </row>
    <row r="88" spans="1:14" ht="11.25" outlineLevel="2" x14ac:dyDescent="0.2">
      <c r="A88" s="2" t="s">
        <v>38</v>
      </c>
      <c r="B88" s="2" t="s">
        <v>101</v>
      </c>
      <c r="C88" s="10" t="s">
        <v>272</v>
      </c>
      <c r="D88" s="2" t="s">
        <v>120</v>
      </c>
      <c r="F88" s="2" t="s">
        <v>50</v>
      </c>
      <c r="G88" s="5">
        <v>2787369</v>
      </c>
      <c r="H88" s="5">
        <v>644225</v>
      </c>
      <c r="I88" s="4">
        <f t="shared" si="4"/>
        <v>7637</v>
      </c>
      <c r="J88" s="4">
        <f t="shared" si="5"/>
        <v>3464</v>
      </c>
      <c r="K88" s="6" t="s">
        <v>120</v>
      </c>
      <c r="L88" s="4">
        <v>7637</v>
      </c>
      <c r="M88" s="4">
        <v>3464</v>
      </c>
      <c r="N88" s="6"/>
    </row>
    <row r="89" spans="1:14" ht="11.25" outlineLevel="1" x14ac:dyDescent="0.2">
      <c r="A89" s="2"/>
      <c r="B89" s="17" t="s">
        <v>338</v>
      </c>
      <c r="C89" s="10"/>
      <c r="D89" s="2"/>
      <c r="F89" s="2"/>
      <c r="G89" s="5"/>
      <c r="H89" s="5"/>
      <c r="I89" s="4">
        <f>SUBTOTAL(9,I71:I88)</f>
        <v>144245</v>
      </c>
      <c r="J89" s="4">
        <f>SUBTOTAL(9,J71:J88)</f>
        <v>178542</v>
      </c>
      <c r="K89" s="6"/>
      <c r="L89" s="4">
        <f>SUBTOTAL(9,L71:L88)</f>
        <v>144245</v>
      </c>
      <c r="M89" s="4">
        <f>SUBTOTAL(9,M71:M88)</f>
        <v>178542</v>
      </c>
      <c r="N89" s="6"/>
    </row>
    <row r="90" spans="1:14" ht="11.25" outlineLevel="2" x14ac:dyDescent="0.2">
      <c r="A90" s="2" t="s">
        <v>38</v>
      </c>
      <c r="B90" s="2" t="s">
        <v>122</v>
      </c>
      <c r="C90" s="10" t="s">
        <v>275</v>
      </c>
      <c r="D90" s="2" t="s">
        <v>125</v>
      </c>
      <c r="F90" s="2" t="s">
        <v>45</v>
      </c>
      <c r="G90" s="5">
        <v>257856</v>
      </c>
      <c r="H90" s="5">
        <v>43979</v>
      </c>
      <c r="I90" s="4">
        <f>ROUND(G90/365,0)</f>
        <v>706</v>
      </c>
      <c r="J90" s="4">
        <f>ROUND(H90/186,0)</f>
        <v>236</v>
      </c>
      <c r="K90" s="6" t="s">
        <v>125</v>
      </c>
      <c r="L90" s="4">
        <v>706</v>
      </c>
      <c r="M90" s="4">
        <v>236</v>
      </c>
      <c r="N90" s="6"/>
    </row>
    <row r="91" spans="1:14" ht="11.25" outlineLevel="2" x14ac:dyDescent="0.2">
      <c r="A91" s="2" t="s">
        <v>38</v>
      </c>
      <c r="B91" s="2" t="s">
        <v>122</v>
      </c>
      <c r="C91" s="10" t="s">
        <v>277</v>
      </c>
      <c r="D91" s="2" t="s">
        <v>127</v>
      </c>
      <c r="G91" s="4"/>
      <c r="H91" s="4"/>
      <c r="I91" s="4">
        <f>ROUND(G91/365,0)</f>
        <v>0</v>
      </c>
      <c r="J91" s="4">
        <f>ROUND(H91/186,0)</f>
        <v>0</v>
      </c>
      <c r="K91" s="8"/>
      <c r="L91" s="4"/>
      <c r="M91" s="4"/>
      <c r="N91" s="6"/>
    </row>
    <row r="92" spans="1:14" ht="11.25" outlineLevel="2" x14ac:dyDescent="0.2">
      <c r="A92" s="2" t="s">
        <v>38</v>
      </c>
      <c r="B92" s="2" t="s">
        <v>122</v>
      </c>
      <c r="C92" s="10" t="s">
        <v>278</v>
      </c>
      <c r="D92" s="2" t="s">
        <v>128</v>
      </c>
      <c r="F92" s="2" t="s">
        <v>45</v>
      </c>
      <c r="G92" s="5">
        <v>979851</v>
      </c>
      <c r="H92" s="5">
        <v>506091</v>
      </c>
      <c r="I92" s="4">
        <f>ROUND(G92/365,0)</f>
        <v>2685</v>
      </c>
      <c r="J92" s="4">
        <f>ROUND(H92/186,0)</f>
        <v>2721</v>
      </c>
      <c r="K92" s="6" t="s">
        <v>128</v>
      </c>
      <c r="L92" s="4">
        <v>2685</v>
      </c>
      <c r="M92" s="4">
        <v>2721</v>
      </c>
      <c r="N92" s="6"/>
    </row>
    <row r="93" spans="1:14" ht="11.25" outlineLevel="2" x14ac:dyDescent="0.2">
      <c r="A93" s="2" t="s">
        <v>38</v>
      </c>
      <c r="B93" s="2" t="s">
        <v>122</v>
      </c>
      <c r="C93" s="10" t="s">
        <v>279</v>
      </c>
      <c r="D93" s="2" t="s">
        <v>129</v>
      </c>
      <c r="F93" s="2" t="s">
        <v>45</v>
      </c>
      <c r="G93" s="5">
        <v>65738</v>
      </c>
      <c r="H93" s="5">
        <v>190392</v>
      </c>
      <c r="I93" s="4">
        <f t="shared" ref="I93:I100" si="6">ROUND(G93/365,0)</f>
        <v>180</v>
      </c>
      <c r="J93" s="4">
        <f t="shared" ref="J93:J100" si="7">ROUND(H93/186,0)</f>
        <v>1024</v>
      </c>
      <c r="K93" s="6" t="s">
        <v>129</v>
      </c>
      <c r="L93" s="4">
        <v>180</v>
      </c>
      <c r="M93" s="4">
        <v>1024</v>
      </c>
      <c r="N93" s="6"/>
    </row>
    <row r="94" spans="1:14" ht="11.25" outlineLevel="2" x14ac:dyDescent="0.2">
      <c r="A94" s="2" t="s">
        <v>38</v>
      </c>
      <c r="B94" s="2" t="s">
        <v>122</v>
      </c>
      <c r="C94" s="10" t="s">
        <v>280</v>
      </c>
      <c r="D94" s="2" t="s">
        <v>130</v>
      </c>
      <c r="G94" s="5">
        <v>325251</v>
      </c>
      <c r="H94" s="4"/>
      <c r="I94" s="4">
        <f>ROUND(G94/365,0)</f>
        <v>891</v>
      </c>
      <c r="J94" s="4">
        <f>ROUND(H94/186,0)</f>
        <v>0</v>
      </c>
      <c r="K94" s="6" t="s">
        <v>130</v>
      </c>
      <c r="L94" s="4">
        <v>891</v>
      </c>
      <c r="M94" s="4">
        <v>0</v>
      </c>
      <c r="N94" s="6"/>
    </row>
    <row r="95" spans="1:14" ht="11.25" outlineLevel="2" x14ac:dyDescent="0.2">
      <c r="A95" s="2" t="s">
        <v>38</v>
      </c>
      <c r="B95" s="2" t="s">
        <v>122</v>
      </c>
      <c r="C95" s="10" t="s">
        <v>292</v>
      </c>
      <c r="D95" s="2" t="s">
        <v>142</v>
      </c>
      <c r="F95" s="2" t="s">
        <v>45</v>
      </c>
      <c r="G95" s="5">
        <v>275181</v>
      </c>
      <c r="H95" s="5">
        <v>64980</v>
      </c>
      <c r="I95" s="4">
        <f>ROUND(G95/365,0)</f>
        <v>754</v>
      </c>
      <c r="J95" s="4">
        <f>ROUND(H95/186,0)</f>
        <v>349</v>
      </c>
      <c r="K95" s="6" t="s">
        <v>142</v>
      </c>
      <c r="L95" s="4">
        <v>754</v>
      </c>
      <c r="M95" s="4">
        <v>349</v>
      </c>
      <c r="N95" s="6"/>
    </row>
    <row r="96" spans="1:14" ht="11.25" outlineLevel="2" x14ac:dyDescent="0.2">
      <c r="A96" s="2" t="s">
        <v>38</v>
      </c>
      <c r="B96" s="2" t="s">
        <v>122</v>
      </c>
      <c r="C96" s="10" t="s">
        <v>282</v>
      </c>
      <c r="D96" s="2" t="s">
        <v>132</v>
      </c>
      <c r="F96" s="2" t="s">
        <v>45</v>
      </c>
      <c r="G96" s="5">
        <v>142010</v>
      </c>
      <c r="H96" s="5">
        <v>11223</v>
      </c>
      <c r="I96" s="4">
        <f t="shared" si="6"/>
        <v>389</v>
      </c>
      <c r="J96" s="4">
        <f t="shared" si="7"/>
        <v>60</v>
      </c>
      <c r="K96" s="6" t="s">
        <v>132</v>
      </c>
      <c r="L96" s="4">
        <v>389</v>
      </c>
      <c r="M96" s="4">
        <v>60</v>
      </c>
      <c r="N96" s="6"/>
    </row>
    <row r="97" spans="1:16" ht="11.25" outlineLevel="2" x14ac:dyDescent="0.2">
      <c r="A97" s="2" t="s">
        <v>38</v>
      </c>
      <c r="B97" s="2" t="s">
        <v>122</v>
      </c>
      <c r="C97" s="10" t="s">
        <v>281</v>
      </c>
      <c r="D97" s="2" t="s">
        <v>131</v>
      </c>
      <c r="F97" s="2" t="s">
        <v>45</v>
      </c>
      <c r="G97" s="5">
        <v>841536</v>
      </c>
      <c r="H97" s="5">
        <v>440689</v>
      </c>
      <c r="I97" s="4">
        <f t="shared" si="6"/>
        <v>2306</v>
      </c>
      <c r="J97" s="4">
        <f t="shared" si="7"/>
        <v>2369</v>
      </c>
      <c r="K97" s="6" t="s">
        <v>131</v>
      </c>
      <c r="L97" s="4">
        <v>2306</v>
      </c>
      <c r="M97" s="4">
        <v>2369</v>
      </c>
      <c r="N97" s="6"/>
    </row>
    <row r="98" spans="1:16" ht="11.25" outlineLevel="2" x14ac:dyDescent="0.2">
      <c r="A98" s="2" t="s">
        <v>38</v>
      </c>
      <c r="B98" s="2" t="s">
        <v>122</v>
      </c>
      <c r="C98" s="10" t="s">
        <v>123</v>
      </c>
      <c r="D98" s="2" t="s">
        <v>123</v>
      </c>
      <c r="F98" s="2" t="s">
        <v>45</v>
      </c>
      <c r="G98" s="5">
        <v>1792781</v>
      </c>
      <c r="H98" s="5">
        <v>1066148</v>
      </c>
      <c r="I98" s="4">
        <f t="shared" si="6"/>
        <v>4912</v>
      </c>
      <c r="J98" s="4">
        <f t="shared" si="7"/>
        <v>5732</v>
      </c>
      <c r="K98" s="6" t="s">
        <v>123</v>
      </c>
      <c r="L98" s="4">
        <v>4912</v>
      </c>
      <c r="M98" s="4">
        <v>5732</v>
      </c>
      <c r="N98" s="6"/>
    </row>
    <row r="99" spans="1:16" ht="11.25" outlineLevel="2" x14ac:dyDescent="0.2">
      <c r="A99" s="2" t="s">
        <v>38</v>
      </c>
      <c r="B99" s="2" t="s">
        <v>122</v>
      </c>
      <c r="C99" s="10" t="s">
        <v>284</v>
      </c>
      <c r="D99" s="2" t="s">
        <v>134</v>
      </c>
      <c r="F99" s="2" t="s">
        <v>45</v>
      </c>
      <c r="G99" s="5">
        <v>591271</v>
      </c>
      <c r="H99" s="5">
        <v>102501</v>
      </c>
      <c r="I99" s="4">
        <f t="shared" si="6"/>
        <v>1620</v>
      </c>
      <c r="J99" s="4">
        <f t="shared" si="7"/>
        <v>551</v>
      </c>
      <c r="K99" s="6" t="s">
        <v>134</v>
      </c>
      <c r="L99" s="4">
        <v>1620</v>
      </c>
      <c r="M99" s="4">
        <v>551</v>
      </c>
      <c r="N99" s="6"/>
    </row>
    <row r="100" spans="1:16" ht="11.25" outlineLevel="2" x14ac:dyDescent="0.2">
      <c r="A100" s="2" t="s">
        <v>38</v>
      </c>
      <c r="B100" s="2" t="s">
        <v>122</v>
      </c>
      <c r="C100" s="10" t="s">
        <v>290</v>
      </c>
      <c r="D100" s="2" t="s">
        <v>140</v>
      </c>
      <c r="F100" s="2" t="s">
        <v>45</v>
      </c>
      <c r="G100" s="5">
        <v>2034121</v>
      </c>
      <c r="H100" s="5">
        <v>266263</v>
      </c>
      <c r="I100" s="4">
        <f t="shared" si="6"/>
        <v>5573</v>
      </c>
      <c r="J100" s="4">
        <f t="shared" si="7"/>
        <v>1432</v>
      </c>
      <c r="K100" s="6" t="s">
        <v>140</v>
      </c>
      <c r="L100" s="4">
        <v>5573</v>
      </c>
      <c r="M100" s="4">
        <v>1432</v>
      </c>
      <c r="N100" s="6"/>
    </row>
    <row r="101" spans="1:16" ht="11.25" outlineLevel="2" x14ac:dyDescent="0.2">
      <c r="A101" s="2" t="s">
        <v>38</v>
      </c>
      <c r="B101" s="2" t="s">
        <v>122</v>
      </c>
      <c r="C101" s="10" t="s">
        <v>273</v>
      </c>
      <c r="D101" s="2" t="s">
        <v>121</v>
      </c>
      <c r="G101" s="4"/>
      <c r="H101" s="4"/>
      <c r="I101" s="4">
        <f t="shared" ref="I101:I109" si="8">ROUND(G101/365,0)</f>
        <v>0</v>
      </c>
      <c r="J101" s="4">
        <f t="shared" ref="J101:J109" si="9">ROUND(H101/186,0)</f>
        <v>0</v>
      </c>
      <c r="K101" s="9"/>
      <c r="L101" s="4"/>
      <c r="M101" s="4"/>
      <c r="N101" s="6"/>
    </row>
    <row r="102" spans="1:16" ht="11.25" outlineLevel="2" x14ac:dyDescent="0.2">
      <c r="A102" s="2" t="s">
        <v>38</v>
      </c>
      <c r="B102" s="2" t="s">
        <v>122</v>
      </c>
      <c r="C102" s="10" t="s">
        <v>283</v>
      </c>
      <c r="D102" s="2" t="s">
        <v>133</v>
      </c>
      <c r="G102" s="4"/>
      <c r="H102" s="4"/>
      <c r="I102" s="4">
        <f t="shared" si="8"/>
        <v>0</v>
      </c>
      <c r="J102" s="4">
        <f t="shared" si="9"/>
        <v>0</v>
      </c>
      <c r="K102" s="8"/>
      <c r="L102" s="4"/>
      <c r="M102" s="4"/>
      <c r="N102" s="6"/>
    </row>
    <row r="103" spans="1:16" ht="11.25" outlineLevel="2" x14ac:dyDescent="0.2">
      <c r="A103" s="2" t="s">
        <v>38</v>
      </c>
      <c r="B103" s="2" t="s">
        <v>122</v>
      </c>
      <c r="C103" s="10" t="s">
        <v>287</v>
      </c>
      <c r="D103" s="2" t="s">
        <v>137</v>
      </c>
      <c r="F103" s="2" t="s">
        <v>45</v>
      </c>
      <c r="G103" s="5">
        <v>807599</v>
      </c>
      <c r="H103" s="5">
        <v>66690</v>
      </c>
      <c r="I103" s="4">
        <f t="shared" si="8"/>
        <v>2213</v>
      </c>
      <c r="J103" s="4">
        <f t="shared" si="9"/>
        <v>359</v>
      </c>
      <c r="K103" s="6" t="s">
        <v>137</v>
      </c>
      <c r="L103" s="4">
        <v>2213</v>
      </c>
      <c r="M103" s="4">
        <v>359</v>
      </c>
      <c r="N103" s="6"/>
    </row>
    <row r="104" spans="1:16" ht="11.25" outlineLevel="2" x14ac:dyDescent="0.2">
      <c r="A104" s="2" t="s">
        <v>38</v>
      </c>
      <c r="B104" s="2" t="s">
        <v>122</v>
      </c>
      <c r="C104" s="10" t="s">
        <v>288</v>
      </c>
      <c r="D104" s="2" t="s">
        <v>138</v>
      </c>
      <c r="F104" s="2" t="s">
        <v>45</v>
      </c>
      <c r="G104" s="5">
        <v>0</v>
      </c>
      <c r="H104" s="5">
        <v>0</v>
      </c>
      <c r="I104" s="4">
        <f t="shared" si="8"/>
        <v>0</v>
      </c>
      <c r="J104" s="4">
        <f t="shared" si="9"/>
        <v>0</v>
      </c>
      <c r="K104" s="8"/>
      <c r="L104" s="4"/>
      <c r="M104" s="4"/>
      <c r="N104" s="6"/>
    </row>
    <row r="105" spans="1:16" ht="11.25" outlineLevel="2" x14ac:dyDescent="0.2">
      <c r="A105" s="2" t="s">
        <v>38</v>
      </c>
      <c r="B105" s="2" t="s">
        <v>122</v>
      </c>
      <c r="C105" s="10" t="s">
        <v>286</v>
      </c>
      <c r="D105" s="2" t="s">
        <v>136</v>
      </c>
      <c r="G105" s="5">
        <v>0</v>
      </c>
      <c r="H105" s="4"/>
      <c r="I105" s="4">
        <f t="shared" si="8"/>
        <v>0</v>
      </c>
      <c r="J105" s="4">
        <f t="shared" si="9"/>
        <v>0</v>
      </c>
      <c r="K105" s="8"/>
      <c r="L105" s="4"/>
      <c r="M105" s="4"/>
      <c r="N105" s="6"/>
    </row>
    <row r="106" spans="1:16" ht="11.25" outlineLevel="2" x14ac:dyDescent="0.2">
      <c r="A106" s="2" t="s">
        <v>38</v>
      </c>
      <c r="B106" s="2" t="s">
        <v>122</v>
      </c>
      <c r="C106" s="10" t="s">
        <v>289</v>
      </c>
      <c r="D106" s="2" t="s">
        <v>139</v>
      </c>
      <c r="G106" s="4"/>
      <c r="H106" s="4"/>
      <c r="I106" s="4">
        <f t="shared" si="8"/>
        <v>0</v>
      </c>
      <c r="J106" s="4">
        <f t="shared" si="9"/>
        <v>0</v>
      </c>
      <c r="K106" s="8"/>
      <c r="L106" s="4"/>
      <c r="M106" s="4"/>
      <c r="N106" s="6"/>
    </row>
    <row r="107" spans="1:16" ht="11.25" outlineLevel="2" x14ac:dyDescent="0.2">
      <c r="A107" s="2" t="s">
        <v>38</v>
      </c>
      <c r="B107" s="2" t="s">
        <v>122</v>
      </c>
      <c r="C107" s="10" t="s">
        <v>285</v>
      </c>
      <c r="D107" s="2" t="s">
        <v>135</v>
      </c>
      <c r="G107" s="4"/>
      <c r="H107" s="4"/>
      <c r="I107" s="4">
        <f t="shared" si="8"/>
        <v>0</v>
      </c>
      <c r="J107" s="4">
        <f t="shared" si="9"/>
        <v>0</v>
      </c>
      <c r="K107" s="8"/>
      <c r="L107" s="4"/>
      <c r="M107" s="4"/>
      <c r="N107" s="6"/>
    </row>
    <row r="108" spans="1:16" ht="11.25" outlineLevel="2" x14ac:dyDescent="0.2">
      <c r="A108" s="2" t="s">
        <v>38</v>
      </c>
      <c r="B108" s="2" t="s">
        <v>122</v>
      </c>
      <c r="C108" s="10" t="s">
        <v>276</v>
      </c>
      <c r="D108" s="2" t="s">
        <v>126</v>
      </c>
      <c r="G108" s="4"/>
      <c r="H108" s="4"/>
      <c r="I108" s="4">
        <f t="shared" si="8"/>
        <v>0</v>
      </c>
      <c r="J108" s="4">
        <f t="shared" si="9"/>
        <v>0</v>
      </c>
      <c r="K108" s="8"/>
      <c r="L108" s="4"/>
      <c r="M108" s="4"/>
      <c r="N108" s="6"/>
      <c r="O108" s="6"/>
      <c r="P108" s="6"/>
    </row>
    <row r="109" spans="1:16" ht="11.25" outlineLevel="2" x14ac:dyDescent="0.2">
      <c r="A109" s="2" t="s">
        <v>38</v>
      </c>
      <c r="B109" s="2" t="s">
        <v>122</v>
      </c>
      <c r="C109" s="10" t="s">
        <v>291</v>
      </c>
      <c r="D109" s="2" t="s">
        <v>141</v>
      </c>
      <c r="F109" s="2" t="s">
        <v>45</v>
      </c>
      <c r="G109" s="5">
        <v>4767247</v>
      </c>
      <c r="H109" s="5">
        <v>2867305</v>
      </c>
      <c r="I109" s="4">
        <f t="shared" si="8"/>
        <v>13061</v>
      </c>
      <c r="J109" s="4">
        <f t="shared" si="9"/>
        <v>15416</v>
      </c>
      <c r="K109" s="6" t="s">
        <v>141</v>
      </c>
      <c r="L109" s="4">
        <v>13061</v>
      </c>
      <c r="M109" s="4">
        <v>15416</v>
      </c>
      <c r="N109" s="6"/>
    </row>
    <row r="110" spans="1:16" ht="12.75" outlineLevel="2" x14ac:dyDescent="0.2">
      <c r="A110" s="1" t="s">
        <v>38</v>
      </c>
      <c r="B110" s="2" t="s">
        <v>122</v>
      </c>
      <c r="C110" s="16" t="s">
        <v>321</v>
      </c>
      <c r="D110" s="20" t="s">
        <v>176</v>
      </c>
      <c r="E110" s="4"/>
      <c r="F110" s="4"/>
      <c r="G110" s="4"/>
      <c r="H110" s="4"/>
      <c r="I110"/>
      <c r="J110"/>
      <c r="L110" s="4">
        <v>30</v>
      </c>
      <c r="M110" s="4">
        <v>0</v>
      </c>
      <c r="N110" s="6"/>
    </row>
    <row r="111" spans="1:16" ht="12.75" outlineLevel="1" x14ac:dyDescent="0.2">
      <c r="B111" s="17" t="s">
        <v>339</v>
      </c>
      <c r="C111" s="16"/>
      <c r="D111" s="20"/>
      <c r="E111" s="4"/>
      <c r="F111" s="4"/>
      <c r="G111" s="4"/>
      <c r="H111" s="4"/>
      <c r="I111">
        <f>SUBTOTAL(9,I90:I110)</f>
        <v>35290</v>
      </c>
      <c r="J111">
        <f>SUBTOTAL(9,J90:J110)</f>
        <v>30249</v>
      </c>
      <c r="L111" s="4">
        <f>SUBTOTAL(9,L90:L110)</f>
        <v>35320</v>
      </c>
      <c r="M111" s="4">
        <f>SUBTOTAL(9,M90:M110)</f>
        <v>30249</v>
      </c>
      <c r="N111" s="6"/>
    </row>
    <row r="112" spans="1:16" ht="11.25" outlineLevel="2" x14ac:dyDescent="0.2">
      <c r="A112" s="2" t="s">
        <v>38</v>
      </c>
      <c r="B112" s="2" t="s">
        <v>143</v>
      </c>
      <c r="C112" s="18" t="s">
        <v>293</v>
      </c>
      <c r="D112" s="19" t="s">
        <v>144</v>
      </c>
      <c r="F112" s="2" t="s">
        <v>145</v>
      </c>
      <c r="G112" s="5">
        <v>884170</v>
      </c>
      <c r="H112" s="5">
        <v>469964</v>
      </c>
      <c r="I112" s="4">
        <f t="shared" ref="I112:I134" si="10">ROUND(G112/365,0)</f>
        <v>2422</v>
      </c>
      <c r="J112" s="4">
        <f t="shared" ref="J112:J134" si="11">ROUND(H112/186,0)</f>
        <v>2527</v>
      </c>
      <c r="K112" s="6" t="s">
        <v>144</v>
      </c>
      <c r="L112" s="4">
        <v>2422</v>
      </c>
      <c r="M112" s="4">
        <v>2527</v>
      </c>
      <c r="N112" s="6"/>
    </row>
    <row r="113" spans="1:19" ht="11.25" outlineLevel="2" x14ac:dyDescent="0.2">
      <c r="A113" s="2" t="s">
        <v>38</v>
      </c>
      <c r="B113" s="2" t="s">
        <v>143</v>
      </c>
      <c r="C113" s="10" t="s">
        <v>215</v>
      </c>
      <c r="D113" s="2" t="s">
        <v>146</v>
      </c>
      <c r="F113" s="2" t="s">
        <v>145</v>
      </c>
      <c r="G113" s="5">
        <v>13525688</v>
      </c>
      <c r="H113" s="5">
        <v>7320106</v>
      </c>
      <c r="I113" s="4">
        <f t="shared" si="10"/>
        <v>37057</v>
      </c>
      <c r="J113" s="4">
        <f t="shared" si="11"/>
        <v>39355</v>
      </c>
      <c r="K113" s="6" t="s">
        <v>146</v>
      </c>
      <c r="L113" s="4">
        <v>37057</v>
      </c>
      <c r="M113" s="4">
        <v>39355</v>
      </c>
      <c r="N113" s="6"/>
    </row>
    <row r="114" spans="1:19" ht="11.25" outlineLevel="2" x14ac:dyDescent="0.2">
      <c r="A114" s="2" t="s">
        <v>38</v>
      </c>
      <c r="B114" s="2" t="s">
        <v>143</v>
      </c>
      <c r="C114" s="10" t="s">
        <v>294</v>
      </c>
      <c r="D114" s="2" t="s">
        <v>148</v>
      </c>
      <c r="F114" s="2" t="s">
        <v>145</v>
      </c>
      <c r="G114" s="5">
        <v>14674030</v>
      </c>
      <c r="H114" s="5">
        <v>6894147</v>
      </c>
      <c r="I114" s="4">
        <f t="shared" si="10"/>
        <v>40203</v>
      </c>
      <c r="J114" s="4">
        <f t="shared" si="11"/>
        <v>37065</v>
      </c>
      <c r="K114" s="6" t="s">
        <v>148</v>
      </c>
      <c r="L114" s="4">
        <v>40203</v>
      </c>
      <c r="M114" s="4">
        <v>37065</v>
      </c>
      <c r="N114" s="6"/>
    </row>
    <row r="115" spans="1:19" ht="11.25" outlineLevel="2" x14ac:dyDescent="0.2">
      <c r="A115" s="2" t="s">
        <v>38</v>
      </c>
      <c r="B115" s="2" t="s">
        <v>143</v>
      </c>
      <c r="C115" s="10" t="s">
        <v>295</v>
      </c>
      <c r="D115" s="2" t="s">
        <v>149</v>
      </c>
      <c r="F115" s="2" t="s">
        <v>145</v>
      </c>
      <c r="G115" s="5">
        <v>279840</v>
      </c>
      <c r="H115" s="5">
        <v>510050</v>
      </c>
      <c r="I115" s="4">
        <f t="shared" si="10"/>
        <v>767</v>
      </c>
      <c r="J115" s="4">
        <f t="shared" si="11"/>
        <v>2742</v>
      </c>
      <c r="K115" s="6" t="s">
        <v>149</v>
      </c>
      <c r="L115" s="4">
        <v>767</v>
      </c>
      <c r="M115" s="4">
        <v>2742</v>
      </c>
      <c r="N115" s="6"/>
    </row>
    <row r="116" spans="1:19" ht="11.25" outlineLevel="1" x14ac:dyDescent="0.2">
      <c r="A116" s="2"/>
      <c r="B116" s="17" t="s">
        <v>340</v>
      </c>
      <c r="C116" s="10"/>
      <c r="D116" s="2"/>
      <c r="F116" s="2"/>
      <c r="G116" s="5"/>
      <c r="H116" s="5"/>
      <c r="I116" s="4">
        <f>SUBTOTAL(9,I112:I115)</f>
        <v>80449</v>
      </c>
      <c r="J116" s="4">
        <f>SUBTOTAL(9,J112:J115)</f>
        <v>81689</v>
      </c>
      <c r="K116" s="6"/>
      <c r="L116" s="4">
        <f>SUBTOTAL(9,L112:L115)</f>
        <v>80449</v>
      </c>
      <c r="M116" s="4">
        <f>SUBTOTAL(9,M112:M115)</f>
        <v>81689</v>
      </c>
      <c r="N116" s="6"/>
    </row>
    <row r="117" spans="1:19" ht="11.25" outlineLevel="2" x14ac:dyDescent="0.2">
      <c r="A117" s="2" t="s">
        <v>14</v>
      </c>
      <c r="B117" s="2" t="s">
        <v>150</v>
      </c>
      <c r="C117" s="10" t="s">
        <v>297</v>
      </c>
      <c r="D117" s="2" t="s">
        <v>152</v>
      </c>
      <c r="F117" s="2" t="s">
        <v>16</v>
      </c>
      <c r="G117" s="5">
        <v>4049074</v>
      </c>
      <c r="H117" s="5">
        <v>2266748</v>
      </c>
      <c r="I117" s="4">
        <f t="shared" si="10"/>
        <v>11093</v>
      </c>
      <c r="J117" s="4">
        <f t="shared" si="11"/>
        <v>12187</v>
      </c>
      <c r="K117" s="6" t="s">
        <v>152</v>
      </c>
      <c r="L117" s="4">
        <v>11093</v>
      </c>
      <c r="M117" s="4">
        <v>12187</v>
      </c>
      <c r="N117" s="6"/>
    </row>
    <row r="118" spans="1:19" ht="11.25" outlineLevel="2" x14ac:dyDescent="0.2">
      <c r="A118" s="2" t="s">
        <v>14</v>
      </c>
      <c r="B118" s="2" t="s">
        <v>150</v>
      </c>
      <c r="C118" s="10" t="s">
        <v>296</v>
      </c>
      <c r="D118" s="2" t="s">
        <v>151</v>
      </c>
      <c r="F118" s="2" t="s">
        <v>16</v>
      </c>
      <c r="G118" s="5">
        <v>35563833</v>
      </c>
      <c r="H118" s="5">
        <v>16711098</v>
      </c>
      <c r="I118" s="4">
        <f t="shared" si="10"/>
        <v>97435</v>
      </c>
      <c r="J118" s="4">
        <f t="shared" si="11"/>
        <v>89845</v>
      </c>
      <c r="K118" s="6" t="s">
        <v>151</v>
      </c>
      <c r="L118" s="4">
        <v>97435</v>
      </c>
      <c r="M118" s="4">
        <v>89845</v>
      </c>
      <c r="N118" s="6"/>
    </row>
    <row r="119" spans="1:19" ht="11.25" outlineLevel="1" x14ac:dyDescent="0.2">
      <c r="A119" s="2"/>
      <c r="B119" s="17" t="s">
        <v>341</v>
      </c>
      <c r="C119" s="10"/>
      <c r="D119" s="2"/>
      <c r="F119" s="2"/>
      <c r="G119" s="5"/>
      <c r="H119" s="5"/>
      <c r="I119" s="4">
        <f>SUBTOTAL(9,I117:I118)</f>
        <v>108528</v>
      </c>
      <c r="J119" s="4">
        <f>SUBTOTAL(9,J117:J118)</f>
        <v>102032</v>
      </c>
      <c r="K119" s="6"/>
      <c r="L119" s="4">
        <f>SUBTOTAL(9,L117:L118)</f>
        <v>108528</v>
      </c>
      <c r="M119" s="4">
        <f>SUBTOTAL(9,M117:M118)</f>
        <v>102032</v>
      </c>
      <c r="N119" s="6"/>
    </row>
    <row r="120" spans="1:19" ht="11.25" outlineLevel="2" x14ac:dyDescent="0.2">
      <c r="A120" s="2" t="s">
        <v>8</v>
      </c>
      <c r="B120" s="2" t="s">
        <v>153</v>
      </c>
      <c r="C120" s="10" t="s">
        <v>304</v>
      </c>
      <c r="D120" s="2" t="s">
        <v>160</v>
      </c>
      <c r="G120" s="5">
        <v>27966</v>
      </c>
      <c r="H120" s="4"/>
      <c r="I120" s="4">
        <f t="shared" si="10"/>
        <v>77</v>
      </c>
      <c r="J120" s="4">
        <f t="shared" si="11"/>
        <v>0</v>
      </c>
      <c r="K120" s="6" t="s">
        <v>160</v>
      </c>
      <c r="L120" s="4">
        <v>77</v>
      </c>
      <c r="M120" s="4">
        <v>0</v>
      </c>
      <c r="N120" s="6"/>
    </row>
    <row r="121" spans="1:19" ht="11.25" outlineLevel="2" x14ac:dyDescent="0.2">
      <c r="A121" s="2" t="s">
        <v>8</v>
      </c>
      <c r="B121" s="2" t="s">
        <v>153</v>
      </c>
      <c r="C121" s="10" t="s">
        <v>305</v>
      </c>
      <c r="D121" s="2" t="s">
        <v>161</v>
      </c>
      <c r="G121" s="5">
        <v>137205</v>
      </c>
      <c r="H121" s="4"/>
      <c r="I121" s="4">
        <f t="shared" si="10"/>
        <v>376</v>
      </c>
      <c r="J121" s="4">
        <f t="shared" si="11"/>
        <v>0</v>
      </c>
      <c r="K121" s="6" t="s">
        <v>161</v>
      </c>
      <c r="L121" s="4">
        <v>376</v>
      </c>
      <c r="M121" s="4">
        <v>0</v>
      </c>
      <c r="N121" s="6"/>
    </row>
    <row r="122" spans="1:19" ht="11.25" outlineLevel="2" x14ac:dyDescent="0.2">
      <c r="A122" s="2" t="s">
        <v>8</v>
      </c>
      <c r="B122" s="2" t="s">
        <v>153</v>
      </c>
      <c r="C122" s="10" t="s">
        <v>299</v>
      </c>
      <c r="D122" s="2" t="s">
        <v>155</v>
      </c>
      <c r="G122" s="4"/>
      <c r="H122" s="4"/>
      <c r="I122" s="4">
        <f t="shared" si="10"/>
        <v>0</v>
      </c>
      <c r="J122" s="4">
        <f t="shared" si="11"/>
        <v>0</v>
      </c>
      <c r="K122" s="8"/>
      <c r="L122" s="4"/>
      <c r="M122" s="4"/>
      <c r="N122" s="6"/>
    </row>
    <row r="123" spans="1:19" ht="11.25" outlineLevel="2" x14ac:dyDescent="0.2">
      <c r="A123" s="2" t="s">
        <v>8</v>
      </c>
      <c r="B123" s="2" t="s">
        <v>153</v>
      </c>
      <c r="C123" s="10" t="s">
        <v>302</v>
      </c>
      <c r="D123" s="2" t="s">
        <v>158</v>
      </c>
      <c r="G123" s="5">
        <v>139620</v>
      </c>
      <c r="H123" s="4"/>
      <c r="I123" s="4">
        <f t="shared" si="10"/>
        <v>383</v>
      </c>
      <c r="J123" s="4">
        <f t="shared" si="11"/>
        <v>0</v>
      </c>
      <c r="K123" s="6" t="s">
        <v>158</v>
      </c>
      <c r="L123" s="4">
        <v>383</v>
      </c>
      <c r="M123" s="4">
        <v>0</v>
      </c>
      <c r="N123" s="6"/>
    </row>
    <row r="124" spans="1:19" ht="11.25" outlineLevel="2" x14ac:dyDescent="0.2">
      <c r="A124" s="2" t="s">
        <v>8</v>
      </c>
      <c r="B124" s="2" t="s">
        <v>153</v>
      </c>
      <c r="C124" s="10" t="s">
        <v>303</v>
      </c>
      <c r="D124" s="2" t="s">
        <v>159</v>
      </c>
      <c r="G124" s="5">
        <v>0</v>
      </c>
      <c r="H124" s="4"/>
      <c r="I124" s="4">
        <f t="shared" si="10"/>
        <v>0</v>
      </c>
      <c r="J124" s="4">
        <f t="shared" si="11"/>
        <v>0</v>
      </c>
      <c r="K124" s="8"/>
      <c r="L124" s="4"/>
      <c r="M124" s="4"/>
      <c r="N124" s="6"/>
    </row>
    <row r="125" spans="1:19" ht="11.25" outlineLevel="2" x14ac:dyDescent="0.2">
      <c r="A125" s="2" t="s">
        <v>8</v>
      </c>
      <c r="B125" s="2" t="s">
        <v>153</v>
      </c>
      <c r="C125" s="10" t="s">
        <v>301</v>
      </c>
      <c r="D125" s="2" t="s">
        <v>157</v>
      </c>
      <c r="G125" s="4"/>
      <c r="H125" s="4"/>
      <c r="I125" s="4">
        <f t="shared" si="10"/>
        <v>0</v>
      </c>
      <c r="J125" s="4">
        <f t="shared" si="11"/>
        <v>0</v>
      </c>
      <c r="K125" s="8"/>
      <c r="L125" s="4"/>
      <c r="M125" s="4"/>
      <c r="N125" s="6"/>
      <c r="Q125" s="6"/>
      <c r="R125" s="6"/>
      <c r="S125" s="6"/>
    </row>
    <row r="126" spans="1:19" ht="11.25" outlineLevel="2" x14ac:dyDescent="0.2">
      <c r="A126" s="2" t="s">
        <v>8</v>
      </c>
      <c r="B126" s="2" t="s">
        <v>153</v>
      </c>
      <c r="C126" s="10" t="s">
        <v>300</v>
      </c>
      <c r="D126" s="2" t="s">
        <v>156</v>
      </c>
      <c r="F126" s="2" t="s">
        <v>10</v>
      </c>
      <c r="G126" s="5">
        <v>4076587</v>
      </c>
      <c r="H126" s="5">
        <v>1024366</v>
      </c>
      <c r="I126" s="4">
        <f t="shared" si="10"/>
        <v>11169</v>
      </c>
      <c r="J126" s="4">
        <f t="shared" si="11"/>
        <v>5507</v>
      </c>
      <c r="K126" s="6" t="s">
        <v>156</v>
      </c>
      <c r="L126" s="4">
        <v>11169</v>
      </c>
      <c r="M126" s="4">
        <v>5507</v>
      </c>
      <c r="N126" s="6"/>
      <c r="Q126" s="6"/>
      <c r="R126" s="6"/>
      <c r="S126" s="6"/>
    </row>
    <row r="127" spans="1:19" ht="11.25" outlineLevel="2" x14ac:dyDescent="0.2">
      <c r="A127" s="2" t="s">
        <v>8</v>
      </c>
      <c r="B127" s="2" t="s">
        <v>153</v>
      </c>
      <c r="C127" s="10" t="s">
        <v>298</v>
      </c>
      <c r="D127" s="2" t="s">
        <v>154</v>
      </c>
      <c r="F127" s="2" t="s">
        <v>10</v>
      </c>
      <c r="G127" s="5">
        <v>1785416</v>
      </c>
      <c r="H127" s="5">
        <v>1868622</v>
      </c>
      <c r="I127" s="4">
        <f t="shared" si="10"/>
        <v>4892</v>
      </c>
      <c r="J127" s="4">
        <f t="shared" si="11"/>
        <v>10046</v>
      </c>
      <c r="K127" s="6" t="s">
        <v>154</v>
      </c>
      <c r="L127" s="4">
        <v>4892</v>
      </c>
      <c r="M127" s="4">
        <v>10046</v>
      </c>
      <c r="N127" s="6"/>
      <c r="Q127" s="6"/>
      <c r="R127" s="6"/>
      <c r="S127" s="6"/>
    </row>
    <row r="128" spans="1:19" ht="11.25" outlineLevel="1" x14ac:dyDescent="0.2">
      <c r="A128" s="2"/>
      <c r="B128" s="17" t="s">
        <v>342</v>
      </c>
      <c r="C128" s="10"/>
      <c r="D128" s="2"/>
      <c r="F128" s="2"/>
      <c r="G128" s="5"/>
      <c r="H128" s="5"/>
      <c r="I128" s="4">
        <f>SUBTOTAL(9,I120:I127)</f>
        <v>16897</v>
      </c>
      <c r="J128" s="4">
        <f>SUBTOTAL(9,J120:J127)</f>
        <v>15553</v>
      </c>
      <c r="K128" s="6"/>
      <c r="L128" s="4">
        <f>SUBTOTAL(9,L120:L127)</f>
        <v>16897</v>
      </c>
      <c r="M128" s="4">
        <f>SUBTOTAL(9,M120:M127)</f>
        <v>15553</v>
      </c>
      <c r="N128" s="6"/>
      <c r="Q128" s="6"/>
      <c r="R128" s="6"/>
      <c r="S128" s="6"/>
    </row>
    <row r="129" spans="1:19" ht="11.25" outlineLevel="2" x14ac:dyDescent="0.2">
      <c r="A129" s="2" t="s">
        <v>38</v>
      </c>
      <c r="B129" s="10" t="s">
        <v>320</v>
      </c>
      <c r="C129" s="10" t="s">
        <v>216</v>
      </c>
      <c r="D129" s="2" t="s">
        <v>59</v>
      </c>
      <c r="F129" s="2" t="s">
        <v>50</v>
      </c>
      <c r="G129" s="5">
        <v>1216731</v>
      </c>
      <c r="H129" s="5">
        <v>59000</v>
      </c>
      <c r="I129" s="4">
        <f t="shared" si="10"/>
        <v>3334</v>
      </c>
      <c r="J129" s="4">
        <f t="shared" si="11"/>
        <v>317</v>
      </c>
      <c r="K129" s="6" t="s">
        <v>59</v>
      </c>
      <c r="L129" s="4">
        <v>3334</v>
      </c>
      <c r="M129" s="4">
        <v>317</v>
      </c>
      <c r="N129" s="6"/>
      <c r="Q129" s="6"/>
      <c r="R129" s="6"/>
      <c r="S129" s="6"/>
    </row>
    <row r="130" spans="1:19" ht="11.25" outlineLevel="2" x14ac:dyDescent="0.2">
      <c r="A130" s="2" t="s">
        <v>38</v>
      </c>
      <c r="B130" s="10" t="s">
        <v>320</v>
      </c>
      <c r="C130" s="10" t="s">
        <v>220</v>
      </c>
      <c r="D130" s="2" t="s">
        <v>63</v>
      </c>
      <c r="F130" s="2" t="s">
        <v>50</v>
      </c>
      <c r="G130" s="5">
        <v>5949555</v>
      </c>
      <c r="H130" s="5">
        <v>3201247</v>
      </c>
      <c r="I130" s="4">
        <f t="shared" si="10"/>
        <v>16300</v>
      </c>
      <c r="J130" s="4">
        <f t="shared" si="11"/>
        <v>17211</v>
      </c>
      <c r="K130" s="6" t="s">
        <v>63</v>
      </c>
      <c r="L130" s="4">
        <v>16300</v>
      </c>
      <c r="M130" s="4">
        <v>17211</v>
      </c>
      <c r="N130" s="6"/>
      <c r="Q130" s="6"/>
      <c r="R130" s="6"/>
      <c r="S130" s="6"/>
    </row>
    <row r="131" spans="1:19" ht="12" customHeight="1" outlineLevel="2" x14ac:dyDescent="0.2">
      <c r="A131" s="2" t="s">
        <v>38</v>
      </c>
      <c r="B131" s="10" t="s">
        <v>320</v>
      </c>
      <c r="C131" s="10" t="s">
        <v>219</v>
      </c>
      <c r="D131" s="2" t="s">
        <v>62</v>
      </c>
      <c r="F131" s="2" t="s">
        <v>50</v>
      </c>
      <c r="G131" s="5">
        <v>94088</v>
      </c>
      <c r="H131" s="5">
        <v>408860</v>
      </c>
      <c r="I131" s="4">
        <f t="shared" si="10"/>
        <v>258</v>
      </c>
      <c r="J131" s="4">
        <f t="shared" si="11"/>
        <v>2198</v>
      </c>
      <c r="K131" s="6" t="s">
        <v>62</v>
      </c>
      <c r="L131" s="4">
        <v>258</v>
      </c>
      <c r="M131" s="4">
        <v>2198</v>
      </c>
      <c r="N131" s="6"/>
      <c r="Q131" s="6"/>
      <c r="R131" s="6"/>
      <c r="S131" s="6"/>
    </row>
    <row r="132" spans="1:19" ht="11.25" outlineLevel="2" x14ac:dyDescent="0.2">
      <c r="A132" s="2" t="s">
        <v>38</v>
      </c>
      <c r="B132" s="10" t="s">
        <v>320</v>
      </c>
      <c r="C132" s="10" t="s">
        <v>231</v>
      </c>
      <c r="D132" s="2" t="s">
        <v>74</v>
      </c>
      <c r="G132" s="5">
        <v>20874</v>
      </c>
      <c r="H132" s="4"/>
      <c r="I132" s="4">
        <f t="shared" si="10"/>
        <v>57</v>
      </c>
      <c r="J132" s="4">
        <f t="shared" si="11"/>
        <v>0</v>
      </c>
      <c r="K132" s="6" t="s">
        <v>74</v>
      </c>
      <c r="L132" s="4">
        <v>57</v>
      </c>
      <c r="M132" s="4">
        <v>0</v>
      </c>
      <c r="N132" s="6"/>
      <c r="Q132" s="6"/>
      <c r="R132" s="6"/>
      <c r="S132" s="6"/>
    </row>
    <row r="133" spans="1:19" ht="11.25" outlineLevel="2" x14ac:dyDescent="0.2">
      <c r="A133" s="2" t="s">
        <v>38</v>
      </c>
      <c r="B133" s="10" t="s">
        <v>320</v>
      </c>
      <c r="C133" s="10" t="s">
        <v>232</v>
      </c>
      <c r="D133" s="2" t="s">
        <v>75</v>
      </c>
      <c r="F133" s="2" t="s">
        <v>50</v>
      </c>
      <c r="G133" s="5">
        <v>10156</v>
      </c>
      <c r="H133" s="5">
        <v>3356</v>
      </c>
      <c r="I133" s="4">
        <f t="shared" si="10"/>
        <v>28</v>
      </c>
      <c r="J133" s="4">
        <f t="shared" si="11"/>
        <v>18</v>
      </c>
      <c r="K133" s="6" t="s">
        <v>75</v>
      </c>
      <c r="L133" s="4">
        <v>28</v>
      </c>
      <c r="M133" s="4">
        <v>18</v>
      </c>
      <c r="N133" s="6"/>
      <c r="Q133" s="6"/>
      <c r="R133" s="6"/>
      <c r="S133" s="6"/>
    </row>
    <row r="134" spans="1:19" ht="11.25" outlineLevel="2" x14ac:dyDescent="0.2">
      <c r="A134" s="2" t="s">
        <v>38</v>
      </c>
      <c r="B134" s="10" t="s">
        <v>320</v>
      </c>
      <c r="C134" s="10" t="s">
        <v>223</v>
      </c>
      <c r="D134" s="2" t="s">
        <v>66</v>
      </c>
      <c r="F134" s="2" t="s">
        <v>50</v>
      </c>
      <c r="G134" s="5">
        <v>2993322</v>
      </c>
      <c r="H134" s="5">
        <v>1452486</v>
      </c>
      <c r="I134" s="4">
        <f t="shared" si="10"/>
        <v>8201</v>
      </c>
      <c r="J134" s="4">
        <f t="shared" si="11"/>
        <v>7809</v>
      </c>
      <c r="K134" s="6" t="s">
        <v>66</v>
      </c>
      <c r="L134" s="4">
        <v>8201</v>
      </c>
      <c r="M134" s="4">
        <v>7809</v>
      </c>
      <c r="N134" s="6"/>
      <c r="Q134" s="6"/>
      <c r="R134" s="6"/>
      <c r="S134" s="6"/>
    </row>
    <row r="135" spans="1:19" ht="11.25" outlineLevel="2" x14ac:dyDescent="0.2">
      <c r="A135" s="2" t="s">
        <v>38</v>
      </c>
      <c r="B135" s="10" t="s">
        <v>320</v>
      </c>
      <c r="C135" s="10" t="s">
        <v>224</v>
      </c>
      <c r="D135" s="2" t="s">
        <v>67</v>
      </c>
      <c r="G135" s="4"/>
      <c r="H135" s="4"/>
      <c r="I135" s="4">
        <f t="shared" ref="I135:I145" si="12">ROUND(G135/365,0)</f>
        <v>0</v>
      </c>
      <c r="J135" s="4">
        <f t="shared" ref="J135:J145" si="13">ROUND(H135/186,0)</f>
        <v>0</v>
      </c>
      <c r="K135" s="8"/>
      <c r="L135" s="4"/>
      <c r="M135" s="4"/>
      <c r="N135" s="6"/>
    </row>
    <row r="136" spans="1:19" ht="11.25" outlineLevel="2" x14ac:dyDescent="0.2">
      <c r="A136" s="2" t="s">
        <v>38</v>
      </c>
      <c r="B136" s="10" t="s">
        <v>320</v>
      </c>
      <c r="C136" s="10" t="s">
        <v>233</v>
      </c>
      <c r="D136" s="2" t="s">
        <v>76</v>
      </c>
      <c r="G136" s="4"/>
      <c r="H136" s="4"/>
      <c r="I136" s="4">
        <f t="shared" si="12"/>
        <v>0</v>
      </c>
      <c r="J136" s="4">
        <f t="shared" si="13"/>
        <v>0</v>
      </c>
      <c r="K136" s="8"/>
      <c r="L136" s="4"/>
      <c r="M136" s="4"/>
      <c r="N136" s="6"/>
    </row>
    <row r="137" spans="1:19" ht="11.25" outlineLevel="2" x14ac:dyDescent="0.2">
      <c r="A137" s="2" t="s">
        <v>38</v>
      </c>
      <c r="B137" s="10" t="s">
        <v>320</v>
      </c>
      <c r="C137" s="10" t="s">
        <v>233</v>
      </c>
      <c r="D137" s="2" t="s">
        <v>82</v>
      </c>
      <c r="F137" s="2" t="s">
        <v>50</v>
      </c>
      <c r="G137" s="5">
        <v>2944047</v>
      </c>
      <c r="H137" s="5">
        <v>301040</v>
      </c>
      <c r="I137" s="4">
        <f>ROUND(G137/365,0)</f>
        <v>8066</v>
      </c>
      <c r="J137" s="4">
        <f>ROUND(H137/186,0)</f>
        <v>1618</v>
      </c>
      <c r="K137" s="6" t="s">
        <v>82</v>
      </c>
      <c r="L137" s="4">
        <v>8066</v>
      </c>
      <c r="M137" s="4">
        <v>1618</v>
      </c>
      <c r="N137" s="6"/>
    </row>
    <row r="138" spans="1:19" ht="11.25" outlineLevel="2" x14ac:dyDescent="0.2">
      <c r="A138" s="2" t="s">
        <v>38</v>
      </c>
      <c r="B138" s="10" t="s">
        <v>320</v>
      </c>
      <c r="C138" s="10" t="s">
        <v>227</v>
      </c>
      <c r="D138" s="2" t="s">
        <v>70</v>
      </c>
      <c r="F138" s="2" t="s">
        <v>50</v>
      </c>
      <c r="G138" s="5">
        <v>7066684</v>
      </c>
      <c r="H138" s="5">
        <v>3590574</v>
      </c>
      <c r="I138" s="4">
        <f>ROUND(G138/365,0)</f>
        <v>19361</v>
      </c>
      <c r="J138" s="4">
        <f>ROUND(H138/186,0)</f>
        <v>19304</v>
      </c>
      <c r="K138" s="6" t="s">
        <v>70</v>
      </c>
      <c r="L138" s="4">
        <v>19361</v>
      </c>
      <c r="M138" s="4">
        <v>19304</v>
      </c>
      <c r="N138" s="6"/>
    </row>
    <row r="139" spans="1:19" ht="11.25" outlineLevel="2" x14ac:dyDescent="0.2">
      <c r="A139" s="2" t="s">
        <v>38</v>
      </c>
      <c r="B139" s="10" t="s">
        <v>320</v>
      </c>
      <c r="C139" s="10" t="s">
        <v>244</v>
      </c>
      <c r="D139" s="2" t="s">
        <v>89</v>
      </c>
      <c r="F139" s="2" t="s">
        <v>50</v>
      </c>
      <c r="G139" s="5">
        <v>241267</v>
      </c>
      <c r="H139" s="5">
        <v>119434</v>
      </c>
      <c r="I139" s="4">
        <f>ROUND(G139/365,0)</f>
        <v>661</v>
      </c>
      <c r="J139" s="4">
        <f>ROUND(H139/186,0)</f>
        <v>642</v>
      </c>
      <c r="K139" s="6" t="s">
        <v>89</v>
      </c>
      <c r="L139" s="4">
        <v>661</v>
      </c>
      <c r="M139" s="4">
        <v>642</v>
      </c>
      <c r="N139" s="6"/>
    </row>
    <row r="140" spans="1:19" ht="11.25" outlineLevel="2" x14ac:dyDescent="0.2">
      <c r="A140" s="2" t="s">
        <v>38</v>
      </c>
      <c r="B140" s="10" t="s">
        <v>320</v>
      </c>
      <c r="C140" s="10" t="s">
        <v>215</v>
      </c>
      <c r="D140" s="2" t="s">
        <v>58</v>
      </c>
      <c r="F140" s="2" t="s">
        <v>50</v>
      </c>
      <c r="G140" s="5">
        <v>18075628</v>
      </c>
      <c r="H140" s="5">
        <v>9274529</v>
      </c>
      <c r="I140" s="4">
        <f t="shared" si="12"/>
        <v>49522</v>
      </c>
      <c r="J140" s="4">
        <f t="shared" si="13"/>
        <v>49863</v>
      </c>
      <c r="K140" s="6" t="s">
        <v>58</v>
      </c>
      <c r="L140" s="4">
        <v>49522</v>
      </c>
      <c r="M140" s="4">
        <v>49863</v>
      </c>
      <c r="N140" s="6"/>
    </row>
    <row r="141" spans="1:19" ht="11.25" outlineLevel="2" x14ac:dyDescent="0.2">
      <c r="A141" s="2" t="s">
        <v>38</v>
      </c>
      <c r="B141" s="10" t="s">
        <v>320</v>
      </c>
      <c r="C141" s="10" t="s">
        <v>230</v>
      </c>
      <c r="D141" s="2" t="s">
        <v>73</v>
      </c>
      <c r="G141" s="4"/>
      <c r="H141" s="4"/>
      <c r="I141" s="4">
        <f t="shared" si="12"/>
        <v>0</v>
      </c>
      <c r="J141" s="4">
        <f t="shared" si="13"/>
        <v>0</v>
      </c>
      <c r="K141" s="8"/>
      <c r="L141" s="4"/>
      <c r="M141" s="4"/>
      <c r="N141" s="6"/>
    </row>
    <row r="142" spans="1:19" ht="11.25" outlineLevel="2" x14ac:dyDescent="0.2">
      <c r="A142" s="2" t="s">
        <v>38</v>
      </c>
      <c r="B142" s="10" t="s">
        <v>320</v>
      </c>
      <c r="C142" s="10" t="s">
        <v>226</v>
      </c>
      <c r="D142" s="2" t="s">
        <v>69</v>
      </c>
      <c r="G142" s="5">
        <v>4350</v>
      </c>
      <c r="H142" s="4"/>
      <c r="I142" s="4">
        <f t="shared" si="12"/>
        <v>12</v>
      </c>
      <c r="J142" s="4">
        <f t="shared" si="13"/>
        <v>0</v>
      </c>
      <c r="K142" s="6" t="s">
        <v>69</v>
      </c>
      <c r="L142" s="4">
        <v>12</v>
      </c>
      <c r="M142" s="4">
        <v>0</v>
      </c>
      <c r="N142" s="6"/>
    </row>
    <row r="143" spans="1:19" ht="11.25" outlineLevel="2" x14ac:dyDescent="0.2">
      <c r="A143" s="2" t="s">
        <v>38</v>
      </c>
      <c r="B143" s="10" t="s">
        <v>320</v>
      </c>
      <c r="C143" s="10" t="s">
        <v>234</v>
      </c>
      <c r="D143" s="2" t="s">
        <v>77</v>
      </c>
      <c r="F143" s="2" t="s">
        <v>50</v>
      </c>
      <c r="G143" s="5">
        <v>10871942</v>
      </c>
      <c r="H143" s="5">
        <v>4834920</v>
      </c>
      <c r="I143" s="4">
        <f t="shared" si="12"/>
        <v>29786</v>
      </c>
      <c r="J143" s="4">
        <f t="shared" si="13"/>
        <v>25994</v>
      </c>
      <c r="K143" s="6" t="s">
        <v>77</v>
      </c>
      <c r="L143" s="4">
        <v>29786</v>
      </c>
      <c r="M143" s="4">
        <v>25994</v>
      </c>
      <c r="N143" s="6"/>
    </row>
    <row r="144" spans="1:19" ht="11.25" outlineLevel="2" x14ac:dyDescent="0.2">
      <c r="A144" s="2" t="s">
        <v>38</v>
      </c>
      <c r="B144" s="10" t="s">
        <v>320</v>
      </c>
      <c r="C144" s="10" t="s">
        <v>221</v>
      </c>
      <c r="D144" s="2" t="s">
        <v>64</v>
      </c>
      <c r="F144" s="2" t="s">
        <v>50</v>
      </c>
      <c r="G144" s="4"/>
      <c r="H144" s="5">
        <v>0</v>
      </c>
      <c r="I144" s="4">
        <f t="shared" si="12"/>
        <v>0</v>
      </c>
      <c r="J144" s="4">
        <f t="shared" si="13"/>
        <v>0</v>
      </c>
      <c r="K144" s="8"/>
      <c r="L144" s="4"/>
      <c r="M144" s="4"/>
      <c r="N144" s="6"/>
    </row>
    <row r="145" spans="1:14" ht="11.25" outlineLevel="2" x14ac:dyDescent="0.2">
      <c r="A145" s="2" t="s">
        <v>38</v>
      </c>
      <c r="B145" s="10" t="s">
        <v>320</v>
      </c>
      <c r="C145" s="10" t="s">
        <v>217</v>
      </c>
      <c r="D145" s="2" t="s">
        <v>60</v>
      </c>
      <c r="F145" s="2" t="s">
        <v>50</v>
      </c>
      <c r="G145" s="5">
        <v>59428</v>
      </c>
      <c r="H145" s="5">
        <v>17645</v>
      </c>
      <c r="I145" s="4">
        <f t="shared" si="12"/>
        <v>163</v>
      </c>
      <c r="J145" s="4">
        <f t="shared" si="13"/>
        <v>95</v>
      </c>
      <c r="K145" s="6" t="s">
        <v>60</v>
      </c>
      <c r="L145" s="4">
        <v>163</v>
      </c>
      <c r="M145" s="4">
        <v>95</v>
      </c>
      <c r="N145" s="6"/>
    </row>
    <row r="146" spans="1:14" ht="11.25" outlineLevel="2" x14ac:dyDescent="0.2">
      <c r="A146" s="2" t="s">
        <v>38</v>
      </c>
      <c r="B146" s="10" t="s">
        <v>320</v>
      </c>
      <c r="C146" s="10" t="s">
        <v>238</v>
      </c>
      <c r="D146" s="2" t="s">
        <v>81</v>
      </c>
      <c r="F146" s="2" t="s">
        <v>50</v>
      </c>
      <c r="G146" s="5">
        <v>14000</v>
      </c>
      <c r="H146" s="5">
        <v>38000</v>
      </c>
      <c r="I146" s="4">
        <f>ROUND(G146/365,0)</f>
        <v>38</v>
      </c>
      <c r="J146" s="4">
        <f>ROUND(H146/186,0)</f>
        <v>204</v>
      </c>
      <c r="K146" s="6" t="s">
        <v>81</v>
      </c>
      <c r="L146" s="4">
        <v>38</v>
      </c>
      <c r="M146" s="4">
        <v>204</v>
      </c>
      <c r="N146" s="6"/>
    </row>
    <row r="147" spans="1:14" ht="11.25" outlineLevel="2" x14ac:dyDescent="0.2">
      <c r="A147" s="2" t="s">
        <v>38</v>
      </c>
      <c r="B147" s="10" t="s">
        <v>320</v>
      </c>
      <c r="C147" s="10" t="s">
        <v>237</v>
      </c>
      <c r="D147" s="2" t="s">
        <v>80</v>
      </c>
      <c r="F147" s="2" t="s">
        <v>50</v>
      </c>
      <c r="G147" s="5">
        <v>2770963</v>
      </c>
      <c r="H147" s="5">
        <v>2416087</v>
      </c>
      <c r="I147" s="4">
        <f>ROUND(G147/365,0)</f>
        <v>7592</v>
      </c>
      <c r="J147" s="4">
        <f>ROUND(H147/186,0)</f>
        <v>12990</v>
      </c>
      <c r="K147" s="6" t="s">
        <v>80</v>
      </c>
      <c r="L147" s="4">
        <v>7592</v>
      </c>
      <c r="M147" s="4">
        <v>12990</v>
      </c>
      <c r="N147" s="6"/>
    </row>
    <row r="148" spans="1:14" ht="11.25" outlineLevel="2" x14ac:dyDescent="0.2">
      <c r="A148" s="2" t="s">
        <v>38</v>
      </c>
      <c r="B148" s="10" t="s">
        <v>320</v>
      </c>
      <c r="C148" s="10" t="s">
        <v>236</v>
      </c>
      <c r="D148" s="2" t="s">
        <v>79</v>
      </c>
      <c r="G148" s="4"/>
      <c r="H148" s="4"/>
      <c r="I148" s="4">
        <f>ROUND(G148/365,0)</f>
        <v>0</v>
      </c>
      <c r="J148" s="4">
        <f>ROUND(H148/186,0)</f>
        <v>0</v>
      </c>
      <c r="K148" s="8"/>
      <c r="L148" s="4"/>
      <c r="M148" s="4"/>
      <c r="N148" s="6"/>
    </row>
    <row r="149" spans="1:14" ht="21.75" outlineLevel="1" x14ac:dyDescent="0.2">
      <c r="A149" s="2"/>
      <c r="B149" s="13" t="s">
        <v>343</v>
      </c>
      <c r="C149" s="10"/>
      <c r="D149" s="2"/>
      <c r="G149" s="4"/>
      <c r="H149" s="4"/>
      <c r="I149" s="4">
        <f>SUBTOTAL(9,I129:I148)</f>
        <v>143379</v>
      </c>
      <c r="J149" s="4">
        <f>SUBTOTAL(9,J129:J148)</f>
        <v>138263</v>
      </c>
      <c r="K149" s="8"/>
      <c r="L149" s="4">
        <f>SUBTOTAL(9,L129:L148)</f>
        <v>143379</v>
      </c>
      <c r="M149" s="4">
        <f>SUBTOTAL(9,M129:M148)</f>
        <v>138263</v>
      </c>
      <c r="N149" s="6"/>
    </row>
    <row r="150" spans="1:14" ht="11.25" outlineLevel="2" x14ac:dyDescent="0.2">
      <c r="A150" s="2" t="s">
        <v>38</v>
      </c>
      <c r="B150" s="2" t="s">
        <v>162</v>
      </c>
      <c r="C150" s="10" t="s">
        <v>309</v>
      </c>
      <c r="D150" s="2" t="s">
        <v>166</v>
      </c>
      <c r="F150" s="2" t="s">
        <v>145</v>
      </c>
      <c r="G150" s="5">
        <v>320140</v>
      </c>
      <c r="H150" s="5">
        <v>125529</v>
      </c>
      <c r="I150" s="4">
        <f t="shared" ref="I150:I158" si="14">ROUND(G150/365,0)</f>
        <v>877</v>
      </c>
      <c r="J150" s="4">
        <f t="shared" ref="J150:J158" si="15">ROUND(H150/186,0)</f>
        <v>675</v>
      </c>
      <c r="K150" s="6" t="s">
        <v>166</v>
      </c>
      <c r="L150" s="4">
        <v>877</v>
      </c>
      <c r="M150" s="4">
        <v>675</v>
      </c>
      <c r="N150" s="6"/>
    </row>
    <row r="151" spans="1:14" ht="11.25" outlineLevel="2" x14ac:dyDescent="0.2">
      <c r="A151" s="2" t="s">
        <v>38</v>
      </c>
      <c r="B151" s="2" t="s">
        <v>162</v>
      </c>
      <c r="C151" s="10" t="s">
        <v>308</v>
      </c>
      <c r="D151" s="2" t="s">
        <v>165</v>
      </c>
      <c r="F151" s="2" t="s">
        <v>145</v>
      </c>
      <c r="G151" s="5">
        <v>63580558</v>
      </c>
      <c r="H151" s="5">
        <v>36999739</v>
      </c>
      <c r="I151" s="4">
        <f t="shared" si="14"/>
        <v>174193</v>
      </c>
      <c r="J151" s="4">
        <f t="shared" si="15"/>
        <v>198923</v>
      </c>
      <c r="K151" s="6" t="s">
        <v>165</v>
      </c>
      <c r="L151" s="4">
        <v>174193</v>
      </c>
      <c r="M151" s="4">
        <v>198923</v>
      </c>
      <c r="N151" s="6"/>
    </row>
    <row r="152" spans="1:14" ht="11.25" outlineLevel="2" x14ac:dyDescent="0.2">
      <c r="A152" s="2" t="s">
        <v>38</v>
      </c>
      <c r="B152" s="2" t="s">
        <v>162</v>
      </c>
      <c r="C152" s="10" t="s">
        <v>306</v>
      </c>
      <c r="D152" s="2" t="s">
        <v>163</v>
      </c>
      <c r="F152" s="2" t="s">
        <v>145</v>
      </c>
      <c r="G152" s="5">
        <v>1340360</v>
      </c>
      <c r="H152" s="5">
        <v>66261</v>
      </c>
      <c r="I152" s="4">
        <f t="shared" si="14"/>
        <v>3672</v>
      </c>
      <c r="J152" s="4">
        <f t="shared" si="15"/>
        <v>356</v>
      </c>
      <c r="K152" s="6" t="s">
        <v>163</v>
      </c>
      <c r="L152" s="4">
        <v>3672</v>
      </c>
      <c r="M152" s="4">
        <v>356</v>
      </c>
      <c r="N152" s="6"/>
    </row>
    <row r="153" spans="1:14" ht="11.25" outlineLevel="2" x14ac:dyDescent="0.2">
      <c r="A153" s="2" t="s">
        <v>38</v>
      </c>
      <c r="B153" s="2" t="s">
        <v>162</v>
      </c>
      <c r="C153" s="10" t="s">
        <v>307</v>
      </c>
      <c r="D153" s="2" t="s">
        <v>164</v>
      </c>
      <c r="F153" s="2" t="s">
        <v>145</v>
      </c>
      <c r="G153" s="5">
        <v>669153</v>
      </c>
      <c r="H153" s="5">
        <v>0</v>
      </c>
      <c r="I153" s="4">
        <f t="shared" si="14"/>
        <v>1833</v>
      </c>
      <c r="J153" s="4">
        <f t="shared" si="15"/>
        <v>0</v>
      </c>
      <c r="K153" s="6" t="s">
        <v>164</v>
      </c>
      <c r="L153" s="4">
        <v>1833</v>
      </c>
      <c r="M153" s="4">
        <v>0</v>
      </c>
      <c r="N153" s="6"/>
    </row>
    <row r="154" spans="1:14" ht="11.25" outlineLevel="2" x14ac:dyDescent="0.2">
      <c r="A154" s="2" t="s">
        <v>38</v>
      </c>
      <c r="B154" s="2" t="s">
        <v>162</v>
      </c>
      <c r="C154" s="10" t="s">
        <v>311</v>
      </c>
      <c r="D154" s="2" t="s">
        <v>168</v>
      </c>
      <c r="F154" s="2" t="s">
        <v>145</v>
      </c>
      <c r="G154" s="5">
        <v>10000</v>
      </c>
      <c r="H154" s="5">
        <v>34265</v>
      </c>
      <c r="I154" s="4">
        <f t="shared" si="14"/>
        <v>27</v>
      </c>
      <c r="J154" s="4">
        <f t="shared" si="15"/>
        <v>184</v>
      </c>
      <c r="K154" s="6" t="s">
        <v>168</v>
      </c>
      <c r="L154" s="4">
        <v>27</v>
      </c>
      <c r="M154" s="4">
        <v>184</v>
      </c>
      <c r="N154" s="6"/>
    </row>
    <row r="155" spans="1:14" ht="11.25" outlineLevel="2" x14ac:dyDescent="0.2">
      <c r="A155" s="2" t="s">
        <v>38</v>
      </c>
      <c r="B155" s="2" t="s">
        <v>162</v>
      </c>
      <c r="C155" s="10" t="s">
        <v>312</v>
      </c>
      <c r="D155" s="2" t="s">
        <v>169</v>
      </c>
      <c r="F155" s="2" t="s">
        <v>145</v>
      </c>
      <c r="G155" s="5">
        <v>853349</v>
      </c>
      <c r="H155" s="5">
        <v>906610</v>
      </c>
      <c r="I155" s="4">
        <f t="shared" si="14"/>
        <v>2338</v>
      </c>
      <c r="J155" s="4">
        <f t="shared" si="15"/>
        <v>4874</v>
      </c>
      <c r="K155" s="6" t="s">
        <v>169</v>
      </c>
      <c r="L155" s="4">
        <v>2338</v>
      </c>
      <c r="M155" s="4">
        <v>4874</v>
      </c>
      <c r="N155" s="6"/>
    </row>
    <row r="156" spans="1:14" ht="11.25" outlineLevel="2" x14ac:dyDescent="0.2">
      <c r="A156" s="2" t="s">
        <v>38</v>
      </c>
      <c r="B156" s="2" t="s">
        <v>162</v>
      </c>
      <c r="C156" s="10" t="s">
        <v>313</v>
      </c>
      <c r="D156" s="2" t="s">
        <v>170</v>
      </c>
      <c r="F156" s="2" t="s">
        <v>145</v>
      </c>
      <c r="G156" s="5">
        <v>2419177</v>
      </c>
      <c r="H156" s="5">
        <v>1202322</v>
      </c>
      <c r="I156" s="4">
        <f t="shared" si="14"/>
        <v>6628</v>
      </c>
      <c r="J156" s="4">
        <f t="shared" si="15"/>
        <v>6464</v>
      </c>
      <c r="K156" s="6" t="s">
        <v>170</v>
      </c>
      <c r="L156" s="4">
        <v>6628</v>
      </c>
      <c r="M156" s="4">
        <v>6464</v>
      </c>
      <c r="N156" s="6"/>
    </row>
    <row r="157" spans="1:14" ht="11.25" outlineLevel="2" x14ac:dyDescent="0.2">
      <c r="A157" s="2" t="s">
        <v>38</v>
      </c>
      <c r="B157" s="2" t="s">
        <v>162</v>
      </c>
      <c r="C157" s="10" t="s">
        <v>310</v>
      </c>
      <c r="D157" s="2" t="s">
        <v>167</v>
      </c>
      <c r="G157" s="5">
        <v>112216</v>
      </c>
      <c r="H157" s="4"/>
      <c r="I157" s="4">
        <f t="shared" si="14"/>
        <v>307</v>
      </c>
      <c r="J157" s="4">
        <f t="shared" si="15"/>
        <v>0</v>
      </c>
      <c r="K157" s="6" t="s">
        <v>167</v>
      </c>
      <c r="L157" s="4">
        <v>307</v>
      </c>
      <c r="M157" s="4">
        <v>0</v>
      </c>
      <c r="N157" s="6"/>
    </row>
    <row r="158" spans="1:14" ht="11.25" outlineLevel="2" x14ac:dyDescent="0.2">
      <c r="A158" s="2" t="s">
        <v>38</v>
      </c>
      <c r="B158" s="2" t="s">
        <v>162</v>
      </c>
      <c r="C158" s="10" t="s">
        <v>314</v>
      </c>
      <c r="D158" s="2" t="s">
        <v>171</v>
      </c>
      <c r="F158" s="2" t="s">
        <v>145</v>
      </c>
      <c r="G158" s="5">
        <v>3568259</v>
      </c>
      <c r="H158" s="5">
        <v>4398196</v>
      </c>
      <c r="I158" s="4">
        <f t="shared" si="14"/>
        <v>9776</v>
      </c>
      <c r="J158" s="4">
        <f t="shared" si="15"/>
        <v>23646</v>
      </c>
      <c r="K158" s="6" t="s">
        <v>171</v>
      </c>
      <c r="L158" s="4">
        <v>9776</v>
      </c>
      <c r="M158" s="4">
        <v>23646</v>
      </c>
      <c r="N158" s="6"/>
    </row>
    <row r="159" spans="1:14" ht="11.25" outlineLevel="1" x14ac:dyDescent="0.2">
      <c r="A159" s="2"/>
      <c r="B159" s="17" t="s">
        <v>344</v>
      </c>
      <c r="C159" s="10"/>
      <c r="D159" s="2"/>
      <c r="F159" s="2"/>
      <c r="G159" s="5"/>
      <c r="H159" s="5"/>
      <c r="I159" s="4">
        <f>SUBTOTAL(9,I150:I158)</f>
        <v>199651</v>
      </c>
      <c r="J159" s="4">
        <f>SUBTOTAL(9,J150:J158)</f>
        <v>235122</v>
      </c>
      <c r="K159" s="6"/>
      <c r="L159" s="4">
        <f>SUBTOTAL(9,L150:L158)</f>
        <v>199651</v>
      </c>
      <c r="M159" s="4">
        <f>SUBTOTAL(9,M150:M158)</f>
        <v>235122</v>
      </c>
      <c r="N159" s="6"/>
    </row>
    <row r="160" spans="1:14" ht="11.25" x14ac:dyDescent="0.2">
      <c r="A160" s="2"/>
      <c r="B160" s="17" t="s">
        <v>345</v>
      </c>
      <c r="C160" s="10"/>
      <c r="D160" s="2"/>
      <c r="F160" s="2"/>
      <c r="G160" s="5"/>
      <c r="H160" s="5"/>
      <c r="I160" s="4">
        <f>SUBTOTAL(9,I2:I158)</f>
        <v>3753898</v>
      </c>
      <c r="J160" s="4">
        <f>SUBTOTAL(9,J2:J158)</f>
        <v>3787637</v>
      </c>
      <c r="K160" s="6"/>
      <c r="L160" s="4">
        <f>SUBTOTAL(9,L2:L158)</f>
        <v>3753928</v>
      </c>
      <c r="M160" s="4">
        <f>SUBTOTAL(9,M2:M158)</f>
        <v>3787637</v>
      </c>
      <c r="N160" s="6"/>
    </row>
    <row r="161" spans="2:14" ht="11.25" x14ac:dyDescent="0.2">
      <c r="B161" s="2"/>
      <c r="C161" s="10"/>
      <c r="E161" s="2"/>
      <c r="G161" s="4"/>
      <c r="H161" s="4"/>
      <c r="I161" s="4"/>
      <c r="J161" s="4"/>
      <c r="L161" s="4"/>
      <c r="M161" s="4"/>
      <c r="N161" s="6"/>
    </row>
    <row r="162" spans="2:14" ht="11.25" x14ac:dyDescent="0.2">
      <c r="B162" s="2"/>
      <c r="C162" s="10"/>
      <c r="E162" s="2"/>
      <c r="G162" s="4"/>
      <c r="H162" s="4"/>
      <c r="I162" s="4"/>
      <c r="J162" s="4"/>
      <c r="L162" s="4"/>
      <c r="M162" s="4"/>
      <c r="N162" s="6"/>
    </row>
    <row r="163" spans="2:14" ht="11.25" x14ac:dyDescent="0.2">
      <c r="B163" s="2"/>
      <c r="C163" s="10"/>
      <c r="E163" s="2"/>
      <c r="G163" s="4"/>
      <c r="H163" s="4"/>
      <c r="I163" s="4"/>
      <c r="J163" s="4"/>
      <c r="L163" s="4"/>
      <c r="M163" s="4"/>
      <c r="N163" s="6"/>
    </row>
    <row r="164" spans="2:14" ht="11.25" x14ac:dyDescent="0.2">
      <c r="B164" s="2"/>
      <c r="C164" s="10"/>
      <c r="E164" s="2"/>
      <c r="G164" s="4"/>
      <c r="H164" s="4"/>
      <c r="I164" s="4"/>
      <c r="J164" s="4"/>
      <c r="L164" s="4"/>
      <c r="M164" s="4"/>
      <c r="N164" s="6"/>
    </row>
    <row r="165" spans="2:14" ht="11.25" x14ac:dyDescent="0.2">
      <c r="B165" s="2"/>
      <c r="C165" s="10"/>
      <c r="E165" s="2"/>
      <c r="G165" s="4"/>
      <c r="H165" s="4"/>
      <c r="I165" s="4"/>
      <c r="J165" s="4"/>
      <c r="L165" s="4"/>
      <c r="M165" s="4"/>
      <c r="N165" s="6"/>
    </row>
    <row r="166" spans="2:14" ht="11.25" x14ac:dyDescent="0.2">
      <c r="B166" s="2"/>
      <c r="C166" s="10"/>
      <c r="E166" s="2"/>
      <c r="G166" s="4"/>
      <c r="H166" s="4"/>
      <c r="I166" s="4"/>
      <c r="J166" s="4"/>
      <c r="L166" s="4"/>
      <c r="M166" s="4"/>
      <c r="N166" s="6"/>
    </row>
    <row r="167" spans="2:14" ht="11.25" x14ac:dyDescent="0.2">
      <c r="B167" s="2"/>
      <c r="C167" s="10"/>
      <c r="E167" s="2"/>
      <c r="G167" s="4"/>
      <c r="H167" s="4"/>
      <c r="I167" s="4"/>
      <c r="J167" s="4"/>
      <c r="L167" s="4"/>
      <c r="M167" s="4"/>
      <c r="N167" s="6"/>
    </row>
    <row r="168" spans="2:14" ht="11.25" x14ac:dyDescent="0.2">
      <c r="B168" s="2"/>
      <c r="C168" s="10"/>
      <c r="E168" s="2"/>
      <c r="G168" s="4"/>
      <c r="H168" s="4"/>
      <c r="I168" s="4"/>
      <c r="J168" s="4"/>
      <c r="L168" s="4"/>
      <c r="M168" s="4"/>
      <c r="N168" s="6"/>
    </row>
    <row r="169" spans="2:14" ht="11.25" x14ac:dyDescent="0.2">
      <c r="B169" s="2"/>
      <c r="C169" s="10"/>
      <c r="E169" s="2"/>
      <c r="G169" s="4"/>
      <c r="H169" s="4"/>
      <c r="I169" s="4"/>
      <c r="J169" s="4"/>
      <c r="L169" s="4"/>
      <c r="M169" s="4"/>
      <c r="N169" s="6"/>
    </row>
    <row r="170" spans="2:14" ht="11.25" x14ac:dyDescent="0.2">
      <c r="B170" s="2"/>
      <c r="C170" s="10"/>
      <c r="E170" s="2"/>
      <c r="G170" s="4"/>
      <c r="H170" s="4"/>
      <c r="I170" s="4"/>
      <c r="J170" s="4"/>
      <c r="L170" s="4"/>
      <c r="M170" s="4"/>
      <c r="N170" s="6"/>
    </row>
    <row r="171" spans="2:14" ht="11.25" x14ac:dyDescent="0.2">
      <c r="B171" s="2"/>
      <c r="C171" s="10"/>
      <c r="E171" s="2"/>
      <c r="G171" s="4"/>
      <c r="H171" s="4"/>
      <c r="I171" s="4"/>
      <c r="J171" s="4"/>
      <c r="L171" s="4"/>
      <c r="M171" s="4"/>
      <c r="N171" s="6"/>
    </row>
    <row r="172" spans="2:14" ht="11.25" x14ac:dyDescent="0.2">
      <c r="B172" s="2"/>
      <c r="C172" s="10"/>
      <c r="E172" s="2"/>
      <c r="G172" s="4"/>
      <c r="H172" s="4"/>
      <c r="I172" s="4"/>
      <c r="J172" s="4"/>
      <c r="L172" s="4"/>
      <c r="M172" s="4"/>
      <c r="N172" s="6"/>
    </row>
    <row r="173" spans="2:14" ht="11.25" x14ac:dyDescent="0.2">
      <c r="B173" s="2"/>
      <c r="C173" s="10"/>
      <c r="E173" s="2"/>
      <c r="G173" s="4"/>
      <c r="H173" s="4"/>
      <c r="I173" s="4"/>
      <c r="J173" s="4"/>
      <c r="L173" s="4"/>
      <c r="M173" s="4"/>
      <c r="N173" s="6"/>
    </row>
    <row r="174" spans="2:14" ht="12.75" x14ac:dyDescent="0.2">
      <c r="C174" s="10"/>
      <c r="G174" s="4"/>
      <c r="H174" s="4"/>
      <c r="I174"/>
      <c r="J174"/>
      <c r="L174" s="4"/>
      <c r="M174" s="4"/>
      <c r="N174" s="6"/>
    </row>
    <row r="175" spans="2:14" ht="12.75" x14ac:dyDescent="0.2">
      <c r="C175" s="10"/>
      <c r="G175" s="4"/>
      <c r="H175" s="4"/>
      <c r="I175"/>
      <c r="J175"/>
      <c r="L175" s="4"/>
      <c r="M175" s="4"/>
      <c r="N175" s="6"/>
    </row>
    <row r="176" spans="2:14" ht="11.25" x14ac:dyDescent="0.2">
      <c r="C176" s="10"/>
      <c r="G176" s="4"/>
      <c r="H176" s="4"/>
      <c r="I176" s="4"/>
      <c r="J176" s="4"/>
      <c r="L176" s="4"/>
      <c r="M176" s="4"/>
      <c r="N176" s="6"/>
    </row>
    <row r="177" spans="3:16" ht="11.25" x14ac:dyDescent="0.2">
      <c r="C177" s="10"/>
      <c r="G177" s="4"/>
      <c r="H177" s="4"/>
      <c r="I177" s="4"/>
      <c r="J177" s="4"/>
      <c r="L177" s="4"/>
      <c r="M177" s="4"/>
      <c r="N177" s="6"/>
    </row>
    <row r="178" spans="3:16" ht="11.25" x14ac:dyDescent="0.2">
      <c r="C178" s="10"/>
      <c r="G178" s="4"/>
      <c r="H178" s="4"/>
      <c r="I178" s="4"/>
      <c r="J178" s="4"/>
      <c r="L178" s="4"/>
      <c r="M178" s="4"/>
      <c r="N178" s="6"/>
    </row>
    <row r="179" spans="3:16" ht="11.25" x14ac:dyDescent="0.2">
      <c r="C179" s="10"/>
      <c r="G179" s="4"/>
      <c r="H179" s="4"/>
      <c r="I179" s="4"/>
      <c r="J179" s="4"/>
      <c r="L179" s="4"/>
      <c r="M179" s="4"/>
      <c r="N179" s="6"/>
    </row>
    <row r="180" spans="3:16" ht="11.25" x14ac:dyDescent="0.2">
      <c r="C180" s="10"/>
      <c r="G180" s="4"/>
      <c r="H180" s="4"/>
      <c r="I180" s="4"/>
      <c r="J180" s="4"/>
      <c r="L180" s="4"/>
      <c r="M180" s="4"/>
      <c r="N180" s="6"/>
    </row>
    <row r="181" spans="3:16" ht="11.25" x14ac:dyDescent="0.2">
      <c r="C181" s="10"/>
      <c r="G181" s="4"/>
      <c r="H181" s="4"/>
      <c r="I181" s="4"/>
      <c r="J181" s="4"/>
      <c r="L181" s="4"/>
      <c r="M181" s="4"/>
      <c r="N181" s="6"/>
    </row>
    <row r="182" spans="3:16" ht="11.25" x14ac:dyDescent="0.2">
      <c r="C182" s="10"/>
      <c r="G182" s="4"/>
      <c r="H182" s="4"/>
      <c r="I182" s="4"/>
      <c r="J182" s="4"/>
      <c r="L182" s="4"/>
      <c r="M182" s="4"/>
      <c r="N182" s="6"/>
    </row>
    <row r="183" spans="3:16" ht="11.25" x14ac:dyDescent="0.2">
      <c r="C183" s="10"/>
      <c r="G183" s="4"/>
      <c r="H183" s="4"/>
      <c r="I183" s="4"/>
      <c r="J183" s="4"/>
      <c r="L183" s="4"/>
      <c r="M183" s="4"/>
      <c r="N183" s="6"/>
    </row>
    <row r="184" spans="3:16" ht="11.25" x14ac:dyDescent="0.2">
      <c r="C184" s="10"/>
      <c r="G184" s="4"/>
      <c r="H184" s="4"/>
      <c r="I184" s="4"/>
      <c r="J184" s="4"/>
      <c r="L184" s="4"/>
      <c r="M184" s="4"/>
      <c r="N184" s="6"/>
      <c r="O184" s="6"/>
      <c r="P184" s="6"/>
    </row>
    <row r="185" spans="3:16" ht="11.25" x14ac:dyDescent="0.2">
      <c r="C185" s="10"/>
      <c r="G185" s="4"/>
      <c r="H185" s="4"/>
      <c r="I185" s="4"/>
      <c r="J185" s="4"/>
      <c r="L185" s="4"/>
      <c r="M185" s="4"/>
      <c r="N185" s="6"/>
    </row>
    <row r="186" spans="3:16" ht="11.25" x14ac:dyDescent="0.2">
      <c r="C186" s="10"/>
      <c r="G186" s="4"/>
      <c r="H186" s="4"/>
      <c r="I186" s="4"/>
      <c r="J186" s="4"/>
      <c r="L186" s="4"/>
      <c r="M186" s="4"/>
      <c r="N186" s="6"/>
    </row>
    <row r="187" spans="3:16" ht="11.25" x14ac:dyDescent="0.2">
      <c r="C187" s="10"/>
      <c r="G187" s="4"/>
      <c r="H187" s="4"/>
      <c r="I187" s="4"/>
      <c r="J187" s="4"/>
      <c r="K187" s="4"/>
      <c r="L187" s="4"/>
      <c r="M187" s="4"/>
      <c r="N187" s="6"/>
    </row>
    <row r="188" spans="3:16" ht="11.25" x14ac:dyDescent="0.2">
      <c r="C188" s="10"/>
      <c r="G188" s="4"/>
      <c r="H188" s="4"/>
      <c r="I188" s="4"/>
      <c r="J188" s="4"/>
      <c r="L188" s="4"/>
      <c r="M188" s="4"/>
      <c r="N188" s="6"/>
    </row>
    <row r="189" spans="3:16" ht="11.25" x14ac:dyDescent="0.2">
      <c r="C189" s="10"/>
      <c r="G189" s="4"/>
      <c r="H189" s="4"/>
      <c r="I189" s="4"/>
      <c r="J189" s="4"/>
      <c r="L189" s="4"/>
      <c r="M189" s="4"/>
      <c r="N189" s="6"/>
    </row>
    <row r="190" spans="3:16" x14ac:dyDescent="0.15">
      <c r="C190" s="10"/>
      <c r="F190" s="3"/>
      <c r="G190" s="4"/>
      <c r="H190" s="4"/>
      <c r="I190" s="4"/>
      <c r="J190" s="4"/>
      <c r="K190" s="4"/>
      <c r="L190" s="4"/>
      <c r="M190" s="4"/>
    </row>
    <row r="191" spans="3:16" x14ac:dyDescent="0.15">
      <c r="C191" s="10"/>
      <c r="F191" s="3" t="s">
        <v>172</v>
      </c>
      <c r="G191" s="4">
        <f>G190/365</f>
        <v>0</v>
      </c>
      <c r="H191" s="4">
        <f>H190/186</f>
        <v>0</v>
      </c>
      <c r="I191" s="4"/>
      <c r="J191" s="4"/>
      <c r="L191" s="4"/>
      <c r="M191" s="4"/>
    </row>
    <row r="192" spans="3:16" ht="11.25" x14ac:dyDescent="0.2">
      <c r="C192" s="10"/>
      <c r="G192" s="4"/>
      <c r="H192" s="4"/>
      <c r="I192" s="4"/>
      <c r="J192" s="4"/>
      <c r="K192" s="6"/>
      <c r="L192" s="4"/>
      <c r="M192" s="4"/>
    </row>
    <row r="193" spans="3:13" ht="11.25" x14ac:dyDescent="0.2">
      <c r="C193" s="10"/>
      <c r="G193" s="4"/>
      <c r="H193" s="4"/>
      <c r="I193" s="4"/>
      <c r="J193" s="4"/>
      <c r="K193" s="6"/>
      <c r="L193" s="4"/>
      <c r="M193" s="4"/>
    </row>
    <row r="194" spans="3:13" ht="11.25" x14ac:dyDescent="0.2">
      <c r="C194" s="10"/>
      <c r="K194" s="6"/>
      <c r="L194" s="4"/>
      <c r="M194" s="4"/>
    </row>
    <row r="195" spans="3:13" ht="11.25" x14ac:dyDescent="0.2">
      <c r="C195" s="10"/>
      <c r="K195" s="6"/>
      <c r="L195" s="4"/>
      <c r="M195" s="4"/>
    </row>
    <row r="196" spans="3:13" x14ac:dyDescent="0.15">
      <c r="C196" s="10"/>
    </row>
    <row r="197" spans="3:13" x14ac:dyDescent="0.15">
      <c r="C197" s="10"/>
    </row>
    <row r="198" spans="3:13" x14ac:dyDescent="0.15">
      <c r="C198" s="10"/>
    </row>
    <row r="199" spans="3:13" x14ac:dyDescent="0.15">
      <c r="C199" s="10"/>
    </row>
    <row r="200" spans="3:13" x14ac:dyDescent="0.15">
      <c r="C200" s="10"/>
    </row>
    <row r="201" spans="3:13" x14ac:dyDescent="0.15">
      <c r="C201" s="10"/>
    </row>
    <row r="202" spans="3:13" x14ac:dyDescent="0.15">
      <c r="C202" s="10"/>
    </row>
    <row r="203" spans="3:13" x14ac:dyDescent="0.15">
      <c r="C203" s="10"/>
    </row>
    <row r="204" spans="3:13" x14ac:dyDescent="0.15">
      <c r="C204" s="10"/>
    </row>
    <row r="205" spans="3:13" x14ac:dyDescent="0.15">
      <c r="C205" s="10"/>
    </row>
    <row r="206" spans="3:13" x14ac:dyDescent="0.15">
      <c r="C206" s="10"/>
    </row>
    <row r="207" spans="3:13" x14ac:dyDescent="0.15">
      <c r="C207" s="10"/>
    </row>
    <row r="208" spans="3:13" x14ac:dyDescent="0.15">
      <c r="C208" s="10"/>
    </row>
    <row r="209" spans="3:3" x14ac:dyDescent="0.15">
      <c r="C209" s="10"/>
    </row>
    <row r="210" spans="3:3" x14ac:dyDescent="0.15">
      <c r="C210" s="10"/>
    </row>
    <row r="211" spans="3:3" x14ac:dyDescent="0.15">
      <c r="C211" s="10"/>
    </row>
    <row r="212" spans="3:3" x14ac:dyDescent="0.15">
      <c r="C212" s="10"/>
    </row>
    <row r="213" spans="3:3" x14ac:dyDescent="0.15">
      <c r="C213" s="10"/>
    </row>
    <row r="214" spans="3:3" x14ac:dyDescent="0.15">
      <c r="C214" s="10"/>
    </row>
    <row r="215" spans="3:3" x14ac:dyDescent="0.15">
      <c r="C215" s="10"/>
    </row>
    <row r="216" spans="3:3" x14ac:dyDescent="0.15">
      <c r="C216" s="10"/>
    </row>
    <row r="217" spans="3:3" x14ac:dyDescent="0.15">
      <c r="C217" s="10"/>
    </row>
    <row r="218" spans="3:3" x14ac:dyDescent="0.15">
      <c r="C218" s="10"/>
    </row>
    <row r="219" spans="3:3" x14ac:dyDescent="0.15">
      <c r="C219" s="10"/>
    </row>
    <row r="220" spans="3:3" x14ac:dyDescent="0.15">
      <c r="C220" s="10"/>
    </row>
    <row r="221" spans="3:3" x14ac:dyDescent="0.15">
      <c r="C221" s="10"/>
    </row>
    <row r="222" spans="3:3" x14ac:dyDescent="0.15">
      <c r="C222" s="10"/>
    </row>
    <row r="223" spans="3:3" x14ac:dyDescent="0.15">
      <c r="C223" s="10"/>
    </row>
    <row r="224" spans="3:3" x14ac:dyDescent="0.15">
      <c r="C224" s="10"/>
    </row>
    <row r="225" spans="3:3" x14ac:dyDescent="0.15">
      <c r="C225" s="10"/>
    </row>
    <row r="226" spans="3:3" x14ac:dyDescent="0.15">
      <c r="C226" s="10"/>
    </row>
    <row r="227" spans="3:3" x14ac:dyDescent="0.15">
      <c r="C227" s="10"/>
    </row>
    <row r="228" spans="3:3" x14ac:dyDescent="0.15">
      <c r="C228" s="10"/>
    </row>
    <row r="229" spans="3:3" x14ac:dyDescent="0.15">
      <c r="C229" s="10"/>
    </row>
    <row r="230" spans="3:3" x14ac:dyDescent="0.15">
      <c r="C230" s="10"/>
    </row>
    <row r="231" spans="3:3" x14ac:dyDescent="0.15">
      <c r="C231" s="10"/>
    </row>
    <row r="232" spans="3:3" x14ac:dyDescent="0.15">
      <c r="C232" s="10"/>
    </row>
    <row r="233" spans="3:3" x14ac:dyDescent="0.15">
      <c r="C233" s="10"/>
    </row>
    <row r="234" spans="3:3" x14ac:dyDescent="0.15">
      <c r="C234" s="10"/>
    </row>
    <row r="235" spans="3:3" x14ac:dyDescent="0.15">
      <c r="C235" s="10"/>
    </row>
    <row r="236" spans="3:3" x14ac:dyDescent="0.15">
      <c r="C236" s="10"/>
    </row>
    <row r="237" spans="3:3" x14ac:dyDescent="0.15">
      <c r="C237" s="10"/>
    </row>
    <row r="238" spans="3:3" x14ac:dyDescent="0.15">
      <c r="C238" s="10"/>
    </row>
    <row r="239" spans="3:3" x14ac:dyDescent="0.15">
      <c r="C239" s="10"/>
    </row>
    <row r="240" spans="3:3" x14ac:dyDescent="0.15">
      <c r="C240" s="10"/>
    </row>
    <row r="241" spans="3:3" x14ac:dyDescent="0.15">
      <c r="C241" s="10"/>
    </row>
    <row r="242" spans="3:3" x14ac:dyDescent="0.15">
      <c r="C242" s="10"/>
    </row>
    <row r="243" spans="3:3" x14ac:dyDescent="0.15">
      <c r="C243" s="10"/>
    </row>
    <row r="244" spans="3:3" x14ac:dyDescent="0.15">
      <c r="C244" s="10"/>
    </row>
    <row r="245" spans="3:3" x14ac:dyDescent="0.15">
      <c r="C245" s="10"/>
    </row>
    <row r="246" spans="3:3" x14ac:dyDescent="0.15">
      <c r="C246" s="10"/>
    </row>
    <row r="247" spans="3:3" x14ac:dyDescent="0.15">
      <c r="C247" s="10"/>
    </row>
    <row r="248" spans="3:3" x14ac:dyDescent="0.15">
      <c r="C248" s="10"/>
    </row>
    <row r="249" spans="3:3" x14ac:dyDescent="0.15">
      <c r="C249" s="10"/>
    </row>
    <row r="250" spans="3:3" x14ac:dyDescent="0.15">
      <c r="C250" s="10"/>
    </row>
    <row r="251" spans="3:3" x14ac:dyDescent="0.15">
      <c r="C251" s="10"/>
    </row>
    <row r="252" spans="3:3" x14ac:dyDescent="0.15">
      <c r="C252" s="10"/>
    </row>
    <row r="253" spans="3:3" x14ac:dyDescent="0.15">
      <c r="C253" s="10"/>
    </row>
    <row r="254" spans="3:3" x14ac:dyDescent="0.15">
      <c r="C254" s="10"/>
    </row>
    <row r="255" spans="3:3" x14ac:dyDescent="0.15">
      <c r="C255" s="10"/>
    </row>
    <row r="256" spans="3:3" x14ac:dyDescent="0.15">
      <c r="C256" s="10"/>
    </row>
    <row r="257" spans="3:3" x14ac:dyDescent="0.15">
      <c r="C257" s="10"/>
    </row>
    <row r="258" spans="3:3" x14ac:dyDescent="0.15">
      <c r="C258" s="10"/>
    </row>
    <row r="259" spans="3:3" x14ac:dyDescent="0.15">
      <c r="C259" s="10"/>
    </row>
    <row r="260" spans="3:3" x14ac:dyDescent="0.15">
      <c r="C260" s="10"/>
    </row>
    <row r="261" spans="3:3" x14ac:dyDescent="0.15">
      <c r="C261" s="10"/>
    </row>
    <row r="262" spans="3:3" x14ac:dyDescent="0.15">
      <c r="C262" s="10"/>
    </row>
    <row r="263" spans="3:3" x14ac:dyDescent="0.15">
      <c r="C263" s="10"/>
    </row>
    <row r="264" spans="3:3" x14ac:dyDescent="0.15">
      <c r="C264" s="10"/>
    </row>
    <row r="265" spans="3:3" x14ac:dyDescent="0.15">
      <c r="C265" s="10"/>
    </row>
    <row r="266" spans="3:3" x14ac:dyDescent="0.15">
      <c r="C266" s="10"/>
    </row>
    <row r="267" spans="3:3" x14ac:dyDescent="0.15">
      <c r="C267" s="10"/>
    </row>
    <row r="268" spans="3:3" x14ac:dyDescent="0.15">
      <c r="C268" s="10"/>
    </row>
    <row r="269" spans="3:3" x14ac:dyDescent="0.15">
      <c r="C269" s="10"/>
    </row>
    <row r="270" spans="3:3" x14ac:dyDescent="0.15">
      <c r="C270" s="10"/>
    </row>
    <row r="271" spans="3:3" x14ac:dyDescent="0.15">
      <c r="C271" s="10"/>
    </row>
    <row r="272" spans="3:3" x14ac:dyDescent="0.15">
      <c r="C272" s="10"/>
    </row>
    <row r="273" spans="3:3" x14ac:dyDescent="0.15">
      <c r="C273" s="10"/>
    </row>
    <row r="274" spans="3:3" x14ac:dyDescent="0.15">
      <c r="C274" s="10"/>
    </row>
    <row r="275" spans="3:3" x14ac:dyDescent="0.15">
      <c r="C275" s="10"/>
    </row>
    <row r="276" spans="3:3" x14ac:dyDescent="0.15">
      <c r="C276" s="10"/>
    </row>
    <row r="277" spans="3:3" x14ac:dyDescent="0.15">
      <c r="C277" s="10"/>
    </row>
    <row r="278" spans="3:3" x14ac:dyDescent="0.15">
      <c r="C278" s="10"/>
    </row>
    <row r="279" spans="3:3" x14ac:dyDescent="0.15">
      <c r="C279" s="10"/>
    </row>
    <row r="280" spans="3:3" x14ac:dyDescent="0.15">
      <c r="C280" s="10"/>
    </row>
    <row r="281" spans="3:3" x14ac:dyDescent="0.15">
      <c r="C281" s="10"/>
    </row>
    <row r="282" spans="3:3" x14ac:dyDescent="0.15">
      <c r="C282" s="10"/>
    </row>
    <row r="283" spans="3:3" x14ac:dyDescent="0.15">
      <c r="C283" s="10"/>
    </row>
    <row r="284" spans="3:3" x14ac:dyDescent="0.15">
      <c r="C284" s="10"/>
    </row>
    <row r="285" spans="3:3" x14ac:dyDescent="0.15">
      <c r="C285" s="10"/>
    </row>
    <row r="286" spans="3:3" x14ac:dyDescent="0.15">
      <c r="C286" s="10"/>
    </row>
    <row r="287" spans="3:3" x14ac:dyDescent="0.15">
      <c r="C287" s="10"/>
    </row>
    <row r="288" spans="3:3" x14ac:dyDescent="0.15">
      <c r="C288" s="10"/>
    </row>
    <row r="289" spans="3:3" x14ac:dyDescent="0.15">
      <c r="C289" s="10"/>
    </row>
    <row r="290" spans="3:3" x14ac:dyDescent="0.15">
      <c r="C290" s="10"/>
    </row>
    <row r="291" spans="3:3" x14ac:dyDescent="0.15">
      <c r="C291" s="10"/>
    </row>
    <row r="292" spans="3:3" x14ac:dyDescent="0.15">
      <c r="C292" s="10"/>
    </row>
    <row r="293" spans="3:3" x14ac:dyDescent="0.15">
      <c r="C293" s="10"/>
    </row>
    <row r="294" spans="3:3" x14ac:dyDescent="0.15">
      <c r="C294" s="10"/>
    </row>
    <row r="295" spans="3:3" x14ac:dyDescent="0.15">
      <c r="C295" s="10"/>
    </row>
    <row r="296" spans="3:3" x14ac:dyDescent="0.15">
      <c r="C296" s="10"/>
    </row>
    <row r="297" spans="3:3" x14ac:dyDescent="0.15">
      <c r="C297" s="10"/>
    </row>
    <row r="298" spans="3:3" x14ac:dyDescent="0.15">
      <c r="C298" s="10"/>
    </row>
    <row r="299" spans="3:3" x14ac:dyDescent="0.15">
      <c r="C299" s="10"/>
    </row>
    <row r="300" spans="3:3" x14ac:dyDescent="0.15">
      <c r="C300" s="10"/>
    </row>
    <row r="301" spans="3:3" x14ac:dyDescent="0.15">
      <c r="C301" s="10"/>
    </row>
    <row r="302" spans="3:3" x14ac:dyDescent="0.15">
      <c r="C302" s="10"/>
    </row>
    <row r="303" spans="3:3" x14ac:dyDescent="0.15">
      <c r="C303" s="10"/>
    </row>
    <row r="304" spans="3:3" x14ac:dyDescent="0.15">
      <c r="C304" s="10"/>
    </row>
    <row r="305" spans="3:3" x14ac:dyDescent="0.15">
      <c r="C305" s="10"/>
    </row>
    <row r="306" spans="3:3" x14ac:dyDescent="0.15">
      <c r="C306" s="10"/>
    </row>
    <row r="307" spans="3:3" x14ac:dyDescent="0.15">
      <c r="C307" s="10"/>
    </row>
    <row r="308" spans="3:3" x14ac:dyDescent="0.15">
      <c r="C308" s="10"/>
    </row>
    <row r="309" spans="3:3" x14ac:dyDescent="0.15">
      <c r="C309" s="10"/>
    </row>
    <row r="310" spans="3:3" x14ac:dyDescent="0.15">
      <c r="C310" s="10"/>
    </row>
    <row r="311" spans="3:3" x14ac:dyDescent="0.15">
      <c r="C311" s="10"/>
    </row>
    <row r="312" spans="3:3" x14ac:dyDescent="0.15">
      <c r="C312" s="10"/>
    </row>
    <row r="313" spans="3:3" x14ac:dyDescent="0.15">
      <c r="C313" s="10"/>
    </row>
    <row r="314" spans="3:3" x14ac:dyDescent="0.15">
      <c r="C314" s="10"/>
    </row>
    <row r="315" spans="3:3" x14ac:dyDescent="0.15">
      <c r="C315" s="10"/>
    </row>
    <row r="316" spans="3:3" x14ac:dyDescent="0.15">
      <c r="C316" s="10"/>
    </row>
    <row r="317" spans="3:3" x14ac:dyDescent="0.15">
      <c r="C317" s="10"/>
    </row>
    <row r="318" spans="3:3" x14ac:dyDescent="0.15">
      <c r="C318" s="10"/>
    </row>
    <row r="319" spans="3:3" x14ac:dyDescent="0.15">
      <c r="C319" s="10"/>
    </row>
    <row r="320" spans="3:3" x14ac:dyDescent="0.15">
      <c r="C320" s="10"/>
    </row>
    <row r="321" spans="3:3" x14ac:dyDescent="0.15">
      <c r="C321" s="10"/>
    </row>
    <row r="322" spans="3:3" x14ac:dyDescent="0.15">
      <c r="C322" s="10"/>
    </row>
    <row r="323" spans="3:3" x14ac:dyDescent="0.15">
      <c r="C323" s="10"/>
    </row>
    <row r="324" spans="3:3" x14ac:dyDescent="0.15">
      <c r="C324" s="10"/>
    </row>
    <row r="325" spans="3:3" x14ac:dyDescent="0.15">
      <c r="C325" s="10"/>
    </row>
    <row r="326" spans="3:3" x14ac:dyDescent="0.15">
      <c r="C326" s="10"/>
    </row>
    <row r="327" spans="3:3" x14ac:dyDescent="0.15">
      <c r="C327" s="10"/>
    </row>
    <row r="328" spans="3:3" x14ac:dyDescent="0.15">
      <c r="C328" s="10"/>
    </row>
    <row r="329" spans="3:3" x14ac:dyDescent="0.15">
      <c r="C329" s="10"/>
    </row>
    <row r="330" spans="3:3" x14ac:dyDescent="0.15">
      <c r="C330" s="10"/>
    </row>
    <row r="331" spans="3:3" x14ac:dyDescent="0.15">
      <c r="C331" s="10"/>
    </row>
    <row r="332" spans="3:3" x14ac:dyDescent="0.15">
      <c r="C332" s="10"/>
    </row>
    <row r="333" spans="3:3" x14ac:dyDescent="0.15">
      <c r="C333" s="10"/>
    </row>
    <row r="334" spans="3:3" x14ac:dyDescent="0.15">
      <c r="C334" s="10"/>
    </row>
    <row r="335" spans="3:3" x14ac:dyDescent="0.15">
      <c r="C335" s="10"/>
    </row>
    <row r="336" spans="3:3" x14ac:dyDescent="0.15">
      <c r="C336" s="10"/>
    </row>
    <row r="337" spans="3:3" x14ac:dyDescent="0.15">
      <c r="C337" s="10"/>
    </row>
    <row r="338" spans="3:3" x14ac:dyDescent="0.15">
      <c r="C338" s="10"/>
    </row>
    <row r="339" spans="3:3" x14ac:dyDescent="0.15">
      <c r="C339" s="10"/>
    </row>
    <row r="340" spans="3:3" x14ac:dyDescent="0.15">
      <c r="C340" s="10"/>
    </row>
    <row r="341" spans="3:3" x14ac:dyDescent="0.15">
      <c r="C341" s="10"/>
    </row>
    <row r="342" spans="3:3" x14ac:dyDescent="0.15">
      <c r="C342" s="10"/>
    </row>
    <row r="343" spans="3:3" x14ac:dyDescent="0.15">
      <c r="C343" s="10"/>
    </row>
    <row r="344" spans="3:3" x14ac:dyDescent="0.15">
      <c r="C344" s="10"/>
    </row>
    <row r="345" spans="3:3" x14ac:dyDescent="0.15">
      <c r="C345" s="10"/>
    </row>
    <row r="346" spans="3:3" x14ac:dyDescent="0.15">
      <c r="C346" s="10"/>
    </row>
    <row r="347" spans="3:3" x14ac:dyDescent="0.15">
      <c r="C347" s="10"/>
    </row>
    <row r="348" spans="3:3" x14ac:dyDescent="0.15">
      <c r="C348" s="10"/>
    </row>
    <row r="349" spans="3:3" x14ac:dyDescent="0.15">
      <c r="C349" s="10"/>
    </row>
    <row r="350" spans="3:3" x14ac:dyDescent="0.15">
      <c r="C350" s="10"/>
    </row>
    <row r="351" spans="3:3" x14ac:dyDescent="0.15">
      <c r="C351" s="10"/>
    </row>
    <row r="352" spans="3:3" x14ac:dyDescent="0.15">
      <c r="C352" s="10"/>
    </row>
    <row r="353" spans="3:3" x14ac:dyDescent="0.15">
      <c r="C353" s="10"/>
    </row>
    <row r="354" spans="3:3" x14ac:dyDescent="0.15">
      <c r="C354" s="10"/>
    </row>
    <row r="355" spans="3:3" x14ac:dyDescent="0.15">
      <c r="C355" s="10"/>
    </row>
    <row r="356" spans="3:3" x14ac:dyDescent="0.15">
      <c r="C356" s="10"/>
    </row>
    <row r="357" spans="3:3" x14ac:dyDescent="0.15">
      <c r="C357" s="10"/>
    </row>
    <row r="358" spans="3:3" x14ac:dyDescent="0.15">
      <c r="C358" s="10"/>
    </row>
    <row r="359" spans="3:3" x14ac:dyDescent="0.15">
      <c r="C359" s="10"/>
    </row>
    <row r="360" spans="3:3" x14ac:dyDescent="0.15">
      <c r="C360" s="10"/>
    </row>
    <row r="361" spans="3:3" x14ac:dyDescent="0.15">
      <c r="C361" s="10"/>
    </row>
    <row r="362" spans="3:3" x14ac:dyDescent="0.15">
      <c r="C362" s="10"/>
    </row>
    <row r="363" spans="3:3" x14ac:dyDescent="0.15">
      <c r="C363" s="10"/>
    </row>
    <row r="364" spans="3:3" x14ac:dyDescent="0.15">
      <c r="C364" s="10"/>
    </row>
    <row r="365" spans="3:3" x14ac:dyDescent="0.15">
      <c r="C365" s="10"/>
    </row>
    <row r="366" spans="3:3" x14ac:dyDescent="0.15">
      <c r="C366" s="10"/>
    </row>
    <row r="367" spans="3:3" x14ac:dyDescent="0.15">
      <c r="C367" s="10"/>
    </row>
    <row r="368" spans="3:3" x14ac:dyDescent="0.15">
      <c r="C368" s="10"/>
    </row>
    <row r="369" spans="3:3" x14ac:dyDescent="0.15">
      <c r="C369" s="10"/>
    </row>
    <row r="370" spans="3:3" x14ac:dyDescent="0.15">
      <c r="C370" s="10"/>
    </row>
    <row r="371" spans="3:3" x14ac:dyDescent="0.15">
      <c r="C371" s="10"/>
    </row>
    <row r="372" spans="3:3" x14ac:dyDescent="0.15">
      <c r="C372" s="10"/>
    </row>
    <row r="373" spans="3:3" x14ac:dyDescent="0.15">
      <c r="C373" s="10"/>
    </row>
    <row r="374" spans="3:3" x14ac:dyDescent="0.15">
      <c r="C374" s="10"/>
    </row>
    <row r="375" spans="3:3" x14ac:dyDescent="0.15">
      <c r="C375" s="10"/>
    </row>
    <row r="376" spans="3:3" x14ac:dyDescent="0.15">
      <c r="C376" s="10"/>
    </row>
    <row r="377" spans="3:3" x14ac:dyDescent="0.15">
      <c r="C377" s="10"/>
    </row>
    <row r="378" spans="3:3" x14ac:dyDescent="0.15">
      <c r="C378" s="10"/>
    </row>
    <row r="379" spans="3:3" x14ac:dyDescent="0.15">
      <c r="C379" s="10"/>
    </row>
    <row r="380" spans="3:3" x14ac:dyDescent="0.15">
      <c r="C380" s="10"/>
    </row>
    <row r="381" spans="3:3" x14ac:dyDescent="0.15">
      <c r="C381" s="10"/>
    </row>
    <row r="382" spans="3:3" x14ac:dyDescent="0.15">
      <c r="C382" s="10"/>
    </row>
    <row r="383" spans="3:3" x14ac:dyDescent="0.15">
      <c r="C383" s="10"/>
    </row>
    <row r="384" spans="3:3" x14ac:dyDescent="0.15">
      <c r="C384" s="10"/>
    </row>
    <row r="385" spans="3:3" x14ac:dyDescent="0.15">
      <c r="C385" s="10"/>
    </row>
    <row r="386" spans="3:3" x14ac:dyDescent="0.15">
      <c r="C386" s="10"/>
    </row>
    <row r="387" spans="3:3" x14ac:dyDescent="0.15">
      <c r="C387" s="10"/>
    </row>
    <row r="388" spans="3:3" x14ac:dyDescent="0.15">
      <c r="C388" s="10"/>
    </row>
    <row r="389" spans="3:3" x14ac:dyDescent="0.15">
      <c r="C389" s="10"/>
    </row>
    <row r="390" spans="3:3" x14ac:dyDescent="0.15">
      <c r="C390" s="10"/>
    </row>
    <row r="391" spans="3:3" x14ac:dyDescent="0.15">
      <c r="C391" s="10"/>
    </row>
    <row r="392" spans="3:3" x14ac:dyDescent="0.15">
      <c r="C392" s="10"/>
    </row>
    <row r="393" spans="3:3" x14ac:dyDescent="0.15">
      <c r="C393" s="10"/>
    </row>
    <row r="394" spans="3:3" x14ac:dyDescent="0.15">
      <c r="C394" s="10"/>
    </row>
    <row r="395" spans="3:3" x14ac:dyDescent="0.15">
      <c r="C395" s="10"/>
    </row>
    <row r="396" spans="3:3" x14ac:dyDescent="0.15">
      <c r="C396" s="10"/>
    </row>
    <row r="397" spans="3:3" x14ac:dyDescent="0.15">
      <c r="C397" s="10"/>
    </row>
    <row r="398" spans="3:3" x14ac:dyDescent="0.15">
      <c r="C398" s="10"/>
    </row>
    <row r="399" spans="3:3" x14ac:dyDescent="0.15">
      <c r="C399" s="10"/>
    </row>
    <row r="400" spans="3:3" x14ac:dyDescent="0.15">
      <c r="C400" s="10"/>
    </row>
    <row r="401" spans="3:3" x14ac:dyDescent="0.15">
      <c r="C401" s="10"/>
    </row>
    <row r="402" spans="3:3" x14ac:dyDescent="0.15">
      <c r="C402" s="10"/>
    </row>
    <row r="403" spans="3:3" x14ac:dyDescent="0.15">
      <c r="C403" s="10"/>
    </row>
    <row r="404" spans="3:3" x14ac:dyDescent="0.15">
      <c r="C404" s="10"/>
    </row>
    <row r="405" spans="3:3" x14ac:dyDescent="0.15">
      <c r="C405" s="10"/>
    </row>
    <row r="406" spans="3:3" x14ac:dyDescent="0.15">
      <c r="C406" s="10"/>
    </row>
    <row r="407" spans="3:3" x14ac:dyDescent="0.15">
      <c r="C407" s="10"/>
    </row>
    <row r="408" spans="3:3" x14ac:dyDescent="0.15">
      <c r="C408" s="10"/>
    </row>
    <row r="409" spans="3:3" x14ac:dyDescent="0.15">
      <c r="C409" s="10"/>
    </row>
    <row r="410" spans="3:3" x14ac:dyDescent="0.15">
      <c r="C410" s="10"/>
    </row>
    <row r="411" spans="3:3" x14ac:dyDescent="0.15">
      <c r="C411" s="10"/>
    </row>
    <row r="412" spans="3:3" x14ac:dyDescent="0.15">
      <c r="C412" s="10"/>
    </row>
    <row r="413" spans="3:3" x14ac:dyDescent="0.15">
      <c r="C413" s="10"/>
    </row>
    <row r="414" spans="3:3" x14ac:dyDescent="0.15">
      <c r="C414" s="10"/>
    </row>
    <row r="415" spans="3:3" x14ac:dyDescent="0.15">
      <c r="C415" s="10"/>
    </row>
    <row r="416" spans="3:3" x14ac:dyDescent="0.15">
      <c r="C416" s="10"/>
    </row>
    <row r="417" spans="3:3" x14ac:dyDescent="0.15">
      <c r="C417" s="10"/>
    </row>
    <row r="418" spans="3:3" x14ac:dyDescent="0.15">
      <c r="C418" s="10"/>
    </row>
    <row r="419" spans="3:3" x14ac:dyDescent="0.15">
      <c r="C419" s="10"/>
    </row>
    <row r="420" spans="3:3" x14ac:dyDescent="0.15">
      <c r="C420" s="10"/>
    </row>
    <row r="421" spans="3:3" x14ac:dyDescent="0.15">
      <c r="C421" s="10"/>
    </row>
    <row r="422" spans="3:3" x14ac:dyDescent="0.15">
      <c r="C422" s="10"/>
    </row>
    <row r="423" spans="3:3" x14ac:dyDescent="0.15">
      <c r="C423" s="10"/>
    </row>
    <row r="424" spans="3:3" x14ac:dyDescent="0.15">
      <c r="C424" s="10"/>
    </row>
    <row r="425" spans="3:3" x14ac:dyDescent="0.15">
      <c r="C425" s="10"/>
    </row>
    <row r="426" spans="3:3" x14ac:dyDescent="0.15">
      <c r="C426" s="10"/>
    </row>
    <row r="427" spans="3:3" x14ac:dyDescent="0.15">
      <c r="C427" s="10"/>
    </row>
    <row r="428" spans="3:3" x14ac:dyDescent="0.15">
      <c r="C428" s="10"/>
    </row>
    <row r="429" spans="3:3" x14ac:dyDescent="0.15">
      <c r="C429" s="10"/>
    </row>
    <row r="430" spans="3:3" x14ac:dyDescent="0.15">
      <c r="C430" s="10"/>
    </row>
    <row r="431" spans="3:3" x14ac:dyDescent="0.15">
      <c r="C431" s="10"/>
    </row>
    <row r="432" spans="3:3" x14ac:dyDescent="0.15">
      <c r="C432" s="10"/>
    </row>
    <row r="433" spans="3:3" x14ac:dyDescent="0.15">
      <c r="C433" s="10"/>
    </row>
    <row r="434" spans="3:3" x14ac:dyDescent="0.15">
      <c r="C434" s="10"/>
    </row>
    <row r="435" spans="3:3" x14ac:dyDescent="0.15">
      <c r="C435" s="10"/>
    </row>
    <row r="436" spans="3:3" x14ac:dyDescent="0.15">
      <c r="C436" s="10"/>
    </row>
    <row r="437" spans="3:3" x14ac:dyDescent="0.15">
      <c r="C437" s="10"/>
    </row>
    <row r="438" spans="3:3" x14ac:dyDescent="0.15">
      <c r="C438" s="10"/>
    </row>
    <row r="439" spans="3:3" x14ac:dyDescent="0.15">
      <c r="C439" s="10"/>
    </row>
    <row r="440" spans="3:3" x14ac:dyDescent="0.15">
      <c r="C440" s="10"/>
    </row>
    <row r="441" spans="3:3" x14ac:dyDescent="0.15">
      <c r="C441" s="10"/>
    </row>
    <row r="442" spans="3:3" x14ac:dyDescent="0.15">
      <c r="C442" s="10"/>
    </row>
    <row r="443" spans="3:3" x14ac:dyDescent="0.15">
      <c r="C443" s="10"/>
    </row>
    <row r="444" spans="3:3" x14ac:dyDescent="0.15">
      <c r="C444" s="10"/>
    </row>
    <row r="445" spans="3:3" x14ac:dyDescent="0.15">
      <c r="C445" s="10"/>
    </row>
    <row r="446" spans="3:3" x14ac:dyDescent="0.15">
      <c r="C446" s="10"/>
    </row>
    <row r="447" spans="3:3" x14ac:dyDescent="0.15">
      <c r="C447" s="10"/>
    </row>
    <row r="448" spans="3:3" x14ac:dyDescent="0.15">
      <c r="C448" s="10"/>
    </row>
    <row r="449" spans="3:3" x14ac:dyDescent="0.15">
      <c r="C449" s="10"/>
    </row>
    <row r="450" spans="3:3" x14ac:dyDescent="0.15">
      <c r="C450" s="10"/>
    </row>
    <row r="451" spans="3:3" x14ac:dyDescent="0.15">
      <c r="C451" s="10"/>
    </row>
    <row r="452" spans="3:3" x14ac:dyDescent="0.15">
      <c r="C452" s="10"/>
    </row>
    <row r="453" spans="3:3" x14ac:dyDescent="0.15">
      <c r="C453" s="10"/>
    </row>
    <row r="454" spans="3:3" x14ac:dyDescent="0.15">
      <c r="C454" s="10"/>
    </row>
    <row r="455" spans="3:3" x14ac:dyDescent="0.15">
      <c r="C455" s="10"/>
    </row>
    <row r="456" spans="3:3" x14ac:dyDescent="0.15">
      <c r="C456" s="10"/>
    </row>
    <row r="457" spans="3:3" x14ac:dyDescent="0.15">
      <c r="C457" s="10"/>
    </row>
    <row r="458" spans="3:3" x14ac:dyDescent="0.15">
      <c r="C458" s="10"/>
    </row>
    <row r="459" spans="3:3" x14ac:dyDescent="0.15">
      <c r="C459" s="10"/>
    </row>
    <row r="460" spans="3:3" x14ac:dyDescent="0.15">
      <c r="C460" s="10"/>
    </row>
    <row r="461" spans="3:3" x14ac:dyDescent="0.15">
      <c r="C461" s="10"/>
    </row>
    <row r="462" spans="3:3" x14ac:dyDescent="0.15">
      <c r="C462" s="10"/>
    </row>
    <row r="463" spans="3:3" x14ac:dyDescent="0.15">
      <c r="C463" s="10"/>
    </row>
    <row r="464" spans="3:3" x14ac:dyDescent="0.15">
      <c r="C464" s="10"/>
    </row>
    <row r="465" spans="3:3" x14ac:dyDescent="0.15">
      <c r="C465" s="10"/>
    </row>
    <row r="466" spans="3:3" x14ac:dyDescent="0.15">
      <c r="C466" s="10"/>
    </row>
    <row r="467" spans="3:3" x14ac:dyDescent="0.15">
      <c r="C467" s="10"/>
    </row>
    <row r="468" spans="3:3" x14ac:dyDescent="0.15">
      <c r="C468" s="10"/>
    </row>
    <row r="469" spans="3:3" x14ac:dyDescent="0.15">
      <c r="C469" s="10"/>
    </row>
    <row r="470" spans="3:3" x14ac:dyDescent="0.15">
      <c r="C470" s="10"/>
    </row>
    <row r="471" spans="3:3" x14ac:dyDescent="0.15">
      <c r="C471" s="10"/>
    </row>
    <row r="472" spans="3:3" x14ac:dyDescent="0.15">
      <c r="C472" s="10"/>
    </row>
    <row r="473" spans="3:3" x14ac:dyDescent="0.15">
      <c r="C473" s="10"/>
    </row>
    <row r="474" spans="3:3" x14ac:dyDescent="0.15">
      <c r="C474" s="10"/>
    </row>
    <row r="475" spans="3:3" x14ac:dyDescent="0.15">
      <c r="C475" s="10"/>
    </row>
    <row r="476" spans="3:3" x14ac:dyDescent="0.15">
      <c r="C476" s="10"/>
    </row>
    <row r="477" spans="3:3" x14ac:dyDescent="0.15">
      <c r="C477" s="10"/>
    </row>
    <row r="478" spans="3:3" x14ac:dyDescent="0.15">
      <c r="C478" s="10"/>
    </row>
    <row r="479" spans="3:3" x14ac:dyDescent="0.15">
      <c r="C479" s="10"/>
    </row>
    <row r="480" spans="3:3" x14ac:dyDescent="0.15">
      <c r="C480" s="10"/>
    </row>
    <row r="481" spans="3:3" x14ac:dyDescent="0.15">
      <c r="C481" s="10"/>
    </row>
    <row r="482" spans="3:3" x14ac:dyDescent="0.15">
      <c r="C482" s="10"/>
    </row>
    <row r="483" spans="3:3" x14ac:dyDescent="0.15">
      <c r="C483" s="10"/>
    </row>
    <row r="484" spans="3:3" x14ac:dyDescent="0.15">
      <c r="C484" s="10"/>
    </row>
    <row r="485" spans="3:3" x14ac:dyDescent="0.15">
      <c r="C485" s="10"/>
    </row>
    <row r="486" spans="3:3" x14ac:dyDescent="0.15">
      <c r="C486" s="10"/>
    </row>
    <row r="487" spans="3:3" x14ac:dyDescent="0.15">
      <c r="C487" s="10"/>
    </row>
    <row r="488" spans="3:3" x14ac:dyDescent="0.15">
      <c r="C488" s="10"/>
    </row>
    <row r="489" spans="3:3" x14ac:dyDescent="0.15">
      <c r="C489" s="10"/>
    </row>
    <row r="490" spans="3:3" x14ac:dyDescent="0.15">
      <c r="C490" s="10"/>
    </row>
    <row r="491" spans="3:3" x14ac:dyDescent="0.15">
      <c r="C491" s="10"/>
    </row>
    <row r="492" spans="3:3" x14ac:dyDescent="0.15">
      <c r="C492" s="10"/>
    </row>
    <row r="493" spans="3:3" x14ac:dyDescent="0.15">
      <c r="C493" s="10"/>
    </row>
    <row r="494" spans="3:3" x14ac:dyDescent="0.15">
      <c r="C494" s="10"/>
    </row>
    <row r="495" spans="3:3" x14ac:dyDescent="0.15">
      <c r="C495" s="10"/>
    </row>
    <row r="496" spans="3:3" x14ac:dyDescent="0.15">
      <c r="C496" s="10"/>
    </row>
    <row r="497" spans="3:3" x14ac:dyDescent="0.15">
      <c r="C497" s="10"/>
    </row>
    <row r="498" spans="3:3" x14ac:dyDescent="0.15">
      <c r="C498" s="10"/>
    </row>
    <row r="499" spans="3:3" x14ac:dyDescent="0.15">
      <c r="C499" s="10"/>
    </row>
    <row r="500" spans="3:3" x14ac:dyDescent="0.15">
      <c r="C500" s="10"/>
    </row>
    <row r="501" spans="3:3" x14ac:dyDescent="0.15">
      <c r="C501" s="10"/>
    </row>
    <row r="502" spans="3:3" x14ac:dyDescent="0.15">
      <c r="C502" s="10"/>
    </row>
    <row r="503" spans="3:3" x14ac:dyDescent="0.15">
      <c r="C503" s="10"/>
    </row>
    <row r="504" spans="3:3" x14ac:dyDescent="0.15">
      <c r="C504" s="10"/>
    </row>
    <row r="505" spans="3:3" x14ac:dyDescent="0.15">
      <c r="C505" s="10"/>
    </row>
    <row r="506" spans="3:3" x14ac:dyDescent="0.15">
      <c r="C506" s="10"/>
    </row>
    <row r="507" spans="3:3" x14ac:dyDescent="0.15">
      <c r="C507" s="10"/>
    </row>
    <row r="508" spans="3:3" x14ac:dyDescent="0.15">
      <c r="C508" s="10"/>
    </row>
    <row r="509" spans="3:3" x14ac:dyDescent="0.15">
      <c r="C509" s="10"/>
    </row>
    <row r="510" spans="3:3" x14ac:dyDescent="0.15">
      <c r="C510" s="10"/>
    </row>
    <row r="511" spans="3:3" x14ac:dyDescent="0.15">
      <c r="C511" s="10"/>
    </row>
    <row r="512" spans="3:3" x14ac:dyDescent="0.15">
      <c r="C512" s="10"/>
    </row>
    <row r="513" spans="3:3" x14ac:dyDescent="0.15">
      <c r="C513" s="10"/>
    </row>
    <row r="514" spans="3:3" x14ac:dyDescent="0.15">
      <c r="C514" s="10"/>
    </row>
    <row r="515" spans="3:3" x14ac:dyDescent="0.15">
      <c r="C515" s="10"/>
    </row>
    <row r="516" spans="3:3" x14ac:dyDescent="0.15">
      <c r="C516" s="10"/>
    </row>
    <row r="517" spans="3:3" x14ac:dyDescent="0.15">
      <c r="C517" s="10"/>
    </row>
    <row r="518" spans="3:3" x14ac:dyDescent="0.15">
      <c r="C518" s="10"/>
    </row>
    <row r="519" spans="3:3" x14ac:dyDescent="0.15">
      <c r="C519" s="10"/>
    </row>
    <row r="520" spans="3:3" x14ac:dyDescent="0.15">
      <c r="C520" s="10"/>
    </row>
    <row r="521" spans="3:3" x14ac:dyDescent="0.15">
      <c r="C521" s="10"/>
    </row>
    <row r="522" spans="3:3" x14ac:dyDescent="0.15">
      <c r="C522" s="10"/>
    </row>
    <row r="523" spans="3:3" x14ac:dyDescent="0.15">
      <c r="C523" s="10"/>
    </row>
    <row r="524" spans="3:3" x14ac:dyDescent="0.15">
      <c r="C524" s="10"/>
    </row>
    <row r="525" spans="3:3" x14ac:dyDescent="0.15">
      <c r="C525" s="10"/>
    </row>
    <row r="526" spans="3:3" x14ac:dyDescent="0.15">
      <c r="C526" s="10"/>
    </row>
    <row r="527" spans="3:3" x14ac:dyDescent="0.15">
      <c r="C527" s="10"/>
    </row>
    <row r="528" spans="3:3" x14ac:dyDescent="0.15">
      <c r="C528" s="10"/>
    </row>
    <row r="529" spans="3:3" x14ac:dyDescent="0.15">
      <c r="C529" s="10"/>
    </row>
    <row r="530" spans="3:3" x14ac:dyDescent="0.15">
      <c r="C530" s="10"/>
    </row>
    <row r="531" spans="3:3" x14ac:dyDescent="0.15">
      <c r="C531" s="10"/>
    </row>
    <row r="532" spans="3:3" x14ac:dyDescent="0.15">
      <c r="C532" s="10"/>
    </row>
    <row r="533" spans="3:3" x14ac:dyDescent="0.15">
      <c r="C533" s="10"/>
    </row>
    <row r="534" spans="3:3" x14ac:dyDescent="0.15">
      <c r="C534" s="10"/>
    </row>
    <row r="535" spans="3:3" x14ac:dyDescent="0.15">
      <c r="C535" s="10"/>
    </row>
    <row r="536" spans="3:3" x14ac:dyDescent="0.15">
      <c r="C536" s="10"/>
    </row>
    <row r="537" spans="3:3" x14ac:dyDescent="0.15">
      <c r="C537" s="10"/>
    </row>
    <row r="538" spans="3:3" x14ac:dyDescent="0.15">
      <c r="C538" s="10"/>
    </row>
    <row r="539" spans="3:3" x14ac:dyDescent="0.15">
      <c r="C539" s="10"/>
    </row>
    <row r="540" spans="3:3" x14ac:dyDescent="0.15">
      <c r="C540" s="10"/>
    </row>
    <row r="541" spans="3:3" x14ac:dyDescent="0.15">
      <c r="C541" s="10"/>
    </row>
    <row r="542" spans="3:3" x14ac:dyDescent="0.15">
      <c r="C542" s="10"/>
    </row>
    <row r="543" spans="3:3" x14ac:dyDescent="0.15">
      <c r="C543" s="10"/>
    </row>
    <row r="544" spans="3:3" x14ac:dyDescent="0.15">
      <c r="C544" s="10"/>
    </row>
    <row r="545" spans="3:3" x14ac:dyDescent="0.15">
      <c r="C545" s="10"/>
    </row>
    <row r="546" spans="3:3" x14ac:dyDescent="0.15">
      <c r="C546" s="10"/>
    </row>
    <row r="547" spans="3:3" x14ac:dyDescent="0.15">
      <c r="C547" s="10"/>
    </row>
    <row r="548" spans="3:3" x14ac:dyDescent="0.15">
      <c r="C548" s="10"/>
    </row>
    <row r="549" spans="3:3" x14ac:dyDescent="0.15">
      <c r="C549" s="10"/>
    </row>
    <row r="550" spans="3:3" x14ac:dyDescent="0.15">
      <c r="C550" s="10"/>
    </row>
    <row r="551" spans="3:3" x14ac:dyDescent="0.15">
      <c r="C551" s="10"/>
    </row>
    <row r="552" spans="3:3" x14ac:dyDescent="0.15">
      <c r="C552" s="10"/>
    </row>
    <row r="553" spans="3:3" x14ac:dyDescent="0.15">
      <c r="C553" s="10"/>
    </row>
    <row r="554" spans="3:3" x14ac:dyDescent="0.15">
      <c r="C554" s="10"/>
    </row>
    <row r="555" spans="3:3" x14ac:dyDescent="0.15">
      <c r="C555" s="10"/>
    </row>
    <row r="556" spans="3:3" x14ac:dyDescent="0.15">
      <c r="C556" s="10"/>
    </row>
    <row r="557" spans="3:3" x14ac:dyDescent="0.15">
      <c r="C557" s="10"/>
    </row>
    <row r="558" spans="3:3" x14ac:dyDescent="0.15">
      <c r="C558" s="10"/>
    </row>
    <row r="559" spans="3:3" x14ac:dyDescent="0.15">
      <c r="C559" s="10"/>
    </row>
    <row r="560" spans="3:3" x14ac:dyDescent="0.15">
      <c r="C560" s="10"/>
    </row>
    <row r="561" spans="3:3" x14ac:dyDescent="0.15">
      <c r="C561" s="10"/>
    </row>
    <row r="562" spans="3:3" x14ac:dyDescent="0.15">
      <c r="C562" s="10"/>
    </row>
    <row r="563" spans="3:3" x14ac:dyDescent="0.15">
      <c r="C563" s="10"/>
    </row>
    <row r="564" spans="3:3" x14ac:dyDescent="0.15">
      <c r="C564" s="10"/>
    </row>
    <row r="565" spans="3:3" x14ac:dyDescent="0.15">
      <c r="C565" s="10"/>
    </row>
    <row r="566" spans="3:3" x14ac:dyDescent="0.15">
      <c r="C566" s="10"/>
    </row>
    <row r="567" spans="3:3" x14ac:dyDescent="0.15">
      <c r="C567" s="10"/>
    </row>
    <row r="568" spans="3:3" x14ac:dyDescent="0.15">
      <c r="C568" s="10"/>
    </row>
    <row r="569" spans="3:3" x14ac:dyDescent="0.15">
      <c r="C569" s="10"/>
    </row>
    <row r="570" spans="3:3" x14ac:dyDescent="0.15">
      <c r="C570" s="10"/>
    </row>
    <row r="571" spans="3:3" x14ac:dyDescent="0.15">
      <c r="C571" s="10"/>
    </row>
    <row r="572" spans="3:3" x14ac:dyDescent="0.15">
      <c r="C572" s="10"/>
    </row>
    <row r="573" spans="3:3" x14ac:dyDescent="0.15">
      <c r="C573" s="10"/>
    </row>
    <row r="574" spans="3:3" x14ac:dyDescent="0.15">
      <c r="C574" s="10"/>
    </row>
    <row r="575" spans="3:3" x14ac:dyDescent="0.15">
      <c r="C575" s="10"/>
    </row>
    <row r="576" spans="3:3" x14ac:dyDescent="0.15">
      <c r="C576" s="10"/>
    </row>
    <row r="577" spans="3:3" x14ac:dyDescent="0.15">
      <c r="C577" s="10"/>
    </row>
    <row r="578" spans="3:3" x14ac:dyDescent="0.15">
      <c r="C578" s="10"/>
    </row>
    <row r="579" spans="3:3" x14ac:dyDescent="0.15">
      <c r="C579" s="10"/>
    </row>
    <row r="580" spans="3:3" x14ac:dyDescent="0.15">
      <c r="C580" s="10"/>
    </row>
    <row r="581" spans="3:3" x14ac:dyDescent="0.15">
      <c r="C581" s="10"/>
    </row>
    <row r="582" spans="3:3" x14ac:dyDescent="0.15">
      <c r="C582" s="10"/>
    </row>
    <row r="583" spans="3:3" x14ac:dyDescent="0.15">
      <c r="C583" s="10"/>
    </row>
    <row r="584" spans="3:3" x14ac:dyDescent="0.15">
      <c r="C584" s="10"/>
    </row>
    <row r="585" spans="3:3" x14ac:dyDescent="0.15">
      <c r="C585" s="10"/>
    </row>
    <row r="586" spans="3:3" x14ac:dyDescent="0.15">
      <c r="C586" s="10"/>
    </row>
    <row r="587" spans="3:3" x14ac:dyDescent="0.15">
      <c r="C587" s="10"/>
    </row>
    <row r="588" spans="3:3" x14ac:dyDescent="0.15">
      <c r="C588" s="10"/>
    </row>
    <row r="589" spans="3:3" x14ac:dyDescent="0.15">
      <c r="C589" s="10"/>
    </row>
    <row r="590" spans="3:3" x14ac:dyDescent="0.15">
      <c r="C590" s="10"/>
    </row>
    <row r="591" spans="3:3" x14ac:dyDescent="0.15">
      <c r="C591" s="10"/>
    </row>
    <row r="592" spans="3:3" x14ac:dyDescent="0.15">
      <c r="C592" s="10"/>
    </row>
    <row r="593" spans="3:3" x14ac:dyDescent="0.15">
      <c r="C593" s="10"/>
    </row>
    <row r="594" spans="3:3" x14ac:dyDescent="0.15">
      <c r="C594" s="10"/>
    </row>
    <row r="595" spans="3:3" x14ac:dyDescent="0.15">
      <c r="C595" s="10"/>
    </row>
    <row r="596" spans="3:3" x14ac:dyDescent="0.15">
      <c r="C596" s="10"/>
    </row>
    <row r="597" spans="3:3" x14ac:dyDescent="0.15">
      <c r="C597" s="10"/>
    </row>
    <row r="598" spans="3:3" x14ac:dyDescent="0.15">
      <c r="C598" s="10"/>
    </row>
    <row r="599" spans="3:3" x14ac:dyDescent="0.15">
      <c r="C599" s="10"/>
    </row>
    <row r="600" spans="3:3" x14ac:dyDescent="0.15">
      <c r="C600" s="10"/>
    </row>
    <row r="601" spans="3:3" x14ac:dyDescent="0.15">
      <c r="C601" s="10"/>
    </row>
    <row r="602" spans="3:3" x14ac:dyDescent="0.15">
      <c r="C602" s="10"/>
    </row>
    <row r="603" spans="3:3" x14ac:dyDescent="0.15">
      <c r="C603" s="10"/>
    </row>
    <row r="604" spans="3:3" x14ac:dyDescent="0.15">
      <c r="C604" s="10"/>
    </row>
    <row r="605" spans="3:3" x14ac:dyDescent="0.15">
      <c r="C605" s="10"/>
    </row>
    <row r="606" spans="3:3" x14ac:dyDescent="0.15">
      <c r="C606" s="10"/>
    </row>
    <row r="607" spans="3:3" x14ac:dyDescent="0.15">
      <c r="C607" s="10"/>
    </row>
    <row r="608" spans="3:3" x14ac:dyDescent="0.15">
      <c r="C608" s="10"/>
    </row>
    <row r="609" spans="3:3" x14ac:dyDescent="0.15">
      <c r="C609" s="10"/>
    </row>
    <row r="610" spans="3:3" x14ac:dyDescent="0.15">
      <c r="C610" s="10"/>
    </row>
    <row r="611" spans="3:3" x14ac:dyDescent="0.15">
      <c r="C611" s="10"/>
    </row>
    <row r="612" spans="3:3" x14ac:dyDescent="0.15">
      <c r="C612" s="10"/>
    </row>
    <row r="613" spans="3:3" x14ac:dyDescent="0.15">
      <c r="C613" s="10"/>
    </row>
    <row r="614" spans="3:3" x14ac:dyDescent="0.15">
      <c r="C614" s="10"/>
    </row>
    <row r="615" spans="3:3" x14ac:dyDescent="0.15">
      <c r="C615" s="10"/>
    </row>
    <row r="616" spans="3:3" x14ac:dyDescent="0.15">
      <c r="C616" s="10"/>
    </row>
    <row r="617" spans="3:3" x14ac:dyDescent="0.15">
      <c r="C617" s="10"/>
    </row>
    <row r="618" spans="3:3" x14ac:dyDescent="0.15">
      <c r="C618" s="10"/>
    </row>
    <row r="619" spans="3:3" x14ac:dyDescent="0.15">
      <c r="C619" s="10"/>
    </row>
    <row r="620" spans="3:3" x14ac:dyDescent="0.15">
      <c r="C620" s="10"/>
    </row>
    <row r="621" spans="3:3" x14ac:dyDescent="0.15">
      <c r="C621" s="10"/>
    </row>
    <row r="622" spans="3:3" x14ac:dyDescent="0.15">
      <c r="C622" s="10"/>
    </row>
    <row r="623" spans="3:3" x14ac:dyDescent="0.15">
      <c r="C623" s="10"/>
    </row>
    <row r="624" spans="3:3" x14ac:dyDescent="0.15">
      <c r="C624" s="10"/>
    </row>
    <row r="625" spans="3:3" x14ac:dyDescent="0.15">
      <c r="C625" s="10"/>
    </row>
    <row r="626" spans="3:3" x14ac:dyDescent="0.15">
      <c r="C626" s="10"/>
    </row>
    <row r="627" spans="3:3" x14ac:dyDescent="0.15">
      <c r="C627" s="10"/>
    </row>
    <row r="628" spans="3:3" x14ac:dyDescent="0.15">
      <c r="C628" s="10"/>
    </row>
    <row r="629" spans="3:3" x14ac:dyDescent="0.15">
      <c r="C629" s="10"/>
    </row>
  </sheetData>
  <pageMargins left="0.75" right="0.75" top="1" bottom="1" header="0.5" footer="0.5"/>
  <pageSetup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Final Sent to Customers</vt:lpstr>
      <vt:lpstr>Original</vt:lpstr>
      <vt:lpstr>Pooling_Point_Quantities_1999_a</vt:lpstr>
      <vt:lpstr>Original!Pooling_Point_Quantities_1999_and_2000</vt:lpstr>
      <vt:lpstr>Pooling_Point_Quantities_1999_and_2000</vt:lpstr>
      <vt:lpstr>'Final Sent to Customers'!Print_Titles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2000-07-07T19:45:23Z</cp:lastPrinted>
  <dcterms:created xsi:type="dcterms:W3CDTF">2000-07-05T16:13:27Z</dcterms:created>
  <dcterms:modified xsi:type="dcterms:W3CDTF">2014-09-03T19:23:44Z</dcterms:modified>
</cp:coreProperties>
</file>