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F11" i="6"/>
  <c r="G11" i="6"/>
  <c r="H11" i="6"/>
  <c r="I11" i="6"/>
  <c r="J11" i="6"/>
  <c r="M11" i="6"/>
  <c r="N11" i="6"/>
  <c r="O11" i="6"/>
  <c r="P11" i="6"/>
  <c r="Q11" i="6"/>
  <c r="D12" i="6"/>
  <c r="E12" i="6" s="1"/>
  <c r="F12" i="6" s="1"/>
  <c r="G12" i="6" s="1"/>
  <c r="H12" i="6" s="1"/>
  <c r="I12" i="6"/>
  <c r="J12" i="6"/>
  <c r="K12" i="6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O30" i="4"/>
  <c r="K31" i="4"/>
  <c r="L31" i="4"/>
  <c r="O34" i="4"/>
  <c r="AL37" i="4"/>
  <c r="AJ38" i="4"/>
  <c r="AL38" i="4"/>
  <c r="K39" i="4"/>
  <c r="O40" i="4"/>
  <c r="O43" i="4"/>
  <c r="AL44" i="4"/>
  <c r="AJ45" i="4"/>
  <c r="AL45" i="4"/>
  <c r="AJ46" i="4"/>
  <c r="AL46" i="4"/>
  <c r="AJ47" i="4"/>
  <c r="AL47" i="4"/>
  <c r="AL48" i="4"/>
  <c r="J49" i="4"/>
  <c r="C56" i="4"/>
  <c r="R58" i="4"/>
  <c r="K60" i="4"/>
  <c r="K61" i="4"/>
  <c r="C4" i="514"/>
  <c r="D4" i="514"/>
  <c r="E4" i="514"/>
  <c r="F4" i="514"/>
  <c r="F15" i="514" s="1"/>
  <c r="G4" i="514"/>
  <c r="G15" i="514" s="1"/>
  <c r="H4" i="514"/>
  <c r="H15" i="514" s="1"/>
  <c r="I4" i="514"/>
  <c r="I15" i="514" s="1"/>
  <c r="J4" i="514"/>
  <c r="K4" i="514"/>
  <c r="L4" i="514"/>
  <c r="M4" i="514"/>
  <c r="N4" i="514"/>
  <c r="N15" i="514" s="1"/>
  <c r="O4" i="514"/>
  <c r="O15" i="514" s="1"/>
  <c r="P4" i="514"/>
  <c r="P15" i="514" s="1"/>
  <c r="Q4" i="514"/>
  <c r="Q15" i="514" s="1"/>
  <c r="R4" i="514"/>
  <c r="S4" i="514"/>
  <c r="T4" i="514"/>
  <c r="U4" i="514"/>
  <c r="V4" i="514"/>
  <c r="V15" i="514" s="1"/>
  <c r="W4" i="514"/>
  <c r="W15" i="514" s="1"/>
  <c r="X4" i="514"/>
  <c r="X15" i="514" s="1"/>
  <c r="Y4" i="514"/>
  <c r="Y15" i="514" s="1"/>
  <c r="Z4" i="514"/>
  <c r="AA4" i="514"/>
  <c r="C5" i="514"/>
  <c r="D5" i="514"/>
  <c r="E5" i="514"/>
  <c r="E16" i="514" s="1"/>
  <c r="F5" i="514"/>
  <c r="F16" i="514" s="1"/>
  <c r="G5" i="514"/>
  <c r="G16" i="514" s="1"/>
  <c r="H5" i="514"/>
  <c r="H16" i="514" s="1"/>
  <c r="I5" i="514"/>
  <c r="J5" i="514"/>
  <c r="K5" i="514"/>
  <c r="L5" i="514"/>
  <c r="M5" i="514"/>
  <c r="M16" i="514" s="1"/>
  <c r="N5" i="514"/>
  <c r="O5" i="514"/>
  <c r="O16" i="514" s="1"/>
  <c r="P5" i="514"/>
  <c r="P16" i="514" s="1"/>
  <c r="Q5" i="514"/>
  <c r="R5" i="514"/>
  <c r="S5" i="514"/>
  <c r="T5" i="514"/>
  <c r="U5" i="514"/>
  <c r="U16" i="514" s="1"/>
  <c r="V5" i="514"/>
  <c r="W5" i="514"/>
  <c r="X5" i="514"/>
  <c r="X16" i="514" s="1"/>
  <c r="Y5" i="514"/>
  <c r="Z5" i="514"/>
  <c r="AA5" i="514"/>
  <c r="C6" i="514"/>
  <c r="D6" i="514"/>
  <c r="D17" i="514" s="1"/>
  <c r="E6" i="514"/>
  <c r="F6" i="514"/>
  <c r="G6" i="514"/>
  <c r="H6" i="514"/>
  <c r="I6" i="514"/>
  <c r="J6" i="514"/>
  <c r="K6" i="514"/>
  <c r="L6" i="514"/>
  <c r="L17" i="514" s="1"/>
  <c r="M6" i="514"/>
  <c r="M17" i="514" s="1"/>
  <c r="N6" i="514"/>
  <c r="N17" i="514" s="1"/>
  <c r="O6" i="514"/>
  <c r="O17" i="514" s="1"/>
  <c r="P6" i="514"/>
  <c r="Q6" i="514"/>
  <c r="R6" i="514"/>
  <c r="S6" i="514"/>
  <c r="T6" i="514"/>
  <c r="T17" i="514" s="1"/>
  <c r="U6" i="514"/>
  <c r="U17" i="514" s="1"/>
  <c r="V6" i="514"/>
  <c r="V17" i="514" s="1"/>
  <c r="W6" i="514"/>
  <c r="W17" i="514" s="1"/>
  <c r="X6" i="514"/>
  <c r="Y6" i="514"/>
  <c r="Z6" i="514"/>
  <c r="AA6" i="514"/>
  <c r="C7" i="514"/>
  <c r="C18" i="514" s="1"/>
  <c r="D7" i="514"/>
  <c r="D18" i="514" s="1"/>
  <c r="E7" i="514"/>
  <c r="E18" i="514" s="1"/>
  <c r="F7" i="514"/>
  <c r="F18" i="514" s="1"/>
  <c r="G7" i="514"/>
  <c r="H7" i="514"/>
  <c r="I7" i="514"/>
  <c r="J7" i="514"/>
  <c r="K7" i="514"/>
  <c r="K18" i="514" s="1"/>
  <c r="L7" i="514"/>
  <c r="L18" i="514" s="1"/>
  <c r="M7" i="514"/>
  <c r="M18" i="514" s="1"/>
  <c r="N7" i="514"/>
  <c r="N18" i="514" s="1"/>
  <c r="O7" i="514"/>
  <c r="P7" i="514"/>
  <c r="Q7" i="514"/>
  <c r="R7" i="514"/>
  <c r="S7" i="514"/>
  <c r="S18" i="514" s="1"/>
  <c r="T7" i="514"/>
  <c r="T18" i="514" s="1"/>
  <c r="U7" i="514"/>
  <c r="U18" i="514" s="1"/>
  <c r="V7" i="514"/>
  <c r="V18" i="514" s="1"/>
  <c r="W7" i="514"/>
  <c r="X7" i="514"/>
  <c r="Y7" i="514"/>
  <c r="Z7" i="514"/>
  <c r="AA7" i="514"/>
  <c r="AA18" i="514" s="1"/>
  <c r="C8" i="514"/>
  <c r="D8" i="514"/>
  <c r="D19" i="514" s="1"/>
  <c r="E8" i="514"/>
  <c r="E19" i="514" s="1"/>
  <c r="F8" i="514"/>
  <c r="G8" i="514"/>
  <c r="H8" i="514"/>
  <c r="I8" i="514"/>
  <c r="J8" i="514"/>
  <c r="J19" i="514" s="1"/>
  <c r="K8" i="514"/>
  <c r="L8" i="514"/>
  <c r="M8" i="514"/>
  <c r="M19" i="514" s="1"/>
  <c r="N8" i="514"/>
  <c r="O8" i="514"/>
  <c r="P8" i="514"/>
  <c r="Q8" i="514"/>
  <c r="R8" i="514"/>
  <c r="R19" i="514" s="1"/>
  <c r="S8" i="514"/>
  <c r="T8" i="514"/>
  <c r="U8" i="514"/>
  <c r="V8" i="514"/>
  <c r="W8" i="514"/>
  <c r="X8" i="514"/>
  <c r="Y8" i="514"/>
  <c r="Z8" i="514"/>
  <c r="Z19" i="514" s="1"/>
  <c r="AA8" i="514"/>
  <c r="AA19" i="514" s="1"/>
  <c r="C9" i="514"/>
  <c r="C20" i="514" s="1"/>
  <c r="D9" i="514"/>
  <c r="D20" i="514" s="1"/>
  <c r="E9" i="514"/>
  <c r="F9" i="514"/>
  <c r="G9" i="514"/>
  <c r="H9" i="514"/>
  <c r="I9" i="514"/>
  <c r="I20" i="514" s="1"/>
  <c r="J9" i="514"/>
  <c r="J20" i="514" s="1"/>
  <c r="K9" i="514"/>
  <c r="K20" i="514" s="1"/>
  <c r="L9" i="514"/>
  <c r="L20" i="514" s="1"/>
  <c r="M9" i="514"/>
  <c r="N9" i="514"/>
  <c r="O9" i="514"/>
  <c r="P9" i="514"/>
  <c r="Q9" i="514"/>
  <c r="Q20" i="514" s="1"/>
  <c r="R9" i="514"/>
  <c r="R20" i="514" s="1"/>
  <c r="S9" i="514"/>
  <c r="S20" i="514" s="1"/>
  <c r="T9" i="514"/>
  <c r="T20" i="514" s="1"/>
  <c r="U9" i="514"/>
  <c r="V9" i="514"/>
  <c r="W9" i="514"/>
  <c r="W20" i="514" s="1"/>
  <c r="X9" i="514"/>
  <c r="Y9" i="514"/>
  <c r="Y20" i="514" s="1"/>
  <c r="Z9" i="514"/>
  <c r="Z20" i="514" s="1"/>
  <c r="AA9" i="514"/>
  <c r="AA20" i="514" s="1"/>
  <c r="C10" i="514"/>
  <c r="C21" i="514" s="1"/>
  <c r="D10" i="514"/>
  <c r="E10" i="514"/>
  <c r="F10" i="514"/>
  <c r="F21" i="514" s="1"/>
  <c r="G10" i="514"/>
  <c r="H10" i="514"/>
  <c r="I10" i="514"/>
  <c r="I21" i="514" s="1"/>
  <c r="J10" i="514"/>
  <c r="J21" i="514" s="1"/>
  <c r="K10" i="514"/>
  <c r="K21" i="514" s="1"/>
  <c r="L10" i="514"/>
  <c r="M10" i="514"/>
  <c r="N10" i="514"/>
  <c r="N21" i="514" s="1"/>
  <c r="O10" i="514"/>
  <c r="P10" i="514"/>
  <c r="Q10" i="514"/>
  <c r="R10" i="514"/>
  <c r="R21" i="514" s="1"/>
  <c r="S10" i="514"/>
  <c r="S21" i="514" s="1"/>
  <c r="T10" i="514"/>
  <c r="U10" i="514"/>
  <c r="V10" i="514"/>
  <c r="V21" i="514" s="1"/>
  <c r="W10" i="514"/>
  <c r="X10" i="514"/>
  <c r="Y10" i="514"/>
  <c r="Z10" i="514"/>
  <c r="AA10" i="514"/>
  <c r="AA21" i="514" s="1"/>
  <c r="C15" i="514"/>
  <c r="D15" i="514"/>
  <c r="E15" i="514"/>
  <c r="J15" i="514"/>
  <c r="K15" i="514"/>
  <c r="L15" i="514"/>
  <c r="M15" i="514"/>
  <c r="R15" i="514"/>
  <c r="S15" i="514"/>
  <c r="T15" i="514"/>
  <c r="U15" i="514"/>
  <c r="Z15" i="514"/>
  <c r="AA15" i="514"/>
  <c r="C16" i="514"/>
  <c r="D16" i="514"/>
  <c r="I16" i="514"/>
  <c r="J16" i="514"/>
  <c r="K16" i="514"/>
  <c r="L16" i="514"/>
  <c r="N16" i="514"/>
  <c r="Q16" i="514"/>
  <c r="R16" i="514"/>
  <c r="S16" i="514"/>
  <c r="T16" i="514"/>
  <c r="V16" i="514"/>
  <c r="W16" i="514"/>
  <c r="Y16" i="514"/>
  <c r="Z16" i="514"/>
  <c r="AA16" i="514"/>
  <c r="C17" i="514"/>
  <c r="E17" i="514"/>
  <c r="F17" i="514"/>
  <c r="G17" i="514"/>
  <c r="H17" i="514"/>
  <c r="I17" i="514"/>
  <c r="J17" i="514"/>
  <c r="K17" i="514"/>
  <c r="P17" i="514"/>
  <c r="Q17" i="514"/>
  <c r="R17" i="514"/>
  <c r="S17" i="514"/>
  <c r="X17" i="514"/>
  <c r="Y17" i="514"/>
  <c r="Z17" i="514"/>
  <c r="AA17" i="514"/>
  <c r="G18" i="514"/>
  <c r="H18" i="514"/>
  <c r="I18" i="514"/>
  <c r="J18" i="514"/>
  <c r="O18" i="514"/>
  <c r="P18" i="514"/>
  <c r="Q18" i="514"/>
  <c r="R18" i="514"/>
  <c r="W18" i="514"/>
  <c r="X18" i="514"/>
  <c r="Y18" i="514"/>
  <c r="Z18" i="514"/>
  <c r="C19" i="514"/>
  <c r="F19" i="514"/>
  <c r="G19" i="514"/>
  <c r="H19" i="514"/>
  <c r="I19" i="514"/>
  <c r="K19" i="514"/>
  <c r="L19" i="514"/>
  <c r="N19" i="514"/>
  <c r="O19" i="514"/>
  <c r="P19" i="514"/>
  <c r="Q19" i="514"/>
  <c r="S19" i="514"/>
  <c r="T19" i="514"/>
  <c r="U19" i="514"/>
  <c r="V19" i="514"/>
  <c r="W19" i="514"/>
  <c r="X19" i="514"/>
  <c r="Y19" i="514"/>
  <c r="E20" i="514"/>
  <c r="F20" i="514"/>
  <c r="G20" i="514"/>
  <c r="H20" i="514"/>
  <c r="M20" i="514"/>
  <c r="N20" i="514"/>
  <c r="O20" i="514"/>
  <c r="P20" i="514"/>
  <c r="U20" i="514"/>
  <c r="V20" i="514"/>
  <c r="X20" i="514"/>
  <c r="D21" i="514"/>
  <c r="E21" i="514"/>
  <c r="G21" i="514"/>
  <c r="H21" i="514"/>
  <c r="L21" i="514"/>
  <c r="M21" i="514"/>
  <c r="O21" i="514"/>
  <c r="P21" i="514"/>
  <c r="Q21" i="514"/>
  <c r="T21" i="514"/>
  <c r="U21" i="514"/>
  <c r="W21" i="514"/>
  <c r="X21" i="514"/>
  <c r="Y21" i="514"/>
  <c r="Z21" i="514"/>
  <c r="A24" i="514"/>
  <c r="X30" i="4"/>
  <c r="AF30" i="4"/>
  <c r="AL31" i="4"/>
  <c r="X24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AL39" i="4"/>
  <c r="R40" i="4"/>
  <c r="AH40" i="4"/>
  <c r="T42" i="4"/>
  <c r="X49" i="4"/>
  <c r="AF23" i="4"/>
  <c r="T28" i="4"/>
  <c r="AF28" i="4"/>
  <c r="V29" i="4"/>
  <c r="X31" i="4"/>
  <c r="AF31" i="4"/>
  <c r="AL33" i="4"/>
  <c r="R34" i="4"/>
  <c r="AH34" i="4"/>
  <c r="T36" i="4"/>
  <c r="V39" i="4"/>
  <c r="X41" i="4"/>
  <c r="AF41" i="4"/>
  <c r="AL42" i="4"/>
  <c r="R43" i="4"/>
  <c r="AH43" i="4"/>
  <c r="AL49" i="4"/>
  <c r="R23" i="4"/>
  <c r="AH23" i="4"/>
  <c r="AH28" i="4"/>
  <c r="T30" i="4"/>
  <c r="X35" i="4"/>
  <c r="AF35" i="4"/>
  <c r="AL36" i="4"/>
  <c r="T40" i="4"/>
  <c r="V42" i="4"/>
  <c r="V24" i="4"/>
  <c r="V23" i="4"/>
  <c r="AF29" i="4"/>
  <c r="T34" i="4"/>
  <c r="AD36" i="4"/>
  <c r="AF39" i="4"/>
  <c r="AL40" i="4"/>
  <c r="Z41" i="4"/>
  <c r="T43" i="4"/>
  <c r="AH33" i="4"/>
  <c r="AB35" i="4"/>
  <c r="X40" i="4"/>
  <c r="AH42" i="4"/>
  <c r="AH49" i="4"/>
  <c r="X28" i="4"/>
  <c r="AH31" i="4"/>
  <c r="R35" i="4"/>
  <c r="AD40" i="4"/>
  <c r="X42" i="4"/>
  <c r="Z28" i="4"/>
  <c r="X36" i="4"/>
  <c r="Z39" i="4"/>
  <c r="Z29" i="4"/>
  <c r="R31" i="4"/>
  <c r="X23" i="4"/>
  <c r="AL28" i="4"/>
  <c r="T31" i="4"/>
  <c r="AF33" i="4"/>
  <c r="AL34" i="4"/>
  <c r="Z35" i="4"/>
  <c r="V40" i="4"/>
  <c r="AF42" i="4"/>
  <c r="AL43" i="4"/>
  <c r="AD49" i="4"/>
  <c r="R24" i="4"/>
  <c r="R33" i="4"/>
  <c r="R42" i="4"/>
  <c r="AH24" i="4"/>
  <c r="AD43" i="4"/>
  <c r="T49" i="4"/>
  <c r="Z33" i="4"/>
  <c r="AH29" i="4"/>
  <c r="AD30" i="4"/>
  <c r="Z31" i="4"/>
  <c r="V34" i="4"/>
  <c r="AF36" i="4"/>
  <c r="R39" i="4"/>
  <c r="AH39" i="4"/>
  <c r="V43" i="4"/>
  <c r="AF49" i="4"/>
  <c r="AD34" i="4"/>
  <c r="T41" i="4"/>
  <c r="V30" i="4"/>
  <c r="T35" i="4"/>
  <c r="AL41" i="4"/>
  <c r="V49" i="4"/>
  <c r="T24" i="4"/>
  <c r="R29" i="4"/>
  <c r="AL30" i="4"/>
  <c r="V36" i="4"/>
  <c r="X39" i="4"/>
  <c r="R41" i="4"/>
  <c r="AH41" i="4"/>
  <c r="R49" i="4"/>
  <c r="AF24" i="4"/>
  <c r="X29" i="4"/>
  <c r="X33" i="4"/>
  <c r="AH35" i="4"/>
  <c r="T23" i="4"/>
  <c r="AF40" i="4"/>
  <c r="Z42" i="4"/>
  <c r="AB31" i="4"/>
  <c r="AC31" i="4" l="1"/>
  <c r="AA42" i="4"/>
  <c r="AG40" i="4"/>
  <c r="AI35" i="4"/>
  <c r="Y33" i="4"/>
  <c r="Y29" i="4"/>
  <c r="S49" i="4"/>
  <c r="AI41" i="4"/>
  <c r="S41" i="4"/>
  <c r="Y39" i="4"/>
  <c r="W36" i="4"/>
  <c r="S29" i="4"/>
  <c r="W49" i="4"/>
  <c r="U35" i="4"/>
  <c r="W30" i="4"/>
  <c r="U41" i="4"/>
  <c r="AE34" i="4"/>
  <c r="W43" i="4"/>
  <c r="AI39" i="4"/>
  <c r="S39" i="4"/>
  <c r="AG36" i="4"/>
  <c r="W34" i="4"/>
  <c r="AA31" i="4"/>
  <c r="AE30" i="4"/>
  <c r="AI29" i="4"/>
  <c r="AA33" i="4"/>
  <c r="AE43" i="4"/>
  <c r="S42" i="4"/>
  <c r="S33" i="4"/>
  <c r="AG42" i="4"/>
  <c r="W40" i="4"/>
  <c r="AA35" i="4"/>
  <c r="AG33" i="4"/>
  <c r="U31" i="4"/>
  <c r="S31" i="4"/>
  <c r="AA29" i="4"/>
  <c r="AA39" i="4"/>
  <c r="Y36" i="4"/>
  <c r="Y42" i="4"/>
  <c r="AE40" i="4"/>
  <c r="S35" i="4"/>
  <c r="AI31" i="4"/>
  <c r="AI49" i="4"/>
  <c r="AI42" i="4"/>
  <c r="Y40" i="4"/>
  <c r="AC35" i="4"/>
  <c r="AI33" i="4"/>
  <c r="U43" i="4"/>
  <c r="AA41" i="4"/>
  <c r="AG39" i="4"/>
  <c r="AE36" i="4"/>
  <c r="U34" i="4"/>
  <c r="AG29" i="4"/>
  <c r="W42" i="4"/>
  <c r="U40" i="4"/>
  <c r="AG35" i="4"/>
  <c r="Y35" i="4"/>
  <c r="U30" i="4"/>
  <c r="AI28" i="4"/>
  <c r="AI43" i="4"/>
  <c r="S43" i="4"/>
  <c r="AG41" i="4"/>
  <c r="Y41" i="4"/>
  <c r="W39" i="4"/>
  <c r="U36" i="4"/>
  <c r="AI34" i="4"/>
  <c r="S34" i="4"/>
  <c r="AG31" i="4"/>
  <c r="Y31" i="4"/>
  <c r="W29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G30" i="4"/>
  <c r="Y30" i="4"/>
  <c r="AF3" i="5"/>
  <c r="AH3" i="5" s="1"/>
  <c r="AG3" i="5"/>
  <c r="AG2" i="5"/>
  <c r="AF2" i="5"/>
  <c r="AH2" i="5" s="1"/>
  <c r="AI2" i="5" s="1"/>
  <c r="K29" i="4"/>
  <c r="L29" i="4"/>
  <c r="M29" i="4" s="1"/>
  <c r="N29" i="4" s="1"/>
  <c r="K33" i="4"/>
  <c r="L39" i="4"/>
  <c r="M39" i="4" s="1"/>
  <c r="N39" i="4" s="1"/>
  <c r="K42" i="4"/>
  <c r="L49" i="4"/>
  <c r="N49" i="4" s="1"/>
  <c r="K63" i="4"/>
  <c r="K28" i="4"/>
  <c r="O31" i="4"/>
  <c r="L33" i="4"/>
  <c r="M33" i="4" s="1"/>
  <c r="N33" i="4" s="1"/>
  <c r="K36" i="4"/>
  <c r="O41" i="4"/>
  <c r="L42" i="4"/>
  <c r="M42" i="4" s="1"/>
  <c r="N42" i="4" s="1"/>
  <c r="L28" i="4"/>
  <c r="M28" i="4" s="1"/>
  <c r="N28" i="4" s="1"/>
  <c r="K30" i="4"/>
  <c r="O35" i="4"/>
  <c r="L36" i="4"/>
  <c r="M36" i="4" s="1"/>
  <c r="N36" i="4" s="1"/>
  <c r="K40" i="4"/>
  <c r="O49" i="4"/>
  <c r="Q49" i="4" s="1"/>
  <c r="O29" i="4"/>
  <c r="L30" i="4"/>
  <c r="M30" i="4" s="1"/>
  <c r="N30" i="4" s="1"/>
  <c r="K34" i="4"/>
  <c r="O39" i="4"/>
  <c r="L40" i="4"/>
  <c r="M40" i="4" s="1"/>
  <c r="N40" i="4" s="1"/>
  <c r="K43" i="4"/>
  <c r="L43" i="4"/>
  <c r="M43" i="4" s="1"/>
  <c r="N43" i="4" s="1"/>
  <c r="L34" i="4"/>
  <c r="M34" i="4" s="1"/>
  <c r="N34" i="4" s="1"/>
  <c r="L35" i="4"/>
  <c r="M35" i="4" s="1"/>
  <c r="N35" i="4" s="1"/>
  <c r="L41" i="4"/>
  <c r="M41" i="4" s="1"/>
  <c r="N41" i="4" s="1"/>
  <c r="K35" i="4"/>
  <c r="O28" i="4"/>
  <c r="K49" i="4"/>
  <c r="K41" i="4"/>
  <c r="O36" i="4"/>
  <c r="P22" i="4"/>
  <c r="P26" i="4"/>
  <c r="K62" i="4"/>
  <c r="O42" i="4"/>
  <c r="O33" i="4"/>
  <c r="I1" i="5"/>
  <c r="L11" i="6"/>
  <c r="D11" i="6"/>
  <c r="K11" i="6"/>
  <c r="AD24" i="4"/>
  <c r="AB39" i="4"/>
  <c r="AB41" i="4"/>
  <c r="Z40" i="4"/>
  <c r="AD41" i="4"/>
  <c r="AD42" i="4"/>
  <c r="AB42" i="4"/>
  <c r="AB23" i="4"/>
  <c r="AD31" i="4"/>
  <c r="AD33" i="4"/>
  <c r="AB33" i="4"/>
  <c r="Z34" i="4"/>
  <c r="V35" i="4"/>
  <c r="Z43" i="4"/>
  <c r="Z24" i="4"/>
  <c r="AD23" i="4"/>
  <c r="AB24" i="4"/>
  <c r="Z49" i="4"/>
  <c r="V33" i="4"/>
  <c r="V28" i="4"/>
  <c r="V41" i="4"/>
  <c r="AD29" i="4"/>
  <c r="AB40" i="4"/>
  <c r="AB34" i="4"/>
  <c r="AD39" i="4"/>
  <c r="AB29" i="4"/>
  <c r="AB49" i="4"/>
  <c r="Z30" i="4"/>
  <c r="AD28" i="4"/>
  <c r="AB36" i="4"/>
  <c r="Z23" i="4"/>
  <c r="AB43" i="4"/>
  <c r="AD35" i="4"/>
  <c r="AB28" i="4"/>
  <c r="AB30" i="4"/>
  <c r="Z36" i="4"/>
  <c r="V31" i="4"/>
  <c r="W31" i="4" l="1"/>
  <c r="AA36" i="4"/>
  <c r="AC30" i="4"/>
  <c r="AC28" i="4"/>
  <c r="AE35" i="4"/>
  <c r="AC43" i="4"/>
  <c r="AC36" i="4"/>
  <c r="AA30" i="4"/>
  <c r="AC49" i="4"/>
  <c r="AC29" i="4"/>
  <c r="AE39" i="4"/>
  <c r="AC34" i="4"/>
  <c r="AC40" i="4"/>
  <c r="AE29" i="4"/>
  <c r="W41" i="4"/>
  <c r="W28" i="4"/>
  <c r="W33" i="4"/>
  <c r="AA43" i="4"/>
  <c r="W35" i="4"/>
  <c r="AA34" i="4"/>
  <c r="AC33" i="4"/>
  <c r="AE33" i="4"/>
  <c r="AE31" i="4"/>
  <c r="AC42" i="4"/>
  <c r="AE42" i="4"/>
  <c r="AE41" i="4"/>
  <c r="AA40" i="4"/>
  <c r="AC41" i="4"/>
  <c r="AC39" i="4"/>
  <c r="M31" i="4"/>
  <c r="N31" i="4" s="1"/>
  <c r="J1" i="5"/>
  <c r="P23" i="4"/>
  <c r="P24" i="4"/>
  <c r="K1" i="5" l="1"/>
  <c r="L1" i="5" l="1"/>
  <c r="M1" i="5" l="1"/>
  <c r="N1" i="5" l="1"/>
  <c r="O1" i="5" l="1"/>
  <c r="P1" i="5" l="1"/>
  <c r="B4" i="5" s="1"/>
  <c r="B7" i="5"/>
  <c r="AJ31" i="4"/>
  <c r="AJ35" i="4"/>
  <c r="AJ41" i="4"/>
  <c r="AJ43" i="4"/>
  <c r="AJ34" i="4"/>
  <c r="AJ28" i="4"/>
  <c r="AJ40" i="4"/>
  <c r="AJ30" i="4"/>
  <c r="AJ36" i="4"/>
  <c r="AJ49" i="4"/>
  <c r="AJ42" i="4"/>
  <c r="AJ33" i="4"/>
  <c r="G23" i="4"/>
  <c r="AJ39" i="4"/>
  <c r="AJ29" i="4"/>
  <c r="P43" i="4"/>
  <c r="P42" i="4"/>
  <c r="P34" i="4"/>
  <c r="P28" i="4"/>
  <c r="P39" i="4"/>
  <c r="P40" i="4"/>
  <c r="P35" i="4"/>
  <c r="P33" i="4"/>
  <c r="P36" i="4"/>
  <c r="P41" i="4"/>
  <c r="P30" i="4"/>
  <c r="P29" i="4"/>
  <c r="P31" i="4"/>
  <c r="Q31" i="4" l="1"/>
  <c r="Q29" i="4"/>
  <c r="Q30" i="4"/>
  <c r="Q41" i="4"/>
  <c r="Q36" i="4"/>
  <c r="Q33" i="4"/>
  <c r="Q35" i="4"/>
  <c r="Q40" i="4"/>
  <c r="Q39" i="4"/>
  <c r="Q28" i="4"/>
  <c r="Q34" i="4"/>
  <c r="Q42" i="4"/>
  <c r="Q43" i="4"/>
  <c r="B2" i="5"/>
  <c r="B5" i="5"/>
  <c r="B3" i="5"/>
  <c r="B6" i="5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<sst xmlns="http://schemas.openxmlformats.org/spreadsheetml/2006/main" count="407" uniqueCount="161">
  <si>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</si>
  <si>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</si>
  <si>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</si>
  <si>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</si>
  <si>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</si>
  <si>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</si>
  <si>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</si>
  <si>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</si>
  <si>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</si>
  <si>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</si>
  <si>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</si>
  <si>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</si>
  <si>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</si>
  <si>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</si>
  <si>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</si>
  <si>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</si>
  <si>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</si>
  <si>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</si>
  <si>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</si>
  <si>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</si>
  <si>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</si>
  <si>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</si>
  <si>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</si>
  <si>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</si>
  <si>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</si>
  <si>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</si>
  <si>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</si>
  <si>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</si>
  <si>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</si>
  <si>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</si>
  <si>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</si>
  <si>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</si>
  <si>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</si>
  <si>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</si>
  <si>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</si>
  <si>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</si>
  <si>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</si>
  <si>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</si>
  <si>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</si>
  <si>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</si>
  <si>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</si>
  <si>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</si>
  <si>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</si>
  <si>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</si>
  <si>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</si>
  <si>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</si>
  <si>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</si>
  <si>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</si>
  <si>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</si>
  <si>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</si>
  <si>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</si>
  <si>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</si>
  <si>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</si>
  <si>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</si>
  <si>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</si>
  <si>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</si>
  <si>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</si>
  <si>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</si>
  <si>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</si>
  <si>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</si>
  <si>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</si>
  <si>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</si>
  <si>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</si>
  <si>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</si>
  <si>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</si>
  <si>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</si>
  <si>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</si>
  <si>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</si>
  <si>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</si>
  <si>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</si>
  <si>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</si>
  <si>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</si>
  <si>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</si>
  <si>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</si>
  <si>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</si>
  <si>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</si>
  <si>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</si>
  <si>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</si>
  <si>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</si>
  <si>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</si>
  <si>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</si>
  <si>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</si>
  <si>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NATURAL GAS PRICES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</si>
  <si>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</si>
  <si>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</si>
  <si>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</si>
  <si>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</si>
  <si>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</si>
  <si>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</si>
  <si>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</si>
  <si>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</si>
  <si>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</si>
  <si>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</si>
  <si>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</si>
  <si>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</si>
  <si>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</si>
  <si>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</si>
  <si>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</si>
  <si>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</si>
  <si>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</si>
  <si>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</si>
  <si>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</si>
  <si>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</si>
  <si>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</si>
  <si>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IF-CIG/WIC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</si>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</sst>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24-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rices%200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S4">
            <v>19.25</v>
          </cell>
          <cell r="T4">
            <v>24.5</v>
          </cell>
          <cell r="U4">
            <v>31</v>
          </cell>
          <cell r="V4">
            <v>38.25</v>
          </cell>
          <cell r="W4">
            <v>37</v>
          </cell>
          <cell r="X4">
            <v>34</v>
          </cell>
          <cell r="Y4">
            <v>30</v>
          </cell>
          <cell r="Z4">
            <v>29</v>
          </cell>
          <cell r="AA4">
            <v>27.75</v>
          </cell>
          <cell r="AB4">
            <v>29</v>
          </cell>
          <cell r="AC4">
            <v>41</v>
          </cell>
          <cell r="AD4">
            <v>50</v>
          </cell>
          <cell r="AE4">
            <v>40</v>
          </cell>
          <cell r="AF4">
            <v>35</v>
          </cell>
          <cell r="AG4">
            <v>33</v>
          </cell>
          <cell r="AH4">
            <v>36</v>
          </cell>
          <cell r="AI4">
            <v>38</v>
          </cell>
          <cell r="AJ4">
            <v>35</v>
          </cell>
          <cell r="AK4">
            <v>31</v>
          </cell>
          <cell r="AL4">
            <v>30</v>
          </cell>
          <cell r="AM4">
            <v>26</v>
          </cell>
          <cell r="AN4">
            <v>27</v>
          </cell>
          <cell r="AO4">
            <v>45</v>
          </cell>
          <cell r="AP4">
            <v>53</v>
          </cell>
          <cell r="AQ4">
            <v>42</v>
          </cell>
          <cell r="AR4">
            <v>36</v>
          </cell>
          <cell r="AS4">
            <v>34.5</v>
          </cell>
          <cell r="AT4">
            <v>37</v>
          </cell>
          <cell r="AU4">
            <v>37.159999999999997</v>
          </cell>
          <cell r="AV4">
            <v>34.659999999999997</v>
          </cell>
          <cell r="AW4">
            <v>31.31</v>
          </cell>
          <cell r="AX4">
            <v>30.49</v>
          </cell>
          <cell r="AY4">
            <v>27.14</v>
          </cell>
          <cell r="AZ4">
            <v>27.99</v>
          </cell>
          <cell r="BA4">
            <v>43.08</v>
          </cell>
          <cell r="BB4">
            <v>49.81</v>
          </cell>
          <cell r="BC4">
            <v>40.590000000000003</v>
          </cell>
          <cell r="BD4">
            <v>35.57</v>
          </cell>
          <cell r="BE4">
            <v>34.32</v>
          </cell>
          <cell r="BF4">
            <v>36.42</v>
          </cell>
          <cell r="BG4">
            <v>37.200000000000003</v>
          </cell>
          <cell r="BH4">
            <v>35.06</v>
          </cell>
          <cell r="BI4">
            <v>32.200000000000003</v>
          </cell>
          <cell r="BJ4">
            <v>31.49</v>
          </cell>
          <cell r="BK4">
            <v>28.62</v>
          </cell>
          <cell r="BL4">
            <v>29.35</v>
          </cell>
          <cell r="BM4">
            <v>42.27</v>
          </cell>
          <cell r="BN4">
            <v>48.03</v>
          </cell>
          <cell r="BO4">
            <v>40.14</v>
          </cell>
          <cell r="BP4">
            <v>35.840000000000003</v>
          </cell>
          <cell r="BQ4">
            <v>34.770000000000003</v>
          </cell>
          <cell r="BR4">
            <v>36.57</v>
          </cell>
          <cell r="BS4">
            <v>37.33</v>
          </cell>
          <cell r="BT4">
            <v>35.39</v>
          </cell>
          <cell r="BU4">
            <v>32.799999999999997</v>
          </cell>
          <cell r="BV4">
            <v>32.15</v>
          </cell>
          <cell r="BW4">
            <v>29.56</v>
          </cell>
          <cell r="BX4">
            <v>30.22</v>
          </cell>
          <cell r="BY4">
            <v>41.93</v>
          </cell>
          <cell r="BZ4">
            <v>47.14</v>
          </cell>
          <cell r="CA4">
            <v>40</v>
          </cell>
          <cell r="CB4">
            <v>36.1</v>
          </cell>
          <cell r="CC4">
            <v>35.130000000000003</v>
          </cell>
          <cell r="CD4">
            <v>36.770000000000003</v>
          </cell>
          <cell r="CE4">
            <v>37.450000000000003</v>
          </cell>
          <cell r="CF4">
            <v>35.700000000000003</v>
          </cell>
          <cell r="CG4">
            <v>33.36</v>
          </cell>
          <cell r="CH4">
            <v>32.78</v>
          </cell>
          <cell r="CI4">
            <v>30.43</v>
          </cell>
          <cell r="CJ4">
            <v>31.03</v>
          </cell>
          <cell r="CK4">
            <v>41.65</v>
          </cell>
          <cell r="CL4">
            <v>46.38</v>
          </cell>
          <cell r="CM4">
            <v>39.9</v>
          </cell>
          <cell r="CN4">
            <v>36.380000000000003</v>
          </cell>
          <cell r="CO4">
            <v>35.5</v>
          </cell>
          <cell r="CP4">
            <v>36.99</v>
          </cell>
          <cell r="CQ4">
            <v>37.880000000000003</v>
          </cell>
          <cell r="CR4">
            <v>36.25</v>
          </cell>
          <cell r="CS4">
            <v>34.06</v>
          </cell>
          <cell r="CT4">
            <v>33.53</v>
          </cell>
          <cell r="CU4">
            <v>31.34</v>
          </cell>
          <cell r="CV4">
            <v>31.9</v>
          </cell>
          <cell r="CW4">
            <v>41.8</v>
          </cell>
          <cell r="CX4">
            <v>46.21</v>
          </cell>
          <cell r="CY4">
            <v>40.17</v>
          </cell>
          <cell r="CZ4">
            <v>36.880000000000003</v>
          </cell>
          <cell r="DA4">
            <v>36.07</v>
          </cell>
          <cell r="DB4">
            <v>37.46</v>
          </cell>
          <cell r="DC4">
            <v>38.32</v>
          </cell>
          <cell r="DD4">
            <v>36.799999999999997</v>
          </cell>
          <cell r="DE4">
            <v>34.76</v>
          </cell>
          <cell r="DF4">
            <v>34.26</v>
          </cell>
          <cell r="DG4">
            <v>32.22</v>
          </cell>
          <cell r="DH4">
            <v>32.74</v>
          </cell>
          <cell r="DI4">
            <v>41.97</v>
          </cell>
          <cell r="DJ4">
            <v>46.09</v>
          </cell>
          <cell r="DK4">
            <v>40.46</v>
          </cell>
          <cell r="DL4">
            <v>37.39</v>
          </cell>
          <cell r="DM4">
            <v>36.630000000000003</v>
          </cell>
          <cell r="DN4">
            <v>37.93</v>
          </cell>
          <cell r="DO4">
            <v>38.76</v>
          </cell>
          <cell r="DP4">
            <v>37.340000000000003</v>
          </cell>
          <cell r="DQ4">
            <v>35.44</v>
          </cell>
          <cell r="DR4">
            <v>34.97</v>
          </cell>
          <cell r="DS4">
            <v>33.07</v>
          </cell>
          <cell r="DT4">
            <v>33.56</v>
          </cell>
          <cell r="DU4">
            <v>42.17</v>
          </cell>
          <cell r="DV4">
            <v>46</v>
          </cell>
          <cell r="DW4">
            <v>40.76</v>
          </cell>
          <cell r="DX4">
            <v>37.9</v>
          </cell>
          <cell r="DY4">
            <v>37.19</v>
          </cell>
          <cell r="DZ4">
            <v>38.4</v>
          </cell>
          <cell r="EA4">
            <v>39.200000000000003</v>
          </cell>
          <cell r="EB4">
            <v>37.880000000000003</v>
          </cell>
          <cell r="EC4">
            <v>36.11</v>
          </cell>
          <cell r="ED4">
            <v>35.67</v>
          </cell>
          <cell r="EE4">
            <v>33.9</v>
          </cell>
          <cell r="EF4">
            <v>34.36</v>
          </cell>
          <cell r="EG4">
            <v>42.38</v>
          </cell>
          <cell r="EH4">
            <v>45.96</v>
          </cell>
          <cell r="EI4">
            <v>41.07</v>
          </cell>
          <cell r="EJ4">
            <v>38.4</v>
          </cell>
          <cell r="EK4">
            <v>37.74</v>
          </cell>
          <cell r="EL4">
            <v>38.869999999999997</v>
          </cell>
          <cell r="EM4">
            <v>39.65</v>
          </cell>
          <cell r="EN4">
            <v>38.42</v>
          </cell>
          <cell r="EO4">
            <v>36.770000000000003</v>
          </cell>
          <cell r="EP4">
            <v>36.36</v>
          </cell>
          <cell r="EQ4">
            <v>34.71</v>
          </cell>
          <cell r="ER4">
            <v>35.14</v>
          </cell>
          <cell r="ES4">
            <v>42.62</v>
          </cell>
          <cell r="ET4">
            <v>45.95</v>
          </cell>
          <cell r="EU4">
            <v>41.39</v>
          </cell>
          <cell r="EV4">
            <v>38.909999999999997</v>
          </cell>
          <cell r="EW4">
            <v>38.299999999999997</v>
          </cell>
          <cell r="EX4">
            <v>39.340000000000003</v>
          </cell>
          <cell r="EY4">
            <v>40.159999999999997</v>
          </cell>
          <cell r="EZ4">
            <v>38.909999999999997</v>
          </cell>
          <cell r="FA4">
            <v>37.24</v>
          </cell>
          <cell r="FB4">
            <v>36.83</v>
          </cell>
          <cell r="FC4">
            <v>35.159999999999997</v>
          </cell>
          <cell r="FD4">
            <v>35.590000000000003</v>
          </cell>
          <cell r="FE4">
            <v>43.16</v>
          </cell>
          <cell r="FF4">
            <v>46.54</v>
          </cell>
          <cell r="FG4">
            <v>41.92</v>
          </cell>
          <cell r="FH4">
            <v>39.409999999999997</v>
          </cell>
          <cell r="FI4">
            <v>38.79</v>
          </cell>
          <cell r="FJ4">
            <v>39.85</v>
          </cell>
          <cell r="FK4">
            <v>40.67</v>
          </cell>
          <cell r="FL4">
            <v>39.4</v>
          </cell>
          <cell r="FM4">
            <v>37.71</v>
          </cell>
          <cell r="FN4">
            <v>37.299999999999997</v>
          </cell>
          <cell r="FO4">
            <v>35.6</v>
          </cell>
          <cell r="FP4">
            <v>36.04</v>
          </cell>
          <cell r="FQ4">
            <v>43.71</v>
          </cell>
          <cell r="FR4">
            <v>47.13</v>
          </cell>
          <cell r="FS4">
            <v>42.45</v>
          </cell>
          <cell r="FT4">
            <v>39.909999999999997</v>
          </cell>
          <cell r="FU4">
            <v>39.28</v>
          </cell>
          <cell r="FV4">
            <v>40.35</v>
          </cell>
        </row>
        <row r="6">
          <cell r="S6">
            <v>19.25</v>
          </cell>
          <cell r="T6">
            <v>24.5</v>
          </cell>
          <cell r="U6">
            <v>30.25</v>
          </cell>
          <cell r="V6">
            <v>37.25</v>
          </cell>
          <cell r="W6">
            <v>35.5</v>
          </cell>
          <cell r="X6">
            <v>33</v>
          </cell>
          <cell r="Y6">
            <v>29.25</v>
          </cell>
          <cell r="Z6">
            <v>31</v>
          </cell>
          <cell r="AA6">
            <v>30.25</v>
          </cell>
          <cell r="AB6">
            <v>31.5</v>
          </cell>
          <cell r="AC6">
            <v>44</v>
          </cell>
          <cell r="AD6">
            <v>52.5</v>
          </cell>
          <cell r="AE6">
            <v>43.5</v>
          </cell>
          <cell r="AF6">
            <v>33.75</v>
          </cell>
          <cell r="AG6">
            <v>32</v>
          </cell>
          <cell r="AH6">
            <v>35</v>
          </cell>
          <cell r="AI6">
            <v>37</v>
          </cell>
          <cell r="AJ6">
            <v>34</v>
          </cell>
          <cell r="AK6">
            <v>31</v>
          </cell>
          <cell r="AL6">
            <v>33</v>
          </cell>
          <cell r="AM6">
            <v>29.25</v>
          </cell>
          <cell r="AN6">
            <v>30.25</v>
          </cell>
          <cell r="AO6">
            <v>49.5</v>
          </cell>
          <cell r="AP6">
            <v>56.5</v>
          </cell>
          <cell r="AQ6">
            <v>45.5</v>
          </cell>
          <cell r="AR6">
            <v>35.5</v>
          </cell>
          <cell r="AS6">
            <v>34</v>
          </cell>
          <cell r="AT6">
            <v>36.5</v>
          </cell>
          <cell r="AU6">
            <v>36.82</v>
          </cell>
          <cell r="AV6">
            <v>34.299999999999997</v>
          </cell>
          <cell r="AW6">
            <v>31.77</v>
          </cell>
          <cell r="AX6">
            <v>33.46</v>
          </cell>
          <cell r="AY6">
            <v>30.3</v>
          </cell>
          <cell r="AZ6">
            <v>31.15</v>
          </cell>
          <cell r="BA6">
            <v>47.41</v>
          </cell>
          <cell r="BB6">
            <v>53.33</v>
          </cell>
          <cell r="BC6">
            <v>44.05</v>
          </cell>
          <cell r="BD6">
            <v>35.61</v>
          </cell>
          <cell r="BE6">
            <v>34.35</v>
          </cell>
          <cell r="BF6">
            <v>36.47</v>
          </cell>
          <cell r="BG6">
            <v>37.119999999999997</v>
          </cell>
          <cell r="BH6">
            <v>34.97</v>
          </cell>
          <cell r="BI6">
            <v>32.82</v>
          </cell>
          <cell r="BJ6">
            <v>34.270000000000003</v>
          </cell>
          <cell r="BK6">
            <v>31.57</v>
          </cell>
          <cell r="BL6">
            <v>32.31</v>
          </cell>
          <cell r="BM6">
            <v>46.23</v>
          </cell>
          <cell r="BN6">
            <v>51.31</v>
          </cell>
          <cell r="BO6">
            <v>43.37</v>
          </cell>
          <cell r="BP6">
            <v>36.15</v>
          </cell>
          <cell r="BQ6">
            <v>35.08</v>
          </cell>
          <cell r="BR6">
            <v>36.9</v>
          </cell>
          <cell r="BS6">
            <v>37.9</v>
          </cell>
          <cell r="BT6">
            <v>35.93</v>
          </cell>
          <cell r="BU6">
            <v>33.950000000000003</v>
          </cell>
          <cell r="BV6">
            <v>35.29</v>
          </cell>
          <cell r="BW6">
            <v>32.82</v>
          </cell>
          <cell r="BX6">
            <v>33.5</v>
          </cell>
          <cell r="BY6">
            <v>46.28</v>
          </cell>
          <cell r="BZ6">
            <v>50.95</v>
          </cell>
          <cell r="CA6">
            <v>43.66</v>
          </cell>
          <cell r="CB6">
            <v>37.04</v>
          </cell>
          <cell r="CC6">
            <v>36.06</v>
          </cell>
          <cell r="CD6">
            <v>37.729999999999997</v>
          </cell>
          <cell r="CE6">
            <v>38.880000000000003</v>
          </cell>
          <cell r="CF6">
            <v>37.07</v>
          </cell>
          <cell r="CG6">
            <v>35.25</v>
          </cell>
          <cell r="CH6">
            <v>36.479999999999997</v>
          </cell>
          <cell r="CI6">
            <v>34.200000000000003</v>
          </cell>
          <cell r="CJ6">
            <v>34.83</v>
          </cell>
          <cell r="CK6">
            <v>46.62</v>
          </cell>
          <cell r="CL6">
            <v>50.92</v>
          </cell>
          <cell r="CM6">
            <v>44.21</v>
          </cell>
          <cell r="CN6">
            <v>38.1</v>
          </cell>
          <cell r="CO6">
            <v>37.19</v>
          </cell>
          <cell r="CP6">
            <v>38.74</v>
          </cell>
          <cell r="CQ6">
            <v>39.85</v>
          </cell>
          <cell r="CR6">
            <v>38.14</v>
          </cell>
          <cell r="CS6">
            <v>36.43</v>
          </cell>
          <cell r="CT6">
            <v>37.6</v>
          </cell>
          <cell r="CU6">
            <v>35.450000000000003</v>
          </cell>
          <cell r="CV6">
            <v>36.04</v>
          </cell>
          <cell r="CW6">
            <v>47.15</v>
          </cell>
          <cell r="CX6">
            <v>51.21</v>
          </cell>
          <cell r="CY6">
            <v>44.89</v>
          </cell>
          <cell r="CZ6">
            <v>39.130000000000003</v>
          </cell>
          <cell r="DA6">
            <v>38.28</v>
          </cell>
          <cell r="DB6">
            <v>39.74</v>
          </cell>
          <cell r="DC6">
            <v>40.92</v>
          </cell>
          <cell r="DD6">
            <v>39.31</v>
          </cell>
          <cell r="DE6">
            <v>37.69</v>
          </cell>
          <cell r="DF6">
            <v>38.799999999999997</v>
          </cell>
          <cell r="DG6">
            <v>36.770000000000003</v>
          </cell>
          <cell r="DH6">
            <v>37.33</v>
          </cell>
          <cell r="DI6">
            <v>47.82</v>
          </cell>
          <cell r="DJ6">
            <v>51.65</v>
          </cell>
          <cell r="DK6">
            <v>45.68</v>
          </cell>
          <cell r="DL6">
            <v>40.25</v>
          </cell>
          <cell r="DM6">
            <v>39.450000000000003</v>
          </cell>
          <cell r="DN6">
            <v>40.83</v>
          </cell>
          <cell r="DO6">
            <v>41.99</v>
          </cell>
          <cell r="DP6">
            <v>40.47</v>
          </cell>
          <cell r="DQ6">
            <v>38.950000000000003</v>
          </cell>
          <cell r="DR6">
            <v>39.99</v>
          </cell>
          <cell r="DS6">
            <v>38.08</v>
          </cell>
          <cell r="DT6">
            <v>38.61</v>
          </cell>
          <cell r="DU6">
            <v>48.51</v>
          </cell>
          <cell r="DV6">
            <v>52.12</v>
          </cell>
          <cell r="DW6">
            <v>46.49</v>
          </cell>
          <cell r="DX6">
            <v>41.37</v>
          </cell>
          <cell r="DY6">
            <v>40.61</v>
          </cell>
          <cell r="DZ6">
            <v>41.91</v>
          </cell>
          <cell r="EA6">
            <v>43.06</v>
          </cell>
          <cell r="EB6">
            <v>41.63</v>
          </cell>
          <cell r="EC6">
            <v>40.19</v>
          </cell>
          <cell r="ED6">
            <v>41.18</v>
          </cell>
          <cell r="EE6">
            <v>39.380000000000003</v>
          </cell>
          <cell r="EF6">
            <v>39.880000000000003</v>
          </cell>
          <cell r="EG6">
            <v>49.21</v>
          </cell>
          <cell r="EH6">
            <v>52.62</v>
          </cell>
          <cell r="EI6">
            <v>47.31</v>
          </cell>
          <cell r="EJ6">
            <v>42.48</v>
          </cell>
          <cell r="EK6">
            <v>41.77</v>
          </cell>
          <cell r="EL6">
            <v>43</v>
          </cell>
          <cell r="EM6">
            <v>44.18</v>
          </cell>
          <cell r="EN6">
            <v>42.83</v>
          </cell>
          <cell r="EO6">
            <v>41.48</v>
          </cell>
          <cell r="EP6">
            <v>42.4</v>
          </cell>
          <cell r="EQ6">
            <v>40.71</v>
          </cell>
          <cell r="ER6">
            <v>41.18</v>
          </cell>
          <cell r="ES6">
            <v>49.98</v>
          </cell>
          <cell r="ET6">
            <v>53.2</v>
          </cell>
          <cell r="EU6">
            <v>48.2</v>
          </cell>
          <cell r="EV6">
            <v>43.64</v>
          </cell>
          <cell r="EW6">
            <v>42.97</v>
          </cell>
          <cell r="EX6">
            <v>44.13</v>
          </cell>
          <cell r="EY6">
            <v>45.27</v>
          </cell>
          <cell r="EZ6">
            <v>43.89</v>
          </cell>
          <cell r="FA6">
            <v>42.5</v>
          </cell>
          <cell r="FB6">
            <v>43.45</v>
          </cell>
          <cell r="FC6">
            <v>41.71</v>
          </cell>
          <cell r="FD6">
            <v>42.2</v>
          </cell>
          <cell r="FE6">
            <v>51.22</v>
          </cell>
          <cell r="FF6">
            <v>54.51</v>
          </cell>
          <cell r="FG6">
            <v>49.38</v>
          </cell>
          <cell r="FH6">
            <v>44.72</v>
          </cell>
          <cell r="FI6">
            <v>44.03</v>
          </cell>
          <cell r="FJ6">
            <v>45.22</v>
          </cell>
          <cell r="FK6">
            <v>46.36</v>
          </cell>
          <cell r="FL6">
            <v>44.94</v>
          </cell>
          <cell r="FM6">
            <v>43.53</v>
          </cell>
          <cell r="FN6">
            <v>44.5</v>
          </cell>
          <cell r="FO6">
            <v>42.72</v>
          </cell>
          <cell r="FP6">
            <v>43.21</v>
          </cell>
          <cell r="FQ6">
            <v>52.45</v>
          </cell>
          <cell r="FR6">
            <v>55.83</v>
          </cell>
          <cell r="FS6">
            <v>50.57</v>
          </cell>
          <cell r="FT6">
            <v>45.79</v>
          </cell>
          <cell r="FU6">
            <v>45.09</v>
          </cell>
          <cell r="FV6">
            <v>46.31</v>
          </cell>
        </row>
        <row r="8">
          <cell r="S8">
            <v>23</v>
          </cell>
          <cell r="T8">
            <v>25.75</v>
          </cell>
          <cell r="U8">
            <v>31.25</v>
          </cell>
          <cell r="V8">
            <v>37.299999999999997</v>
          </cell>
          <cell r="W8">
            <v>36.75</v>
          </cell>
          <cell r="X8">
            <v>33.75</v>
          </cell>
          <cell r="Y8">
            <v>31.5</v>
          </cell>
          <cell r="Z8">
            <v>28.75</v>
          </cell>
          <cell r="AA8">
            <v>28.75</v>
          </cell>
          <cell r="AB8">
            <v>35.5</v>
          </cell>
          <cell r="AC8">
            <v>44</v>
          </cell>
          <cell r="AD8">
            <v>51</v>
          </cell>
          <cell r="AE8">
            <v>43</v>
          </cell>
          <cell r="AF8">
            <v>36.25</v>
          </cell>
          <cell r="AG8">
            <v>34</v>
          </cell>
          <cell r="AH8">
            <v>36.25</v>
          </cell>
          <cell r="AI8">
            <v>38</v>
          </cell>
          <cell r="AJ8">
            <v>37</v>
          </cell>
          <cell r="AK8">
            <v>35</v>
          </cell>
          <cell r="AL8">
            <v>32</v>
          </cell>
          <cell r="AM8">
            <v>33</v>
          </cell>
          <cell r="AN8">
            <v>37</v>
          </cell>
          <cell r="AO8">
            <v>46</v>
          </cell>
          <cell r="AP8">
            <v>55</v>
          </cell>
          <cell r="AQ8">
            <v>50</v>
          </cell>
          <cell r="AR8">
            <v>36</v>
          </cell>
          <cell r="AS8">
            <v>35</v>
          </cell>
          <cell r="AT8">
            <v>37</v>
          </cell>
          <cell r="AU8">
            <v>38.04</v>
          </cell>
          <cell r="AV8">
            <v>37.51</v>
          </cell>
          <cell r="AW8">
            <v>35.979999999999997</v>
          </cell>
          <cell r="AX8">
            <v>34.26</v>
          </cell>
          <cell r="AY8">
            <v>35.92</v>
          </cell>
          <cell r="AZ8">
            <v>40.4</v>
          </cell>
          <cell r="BA8">
            <v>42.48</v>
          </cell>
          <cell r="BB8">
            <v>49.91</v>
          </cell>
          <cell r="BC8">
            <v>45.83</v>
          </cell>
          <cell r="BD8">
            <v>37.53</v>
          </cell>
          <cell r="BE8">
            <v>35.75</v>
          </cell>
          <cell r="BF8">
            <v>37.409999999999997</v>
          </cell>
          <cell r="BG8">
            <v>38.22</v>
          </cell>
          <cell r="BH8">
            <v>37.99</v>
          </cell>
          <cell r="BI8">
            <v>36.76</v>
          </cell>
          <cell r="BJ8">
            <v>35.880000000000003</v>
          </cell>
          <cell r="BK8">
            <v>37.29</v>
          </cell>
          <cell r="BL8">
            <v>41.42</v>
          </cell>
          <cell r="BM8">
            <v>40.89</v>
          </cell>
          <cell r="BN8">
            <v>47.24</v>
          </cell>
          <cell r="BO8">
            <v>43.75</v>
          </cell>
          <cell r="BP8">
            <v>39.270000000000003</v>
          </cell>
          <cell r="BQ8">
            <v>36.950000000000003</v>
          </cell>
          <cell r="BR8">
            <v>38.380000000000003</v>
          </cell>
          <cell r="BS8">
            <v>38.43</v>
          </cell>
          <cell r="BT8">
            <v>38.44</v>
          </cell>
          <cell r="BU8">
            <v>37.46</v>
          </cell>
          <cell r="BV8">
            <v>37.26</v>
          </cell>
          <cell r="BW8">
            <v>38.479999999999997</v>
          </cell>
          <cell r="BX8">
            <v>42.3</v>
          </cell>
          <cell r="BY8">
            <v>39.61</v>
          </cell>
          <cell r="BZ8">
            <v>45.07</v>
          </cell>
          <cell r="CA8">
            <v>42.08</v>
          </cell>
          <cell r="CB8">
            <v>40.74</v>
          </cell>
          <cell r="CC8">
            <v>37.979999999999997</v>
          </cell>
          <cell r="CD8">
            <v>39.21</v>
          </cell>
          <cell r="CE8">
            <v>38.659999999999997</v>
          </cell>
          <cell r="CF8">
            <v>38.799999999999997</v>
          </cell>
          <cell r="CG8">
            <v>37.950000000000003</v>
          </cell>
          <cell r="CH8">
            <v>38.130000000000003</v>
          </cell>
          <cell r="CI8">
            <v>39.24</v>
          </cell>
          <cell r="CJ8">
            <v>42.9</v>
          </cell>
          <cell r="CK8">
            <v>39.01</v>
          </cell>
          <cell r="CL8">
            <v>43.99</v>
          </cell>
          <cell r="CM8">
            <v>41.26</v>
          </cell>
          <cell r="CN8">
            <v>41.66</v>
          </cell>
          <cell r="CO8">
            <v>38.659999999999997</v>
          </cell>
          <cell r="CP8">
            <v>39.78</v>
          </cell>
          <cell r="CQ8">
            <v>38.89</v>
          </cell>
          <cell r="CR8">
            <v>39.130000000000003</v>
          </cell>
          <cell r="CS8">
            <v>38.369999999999997</v>
          </cell>
          <cell r="CT8">
            <v>38.82</v>
          </cell>
          <cell r="CU8">
            <v>39.85</v>
          </cell>
          <cell r="CV8">
            <v>43.4</v>
          </cell>
          <cell r="CW8">
            <v>38.67</v>
          </cell>
          <cell r="CX8">
            <v>43.3</v>
          </cell>
          <cell r="CY8">
            <v>40.76</v>
          </cell>
          <cell r="CZ8">
            <v>42.39</v>
          </cell>
          <cell r="DA8">
            <v>39.21</v>
          </cell>
          <cell r="DB8">
            <v>40.25</v>
          </cell>
          <cell r="DC8">
            <v>39.130000000000003</v>
          </cell>
          <cell r="DD8">
            <v>39.46</v>
          </cell>
          <cell r="DE8">
            <v>38.79</v>
          </cell>
          <cell r="DF8">
            <v>39.479999999999997</v>
          </cell>
          <cell r="DG8">
            <v>40.44</v>
          </cell>
          <cell r="DH8">
            <v>43.88</v>
          </cell>
          <cell r="DI8">
            <v>38.369999999999997</v>
          </cell>
          <cell r="DJ8">
            <v>42.67</v>
          </cell>
          <cell r="DK8">
            <v>40.32</v>
          </cell>
          <cell r="DL8">
            <v>43.08</v>
          </cell>
          <cell r="DM8">
            <v>39.74</v>
          </cell>
          <cell r="DN8">
            <v>40.71</v>
          </cell>
          <cell r="DO8">
            <v>39.61</v>
          </cell>
          <cell r="DP8">
            <v>40.020000000000003</v>
          </cell>
          <cell r="DQ8">
            <v>39.44</v>
          </cell>
          <cell r="DR8">
            <v>40.36</v>
          </cell>
          <cell r="DS8">
            <v>41.25</v>
          </cell>
          <cell r="DT8">
            <v>44.59</v>
          </cell>
          <cell r="DU8">
            <v>38.35</v>
          </cell>
          <cell r="DV8">
            <v>42.36</v>
          </cell>
          <cell r="DW8">
            <v>40.17</v>
          </cell>
          <cell r="DX8">
            <v>43.99</v>
          </cell>
          <cell r="DY8">
            <v>40.5</v>
          </cell>
          <cell r="DZ8">
            <v>41.4</v>
          </cell>
          <cell r="EA8">
            <v>40.1</v>
          </cell>
          <cell r="EB8">
            <v>40.590000000000003</v>
          </cell>
          <cell r="EC8">
            <v>40.07</v>
          </cell>
          <cell r="ED8">
            <v>41.21</v>
          </cell>
          <cell r="EE8">
            <v>42.05</v>
          </cell>
          <cell r="EF8">
            <v>45.29</v>
          </cell>
          <cell r="EG8">
            <v>38.369999999999997</v>
          </cell>
          <cell r="EH8">
            <v>42.1</v>
          </cell>
          <cell r="EI8">
            <v>40.06</v>
          </cell>
          <cell r="EJ8">
            <v>44.87</v>
          </cell>
          <cell r="EK8">
            <v>41.24</v>
          </cell>
          <cell r="EL8">
            <v>42.08</v>
          </cell>
          <cell r="EM8">
            <v>40.590000000000003</v>
          </cell>
          <cell r="EN8">
            <v>41.15</v>
          </cell>
          <cell r="EO8">
            <v>40.71</v>
          </cell>
          <cell r="EP8">
            <v>42.04</v>
          </cell>
          <cell r="EQ8">
            <v>42.82</v>
          </cell>
          <cell r="ER8">
            <v>45.98</v>
          </cell>
          <cell r="ES8">
            <v>38.42</v>
          </cell>
          <cell r="ET8">
            <v>41.89</v>
          </cell>
          <cell r="EU8">
            <v>39.99</v>
          </cell>
          <cell r="EV8">
            <v>45.73</v>
          </cell>
          <cell r="EW8">
            <v>41.97</v>
          </cell>
          <cell r="EX8">
            <v>42.75</v>
          </cell>
          <cell r="EY8">
            <v>41.09</v>
          </cell>
          <cell r="EZ8">
            <v>41.64</v>
          </cell>
          <cell r="FA8">
            <v>41.19</v>
          </cell>
          <cell r="FB8">
            <v>42.49</v>
          </cell>
          <cell r="FC8">
            <v>43.28</v>
          </cell>
          <cell r="FD8">
            <v>46.45</v>
          </cell>
          <cell r="FE8">
            <v>38.99</v>
          </cell>
          <cell r="FF8">
            <v>42.49</v>
          </cell>
          <cell r="FG8">
            <v>40.57</v>
          </cell>
          <cell r="FH8">
            <v>46.18</v>
          </cell>
          <cell r="FI8">
            <v>42.44</v>
          </cell>
          <cell r="FJ8">
            <v>43.23</v>
          </cell>
          <cell r="FK8">
            <v>41.59</v>
          </cell>
          <cell r="FL8">
            <v>42.13</v>
          </cell>
          <cell r="FM8">
            <v>41.67</v>
          </cell>
          <cell r="FN8">
            <v>42.95</v>
          </cell>
          <cell r="FO8">
            <v>43.74</v>
          </cell>
          <cell r="FP8">
            <v>46.93</v>
          </cell>
          <cell r="FQ8">
            <v>39.549999999999997</v>
          </cell>
          <cell r="FR8">
            <v>43.09</v>
          </cell>
          <cell r="FS8">
            <v>41.16</v>
          </cell>
          <cell r="FT8">
            <v>46.63</v>
          </cell>
          <cell r="FU8">
            <v>42.91</v>
          </cell>
          <cell r="FV8">
            <v>43.71</v>
          </cell>
        </row>
        <row r="10">
          <cell r="S10">
            <v>32</v>
          </cell>
          <cell r="T10">
            <v>25.25</v>
          </cell>
          <cell r="U10">
            <v>28.25</v>
          </cell>
          <cell r="V10">
            <v>32.25</v>
          </cell>
          <cell r="W10">
            <v>32.25</v>
          </cell>
          <cell r="X10">
            <v>32.25</v>
          </cell>
          <cell r="Y10">
            <v>31.5</v>
          </cell>
          <cell r="Z10">
            <v>28.75</v>
          </cell>
          <cell r="AA10">
            <v>28.75</v>
          </cell>
          <cell r="AB10">
            <v>35.5</v>
          </cell>
          <cell r="AC10">
            <v>44</v>
          </cell>
          <cell r="AD10">
            <v>51</v>
          </cell>
          <cell r="AE10">
            <v>38.75</v>
          </cell>
          <cell r="AF10">
            <v>36.25</v>
          </cell>
          <cell r="AG10">
            <v>34</v>
          </cell>
          <cell r="AH10">
            <v>34.75</v>
          </cell>
          <cell r="AI10">
            <v>27</v>
          </cell>
          <cell r="AJ10">
            <v>26</v>
          </cell>
          <cell r="AK10">
            <v>24</v>
          </cell>
          <cell r="AL10">
            <v>22</v>
          </cell>
          <cell r="AM10">
            <v>23</v>
          </cell>
          <cell r="AN10">
            <v>27</v>
          </cell>
          <cell r="AO10">
            <v>36</v>
          </cell>
          <cell r="AP10">
            <v>45</v>
          </cell>
          <cell r="AQ10">
            <v>36</v>
          </cell>
          <cell r="AR10">
            <v>26</v>
          </cell>
          <cell r="AS10">
            <v>24</v>
          </cell>
          <cell r="AT10">
            <v>25</v>
          </cell>
          <cell r="AU10">
            <v>18</v>
          </cell>
          <cell r="AV10">
            <v>20.25</v>
          </cell>
          <cell r="AW10">
            <v>17.75</v>
          </cell>
          <cell r="AX10">
            <v>24.75</v>
          </cell>
          <cell r="AY10">
            <v>24.75</v>
          </cell>
          <cell r="AZ10">
            <v>30.75</v>
          </cell>
          <cell r="BA10">
            <v>34.75</v>
          </cell>
          <cell r="BB10">
            <v>43.75</v>
          </cell>
          <cell r="BC10">
            <v>28.5</v>
          </cell>
          <cell r="BD10">
            <v>28.75</v>
          </cell>
          <cell r="BE10">
            <v>24.25</v>
          </cell>
          <cell r="BF10">
            <v>25.5</v>
          </cell>
          <cell r="BG10">
            <v>18</v>
          </cell>
          <cell r="BH10">
            <v>20.25</v>
          </cell>
          <cell r="BI10">
            <v>17.75</v>
          </cell>
          <cell r="BJ10">
            <v>23.75</v>
          </cell>
          <cell r="BK10">
            <v>23.75</v>
          </cell>
          <cell r="BL10">
            <v>28.75</v>
          </cell>
          <cell r="BM10">
            <v>25.75</v>
          </cell>
          <cell r="BN10">
            <v>34.75</v>
          </cell>
          <cell r="BO10">
            <v>22.5</v>
          </cell>
          <cell r="BP10">
            <v>25.75</v>
          </cell>
          <cell r="BQ10">
            <v>21.75</v>
          </cell>
          <cell r="BR10">
            <v>23</v>
          </cell>
          <cell r="BS10">
            <v>18.25</v>
          </cell>
          <cell r="BT10">
            <v>20.5</v>
          </cell>
          <cell r="BU10">
            <v>18</v>
          </cell>
          <cell r="BV10">
            <v>24</v>
          </cell>
          <cell r="BW10">
            <v>24</v>
          </cell>
          <cell r="BX10">
            <v>29</v>
          </cell>
          <cell r="BY10">
            <v>26</v>
          </cell>
          <cell r="BZ10">
            <v>35</v>
          </cell>
          <cell r="CA10">
            <v>22.75</v>
          </cell>
          <cell r="CB10">
            <v>26</v>
          </cell>
          <cell r="CC10">
            <v>22</v>
          </cell>
          <cell r="CD10">
            <v>23.25</v>
          </cell>
          <cell r="CE10">
            <v>27.6</v>
          </cell>
          <cell r="CF10">
            <v>29.85</v>
          </cell>
          <cell r="CG10">
            <v>27.35</v>
          </cell>
          <cell r="CH10">
            <v>33.35</v>
          </cell>
          <cell r="CI10">
            <v>33.35</v>
          </cell>
          <cell r="CJ10">
            <v>39.35</v>
          </cell>
          <cell r="CK10">
            <v>46.35</v>
          </cell>
          <cell r="CL10">
            <v>55.35</v>
          </cell>
          <cell r="CM10">
            <v>39.1</v>
          </cell>
          <cell r="CN10">
            <v>38.35</v>
          </cell>
          <cell r="CO10">
            <v>34.35</v>
          </cell>
          <cell r="CP10">
            <v>35.6</v>
          </cell>
          <cell r="CQ10">
            <v>27.95</v>
          </cell>
          <cell r="CR10">
            <v>30.2</v>
          </cell>
          <cell r="CS10">
            <v>27.7</v>
          </cell>
          <cell r="CT10">
            <v>33.700000000000003</v>
          </cell>
          <cell r="CU10">
            <v>33.700000000000003</v>
          </cell>
          <cell r="CV10">
            <v>39.700000000000003</v>
          </cell>
          <cell r="CW10">
            <v>46.7</v>
          </cell>
          <cell r="CX10">
            <v>55.7</v>
          </cell>
          <cell r="CY10">
            <v>39.450000000000003</v>
          </cell>
          <cell r="CZ10">
            <v>38.700000000000003</v>
          </cell>
          <cell r="DA10">
            <v>34.700000000000003</v>
          </cell>
          <cell r="DB10">
            <v>35.950000000000003</v>
          </cell>
          <cell r="DC10">
            <v>28.45</v>
          </cell>
          <cell r="DD10">
            <v>30.7</v>
          </cell>
          <cell r="DE10">
            <v>28.2</v>
          </cell>
          <cell r="DF10">
            <v>34.25</v>
          </cell>
          <cell r="DG10">
            <v>34.25</v>
          </cell>
          <cell r="DH10">
            <v>40.25</v>
          </cell>
          <cell r="DI10">
            <v>47.25</v>
          </cell>
          <cell r="DJ10">
            <v>56.25</v>
          </cell>
          <cell r="DK10">
            <v>39.950000000000003</v>
          </cell>
          <cell r="DL10">
            <v>39.25</v>
          </cell>
          <cell r="DM10">
            <v>35.25</v>
          </cell>
          <cell r="DN10">
            <v>36.450000000000003</v>
          </cell>
          <cell r="DO10">
            <v>28.95</v>
          </cell>
          <cell r="DP10">
            <v>31.2</v>
          </cell>
          <cell r="DQ10">
            <v>28.7</v>
          </cell>
          <cell r="DR10">
            <v>35</v>
          </cell>
          <cell r="DS10">
            <v>35</v>
          </cell>
          <cell r="DT10">
            <v>41</v>
          </cell>
          <cell r="DU10">
            <v>48</v>
          </cell>
          <cell r="DV10">
            <v>57</v>
          </cell>
          <cell r="DW10">
            <v>40.450000000000003</v>
          </cell>
          <cell r="DX10">
            <v>40</v>
          </cell>
          <cell r="DY10">
            <v>36</v>
          </cell>
          <cell r="DZ10">
            <v>36.950000000000003</v>
          </cell>
          <cell r="EA10">
            <v>29.45</v>
          </cell>
          <cell r="EB10">
            <v>31.7</v>
          </cell>
          <cell r="EC10">
            <v>29.2</v>
          </cell>
          <cell r="ED10">
            <v>35.5</v>
          </cell>
          <cell r="EE10">
            <v>35.5</v>
          </cell>
          <cell r="EF10">
            <v>41.5</v>
          </cell>
          <cell r="EG10">
            <v>48.5</v>
          </cell>
          <cell r="EH10">
            <v>57.5</v>
          </cell>
          <cell r="EI10">
            <v>40.950000000000003</v>
          </cell>
          <cell r="EJ10">
            <v>40.5</v>
          </cell>
          <cell r="EK10">
            <v>36.5</v>
          </cell>
          <cell r="EL10">
            <v>37.450000000000003</v>
          </cell>
          <cell r="EM10">
            <v>29.7</v>
          </cell>
          <cell r="EN10">
            <v>31.95</v>
          </cell>
          <cell r="EO10">
            <v>29.45</v>
          </cell>
          <cell r="EP10">
            <v>35.75</v>
          </cell>
          <cell r="EQ10">
            <v>35.75</v>
          </cell>
          <cell r="ER10">
            <v>41.75</v>
          </cell>
          <cell r="ES10">
            <v>48.75</v>
          </cell>
          <cell r="ET10">
            <v>57.75</v>
          </cell>
          <cell r="EU10">
            <v>41.2</v>
          </cell>
          <cell r="EV10">
            <v>40.75</v>
          </cell>
          <cell r="EW10">
            <v>36.75</v>
          </cell>
          <cell r="EX10">
            <v>37.700000000000003</v>
          </cell>
          <cell r="EY10">
            <v>30.45</v>
          </cell>
          <cell r="EZ10">
            <v>32.700000000000003</v>
          </cell>
          <cell r="FA10">
            <v>30.2</v>
          </cell>
          <cell r="FB10">
            <v>36.5</v>
          </cell>
          <cell r="FC10">
            <v>36.5</v>
          </cell>
          <cell r="FD10">
            <v>42.5</v>
          </cell>
          <cell r="FE10">
            <v>49.5</v>
          </cell>
          <cell r="FF10">
            <v>58.5</v>
          </cell>
          <cell r="FG10">
            <v>41.45</v>
          </cell>
          <cell r="FH10">
            <v>41.5</v>
          </cell>
          <cell r="FI10">
            <v>37.5</v>
          </cell>
          <cell r="FJ10">
            <v>37.950000000000003</v>
          </cell>
          <cell r="FK10">
            <v>31.2</v>
          </cell>
          <cell r="FL10">
            <v>33.450000000000003</v>
          </cell>
          <cell r="FM10">
            <v>30.95</v>
          </cell>
          <cell r="FN10">
            <v>37.25</v>
          </cell>
          <cell r="FO10">
            <v>37.25</v>
          </cell>
          <cell r="FP10">
            <v>43.25</v>
          </cell>
          <cell r="FQ10">
            <v>50.25</v>
          </cell>
          <cell r="FR10">
            <v>59.2</v>
          </cell>
          <cell r="FS10">
            <v>41.7</v>
          </cell>
          <cell r="FT10">
            <v>42.25</v>
          </cell>
          <cell r="FU10">
            <v>38.25</v>
          </cell>
          <cell r="FV10">
            <v>38.200000000000003</v>
          </cell>
        </row>
        <row r="12">
          <cell r="S12">
            <v>23</v>
          </cell>
          <cell r="T12">
            <v>25.25</v>
          </cell>
          <cell r="U12">
            <v>28.25</v>
          </cell>
          <cell r="V12">
            <v>32.25</v>
          </cell>
          <cell r="W12">
            <v>32.25</v>
          </cell>
          <cell r="X12">
            <v>32.25</v>
          </cell>
          <cell r="Y12">
            <v>31.5</v>
          </cell>
          <cell r="Z12">
            <v>30.5</v>
          </cell>
          <cell r="AA12">
            <v>32.25</v>
          </cell>
          <cell r="AB12">
            <v>38.5</v>
          </cell>
          <cell r="AC12">
            <v>46.5</v>
          </cell>
          <cell r="AD12">
            <v>52.5</v>
          </cell>
          <cell r="AE12">
            <v>38.75</v>
          </cell>
          <cell r="AF12">
            <v>36.25</v>
          </cell>
          <cell r="AG12">
            <v>34</v>
          </cell>
          <cell r="AH12">
            <v>34.75</v>
          </cell>
          <cell r="AI12">
            <v>37</v>
          </cell>
          <cell r="AJ12">
            <v>36</v>
          </cell>
          <cell r="AK12">
            <v>34</v>
          </cell>
          <cell r="AL12">
            <v>32</v>
          </cell>
          <cell r="AM12">
            <v>33</v>
          </cell>
          <cell r="AN12">
            <v>42</v>
          </cell>
          <cell r="AO12">
            <v>51</v>
          </cell>
          <cell r="AP12">
            <v>56</v>
          </cell>
          <cell r="AQ12">
            <v>46</v>
          </cell>
          <cell r="AR12">
            <v>35</v>
          </cell>
          <cell r="AS12">
            <v>34</v>
          </cell>
          <cell r="AT12">
            <v>38</v>
          </cell>
          <cell r="AU12">
            <v>38.75</v>
          </cell>
          <cell r="AV12">
            <v>36.75</v>
          </cell>
          <cell r="AW12">
            <v>35</v>
          </cell>
          <cell r="AX12">
            <v>33.25</v>
          </cell>
          <cell r="AY12">
            <v>34</v>
          </cell>
          <cell r="AZ12">
            <v>42.5</v>
          </cell>
          <cell r="BA12">
            <v>47.5</v>
          </cell>
          <cell r="BB12">
            <v>51</v>
          </cell>
          <cell r="BC12">
            <v>43</v>
          </cell>
          <cell r="BD12">
            <v>36.25</v>
          </cell>
          <cell r="BE12">
            <v>36</v>
          </cell>
          <cell r="BF12">
            <v>40</v>
          </cell>
          <cell r="BG12">
            <v>39.520000000000003</v>
          </cell>
          <cell r="BH12">
            <v>37.39</v>
          </cell>
          <cell r="BI12">
            <v>36.08</v>
          </cell>
          <cell r="BJ12">
            <v>34.619999999999997</v>
          </cell>
          <cell r="BK12">
            <v>35.369999999999997</v>
          </cell>
          <cell r="BL12">
            <v>42.84</v>
          </cell>
          <cell r="BM12">
            <v>45.56</v>
          </cell>
          <cell r="BN12">
            <v>47.91</v>
          </cell>
          <cell r="BO12">
            <v>41.62</v>
          </cell>
          <cell r="BP12">
            <v>37.61</v>
          </cell>
          <cell r="BQ12">
            <v>37.299999999999997</v>
          </cell>
          <cell r="BR12">
            <v>41.19</v>
          </cell>
          <cell r="BS12">
            <v>40.020000000000003</v>
          </cell>
          <cell r="BT12">
            <v>37.979999999999997</v>
          </cell>
          <cell r="BU12">
            <v>37.049999999999997</v>
          </cell>
          <cell r="BV12">
            <v>35.82</v>
          </cell>
          <cell r="BW12">
            <v>36.57</v>
          </cell>
          <cell r="BX12">
            <v>43.19</v>
          </cell>
          <cell r="BY12">
            <v>44.01</v>
          </cell>
          <cell r="BZ12">
            <v>45.41</v>
          </cell>
          <cell r="CA12">
            <v>40.53</v>
          </cell>
          <cell r="CB12">
            <v>38.79</v>
          </cell>
          <cell r="CC12">
            <v>38.43</v>
          </cell>
          <cell r="CD12">
            <v>42.22</v>
          </cell>
          <cell r="CE12">
            <v>40.42</v>
          </cell>
          <cell r="CF12">
            <v>38.42</v>
          </cell>
          <cell r="CG12">
            <v>37.700000000000003</v>
          </cell>
          <cell r="CH12">
            <v>36.590000000000003</v>
          </cell>
          <cell r="CI12">
            <v>37.340000000000003</v>
          </cell>
          <cell r="CJ12">
            <v>43.49</v>
          </cell>
          <cell r="CK12">
            <v>43.27</v>
          </cell>
          <cell r="CL12">
            <v>44.15</v>
          </cell>
          <cell r="CM12">
            <v>40.04</v>
          </cell>
          <cell r="CN12">
            <v>39.549999999999997</v>
          </cell>
          <cell r="CO12">
            <v>39.159999999999997</v>
          </cell>
          <cell r="CP12">
            <v>42.9</v>
          </cell>
          <cell r="CQ12">
            <v>40.65</v>
          </cell>
          <cell r="CR12">
            <v>38.65</v>
          </cell>
          <cell r="CS12">
            <v>37.909999999999997</v>
          </cell>
          <cell r="CT12">
            <v>36.79</v>
          </cell>
          <cell r="CU12">
            <v>37.54</v>
          </cell>
          <cell r="CV12">
            <v>43.76</v>
          </cell>
          <cell r="CW12">
            <v>43.6</v>
          </cell>
          <cell r="CX12">
            <v>44.51</v>
          </cell>
          <cell r="CY12">
            <v>40.33</v>
          </cell>
          <cell r="CZ12">
            <v>39.770000000000003</v>
          </cell>
          <cell r="DA12">
            <v>39.380000000000003</v>
          </cell>
          <cell r="DB12">
            <v>43.14</v>
          </cell>
          <cell r="DC12">
            <v>40.89</v>
          </cell>
          <cell r="DD12">
            <v>38.869999999999997</v>
          </cell>
          <cell r="DE12">
            <v>38.130000000000003</v>
          </cell>
          <cell r="DF12">
            <v>36.99</v>
          </cell>
          <cell r="DG12">
            <v>37.75</v>
          </cell>
          <cell r="DH12">
            <v>44.03</v>
          </cell>
          <cell r="DI12">
            <v>43.93</v>
          </cell>
          <cell r="DJ12">
            <v>44.88</v>
          </cell>
          <cell r="DK12">
            <v>40.630000000000003</v>
          </cell>
          <cell r="DL12">
            <v>39.99</v>
          </cell>
          <cell r="DM12">
            <v>39.590000000000003</v>
          </cell>
          <cell r="DN12">
            <v>43.38</v>
          </cell>
          <cell r="DO12">
            <v>41.12</v>
          </cell>
          <cell r="DP12">
            <v>39.1</v>
          </cell>
          <cell r="DQ12">
            <v>38.340000000000003</v>
          </cell>
          <cell r="DR12">
            <v>37.18</v>
          </cell>
          <cell r="DS12">
            <v>37.950000000000003</v>
          </cell>
          <cell r="DT12">
            <v>44.29</v>
          </cell>
          <cell r="DU12">
            <v>44.26</v>
          </cell>
          <cell r="DV12">
            <v>45.24</v>
          </cell>
          <cell r="DW12">
            <v>40.93</v>
          </cell>
          <cell r="DX12">
            <v>40.200000000000003</v>
          </cell>
          <cell r="DY12">
            <v>39.799999999999997</v>
          </cell>
          <cell r="DZ12">
            <v>43.62</v>
          </cell>
          <cell r="EA12">
            <v>41.35</v>
          </cell>
          <cell r="EB12">
            <v>39.32</v>
          </cell>
          <cell r="EC12">
            <v>38.549999999999997</v>
          </cell>
          <cell r="ED12">
            <v>37.380000000000003</v>
          </cell>
          <cell r="EE12">
            <v>38.159999999999997</v>
          </cell>
          <cell r="EF12">
            <v>44.56</v>
          </cell>
          <cell r="EG12">
            <v>44.59</v>
          </cell>
          <cell r="EH12">
            <v>45.6</v>
          </cell>
          <cell r="EI12">
            <v>41.22</v>
          </cell>
          <cell r="EJ12">
            <v>40.42</v>
          </cell>
          <cell r="EK12">
            <v>40.01</v>
          </cell>
          <cell r="EL12">
            <v>43.86</v>
          </cell>
          <cell r="EM12">
            <v>41.58</v>
          </cell>
          <cell r="EN12">
            <v>39.549999999999997</v>
          </cell>
          <cell r="EO12">
            <v>38.76</v>
          </cell>
          <cell r="EP12">
            <v>37.58</v>
          </cell>
          <cell r="EQ12">
            <v>38.36</v>
          </cell>
          <cell r="ER12">
            <v>44.83</v>
          </cell>
          <cell r="ES12">
            <v>44.92</v>
          </cell>
          <cell r="ET12">
            <v>45.97</v>
          </cell>
          <cell r="EU12">
            <v>41.52</v>
          </cell>
          <cell r="EV12">
            <v>40.64</v>
          </cell>
          <cell r="EW12">
            <v>40.22</v>
          </cell>
          <cell r="EX12">
            <v>44.1</v>
          </cell>
          <cell r="EY12">
            <v>41.82</v>
          </cell>
          <cell r="EZ12">
            <v>39.78</v>
          </cell>
          <cell r="FA12">
            <v>38.97</v>
          </cell>
          <cell r="FB12">
            <v>37.78</v>
          </cell>
          <cell r="FC12">
            <v>38.57</v>
          </cell>
          <cell r="FD12">
            <v>45.1</v>
          </cell>
          <cell r="FE12">
            <v>45.25</v>
          </cell>
          <cell r="FF12">
            <v>46.33</v>
          </cell>
          <cell r="FG12">
            <v>41.81</v>
          </cell>
          <cell r="FH12">
            <v>40.86</v>
          </cell>
          <cell r="FI12">
            <v>40.43</v>
          </cell>
          <cell r="FJ12">
            <v>44.34</v>
          </cell>
          <cell r="FK12">
            <v>42.05</v>
          </cell>
          <cell r="FL12">
            <v>40</v>
          </cell>
          <cell r="FM12">
            <v>39.18</v>
          </cell>
          <cell r="FN12">
            <v>37.97</v>
          </cell>
          <cell r="FO12">
            <v>38.770000000000003</v>
          </cell>
          <cell r="FP12">
            <v>45.36</v>
          </cell>
          <cell r="FQ12">
            <v>45.58</v>
          </cell>
          <cell r="FR12">
            <v>46.7</v>
          </cell>
          <cell r="FS12">
            <v>42.11</v>
          </cell>
          <cell r="FT12">
            <v>41.08</v>
          </cell>
          <cell r="FU12">
            <v>40.65</v>
          </cell>
          <cell r="FV12">
            <v>44.58</v>
          </cell>
        </row>
        <row r="14">
          <cell r="S14">
            <v>24.75</v>
          </cell>
          <cell r="T14">
            <v>26</v>
          </cell>
          <cell r="U14">
            <v>26</v>
          </cell>
          <cell r="V14">
            <v>31.5</v>
          </cell>
          <cell r="W14">
            <v>30.75</v>
          </cell>
          <cell r="X14">
            <v>29.5</v>
          </cell>
          <cell r="Y14">
            <v>29.5</v>
          </cell>
          <cell r="Z14">
            <v>30.5</v>
          </cell>
          <cell r="AA14">
            <v>31.5</v>
          </cell>
          <cell r="AB14">
            <v>41.5</v>
          </cell>
          <cell r="AC14">
            <v>50.75</v>
          </cell>
          <cell r="AD14">
            <v>55.5</v>
          </cell>
          <cell r="AE14">
            <v>45.25</v>
          </cell>
          <cell r="AF14">
            <v>33.5</v>
          </cell>
          <cell r="AG14">
            <v>31</v>
          </cell>
          <cell r="AH14">
            <v>32.5</v>
          </cell>
          <cell r="AI14">
            <v>33.5</v>
          </cell>
          <cell r="AJ14">
            <v>33</v>
          </cell>
          <cell r="AK14">
            <v>33</v>
          </cell>
          <cell r="AL14">
            <v>32.5</v>
          </cell>
          <cell r="AM14">
            <v>32.5</v>
          </cell>
          <cell r="AN14">
            <v>37</v>
          </cell>
          <cell r="AO14">
            <v>50.5</v>
          </cell>
          <cell r="AP14">
            <v>55.5</v>
          </cell>
          <cell r="AQ14">
            <v>44</v>
          </cell>
          <cell r="AR14">
            <v>33.5</v>
          </cell>
          <cell r="AS14">
            <v>32</v>
          </cell>
          <cell r="AT14">
            <v>32</v>
          </cell>
          <cell r="AU14">
            <v>34.07</v>
          </cell>
          <cell r="AV14">
            <v>33.65</v>
          </cell>
          <cell r="AW14">
            <v>33.65</v>
          </cell>
          <cell r="AX14">
            <v>33.229999999999997</v>
          </cell>
          <cell r="AY14">
            <v>33.229999999999997</v>
          </cell>
          <cell r="AZ14">
            <v>37.06</v>
          </cell>
          <cell r="BA14">
            <v>48.54</v>
          </cell>
          <cell r="BB14">
            <v>52.8</v>
          </cell>
          <cell r="BC14">
            <v>43.02</v>
          </cell>
          <cell r="BD14">
            <v>34.1</v>
          </cell>
          <cell r="BE14">
            <v>32.83</v>
          </cell>
          <cell r="BF14">
            <v>32.83</v>
          </cell>
          <cell r="BG14">
            <v>34.799999999999997</v>
          </cell>
          <cell r="BH14">
            <v>34.44</v>
          </cell>
          <cell r="BI14">
            <v>34.44</v>
          </cell>
          <cell r="BJ14">
            <v>34.08</v>
          </cell>
          <cell r="BK14">
            <v>34.090000000000003</v>
          </cell>
          <cell r="BL14">
            <v>37.36</v>
          </cell>
          <cell r="BM14">
            <v>47.19</v>
          </cell>
          <cell r="BN14">
            <v>50.83</v>
          </cell>
          <cell r="BO14">
            <v>42.47</v>
          </cell>
          <cell r="BP14">
            <v>34.83</v>
          </cell>
          <cell r="BQ14">
            <v>33.74</v>
          </cell>
          <cell r="BR14">
            <v>33.75</v>
          </cell>
          <cell r="BS14">
            <v>35.46</v>
          </cell>
          <cell r="BT14">
            <v>35.159999999999997</v>
          </cell>
          <cell r="BU14">
            <v>35.159999999999997</v>
          </cell>
          <cell r="BV14">
            <v>34.85</v>
          </cell>
          <cell r="BW14">
            <v>34.85</v>
          </cell>
          <cell r="BX14">
            <v>37.659999999999997</v>
          </cell>
          <cell r="BY14">
            <v>46.06</v>
          </cell>
          <cell r="BZ14">
            <v>49.18</v>
          </cell>
          <cell r="CA14">
            <v>42.03</v>
          </cell>
          <cell r="CB14">
            <v>35.49</v>
          </cell>
          <cell r="CC14">
            <v>34.56</v>
          </cell>
          <cell r="CD14">
            <v>34.56</v>
          </cell>
          <cell r="CE14">
            <v>35.94</v>
          </cell>
          <cell r="CF14">
            <v>35.659999999999997</v>
          </cell>
          <cell r="CG14">
            <v>35.67</v>
          </cell>
          <cell r="CH14">
            <v>35.39</v>
          </cell>
          <cell r="CI14">
            <v>35.39</v>
          </cell>
          <cell r="CJ14">
            <v>37.93</v>
          </cell>
          <cell r="CK14">
            <v>45.55</v>
          </cell>
          <cell r="CL14">
            <v>48.37</v>
          </cell>
          <cell r="CM14">
            <v>41.89</v>
          </cell>
          <cell r="CN14">
            <v>35.97</v>
          </cell>
          <cell r="CO14">
            <v>35.130000000000003</v>
          </cell>
          <cell r="CP14">
            <v>35.130000000000003</v>
          </cell>
          <cell r="CQ14">
            <v>36.36</v>
          </cell>
          <cell r="CR14">
            <v>36.1</v>
          </cell>
          <cell r="CS14">
            <v>36.1</v>
          </cell>
          <cell r="CT14">
            <v>35.840000000000003</v>
          </cell>
          <cell r="CU14">
            <v>35.85</v>
          </cell>
          <cell r="CV14">
            <v>38.200000000000003</v>
          </cell>
          <cell r="CW14">
            <v>45.25</v>
          </cell>
          <cell r="CX14">
            <v>47.87</v>
          </cell>
          <cell r="CY14">
            <v>41.87</v>
          </cell>
          <cell r="CZ14">
            <v>36.380000000000003</v>
          </cell>
          <cell r="DA14">
            <v>35.6</v>
          </cell>
          <cell r="DB14">
            <v>35.61</v>
          </cell>
          <cell r="DC14">
            <v>36.76</v>
          </cell>
          <cell r="DD14">
            <v>36.520000000000003</v>
          </cell>
          <cell r="DE14">
            <v>36.520000000000003</v>
          </cell>
          <cell r="DF14">
            <v>36.28</v>
          </cell>
          <cell r="DG14">
            <v>36.29</v>
          </cell>
          <cell r="DH14">
            <v>38.47</v>
          </cell>
          <cell r="DI14">
            <v>45</v>
          </cell>
          <cell r="DJ14">
            <v>47.42</v>
          </cell>
          <cell r="DK14">
            <v>41.86</v>
          </cell>
          <cell r="DL14">
            <v>36.79</v>
          </cell>
          <cell r="DM14">
            <v>36.06</v>
          </cell>
          <cell r="DN14">
            <v>36.07</v>
          </cell>
          <cell r="DO14">
            <v>37.15</v>
          </cell>
          <cell r="DP14">
            <v>36.93</v>
          </cell>
          <cell r="DQ14">
            <v>36.93</v>
          </cell>
          <cell r="DR14">
            <v>36.71</v>
          </cell>
          <cell r="DS14">
            <v>36.71</v>
          </cell>
          <cell r="DT14">
            <v>38.729999999999997</v>
          </cell>
          <cell r="DU14">
            <v>44.78</v>
          </cell>
          <cell r="DV14">
            <v>47.02</v>
          </cell>
          <cell r="DW14">
            <v>41.87</v>
          </cell>
          <cell r="DX14">
            <v>37.18</v>
          </cell>
          <cell r="DY14">
            <v>36.51</v>
          </cell>
          <cell r="DZ14">
            <v>36.51</v>
          </cell>
          <cell r="EA14">
            <v>37.53</v>
          </cell>
          <cell r="EB14">
            <v>37.32</v>
          </cell>
          <cell r="EC14">
            <v>37.33</v>
          </cell>
          <cell r="ED14">
            <v>37.119999999999997</v>
          </cell>
          <cell r="EE14">
            <v>37.130000000000003</v>
          </cell>
          <cell r="EF14">
            <v>38.99</v>
          </cell>
          <cell r="EG14">
            <v>44.59</v>
          </cell>
          <cell r="EH14">
            <v>46.67</v>
          </cell>
          <cell r="EI14">
            <v>41.91</v>
          </cell>
          <cell r="EJ14">
            <v>37.56</v>
          </cell>
          <cell r="EK14">
            <v>36.94</v>
          </cell>
          <cell r="EL14">
            <v>36.94</v>
          </cell>
          <cell r="EM14">
            <v>37.9</v>
          </cell>
          <cell r="EN14">
            <v>37.71</v>
          </cell>
          <cell r="EO14">
            <v>37.71</v>
          </cell>
          <cell r="EP14">
            <v>37.520000000000003</v>
          </cell>
          <cell r="EQ14">
            <v>37.53</v>
          </cell>
          <cell r="ER14">
            <v>39.26</v>
          </cell>
          <cell r="ES14">
            <v>44.44</v>
          </cell>
          <cell r="ET14">
            <v>46.36</v>
          </cell>
          <cell r="EU14">
            <v>41.95</v>
          </cell>
          <cell r="EV14">
            <v>37.93</v>
          </cell>
          <cell r="EW14">
            <v>37.35</v>
          </cell>
          <cell r="EX14">
            <v>37.36</v>
          </cell>
          <cell r="EY14">
            <v>38.14</v>
          </cell>
          <cell r="EZ14">
            <v>37.950000000000003</v>
          </cell>
          <cell r="FA14">
            <v>37.950000000000003</v>
          </cell>
          <cell r="FB14">
            <v>37.76</v>
          </cell>
          <cell r="FC14">
            <v>37.76</v>
          </cell>
          <cell r="FD14">
            <v>39.51</v>
          </cell>
          <cell r="FE14">
            <v>44.72</v>
          </cell>
          <cell r="FF14">
            <v>46.66</v>
          </cell>
          <cell r="FG14">
            <v>42.22</v>
          </cell>
          <cell r="FH14">
            <v>38.17</v>
          </cell>
          <cell r="FI14">
            <v>37.590000000000003</v>
          </cell>
          <cell r="FJ14">
            <v>37.590000000000003</v>
          </cell>
          <cell r="FK14">
            <v>38.380000000000003</v>
          </cell>
          <cell r="FL14">
            <v>38.19</v>
          </cell>
          <cell r="FM14">
            <v>38.19</v>
          </cell>
          <cell r="FN14">
            <v>38</v>
          </cell>
          <cell r="FO14">
            <v>38</v>
          </cell>
          <cell r="FP14">
            <v>39.75</v>
          </cell>
          <cell r="FQ14">
            <v>45.01</v>
          </cell>
          <cell r="FR14">
            <v>46.95</v>
          </cell>
          <cell r="FS14">
            <v>42.49</v>
          </cell>
          <cell r="FT14">
            <v>38.409999999999997</v>
          </cell>
          <cell r="FU14">
            <v>37.83</v>
          </cell>
          <cell r="FV14">
            <v>37.83</v>
          </cell>
        </row>
        <row r="16">
          <cell r="S16">
            <v>28.75</v>
          </cell>
          <cell r="T16">
            <v>27</v>
          </cell>
          <cell r="U16">
            <v>28</v>
          </cell>
          <cell r="V16">
            <v>33.5</v>
          </cell>
          <cell r="W16">
            <v>32.25</v>
          </cell>
          <cell r="X16">
            <v>30.75</v>
          </cell>
          <cell r="Y16">
            <v>30.75</v>
          </cell>
          <cell r="Z16">
            <v>32.5</v>
          </cell>
          <cell r="AA16">
            <v>34.5</v>
          </cell>
          <cell r="AB16">
            <v>46.5</v>
          </cell>
          <cell r="AC16">
            <v>57.75</v>
          </cell>
          <cell r="AD16">
            <v>65.5</v>
          </cell>
          <cell r="AE16">
            <v>52.25</v>
          </cell>
          <cell r="AF16">
            <v>36</v>
          </cell>
          <cell r="AG16">
            <v>33</v>
          </cell>
          <cell r="AH16">
            <v>34.5</v>
          </cell>
          <cell r="AI16">
            <v>35.5</v>
          </cell>
          <cell r="AJ16">
            <v>35</v>
          </cell>
          <cell r="AK16">
            <v>35</v>
          </cell>
          <cell r="AL16">
            <v>34.5</v>
          </cell>
          <cell r="AM16">
            <v>34.5</v>
          </cell>
          <cell r="AN16">
            <v>41.5</v>
          </cell>
          <cell r="AO16">
            <v>56.5</v>
          </cell>
          <cell r="AP16">
            <v>63.5</v>
          </cell>
          <cell r="AQ16">
            <v>50</v>
          </cell>
          <cell r="AR16">
            <v>35.75</v>
          </cell>
          <cell r="AS16">
            <v>33.75</v>
          </cell>
          <cell r="AT16">
            <v>33.5</v>
          </cell>
          <cell r="AU16">
            <v>36.270000000000003</v>
          </cell>
          <cell r="AV16">
            <v>35.85</v>
          </cell>
          <cell r="AW16">
            <v>35.85</v>
          </cell>
          <cell r="AX16">
            <v>35.43</v>
          </cell>
          <cell r="AY16">
            <v>35.43</v>
          </cell>
          <cell r="AZ16">
            <v>41.39</v>
          </cell>
          <cell r="BA16">
            <v>54.14</v>
          </cell>
          <cell r="BB16">
            <v>60.1</v>
          </cell>
          <cell r="BC16">
            <v>48.62</v>
          </cell>
          <cell r="BD16">
            <v>36.51</v>
          </cell>
          <cell r="BE16">
            <v>34.81</v>
          </cell>
          <cell r="BF16">
            <v>34.6</v>
          </cell>
          <cell r="BG16">
            <v>37.119999999999997</v>
          </cell>
          <cell r="BH16">
            <v>36.76</v>
          </cell>
          <cell r="BI16">
            <v>36.76</v>
          </cell>
          <cell r="BJ16">
            <v>36.4</v>
          </cell>
          <cell r="BK16">
            <v>36.409999999999997</v>
          </cell>
          <cell r="BL16">
            <v>41.49</v>
          </cell>
          <cell r="BM16">
            <v>52.39</v>
          </cell>
          <cell r="BN16">
            <v>57.47</v>
          </cell>
          <cell r="BO16">
            <v>47.67</v>
          </cell>
          <cell r="BP16">
            <v>37.33</v>
          </cell>
          <cell r="BQ16">
            <v>35.880000000000003</v>
          </cell>
          <cell r="BR16">
            <v>35.71</v>
          </cell>
          <cell r="BS16">
            <v>37.880000000000003</v>
          </cell>
          <cell r="BT16">
            <v>37.58</v>
          </cell>
          <cell r="BU16">
            <v>37.58</v>
          </cell>
          <cell r="BV16">
            <v>37.270000000000003</v>
          </cell>
          <cell r="BW16">
            <v>37.270000000000003</v>
          </cell>
          <cell r="BX16">
            <v>41.62</v>
          </cell>
          <cell r="BY16">
            <v>50.92</v>
          </cell>
          <cell r="BZ16">
            <v>55.26</v>
          </cell>
          <cell r="CA16">
            <v>46.89</v>
          </cell>
          <cell r="CB16">
            <v>38.06</v>
          </cell>
          <cell r="CC16">
            <v>36.82</v>
          </cell>
          <cell r="CD16">
            <v>36.67</v>
          </cell>
          <cell r="CE16">
            <v>38.39</v>
          </cell>
          <cell r="CF16">
            <v>38.11</v>
          </cell>
          <cell r="CG16">
            <v>38.119999999999997</v>
          </cell>
          <cell r="CH16">
            <v>37.85</v>
          </cell>
          <cell r="CI16">
            <v>37.840000000000003</v>
          </cell>
          <cell r="CJ16">
            <v>41.77</v>
          </cell>
          <cell r="CK16">
            <v>50.19</v>
          </cell>
          <cell r="CL16">
            <v>54.11</v>
          </cell>
          <cell r="CM16">
            <v>46.53</v>
          </cell>
          <cell r="CN16">
            <v>38.549999999999997</v>
          </cell>
          <cell r="CO16">
            <v>37.44</v>
          </cell>
          <cell r="CP16">
            <v>37.299999999999997</v>
          </cell>
          <cell r="CQ16">
            <v>38.82</v>
          </cell>
          <cell r="CR16">
            <v>38.56</v>
          </cell>
          <cell r="CS16">
            <v>38.56</v>
          </cell>
          <cell r="CT16">
            <v>38.31</v>
          </cell>
          <cell r="CU16">
            <v>38.32</v>
          </cell>
          <cell r="CV16">
            <v>41.94</v>
          </cell>
          <cell r="CW16">
            <v>49.72</v>
          </cell>
          <cell r="CX16">
            <v>53.35</v>
          </cell>
          <cell r="CY16">
            <v>46.34</v>
          </cell>
          <cell r="CZ16">
            <v>38.96</v>
          </cell>
          <cell r="DA16">
            <v>37.93</v>
          </cell>
          <cell r="DB16">
            <v>37.81</v>
          </cell>
          <cell r="DC16">
            <v>39.229999999999997</v>
          </cell>
          <cell r="DD16">
            <v>38.99</v>
          </cell>
          <cell r="DE16">
            <v>38.99</v>
          </cell>
          <cell r="DF16">
            <v>38.75</v>
          </cell>
          <cell r="DG16">
            <v>38.76</v>
          </cell>
          <cell r="DH16">
            <v>42.12</v>
          </cell>
          <cell r="DI16">
            <v>49.3</v>
          </cell>
          <cell r="DJ16">
            <v>52.65</v>
          </cell>
          <cell r="DK16">
            <v>46.17</v>
          </cell>
          <cell r="DL16">
            <v>39.36</v>
          </cell>
          <cell r="DM16">
            <v>38.4</v>
          </cell>
          <cell r="DN16">
            <v>38.29</v>
          </cell>
          <cell r="DO16">
            <v>39.57</v>
          </cell>
          <cell r="DP16">
            <v>39.35</v>
          </cell>
          <cell r="DQ16">
            <v>39.36</v>
          </cell>
          <cell r="DR16">
            <v>39.14</v>
          </cell>
          <cell r="DS16">
            <v>39.14</v>
          </cell>
          <cell r="DT16">
            <v>42.23</v>
          </cell>
          <cell r="DU16">
            <v>48.87</v>
          </cell>
          <cell r="DV16">
            <v>51.96</v>
          </cell>
          <cell r="DW16">
            <v>45.97</v>
          </cell>
          <cell r="DX16">
            <v>39.700000000000003</v>
          </cell>
          <cell r="DY16">
            <v>38.82</v>
          </cell>
          <cell r="DZ16">
            <v>38.71</v>
          </cell>
          <cell r="EA16">
            <v>39.9</v>
          </cell>
          <cell r="EB16">
            <v>39.69</v>
          </cell>
          <cell r="EC16">
            <v>39.71</v>
          </cell>
          <cell r="ED16">
            <v>39.5</v>
          </cell>
          <cell r="EE16">
            <v>39.51</v>
          </cell>
          <cell r="EF16">
            <v>42.35</v>
          </cell>
          <cell r="EG16">
            <v>48.48</v>
          </cell>
          <cell r="EH16">
            <v>51.34</v>
          </cell>
          <cell r="EI16">
            <v>45.81</v>
          </cell>
          <cell r="EJ16">
            <v>40.020000000000003</v>
          </cell>
          <cell r="EK16">
            <v>39.21</v>
          </cell>
          <cell r="EL16">
            <v>39.1</v>
          </cell>
          <cell r="EM16">
            <v>40.22</v>
          </cell>
          <cell r="EN16">
            <v>40.03</v>
          </cell>
          <cell r="EO16">
            <v>40.03</v>
          </cell>
          <cell r="EP16">
            <v>39.840000000000003</v>
          </cell>
          <cell r="EQ16">
            <v>39.85</v>
          </cell>
          <cell r="ER16">
            <v>42.49</v>
          </cell>
          <cell r="ES16">
            <v>48.14</v>
          </cell>
          <cell r="ET16">
            <v>50.77</v>
          </cell>
          <cell r="EU16">
            <v>45.66</v>
          </cell>
          <cell r="EV16">
            <v>40.32</v>
          </cell>
          <cell r="EW16">
            <v>39.57</v>
          </cell>
          <cell r="EX16">
            <v>39.479999999999997</v>
          </cell>
          <cell r="EY16">
            <v>40.36</v>
          </cell>
          <cell r="EZ16">
            <v>40.17</v>
          </cell>
          <cell r="FA16">
            <v>40.18</v>
          </cell>
          <cell r="FB16">
            <v>39.99</v>
          </cell>
          <cell r="FC16">
            <v>39.99</v>
          </cell>
          <cell r="FD16">
            <v>42.64</v>
          </cell>
          <cell r="FE16">
            <v>48.31</v>
          </cell>
          <cell r="FF16">
            <v>50.96</v>
          </cell>
          <cell r="FG16">
            <v>45.82</v>
          </cell>
          <cell r="FH16">
            <v>40.47</v>
          </cell>
          <cell r="FI16">
            <v>39.72</v>
          </cell>
          <cell r="FJ16">
            <v>39.619999999999997</v>
          </cell>
          <cell r="FK16">
            <v>40.5</v>
          </cell>
          <cell r="FL16">
            <v>40.32</v>
          </cell>
          <cell r="FM16">
            <v>40.32</v>
          </cell>
          <cell r="FN16">
            <v>40.14</v>
          </cell>
          <cell r="FO16">
            <v>40.130000000000003</v>
          </cell>
          <cell r="FP16">
            <v>42.78</v>
          </cell>
          <cell r="FQ16">
            <v>48.48</v>
          </cell>
          <cell r="FR16">
            <v>51.13</v>
          </cell>
          <cell r="FS16">
            <v>45.98</v>
          </cell>
          <cell r="FT16">
            <v>40.61</v>
          </cell>
          <cell r="FU16">
            <v>39.86</v>
          </cell>
          <cell r="FV16">
            <v>39.76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-4.0000000000000036E-2</v>
          </cell>
          <cell r="P28">
            <v>-7.9999999999999849E-2</v>
          </cell>
          <cell r="R28">
            <v>-0.05</v>
          </cell>
          <cell r="V28">
            <v>0.23399999999999999</v>
          </cell>
          <cell r="AB28">
            <v>0.28928571428571426</v>
          </cell>
          <cell r="AH28">
            <v>0.41699999999999998</v>
          </cell>
        </row>
        <row r="29">
          <cell r="M29">
            <v>-0.16999999999999993</v>
          </cell>
          <cell r="P29">
            <v>-9.9999999999999867E-2</v>
          </cell>
          <cell r="R29">
            <v>-0.105</v>
          </cell>
          <cell r="S29">
            <v>0</v>
          </cell>
          <cell r="V29">
            <v>3.4000000000000009E-2</v>
          </cell>
          <cell r="W29">
            <v>1.0000000000000078E-3</v>
          </cell>
          <cell r="Y29">
            <v>8.1999999833333337E-2</v>
          </cell>
          <cell r="AB29">
            <v>3.9285714285714292E-2</v>
          </cell>
          <cell r="AC29">
            <v>-2.1428571428571408E-3</v>
          </cell>
          <cell r="AE29">
            <v>0.16142857142857142</v>
          </cell>
          <cell r="AH29">
            <v>0.217</v>
          </cell>
        </row>
        <row r="30">
          <cell r="M30">
            <v>-0.5149999999999999</v>
          </cell>
          <cell r="P30">
            <v>-0.5</v>
          </cell>
          <cell r="R30">
            <v>-0.41</v>
          </cell>
          <cell r="S30">
            <v>-8.9999999999999969E-2</v>
          </cell>
          <cell r="V30">
            <v>-3.1E-2</v>
          </cell>
          <cell r="W30">
            <v>1.0000000000000078E-3</v>
          </cell>
          <cell r="Y30">
            <v>2.7000000000000007E-2</v>
          </cell>
          <cell r="AB30">
            <v>-7.1428571428571591E-4</v>
          </cell>
          <cell r="AC30">
            <v>0</v>
          </cell>
          <cell r="AE30">
            <v>6.3809523809523816E-2</v>
          </cell>
          <cell r="AH30">
            <v>0.11500000000000002</v>
          </cell>
        </row>
        <row r="31">
          <cell r="M31">
            <v>-0.1399999999999999</v>
          </cell>
          <cell r="P31">
            <v>-7.9999999999999849E-2</v>
          </cell>
          <cell r="R31">
            <v>-0.11</v>
          </cell>
          <cell r="S31">
            <v>-3.9999999999999994E-2</v>
          </cell>
          <cell r="V31">
            <v>3.1E-2</v>
          </cell>
          <cell r="W31">
            <v>9.9999999999999395E-4</v>
          </cell>
          <cell r="Y31">
            <v>7.6750000000000013E-2</v>
          </cell>
          <cell r="AB31">
            <v>0.12</v>
          </cell>
          <cell r="AC31">
            <v>-2.1428571428571408E-3</v>
          </cell>
          <cell r="AE31">
            <v>0.22428571428571428</v>
          </cell>
          <cell r="AH31">
            <v>0.122</v>
          </cell>
        </row>
        <row r="33">
          <cell r="M33">
            <v>-0.67999999999999994</v>
          </cell>
          <cell r="P33">
            <v>-0.64999999999999991</v>
          </cell>
          <cell r="R33">
            <v>-0.56000000000000005</v>
          </cell>
          <cell r="S33">
            <v>-0.11000000000000004</v>
          </cell>
          <cell r="V33">
            <v>-0.26</v>
          </cell>
          <cell r="W33">
            <v>-1.6000000000000014E-2</v>
          </cell>
          <cell r="Y33">
            <v>-0.2535</v>
          </cell>
          <cell r="AB33">
            <v>-0.36928571428571427</v>
          </cell>
          <cell r="AC33">
            <v>-1.5357142857142847E-2</v>
          </cell>
          <cell r="AE33">
            <v>-0.35499999999999998</v>
          </cell>
          <cell r="AH33">
            <v>-0.2</v>
          </cell>
        </row>
        <row r="34">
          <cell r="M34">
            <v>-0.24</v>
          </cell>
          <cell r="P34">
            <v>-0.25</v>
          </cell>
          <cell r="R34">
            <v>-0.20499999999999999</v>
          </cell>
          <cell r="S34">
            <v>-4.9999999999999989E-2</v>
          </cell>
          <cell r="V34">
            <v>-0.161</v>
          </cell>
          <cell r="W34">
            <v>-1.0000000000000009E-2</v>
          </cell>
          <cell r="Y34">
            <v>-0.15483333333333335</v>
          </cell>
          <cell r="AB34">
            <v>-0.125</v>
          </cell>
          <cell r="AC34">
            <v>-2.4999999999999745E-3</v>
          </cell>
          <cell r="AE34">
            <v>-0.125</v>
          </cell>
          <cell r="AH34">
            <v>-0.125</v>
          </cell>
        </row>
        <row r="35">
          <cell r="M35">
            <v>-0.16999999999999993</v>
          </cell>
          <cell r="P35">
            <v>-0.14999999999999991</v>
          </cell>
          <cell r="R35">
            <v>-0.13500000000000001</v>
          </cell>
          <cell r="S35">
            <v>-1.5000000000000013E-2</v>
          </cell>
          <cell r="V35">
            <v>-0.128</v>
          </cell>
          <cell r="W35">
            <v>1.0000000000000009E-3</v>
          </cell>
          <cell r="Y35">
            <v>-0.121</v>
          </cell>
          <cell r="AB35">
            <v>-8.9999999999999983E-2</v>
          </cell>
          <cell r="AC35">
            <v>0</v>
          </cell>
          <cell r="AE35">
            <v>-9.0000000000000011E-2</v>
          </cell>
          <cell r="AH35">
            <v>-0.11000000000000001</v>
          </cell>
        </row>
        <row r="36">
          <cell r="M36">
            <v>-0.17999999999999994</v>
          </cell>
          <cell r="P36">
            <v>-0.10999999999999988</v>
          </cell>
          <cell r="R36">
            <v>-0.13</v>
          </cell>
          <cell r="S36">
            <v>5.0000000000000044E-3</v>
          </cell>
          <cell r="V36">
            <v>-0.13</v>
          </cell>
          <cell r="W36">
            <v>9.9999999999999811E-3</v>
          </cell>
          <cell r="Y36">
            <v>-0.12833333333333335</v>
          </cell>
          <cell r="AB36">
            <v>-0.13500000000000001</v>
          </cell>
          <cell r="AC36">
            <v>9.9999999999999811E-3</v>
          </cell>
          <cell r="AE36">
            <v>-0.13500000000000001</v>
          </cell>
          <cell r="AH36">
            <v>-0.13999999999999999</v>
          </cell>
        </row>
        <row r="39">
          <cell r="M39">
            <v>-0.81</v>
          </cell>
          <cell r="P39">
            <v>-0.84999999999999987</v>
          </cell>
          <cell r="R39">
            <v>-0.69</v>
          </cell>
          <cell r="S39">
            <v>-0.1349999999999999</v>
          </cell>
          <cell r="V39">
            <v>-0.36299999999999999</v>
          </cell>
          <cell r="W39">
            <v>-2.2999999999999965E-2</v>
          </cell>
          <cell r="Y39">
            <v>-0.37083333333333335</v>
          </cell>
          <cell r="AB39">
            <v>-0.57500000000000007</v>
          </cell>
          <cell r="AC39">
            <v>-2.5000000000000133E-2</v>
          </cell>
          <cell r="AE39">
            <v>-0.57000000000000006</v>
          </cell>
          <cell r="AH39">
            <v>-0.26500000000000001</v>
          </cell>
        </row>
        <row r="40">
          <cell r="M40">
            <v>-0.74</v>
          </cell>
          <cell r="P40">
            <v>-0.76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-0.11849999999999998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-0.74</v>
          </cell>
          <cell r="P41">
            <v>-0.78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-5.4166666666666669E-2</v>
          </cell>
          <cell r="AB41">
            <v>-0.315</v>
          </cell>
          <cell r="AC41">
            <v>0</v>
          </cell>
          <cell r="AE41">
            <v>-0.3</v>
          </cell>
          <cell r="AH41">
            <v>0.12999999999999998</v>
          </cell>
        </row>
        <row r="42">
          <cell r="M42">
            <v>-0.65799999999999992</v>
          </cell>
          <cell r="P42">
            <v>-0.63500000000000001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-0.42931285106566669</v>
          </cell>
          <cell r="AB42">
            <v>-0.46300000000000002</v>
          </cell>
          <cell r="AC42">
            <v>0</v>
          </cell>
          <cell r="AE42">
            <v>-0.45500000000000002</v>
          </cell>
          <cell r="AH42">
            <v>-0.42000000000000004</v>
          </cell>
        </row>
        <row r="43">
          <cell r="M43">
            <v>-0.8899999999999999</v>
          </cell>
          <cell r="P43">
            <v>-0.90999999999999992</v>
          </cell>
          <cell r="R43">
            <v>-0.84499999999999997</v>
          </cell>
          <cell r="S43">
            <v>-0.13500000000000001</v>
          </cell>
          <cell r="V43">
            <v>-0.433</v>
          </cell>
          <cell r="W43">
            <v>-2.300000000000002E-2</v>
          </cell>
          <cell r="Y43">
            <v>-0.44583333333333336</v>
          </cell>
          <cell r="AB43">
            <v>-0.70000000000000007</v>
          </cell>
          <cell r="AC43">
            <v>-2.5000000000000133E-2</v>
          </cell>
          <cell r="AE43">
            <v>-0.69499999999999995</v>
          </cell>
          <cell r="AH43">
            <v>-0.34499999999999997</v>
          </cell>
        </row>
        <row r="49">
          <cell r="L49">
            <v>1.99</v>
          </cell>
          <cell r="O49">
            <v>1.92</v>
          </cell>
          <cell r="R49">
            <v>1.91</v>
          </cell>
          <cell r="V49">
            <v>2.6871999999999998</v>
          </cell>
          <cell r="AB49">
            <v>2.8442857142857143</v>
          </cell>
          <cell r="AH49">
            <v>3.2171999999999996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C7" sqref="C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20" width="9.85546875" style="32" customWidth="1"/>
    <col min="21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82</v>
      </c>
    </row>
    <row r="8" spans="1:38" ht="13.5" thickBot="1" x14ac:dyDescent="0.3"/>
    <row r="9" spans="1:38" ht="13.5" customHeight="1" thickBot="1" x14ac:dyDescent="0.3">
      <c r="C9" s="196" t="s">
        <v>83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37159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85</v>
      </c>
      <c r="L11" s="95" t="s">
        <v>87</v>
      </c>
      <c r="M11" s="95" t="s">
        <v>87</v>
      </c>
      <c r="N11" s="83" t="s">
        <v>89</v>
      </c>
      <c r="O11" s="95" t="s">
        <v>134</v>
      </c>
      <c r="P11" s="95" t="s">
        <v>134</v>
      </c>
      <c r="Q11" s="83" t="s">
        <v>89</v>
      </c>
      <c r="R11" s="95" t="s">
        <v>3</v>
      </c>
      <c r="S11" s="83" t="s">
        <v>89</v>
      </c>
      <c r="T11" s="95" t="s">
        <v>135</v>
      </c>
      <c r="U11" s="83" t="s">
        <v>89</v>
      </c>
      <c r="V11" s="95" t="s">
        <v>125</v>
      </c>
      <c r="W11" s="83" t="s">
        <v>89</v>
      </c>
      <c r="X11" s="95" t="s">
        <v>136</v>
      </c>
      <c r="Y11" s="83" t="s">
        <v>89</v>
      </c>
      <c r="Z11" s="95" t="s">
        <v>137</v>
      </c>
      <c r="AA11" s="83" t="s">
        <v>89</v>
      </c>
      <c r="AB11" s="95" t="s">
        <v>94</v>
      </c>
      <c r="AC11" s="83" t="s">
        <v>89</v>
      </c>
      <c r="AD11" s="95" t="s">
        <v>138</v>
      </c>
      <c r="AE11" s="83" t="s">
        <v>89</v>
      </c>
      <c r="AF11" s="95" t="s">
        <v>135</v>
      </c>
      <c r="AG11" s="83" t="s">
        <v>89</v>
      </c>
      <c r="AH11" s="95" t="s">
        <v>127</v>
      </c>
      <c r="AI11" s="83" t="s">
        <v>89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86</v>
      </c>
      <c r="L12" s="97" t="s">
        <v>133</v>
      </c>
      <c r="M12" s="97" t="s">
        <v>84</v>
      </c>
      <c r="N12" s="84"/>
      <c r="O12" s="97" t="s">
        <v>133</v>
      </c>
      <c r="P12" s="97" t="s">
        <v>84</v>
      </c>
      <c r="Q12" s="84"/>
      <c r="R12" s="97">
        <f>R25</f>
        <v>37165</v>
      </c>
      <c r="S12" s="84"/>
      <c r="T12" s="121">
        <v>2001</v>
      </c>
      <c r="U12" s="84"/>
      <c r="V12" s="97" t="s">
        <v>88</v>
      </c>
      <c r="W12" s="84"/>
      <c r="X12" s="121">
        <v>2002</v>
      </c>
      <c r="Y12" s="84"/>
      <c r="Z12" s="121">
        <v>2002</v>
      </c>
      <c r="AA12" s="84"/>
      <c r="AB12" s="97" t="s">
        <v>95</v>
      </c>
      <c r="AC12" s="84"/>
      <c r="AD12" s="121">
        <v>2002</v>
      </c>
      <c r="AE12" s="84"/>
      <c r="AF12" s="121">
        <v>2002</v>
      </c>
      <c r="AG12" s="84"/>
      <c r="AH12" s="97" t="s">
        <v>126</v>
      </c>
      <c r="AI12" s="84"/>
    </row>
    <row r="13" spans="1:38" ht="14.25" customHeight="1" thickBot="1" x14ac:dyDescent="0.3">
      <c r="C13" s="196" t="s">
        <v>158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37159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1.7649999999999999</v>
      </c>
      <c r="L28" s="62">
        <f>LOOKUP($K$15+1,CurveFetch!D$8:D$1000,CurveFetch!F$8:F$1000)</f>
        <v>1.91</v>
      </c>
      <c r="M28" s="62">
        <f>L28-$L$49</f>
        <v>-3.5000000000000142E-2</v>
      </c>
      <c r="N28" s="129">
        <f>M28-'[5]Gas Average Basis'!M28</f>
        <v>4.9999999999998934E-3</v>
      </c>
      <c r="O28" s="62">
        <f>LOOKUP($K$15+2,CurveFetch!$D$8:$D$1000,CurveFetch!$F$8:$F$1000)</f>
        <v>1.94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9" t="e">
        <f ca="1">P28-'[5]Gas Average Basis'!P28</f>
        <v>#NAME?</v>
      </c>
      <c r="R28" s="62" t="e">
        <f ca="1">IF(R$22,AveragePrices($F$21,R$23,R$24,$AJ28:$AJ28),AveragePrices($F$15,R$23,R$24,$AL28:$AL28))</f>
        <v>#NAME?</v>
      </c>
      <c r="S28" s="129" t="e">
        <f ca="1">R28-'[5]Gas Average Basis'!R28</f>
        <v>#NAME?</v>
      </c>
      <c r="T28" s="62" t="e">
        <f ca="1">IF(T$22,AveragePrices($F$21,T$23,T$24,$AJ28:$AJ28),AveragePrices($F$15,T$23,T$24,$AL28:$AL28))</f>
        <v>#NAME?</v>
      </c>
      <c r="U28" s="129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9" t="e">
        <f ca="1">V28-'[5]Gas Average Basis'!V28</f>
        <v>#NAME?</v>
      </c>
      <c r="X28" s="62" t="e">
        <f ca="1">IF(X$22,AveragePrices($F$21,X$23,X$24,$AJ28:$AJ28),AveragePrices($F$15,X$23,X$24,$AL28:$AL28))</f>
        <v>#NAME?</v>
      </c>
      <c r="Y28" s="129">
        <v>-4.8300000000000003E-2</v>
      </c>
      <c r="Z28" s="62" t="e">
        <f ca="1">IF(Z$22,AveragePrices($F$21,Z$23,Z$24,$AJ28:$AJ28),AveragePrices($F$15,Z$23,Z$24,$AL28:$AL28))</f>
        <v>#NAME?</v>
      </c>
      <c r="AA28" s="129">
        <v>-0.01</v>
      </c>
      <c r="AB28" s="62" t="e">
        <f ca="1">IF(AB$22,AveragePrices($F$21,AB$23,AB$24,$AJ28:$AJ28),AveragePrices($F$15,AB$23,AB$24,$AL28:$AL28))</f>
        <v>#NAME?</v>
      </c>
      <c r="AC28" s="129" t="e">
        <f ca="1">AB28-'[5]Gas Average Basis'!AB28</f>
        <v>#NAME?</v>
      </c>
      <c r="AD28" s="62" t="e">
        <f ca="1">IF(AD$22,AveragePrices($F$21,AD$23,AD$24,$AJ28:$AJ28),AveragePrices($F$15,AD$23,AD$24,$AL28:$AL28))</f>
        <v>#NAME?</v>
      </c>
      <c r="AE28" s="129">
        <v>-4.4999999999999998E-2</v>
      </c>
      <c r="AF28" s="62" t="e">
        <f ca="1">IF(AF$22,AveragePrices($F$21,AF$23,AF$24,$AJ28:$AJ28),AveragePrices($F$15,AF$23,AF$24,$AL28:$AL28))</f>
        <v>#NAME?</v>
      </c>
      <c r="AG28" s="129">
        <v>-0.03</v>
      </c>
      <c r="AH28" s="62" t="e">
        <f ca="1">IF(AH$22,AveragePrices($F$21,AH$23,AH$24,$AJ28:$AJ28),AveragePrices($F$15,AH$23,AH$24,$AL28:$AL28))</f>
        <v>#NAME?</v>
      </c>
      <c r="AI28" s="92" t="e">
        <f ca="1">AH28-'[5]Gas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107</v>
      </c>
      <c r="D29" s="70"/>
      <c r="E29" s="73" t="s">
        <v>107</v>
      </c>
      <c r="F29" s="73" t="s">
        <v>107</v>
      </c>
      <c r="G29" s="73"/>
      <c r="H29" s="73"/>
      <c r="I29" s="73"/>
      <c r="J29" s="70"/>
      <c r="K29" s="80">
        <f>LOOKUP($K$15,CurveFetch!$D$8:$D$1000,CurveFetch!$Q$8:$Q$1000)</f>
        <v>1.7949999999999999</v>
      </c>
      <c r="L29" s="62">
        <f>LOOKUP($K$15+1,CurveFetch!D$8:D$1000,CurveFetch!Q$8:Q$1000)</f>
        <v>1.81</v>
      </c>
      <c r="M29" s="62">
        <f>L29-$L$49</f>
        <v>-0.13500000000000001</v>
      </c>
      <c r="N29" s="129">
        <f>M29-'[5]Gas Average Basis'!M29</f>
        <v>3.499999999999992E-2</v>
      </c>
      <c r="O29" s="62">
        <f>LOOKUP($K$15+2,CurveFetch!$D$8:$D$1000,CurveFetch!$Q$8:$Q$1000)</f>
        <v>1.84</v>
      </c>
      <c r="P29" s="62" t="e">
        <f t="shared" ca="1" si="0"/>
        <v>#NAME?</v>
      </c>
      <c r="Q29" s="129" t="e">
        <f ca="1">P29-'[5]Gas Average Basis'!P29</f>
        <v>#NAME?</v>
      </c>
      <c r="R29" s="62" t="e">
        <f ca="1">IF(R$22,AveragePrices($F$21,R$23,R$24,$AJ29:$AJ29),AveragePrices($F$15,R$23,R$24,$AL29:$AL29))</f>
        <v>#NAME?</v>
      </c>
      <c r="S29" s="129" t="e">
        <f ca="1">R29-'[5]Gas Average Basis'!R29</f>
        <v>#NAME?</v>
      </c>
      <c r="T29" s="62" t="e">
        <f ca="1">IF(T$22,AveragePrices($F$21,T$23,T$24,$AJ29:$AJ29),AveragePrices($F$15,T$23,T$24,$AL29:$AL29))</f>
        <v>#NAME?</v>
      </c>
      <c r="U29" s="129" t="e">
        <f ca="1">T29-'[5]Gas Average Basis'!S29</f>
        <v>#NAME?</v>
      </c>
      <c r="V29" s="62" t="e">
        <f t="shared" ca="1" si="1"/>
        <v>#NAME?</v>
      </c>
      <c r="W29" s="129" t="e">
        <f ca="1">V29-'[5]Gas Average Basis'!V29</f>
        <v>#NAME?</v>
      </c>
      <c r="X29" s="62" t="e">
        <f ca="1">IF(X$22,AveragePrices($F$21,X$23,X$24,$AJ29:$AJ29),AveragePrices($F$15,X$23,X$24,$AL29:$AL29))</f>
        <v>#NAME?</v>
      </c>
      <c r="Y29" s="129" t="e">
        <f ca="1">X29-'[5]Gas Average Basis'!W29</f>
        <v>#NAME?</v>
      </c>
      <c r="Z29" s="62" t="e">
        <f ca="1">IF(Z$22,AveragePrices($F$21,Z$23,Z$24,$AJ29:$AJ29),AveragePrices($F$15,Z$23,Z$24,$AL29:$AL29))</f>
        <v>#NAME?</v>
      </c>
      <c r="AA29" s="129" t="e">
        <f ca="1">Z29-'[5]Gas Average Basis'!Y29</f>
        <v>#NAME?</v>
      </c>
      <c r="AB29" s="62" t="e">
        <f ca="1">IF(AB$22,AveragePrices($F$21,AB$23,AB$24,$AJ29:$AJ29),AveragePrices($F$15,AB$23,AB$24,$AL29:$AL29))</f>
        <v>#NAME?</v>
      </c>
      <c r="AC29" s="129" t="e">
        <f ca="1">AB29-'[5]Gas Average Basis'!AB29</f>
        <v>#NAME?</v>
      </c>
      <c r="AD29" s="62" t="e">
        <f ca="1">IF(AD$22,AveragePrices($F$21,AD$23,AD$24,$AJ29:$AJ29),AveragePrices($F$15,AD$23,AD$24,$AL29:$AL29))</f>
        <v>#NAME?</v>
      </c>
      <c r="AE29" s="129" t="e">
        <f ca="1">AD29-'[5]Gas Average Basis'!AC29</f>
        <v>#NAME?</v>
      </c>
      <c r="AF29" s="62" t="e">
        <f ca="1">IF(AF$22,AveragePrices($F$21,AF$23,AF$24,$AJ29:$AJ29),AveragePrices($F$15,AF$23,AF$24,$AL29:$AL29))</f>
        <v>#NAME?</v>
      </c>
      <c r="AG29" s="129" t="e">
        <f ca="1">AF29-'[5]Gas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AH29-'[5]Gas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1.4750000000000001</v>
      </c>
      <c r="L30" s="62">
        <f>LOOKUP($K$15+1,CurveFetch!D$8:D$1000,CurveFetch!G$8:G$1000)</f>
        <v>1.4550000000000001</v>
      </c>
      <c r="M30" s="62">
        <f>L30-$L$49</f>
        <v>-0.49</v>
      </c>
      <c r="N30" s="129">
        <f>M30-'[5]Gas Average Basis'!M30</f>
        <v>2.4999999999999911E-2</v>
      </c>
      <c r="O30" s="62">
        <f>LOOKUP($K$15+2,CurveFetch!$D$8:$D$1000,CurveFetch!$G$8:$G$1000)</f>
        <v>1.44</v>
      </c>
      <c r="P30" s="62" t="e">
        <f t="shared" ca="1" si="0"/>
        <v>#NAME?</v>
      </c>
      <c r="Q30" s="129" t="e">
        <f ca="1">P30-'[5]Gas Average Basis'!P30</f>
        <v>#NAME?</v>
      </c>
      <c r="R30" s="62" t="e">
        <f ca="1">IF(R$22,AveragePrices($F$21,R$23,R$24,$AJ30:$AJ30),AveragePrices($F$15,R$23,R$24,$AL30:$AL30))</f>
        <v>#NAME?</v>
      </c>
      <c r="S30" s="129" t="e">
        <f ca="1">R30-'[5]Gas Average Basis'!R30</f>
        <v>#NAME?</v>
      </c>
      <c r="T30" s="62" t="e">
        <f ca="1">IF(T$22,AveragePrices($F$21,T$23,T$24,$AJ30:$AJ30),AveragePrices($F$15,T$23,T$24,$AL30:$AL30))</f>
        <v>#NAME?</v>
      </c>
      <c r="U30" s="129" t="e">
        <f ca="1">T30-'[5]Gas Average Basis'!S30</f>
        <v>#NAME?</v>
      </c>
      <c r="V30" s="62" t="e">
        <f t="shared" ca="1" si="1"/>
        <v>#NAME?</v>
      </c>
      <c r="W30" s="129" t="e">
        <f ca="1">V30-'[5]Gas Average Basis'!V30</f>
        <v>#NAME?</v>
      </c>
      <c r="X30" s="62" t="e">
        <f ca="1">IF(X$22,AveragePrices($F$21,X$23,X$24,$AJ30:$AJ30),AveragePrices($F$15,X$23,X$24,$AL30:$AL30))</f>
        <v>#NAME?</v>
      </c>
      <c r="Y30" s="129" t="e">
        <f ca="1">X30-'[5]Gas Average Basis'!W30</f>
        <v>#NAME?</v>
      </c>
      <c r="Z30" s="62" t="e">
        <f ca="1">IF(Z$22,AveragePrices($F$21,Z$23,Z$24,$AJ30:$AJ30),AveragePrices($F$15,Z$23,Z$24,$AL30:$AL30))</f>
        <v>#NAME?</v>
      </c>
      <c r="AA30" s="129" t="e">
        <f ca="1">Z30-'[5]Gas Average Basis'!Y30</f>
        <v>#NAME?</v>
      </c>
      <c r="AB30" s="62" t="e">
        <f ca="1">IF(AB$22,AveragePrices($F$21,AB$23,AB$24,$AJ30:$AJ30),AveragePrices($F$15,AB$23,AB$24,$AL30:$AL30))</f>
        <v>#NAME?</v>
      </c>
      <c r="AC30" s="129" t="e">
        <f ca="1">AB30-'[5]Gas Average Basis'!AB30</f>
        <v>#NAME?</v>
      </c>
      <c r="AD30" s="62" t="e">
        <f ca="1">IF(AD$22,AveragePrices($F$21,AD$23,AD$24,$AJ30:$AJ30),AveragePrices($F$15,AD$23,AD$24,$AL30:$AL30))</f>
        <v>#NAME?</v>
      </c>
      <c r="AE30" s="129" t="e">
        <f ca="1">AD30-'[5]Gas Average Basis'!AC30</f>
        <v>#NAME?</v>
      </c>
      <c r="AF30" s="62" t="e">
        <f ca="1">IF(AF$22,AveragePrices($F$21,AF$23,AF$24,$AJ30:$AJ30),AveragePrices($F$15,AF$23,AF$24,$AL30:$AL30))</f>
        <v>#NAME?</v>
      </c>
      <c r="AG30" s="129" t="e">
        <f ca="1">AF30-'[5]Gas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AH30-'[5]Gas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1.845</v>
      </c>
      <c r="L31" s="62">
        <f>LOOKUP($K$15+1,CurveFetch!D$8:D$1000,CurveFetch!H$8:H$1000)</f>
        <v>1.8</v>
      </c>
      <c r="M31" s="62">
        <f>L31-$L$49</f>
        <v>-0.14500000000000002</v>
      </c>
      <c r="N31" s="129">
        <f>M31-'[5]Gas Average Basis'!M31</f>
        <v>-5.0000000000001155E-3</v>
      </c>
      <c r="O31" s="62">
        <f>LOOKUP($K$15+2,CurveFetch!$D$8:$D$1000,CurveFetch!$H$8:$H$1000)</f>
        <v>1.86</v>
      </c>
      <c r="P31" s="62" t="e">
        <f t="shared" ca="1" si="0"/>
        <v>#NAME?</v>
      </c>
      <c r="Q31" s="129" t="e">
        <f ca="1">P31-'[5]Gas Average Basis'!P31</f>
        <v>#NAME?</v>
      </c>
      <c r="R31" s="62" t="e">
        <f ca="1">IF(R$22,AveragePrices($F$21,R$23,R$24,$AJ31:$AJ31),AveragePrices($F$15,R$23,R$24,$AL31:$AL31))</f>
        <v>#NAME?</v>
      </c>
      <c r="S31" s="129" t="e">
        <f ca="1">R31-'[5]Gas Average Basis'!R31</f>
        <v>#NAME?</v>
      </c>
      <c r="T31" s="62" t="e">
        <f ca="1">IF(T$22,AveragePrices($F$21,T$23,T$24,$AJ31:$AJ31),AveragePrices($F$15,T$23,T$24,$AL31:$AL31))</f>
        <v>#NAME?</v>
      </c>
      <c r="U31" s="129" t="e">
        <f ca="1">T31-'[5]Gas Average Basis'!S31</f>
        <v>#NAME?</v>
      </c>
      <c r="V31" s="62" t="e">
        <f t="shared" ca="1" si="1"/>
        <v>#NAME?</v>
      </c>
      <c r="W31" s="129" t="e">
        <f ca="1">V31-'[5]Gas Average Basis'!V31</f>
        <v>#NAME?</v>
      </c>
      <c r="X31" s="62" t="e">
        <f ca="1">IF(X$22,AveragePrices($F$21,X$23,X$24,$AJ31:$AJ31),AveragePrices($F$15,X$23,X$24,$AL31:$AL31))</f>
        <v>#NAME?</v>
      </c>
      <c r="Y31" s="129" t="e">
        <f ca="1">X31-'[5]Gas Average Basis'!W31</f>
        <v>#NAME?</v>
      </c>
      <c r="Z31" s="62" t="e">
        <f ca="1">IF(Z$22,AveragePrices($F$21,Z$23,Z$24,$AJ31:$AJ31),AveragePrices($F$15,Z$23,Z$24,$AL31:$AL31))</f>
        <v>#NAME?</v>
      </c>
      <c r="AA31" s="129" t="e">
        <f ca="1">Z31-'[5]Gas Average Basis'!Y31</f>
        <v>#NAME?</v>
      </c>
      <c r="AB31" s="62" t="e">
        <f ca="1">IF(AB$22,AveragePrices($F$21,AB$23,AB$24,$AJ31:$AJ31),AveragePrices($F$15,AB$23,AB$24,$AL31:$AL31))</f>
        <v>#NAME?</v>
      </c>
      <c r="AC31" s="129" t="e">
        <f ca="1">AB31-'[5]Gas Average Basis'!AB31</f>
        <v>#NAME?</v>
      </c>
      <c r="AD31" s="62" t="e">
        <f ca="1">IF(AD$22,AveragePrices($F$21,AD$23,AD$24,$AJ31:$AJ31),AveragePrices($F$15,AD$23,AD$24,$AL31:$AL31))</f>
        <v>#NAME?</v>
      </c>
      <c r="AE31" s="129" t="e">
        <f ca="1">AD31-'[5]Gas Average Basis'!AC31</f>
        <v>#NAME?</v>
      </c>
      <c r="AF31" s="62" t="e">
        <f ca="1">IF(AF$22,AveragePrices($F$21,AF$23,AF$24,$AJ31:$AJ31),AveragePrices($F$15,AF$23,AF$24,$AL31:$AL31))</f>
        <v>#NAME?</v>
      </c>
      <c r="AG31" s="129" t="e">
        <f ca="1">AF31-'[5]Gas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AH31-'[5]Gas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112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1.2849999999999999</v>
      </c>
      <c r="L33" s="62">
        <f>LOOKUP($K$15+1,CurveFetch!D$8:D$1000,CurveFetch!K$8:K$1000)</f>
        <v>1.33</v>
      </c>
      <c r="M33" s="62">
        <f>L33-$L$49</f>
        <v>-0.61499999999999999</v>
      </c>
      <c r="N33" s="129">
        <f>M33-'[5]Gas Average Basis'!M33</f>
        <v>6.4999999999999947E-2</v>
      </c>
      <c r="O33" s="62">
        <f>LOOKUP($K$15+2,CurveFetch!$D$8:$D$1000,CurveFetch!$K$8:$K$1000)</f>
        <v>1.39</v>
      </c>
      <c r="P33" s="62" t="e">
        <f t="shared" ca="1" si="0"/>
        <v>#NAME?</v>
      </c>
      <c r="Q33" s="129" t="e">
        <f ca="1">P33-'[5]Gas Average Basis'!P33</f>
        <v>#NAME?</v>
      </c>
      <c r="R33" s="62" t="e">
        <f ca="1">IF(R$22,AveragePrices($F$21,R$23,R$24,$AJ33:$AJ33),AveragePrices($F$15,R$23,R$24,$AL33:$AL33))</f>
        <v>#NAME?</v>
      </c>
      <c r="S33" s="129" t="e">
        <f ca="1">R33-'[5]Gas Average Basis'!R33</f>
        <v>#NAME?</v>
      </c>
      <c r="T33" s="62" t="e">
        <f ca="1">IF(T$22,AveragePrices($F$21,T$23,T$24,$AJ33:$AJ33),AveragePrices($F$15,T$23,T$24,$AL33:$AL33))</f>
        <v>#NAME?</v>
      </c>
      <c r="U33" s="129" t="e">
        <f ca="1">T33-'[5]Gas Average Basis'!S33</f>
        <v>#NAME?</v>
      </c>
      <c r="V33" s="62" t="e">
        <f t="shared" ca="1" si="1"/>
        <v>#NAME?</v>
      </c>
      <c r="W33" s="129" t="e">
        <f ca="1">V33-'[5]Gas Average Basis'!V33</f>
        <v>#NAME?</v>
      </c>
      <c r="X33" s="62" t="e">
        <f ca="1">IF(X$22,AveragePrices($F$21,X$23,X$24,$AJ33:$AJ33),AveragePrices($F$15,X$23,X$24,$AL33:$AL33))</f>
        <v>#NAME?</v>
      </c>
      <c r="Y33" s="129" t="e">
        <f ca="1">X33-'[5]Gas Average Basis'!W33</f>
        <v>#NAME?</v>
      </c>
      <c r="Z33" s="62" t="e">
        <f ca="1">IF(Z$22,AveragePrices($F$21,Z$23,Z$24,$AJ33:$AJ33),AveragePrices($F$15,Z$23,Z$24,$AL33:$AL33))</f>
        <v>#NAME?</v>
      </c>
      <c r="AA33" s="129" t="e">
        <f ca="1">Z33-'[5]Gas Average Basis'!Y33</f>
        <v>#NAME?</v>
      </c>
      <c r="AB33" s="62" t="e">
        <f ca="1">IF(AB$22,AveragePrices($F$21,AB$23,AB$24,$AJ33:$AJ33),AveragePrices($F$15,AB$23,AB$24,$AL33:$AL33))</f>
        <v>#NAME?</v>
      </c>
      <c r="AC33" s="129" t="e">
        <f ca="1">AB33-'[5]Gas Average Basis'!AB33</f>
        <v>#NAME?</v>
      </c>
      <c r="AD33" s="62" t="e">
        <f ca="1">IF(AD$22,AveragePrices($F$21,AD$23,AD$24,$AJ33:$AJ33),AveragePrices($F$15,AD$23,AD$24,$AL33:$AL33))</f>
        <v>#NAME?</v>
      </c>
      <c r="AE33" s="129" t="e">
        <f ca="1">AD33-'[5]Gas Average Basis'!AC33</f>
        <v>#NAME?</v>
      </c>
      <c r="AF33" s="62" t="e">
        <f ca="1">IF(AF$22,AveragePrices($F$21,AF$23,AF$24,$AJ33:$AJ33),AveragePrices($F$15,AF$23,AF$24,$AL33:$AL33))</f>
        <v>#NAME?</v>
      </c>
      <c r="AG33" s="129" t="e">
        <f ca="1">AF33-'[5]Gas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AH33-'[5]Gas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108</v>
      </c>
      <c r="D34" s="70"/>
      <c r="E34" s="73" t="s">
        <v>109</v>
      </c>
      <c r="F34" s="73" t="s">
        <v>109</v>
      </c>
      <c r="G34" s="73"/>
      <c r="H34" s="73"/>
      <c r="I34" s="73"/>
      <c r="J34" s="70"/>
      <c r="K34" s="80">
        <f>LOOKUP($K$15,CurveFetch!$D$8:$D$1000,CurveFetch!$R$8:$R$1000)</f>
        <v>1.7549999999999999</v>
      </c>
      <c r="L34" s="62">
        <f>LOOKUP($K$15+1,CurveFetch!D$8:D$1000,CurveFetch!R$8:R$1000)</f>
        <v>1.71</v>
      </c>
      <c r="M34" s="62">
        <f>L34-$L$49</f>
        <v>-0.2350000000000001</v>
      </c>
      <c r="N34" s="129">
        <f>M34-'[5]Gas Average Basis'!M34</f>
        <v>4.9999999999998934E-3</v>
      </c>
      <c r="O34" s="62">
        <f>LOOKUP($K$15+2,CurveFetch!$D$8:$D$1000,CurveFetch!$R$8:$R$1000)</f>
        <v>1.72</v>
      </c>
      <c r="P34" s="62" t="e">
        <f t="shared" ca="1" si="0"/>
        <v>#NAME?</v>
      </c>
      <c r="Q34" s="129" t="e">
        <f ca="1">P34-'[5]Gas Average Basis'!P34</f>
        <v>#NAME?</v>
      </c>
      <c r="R34" s="62" t="e">
        <f ca="1">IF(R$22,AveragePrices($F$21,R$23,R$24,$AJ34:$AJ34),AveragePrices($F$15,R$23,R$24,$AL34:$AL34))</f>
        <v>#NAME?</v>
      </c>
      <c r="S34" s="129" t="e">
        <f ca="1">R34-'[5]Gas Average Basis'!R34</f>
        <v>#NAME?</v>
      </c>
      <c r="T34" s="62" t="e">
        <f ca="1">IF(T$22,AveragePrices($F$21,T$23,T$24,$AJ34:$AJ34),AveragePrices($F$15,T$23,T$24,$AL34:$AL34))</f>
        <v>#NAME?</v>
      </c>
      <c r="U34" s="129" t="e">
        <f ca="1">T34-'[5]Gas Average Basis'!S34</f>
        <v>#NAME?</v>
      </c>
      <c r="V34" s="62" t="e">
        <f t="shared" ca="1" si="1"/>
        <v>#NAME?</v>
      </c>
      <c r="W34" s="129" t="e">
        <f ca="1">V34-'[5]Gas Average Basis'!V34</f>
        <v>#NAME?</v>
      </c>
      <c r="X34" s="62" t="e">
        <f ca="1">IF(X$22,AveragePrices($F$21,X$23,X$24,$AJ34:$AJ34),AveragePrices($F$15,X$23,X$24,$AL34:$AL34))</f>
        <v>#NAME?</v>
      </c>
      <c r="Y34" s="129" t="e">
        <f ca="1">X34-'[5]Gas Average Basis'!W34</f>
        <v>#NAME?</v>
      </c>
      <c r="Z34" s="62" t="e">
        <f ca="1">IF(Z$22,AveragePrices($F$21,Z$23,Z$24,$AJ34:$AJ34),AveragePrices($F$15,Z$23,Z$24,$AL34:$AL34))</f>
        <v>#NAME?</v>
      </c>
      <c r="AA34" s="129" t="e">
        <f ca="1">Z34-'[5]Gas Average Basis'!Y34</f>
        <v>#NAME?</v>
      </c>
      <c r="AB34" s="62" t="e">
        <f ca="1">IF(AB$22,AveragePrices($F$21,AB$23,AB$24,$AJ34:$AJ34),AveragePrices($F$15,AB$23,AB$24,$AL34:$AL34))</f>
        <v>#NAME?</v>
      </c>
      <c r="AC34" s="129" t="e">
        <f ca="1">AB34-'[5]Gas Average Basis'!AB34</f>
        <v>#NAME?</v>
      </c>
      <c r="AD34" s="62" t="e">
        <f ca="1">IF(AD$22,AveragePrices($F$21,AD$23,AD$24,$AJ34:$AJ34),AveragePrices($F$15,AD$23,AD$24,$AL34:$AL34))</f>
        <v>#NAME?</v>
      </c>
      <c r="AE34" s="129" t="e">
        <f ca="1">AD34-'[5]Gas Average Basis'!AC34</f>
        <v>#NAME?</v>
      </c>
      <c r="AF34" s="62" t="e">
        <f ca="1">IF(AF$22,AveragePrices($F$21,AF$23,AF$24,$AJ34:$AJ34),AveragePrices($F$15,AF$23,AF$24,$AL34:$AL34))</f>
        <v>#NAME?</v>
      </c>
      <c r="AG34" s="129" t="e">
        <f ca="1">AF34-'[5]Gas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AH34-'[5]Gas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90</v>
      </c>
      <c r="D35" s="70"/>
      <c r="E35" s="73" t="s">
        <v>91</v>
      </c>
      <c r="F35" s="73" t="s">
        <v>91</v>
      </c>
      <c r="G35" s="73"/>
      <c r="H35" s="73"/>
      <c r="I35" s="73"/>
      <c r="J35" s="70"/>
      <c r="K35" s="80">
        <f>LOOKUP($K$15,CurveFetch!$D$8:$D$1000,CurveFetch!$L$8:$L$1000)</f>
        <v>1.81</v>
      </c>
      <c r="L35" s="62">
        <f>LOOKUP($K$15+1,CurveFetch!D$8:D$1000,CurveFetch!L$8:L$1000)</f>
        <v>1.77</v>
      </c>
      <c r="M35" s="62">
        <f>L35-$L$49</f>
        <v>-0.17500000000000004</v>
      </c>
      <c r="N35" s="129">
        <f>M35-'[5]Gas Average Basis'!M35</f>
        <v>-5.0000000000001155E-3</v>
      </c>
      <c r="O35" s="62">
        <f>LOOKUP($K$15+2,CurveFetch!$D$8:$D$1000,CurveFetch!$L$8:$L$1000)</f>
        <v>1.79</v>
      </c>
      <c r="P35" s="62" t="e">
        <f t="shared" ca="1" si="0"/>
        <v>#NAME?</v>
      </c>
      <c r="Q35" s="129" t="e">
        <f ca="1">P35-'[5]Gas Average Basis'!P35</f>
        <v>#NAME?</v>
      </c>
      <c r="R35" s="62" t="e">
        <f ca="1">IF(R$22,AveragePrices($F$21,R$23,R$24,$AJ35:$AJ35),AveragePrices($F$15,R$23,R$24,$AL35:$AL35))</f>
        <v>#NAME?</v>
      </c>
      <c r="S35" s="129" t="e">
        <f ca="1">R35-'[5]Gas Average Basis'!R35</f>
        <v>#NAME?</v>
      </c>
      <c r="T35" s="62" t="e">
        <f ca="1">IF(T$22,AveragePrices($F$21,T$23,T$24,$AJ35:$AJ35),AveragePrices($F$15,T$23,T$24,$AL35:$AL35))</f>
        <v>#NAME?</v>
      </c>
      <c r="U35" s="129" t="e">
        <f ca="1">T35-'[5]Gas Average Basis'!S35</f>
        <v>#NAME?</v>
      </c>
      <c r="V35" s="62" t="e">
        <f t="shared" ca="1" si="1"/>
        <v>#NAME?</v>
      </c>
      <c r="W35" s="129" t="e">
        <f ca="1">V35-'[5]Gas Average Basis'!V35</f>
        <v>#NAME?</v>
      </c>
      <c r="X35" s="62" t="e">
        <f ca="1">IF(X$22,AveragePrices($F$21,X$23,X$24,$AJ35:$AJ35),AveragePrices($F$15,X$23,X$24,$AL35:$AL35))</f>
        <v>#NAME?</v>
      </c>
      <c r="Y35" s="129" t="e">
        <f ca="1">X35-'[5]Gas Average Basis'!W35</f>
        <v>#NAME?</v>
      </c>
      <c r="Z35" s="62" t="e">
        <f ca="1">IF(Z$22,AveragePrices($F$21,Z$23,Z$24,$AJ35:$AJ35),AveragePrices($F$15,Z$23,Z$24,$AL35:$AL35))</f>
        <v>#NAME?</v>
      </c>
      <c r="AA35" s="129" t="e">
        <f ca="1">Z35-'[5]Gas Average Basis'!Y35</f>
        <v>#NAME?</v>
      </c>
      <c r="AB35" s="62" t="e">
        <f ca="1">IF(AB$22,AveragePrices($F$21,AB$23,AB$24,$AJ35:$AJ35),AveragePrices($F$15,AB$23,AB$24,$AL35:$AL35))</f>
        <v>#NAME?</v>
      </c>
      <c r="AC35" s="129" t="e">
        <f ca="1">AB35-'[5]Gas Average Basis'!AB35</f>
        <v>#NAME?</v>
      </c>
      <c r="AD35" s="62" t="e">
        <f ca="1">IF(AD$22,AveragePrices($F$21,AD$23,AD$24,$AJ35:$AJ35),AveragePrices($F$15,AD$23,AD$24,$AL35:$AL35))</f>
        <v>#NAME?</v>
      </c>
      <c r="AE35" s="129" t="e">
        <f ca="1">AD35-'[5]Gas Average Basis'!AC35</f>
        <v>#NAME?</v>
      </c>
      <c r="AF35" s="62" t="e">
        <f ca="1">IF(AF$22,AveragePrices($F$21,AF$23,AF$24,$AJ35:$AJ35),AveragePrices($F$15,AF$23,AF$24,$AL35:$AL35))</f>
        <v>#NAME?</v>
      </c>
      <c r="AG35" s="129" t="e">
        <f ca="1">AF35-'[5]Gas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AH35-'[5]Gas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100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1.81</v>
      </c>
      <c r="L36" s="62">
        <f>LOOKUP($K$15+1,CurveFetch!D$8:D$1000,CurveFetch!P$8:P$1000)</f>
        <v>1.81</v>
      </c>
      <c r="M36" s="62">
        <f>L36-$L$49</f>
        <v>-0.13500000000000001</v>
      </c>
      <c r="N36" s="129">
        <f>M36-'[5]Gas Average Basis'!M36</f>
        <v>4.4999999999999929E-2</v>
      </c>
      <c r="O36" s="62">
        <f>LOOKUP($K$15+2,CurveFetch!$D$8:$D$1000,CurveFetch!$P$8:$P$1000)</f>
        <v>1.81</v>
      </c>
      <c r="P36" s="62" t="e">
        <f t="shared" ca="1" si="0"/>
        <v>#NAME?</v>
      </c>
      <c r="Q36" s="129" t="e">
        <f ca="1">P36-'[5]Gas Average Basis'!P36</f>
        <v>#NAME?</v>
      </c>
      <c r="R36" s="62" t="e">
        <f ca="1">IF(R$22,AveragePrices($F$21,R$23,R$24,$AJ36:$AJ36),AveragePrices($F$15,R$23,R$24,$AL36:$AL36))</f>
        <v>#NAME?</v>
      </c>
      <c r="S36" s="129" t="e">
        <f ca="1">R36-'[5]Gas Average Basis'!R36</f>
        <v>#NAME?</v>
      </c>
      <c r="T36" s="62" t="e">
        <f ca="1">IF(T$22,AveragePrices($F$21,T$23,T$24,$AJ36:$AJ36),AveragePrices($F$15,T$23,T$24,$AL36:$AL36))</f>
        <v>#NAME?</v>
      </c>
      <c r="U36" s="129" t="e">
        <f ca="1">T36-'[5]Gas Average Basis'!S36</f>
        <v>#NAME?</v>
      </c>
      <c r="V36" s="62" t="e">
        <f t="shared" ca="1" si="1"/>
        <v>#NAME?</v>
      </c>
      <c r="W36" s="129" t="e">
        <f ca="1">V36-'[5]Gas Average Basis'!V36</f>
        <v>#NAME?</v>
      </c>
      <c r="X36" s="62" t="e">
        <f ca="1">IF(X$22,AveragePrices($F$21,X$23,X$24,$AJ36:$AJ36),AveragePrices($F$15,X$23,X$24,$AL36:$AL36))</f>
        <v>#NAME?</v>
      </c>
      <c r="Y36" s="129" t="e">
        <f ca="1">X36-'[5]Gas Average Basis'!W36</f>
        <v>#NAME?</v>
      </c>
      <c r="Z36" s="62" t="e">
        <f ca="1">IF(Z$22,AveragePrices($F$21,Z$23,Z$24,$AJ36:$AJ36),AveragePrices($F$15,Z$23,Z$24,$AL36:$AL36))</f>
        <v>#NAME?</v>
      </c>
      <c r="AA36" s="129" t="e">
        <f ca="1">Z36-'[5]Gas Average Basis'!Y36</f>
        <v>#NAME?</v>
      </c>
      <c r="AB36" s="62" t="e">
        <f ca="1">IF(AB$22,AveragePrices($F$21,AB$23,AB$24,$AJ36:$AJ36),AveragePrices($F$15,AB$23,AB$24,$AL36:$AL36))</f>
        <v>#NAME?</v>
      </c>
      <c r="AC36" s="129" t="e">
        <f ca="1">AB36-'[5]Gas Average Basis'!AB36</f>
        <v>#NAME?</v>
      </c>
      <c r="AD36" s="62" t="e">
        <f ca="1">IF(AD$22,AveragePrices($F$21,AD$23,AD$24,$AJ36:$AJ36),AveragePrices($F$15,AD$23,AD$24,$AL36:$AL36))</f>
        <v>#NAME?</v>
      </c>
      <c r="AE36" s="129" t="e">
        <f ca="1">AD36-'[5]Gas Average Basis'!AC36</f>
        <v>#NAME?</v>
      </c>
      <c r="AF36" s="62" t="e">
        <f ca="1">IF(AF$22,AveragePrices($F$21,AF$23,AF$24,$AJ36:$AJ36),AveragePrices($F$15,AF$23,AF$24,$AL36:$AL36))</f>
        <v>#NAME?</v>
      </c>
      <c r="AG36" s="129" t="e">
        <f ca="1">AF36-'[5]Gas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AH36-'[5]Gas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111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102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1.1499999999999999</v>
      </c>
      <c r="L39" s="62">
        <f>LOOKUP($K$15+1,CurveFetch!D$8:D$1000,CurveFetch!I$8:I$1000)</f>
        <v>1.23</v>
      </c>
      <c r="M39" s="62">
        <f>L39-$L$49</f>
        <v>-0.71500000000000008</v>
      </c>
      <c r="N39" s="129">
        <f>M39-'[5]Gas Average Basis'!M39</f>
        <v>9.4999999999999973E-2</v>
      </c>
      <c r="O39" s="62">
        <f>LOOKUP($K$15+2,CurveFetch!$D$8:$D$1000,CurveFetch!$I$8:$I$1000)</f>
        <v>1.2</v>
      </c>
      <c r="P39" s="62" t="e">
        <f ca="1">IF(P$22,AveragePrices($F$21,P$23,P$24,$AJ39:$AJ39)-INDIRECT(ADDRESS(P$23,$G$23,,,$F$21)),AveragePrices($F$15,P$23,P$24,$AL39:$AL39))</f>
        <v>#NAME?</v>
      </c>
      <c r="Q39" s="129" t="e">
        <f ca="1">P39-'[5]Gas Average Basis'!P39</f>
        <v>#NAME?</v>
      </c>
      <c r="R39" s="62" t="e">
        <f ca="1">IF(R$22,AveragePrices($F$21,R$23,R$24,$AJ39:$AJ39),AveragePrices($F$15,R$23,R$24,$AL39:$AL39))</f>
        <v>#NAME?</v>
      </c>
      <c r="S39" s="129" t="e">
        <f ca="1">R39-'[5]Gas Average Basis'!R39</f>
        <v>#NAME?</v>
      </c>
      <c r="T39" s="62" t="e">
        <f ca="1">IF(T$22,AveragePrices($F$21,T$23,T$24,$AJ39:$AJ39),AveragePrices($F$15,T$23,T$24,$AL39:$AL39))</f>
        <v>#NAME?</v>
      </c>
      <c r="U39" s="129" t="e">
        <f ca="1">T39-'[5]Gas Average Basis'!S39</f>
        <v>#NAME?</v>
      </c>
      <c r="V39" s="62" t="e">
        <f ca="1">IF(V$22,AveragePrices($F$21,V$23,V$24,$AJ39:$AJ39),AveragePrices($F$15,V$23,V$24,$AL39:$AL39))</f>
        <v>#NAME?</v>
      </c>
      <c r="W39" s="129" t="e">
        <f ca="1">V39-'[5]Gas Average Basis'!V39</f>
        <v>#NAME?</v>
      </c>
      <c r="X39" s="62" t="e">
        <f ca="1">IF(X$22,AveragePrices($F$21,X$23,X$24,$AJ39:$AJ39),AveragePrices($F$15,X$23,X$24,$AL39:$AL39))</f>
        <v>#NAME?</v>
      </c>
      <c r="Y39" s="129" t="e">
        <f ca="1">X39-'[5]Gas Average Basis'!W39</f>
        <v>#NAME?</v>
      </c>
      <c r="Z39" s="62" t="e">
        <f ca="1">IF(Z$22,AveragePrices($F$21,Z$23,Z$24,$AJ39:$AJ39),AveragePrices($F$15,Z$23,Z$24,$AL39:$AL39))</f>
        <v>#NAME?</v>
      </c>
      <c r="AA39" s="129" t="e">
        <f ca="1">Z39-'[5]Gas Average Basis'!Y39</f>
        <v>#NAME?</v>
      </c>
      <c r="AB39" s="62" t="e">
        <f ca="1">IF(AB$22,AveragePrices($F$21,AB$23,AB$24,$AJ39:$AJ39),AveragePrices($F$15,AB$23,AB$24,$AL39:$AL39))</f>
        <v>#NAME?</v>
      </c>
      <c r="AC39" s="129" t="e">
        <f ca="1">AB39-'[5]Gas Average Basis'!AB39</f>
        <v>#NAME?</v>
      </c>
      <c r="AD39" s="62" t="e">
        <f ca="1">IF(AD$22,AveragePrices($F$21,AD$23,AD$24,$AJ39:$AJ39),AveragePrices($F$15,AD$23,AD$24,$AL39:$AL39))</f>
        <v>#NAME?</v>
      </c>
      <c r="AE39" s="129" t="e">
        <f ca="1">AD39-'[5]Gas Average Basis'!AC39</f>
        <v>#NAME?</v>
      </c>
      <c r="AF39" s="62" t="e">
        <f ca="1">IF(AF$22,AveragePrices($F$21,AF$23,AF$24,$AJ39:$AJ39),AveragePrices($F$15,AF$23,AF$24,$AL39:$AL39))</f>
        <v>#NAME?</v>
      </c>
      <c r="AG39" s="129" t="e">
        <f ca="1">AF39-'[5]Gas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AH39-'[5]Gas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103</v>
      </c>
      <c r="D40" s="70"/>
      <c r="E40" s="73" t="s">
        <v>105</v>
      </c>
      <c r="F40" s="73" t="s">
        <v>105</v>
      </c>
      <c r="G40" s="73"/>
      <c r="H40" s="73"/>
      <c r="I40" s="73"/>
      <c r="J40" s="80"/>
      <c r="K40" s="80">
        <f>LOOKUP($K$15,CurveFetch!$D$8:$D$1000,CurveFetch!$M$8:$M$1000)</f>
        <v>1.2549999999999999</v>
      </c>
      <c r="L40" s="62">
        <f>LOOKUP($K$15+1,CurveFetch!D$8:D$1000,CurveFetch!M$8:M$1000)</f>
        <v>1.3</v>
      </c>
      <c r="M40" s="62">
        <f>L40-$L$49</f>
        <v>-0.64500000000000002</v>
      </c>
      <c r="N40" s="129">
        <f>M40-'[5]Gas Average Basis'!M40</f>
        <v>9.4999999999999973E-2</v>
      </c>
      <c r="O40" s="62">
        <f>LOOKUP($K$15+2,CurveFetch!$D$8:$D$1000,CurveFetch!$M$8:$M$1000)</f>
        <v>1.1599999999999999</v>
      </c>
      <c r="P40" s="62" t="e">
        <f ca="1">IF(P$22,AveragePrices($F$21,P$23,P$24,$AJ40:$AJ40)-INDIRECT(ADDRESS(P$23,$G$23,,,$F$21)),AveragePrices($F$15,P$23,P$24,$AL40:$AL40))</f>
        <v>#NAME?</v>
      </c>
      <c r="Q40" s="129" t="e">
        <f ca="1">P40-'[5]Gas Average Basis'!P40</f>
        <v>#NAME?</v>
      </c>
      <c r="R40" s="62" t="e">
        <f ca="1">IF(R$22,AveragePrices($F$21,R$23,R$24,$AJ40:$AJ40),AveragePrices($F$15,R$23,R$24,$AL40:$AL40))</f>
        <v>#NAME?</v>
      </c>
      <c r="S40" s="129" t="e">
        <f ca="1">R40-'[5]Gas Average Basis'!R40</f>
        <v>#NAME?</v>
      </c>
      <c r="T40" s="62" t="e">
        <f ca="1">IF(T$22,AveragePrices($F$21,T$23,T$24,$AJ40:$AJ40),AveragePrices($F$15,T$23,T$24,$AL40:$AL40))</f>
        <v>#NAME?</v>
      </c>
      <c r="U40" s="129" t="e">
        <f ca="1">T40-'[5]Gas Average Basis'!S40</f>
        <v>#NAME?</v>
      </c>
      <c r="V40" s="62" t="e">
        <f ca="1">IF(V$22,AveragePrices($F$21,V$23,V$24,$AJ40:$AJ40),AveragePrices($F$15,V$23,V$24,$AL40:$AL40))</f>
        <v>#NAME?</v>
      </c>
      <c r="W40" s="129" t="e">
        <f ca="1">V40-'[5]Gas Average Basis'!V40</f>
        <v>#NAME?</v>
      </c>
      <c r="X40" s="62" t="e">
        <f ca="1">IF(X$22,AveragePrices($F$21,X$23,X$24,$AJ40:$AJ40),AveragePrices($F$15,X$23,X$24,$AL40:$AL40))</f>
        <v>#NAME?</v>
      </c>
      <c r="Y40" s="129" t="e">
        <f ca="1">X40-'[5]Gas Average Basis'!W40</f>
        <v>#NAME?</v>
      </c>
      <c r="Z40" s="62" t="e">
        <f ca="1">IF(Z$22,AveragePrices($F$21,Z$23,Z$24,$AJ40:$AJ40),AveragePrices($F$15,Z$23,Z$24,$AL40:$AL40))</f>
        <v>#NAME?</v>
      </c>
      <c r="AA40" s="129" t="e">
        <f ca="1">Z40-'[5]Gas Average Basis'!Y40</f>
        <v>#NAME?</v>
      </c>
      <c r="AB40" s="62" t="e">
        <f ca="1">IF(AB$22,AveragePrices($F$21,AB$23,AB$24,$AJ40:$AJ40),AveragePrices($F$15,AB$23,AB$24,$AL40:$AL40))</f>
        <v>#NAME?</v>
      </c>
      <c r="AC40" s="129" t="e">
        <f ca="1">AB40-'[5]Gas Average Basis'!AB40</f>
        <v>#NAME?</v>
      </c>
      <c r="AD40" s="62" t="e">
        <f ca="1">IF(AD$22,AveragePrices($F$21,AD$23,AD$24,$AJ40:$AJ40),AveragePrices($F$15,AD$23,AD$24,$AL40:$AL40))</f>
        <v>#NAME?</v>
      </c>
      <c r="AE40" s="129" t="e">
        <f ca="1">AD40-'[5]Gas Average Basis'!AC40</f>
        <v>#NAME?</v>
      </c>
      <c r="AF40" s="62" t="e">
        <f ca="1">IF(AF$22,AveragePrices($F$21,AF$23,AF$24,$AJ40:$AJ40),AveragePrices($F$15,AF$23,AF$24,$AL40:$AL40))</f>
        <v>#NAME?</v>
      </c>
      <c r="AG40" s="129" t="e">
        <f ca="1">AF40-'[5]Gas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AH40-'[5]Gas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106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1.2549999999999999</v>
      </c>
      <c r="L41" s="62">
        <f>LOOKUP($K$15+1,CurveFetch!D$8:D$1000,CurveFetch!M$8:M$1000)</f>
        <v>1.3</v>
      </c>
      <c r="M41" s="62">
        <f>L41-$L$49</f>
        <v>-0.64500000000000002</v>
      </c>
      <c r="N41" s="129">
        <f>M41-'[5]Gas Average Basis'!M41</f>
        <v>9.4999999999999973E-2</v>
      </c>
      <c r="O41" s="62">
        <f>LOOKUP($K$15+2,CurveFetch!$D$8:$D$1000,CurveFetch!$M$8:$M$1000)</f>
        <v>1.1599999999999999</v>
      </c>
      <c r="P41" s="62" t="e">
        <f ca="1">IF(P$22,AveragePrices($F$21,P$23,P$24,$AJ41:$AJ41)-INDIRECT(ADDRESS(P$23,$G$23,,,$F$21)),AveragePrices($F$15,P$23,P$24,$AL41:$AL41))</f>
        <v>#NAME?</v>
      </c>
      <c r="Q41" s="129" t="e">
        <f ca="1">P41-'[5]Gas Average Basis'!P41</f>
        <v>#NAME?</v>
      </c>
      <c r="R41" s="62" t="e">
        <f ca="1">IF(R$22,AveragePrices($F$21,R$23,R$24,$AJ41:$AJ41),AveragePrices($F$15,R$23,R$24,$AL41:$AL41))</f>
        <v>#NAME?</v>
      </c>
      <c r="S41" s="129" t="e">
        <f ca="1">R41-'[5]Gas Average Basis'!R41</f>
        <v>#NAME?</v>
      </c>
      <c r="T41" s="62" t="e">
        <f ca="1">IF(T$22,AveragePrices($F$21,T$23,T$24,$AJ41:$AJ41),AveragePrices($F$15,T$23,T$24,$AL41:$AL41))</f>
        <v>#NAME?</v>
      </c>
      <c r="U41" s="129" t="e">
        <f ca="1">T41-'[5]Gas Average Basis'!S41</f>
        <v>#NAME?</v>
      </c>
      <c r="V41" s="62" t="e">
        <f ca="1">IF(V$22,AveragePrices($F$21,V$23,V$24,$AJ41:$AJ41),AveragePrices($F$15,V$23,V$24,$AL41:$AL41))</f>
        <v>#NAME?</v>
      </c>
      <c r="W41" s="129" t="e">
        <f ca="1">V41-'[5]Gas Average Basis'!V41</f>
        <v>#NAME?</v>
      </c>
      <c r="X41" s="62" t="e">
        <f ca="1">IF(X$22,AveragePrices($F$21,X$23,X$24,$AJ41:$AJ41),AveragePrices($F$15,X$23,X$24,$AL41:$AL41))</f>
        <v>#NAME?</v>
      </c>
      <c r="Y41" s="129" t="e">
        <f ca="1">X41-'[5]Gas Average Basis'!W41</f>
        <v>#NAME?</v>
      </c>
      <c r="Z41" s="62" t="e">
        <f ca="1">IF(Z$22,AveragePrices($F$21,Z$23,Z$24,$AJ41:$AJ41),AveragePrices($F$15,Z$23,Z$24,$AL41:$AL41))</f>
        <v>#NAME?</v>
      </c>
      <c r="AA41" s="129" t="e">
        <f ca="1">Z41-'[5]Gas Average Basis'!Y41</f>
        <v>#NAME?</v>
      </c>
      <c r="AB41" s="62" t="e">
        <f ca="1">IF(AB$22,AveragePrices($F$21,AB$23,AB$24,$AJ41:$AJ41),AveragePrices($F$15,AB$23,AB$24,$AL41:$AL41))</f>
        <v>#NAME?</v>
      </c>
      <c r="AC41" s="129" t="e">
        <f ca="1">AB41-'[5]Gas Average Basis'!AB41</f>
        <v>#NAME?</v>
      </c>
      <c r="AD41" s="62" t="e">
        <f ca="1">IF(AD$22,AveragePrices($F$21,AD$23,AD$24,$AJ41:$AJ41),AveragePrices($F$15,AD$23,AD$24,$AL41:$AL41))</f>
        <v>#NAME?</v>
      </c>
      <c r="AE41" s="129" t="e">
        <f ca="1">AD41-'[5]Gas Average Basis'!AC41</f>
        <v>#NAME?</v>
      </c>
      <c r="AF41" s="62" t="e">
        <f ca="1">IF(AF$22,AveragePrices($F$21,AF$23,AF$24,$AJ41:$AJ41),AveragePrices($F$15,AF$23,AF$24,$AL41:$AL41))</f>
        <v>#NAME?</v>
      </c>
      <c r="AG41" s="129" t="e">
        <f ca="1">AF41-'[5]Gas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AH41-'[5]Gas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110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1.3407</v>
      </c>
      <c r="L42" s="62">
        <f>LOOKUP($K$15+1,CurveFetch!D$8:D$1000,CurveFetch!N$8:N$1000)</f>
        <v>1.379</v>
      </c>
      <c r="M42" s="62">
        <f>L42-$L$49</f>
        <v>-0.56600000000000006</v>
      </c>
      <c r="N42" s="129">
        <f>M42-'[5]Gas Average Basis'!M42</f>
        <v>9.199999999999986E-2</v>
      </c>
      <c r="O42" s="62">
        <f>LOOKUP($K$15+2,CurveFetch!$D$8:$D$1000,CurveFetch!$N$8:$N$1000)</f>
        <v>1.357</v>
      </c>
      <c r="P42" s="62" t="e">
        <f t="shared" ca="1" si="0"/>
        <v>#NAME?</v>
      </c>
      <c r="Q42" s="129" t="e">
        <f ca="1">P42-'[5]Gas Average Basis'!P42</f>
        <v>#NAME?</v>
      </c>
      <c r="R42" s="62" t="e">
        <f ca="1">IF(R$22,AveragePrices($F$21,R$23,R$24,$AJ42:$AJ42),AveragePrices($F$15,R$23,R$24,$AL42:$AL42))</f>
        <v>#NAME?</v>
      </c>
      <c r="S42" s="129" t="e">
        <f ca="1">R42-'[5]Gas Average Basis'!R42</f>
        <v>#NAME?</v>
      </c>
      <c r="T42" s="62" t="e">
        <f ca="1">IF(T$22,AveragePrices($F$21,T$23,T$24,$AJ42:$AJ42),AveragePrices($F$15,T$23,T$24,$AL42:$AL42))</f>
        <v>#NAME?</v>
      </c>
      <c r="U42" s="129" t="e">
        <f ca="1">T42-'[5]Gas Average Basis'!S42</f>
        <v>#NAME?</v>
      </c>
      <c r="V42" s="62" t="e">
        <f t="shared" ca="1" si="1"/>
        <v>#NAME?</v>
      </c>
      <c r="W42" s="129" t="e">
        <f ca="1">V42-'[5]Gas Average Basis'!V42</f>
        <v>#NAME?</v>
      </c>
      <c r="X42" s="62" t="e">
        <f ca="1">IF(X$22,AveragePrices($F$21,X$23,X$24,$AJ42:$AJ42),AveragePrices($F$15,X$23,X$24,$AL42:$AL42))</f>
        <v>#NAME?</v>
      </c>
      <c r="Y42" s="129" t="e">
        <f ca="1">X42-'[5]Gas Average Basis'!W42</f>
        <v>#NAME?</v>
      </c>
      <c r="Z42" s="62" t="e">
        <f ca="1">IF(Z$22,AveragePrices($F$21,Z$23,Z$24,$AJ42:$AJ42),AveragePrices($F$15,Z$23,Z$24,$AL42:$AL42))</f>
        <v>#NAME?</v>
      </c>
      <c r="AA42" s="129" t="e">
        <f ca="1">Z42-'[5]Gas Average Basis'!Y42</f>
        <v>#NAME?</v>
      </c>
      <c r="AB42" s="62" t="e">
        <f ca="1">IF(AB$22,AveragePrices($F$21,AB$23,AB$24,$AJ42:$AJ42),AveragePrices($F$15,AB$23,AB$24,$AL42:$AL42))</f>
        <v>#NAME?</v>
      </c>
      <c r="AC42" s="129" t="e">
        <f ca="1">AB42-'[5]Gas Average Basis'!AB42</f>
        <v>#NAME?</v>
      </c>
      <c r="AD42" s="62" t="e">
        <f ca="1">IF(AD$22,AveragePrices($F$21,AD$23,AD$24,$AJ42:$AJ42),AveragePrices($F$15,AD$23,AD$24,$AL42:$AL42))</f>
        <v>#NAME?</v>
      </c>
      <c r="AE42" s="129" t="e">
        <f ca="1">AD42-'[5]Gas Average Basis'!AC42</f>
        <v>#NAME?</v>
      </c>
      <c r="AF42" s="62" t="e">
        <f ca="1">IF(AF$22,AveragePrices($F$21,AF$23,AF$24,$AJ42:$AJ42),AveragePrices($F$15,AF$23,AF$24,$AL42:$AL42))</f>
        <v>#NAME?</v>
      </c>
      <c r="AG42" s="129" t="e">
        <f ca="1">AF42-'[5]Gas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AH42-'[5]Gas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101</v>
      </c>
      <c r="D43" s="70"/>
      <c r="E43" s="50" t="s">
        <v>104</v>
      </c>
      <c r="F43" s="73" t="s">
        <v>104</v>
      </c>
      <c r="G43" s="73"/>
      <c r="H43" s="73"/>
      <c r="I43" s="73"/>
      <c r="J43" s="73"/>
      <c r="K43" s="80">
        <f>LOOKUP($K$15,CurveFetch!$D$8:$D$1000,CurveFetch!$O$8:$O$1000)</f>
        <v>1.08</v>
      </c>
      <c r="L43" s="62">
        <f>LOOKUP($K$15+1,CurveFetch!D$8:D$1000,CurveFetch!O$8:O$1000)</f>
        <v>1.04</v>
      </c>
      <c r="M43" s="62">
        <f>L43-$L$49</f>
        <v>-0.90500000000000003</v>
      </c>
      <c r="N43" s="129">
        <f>M43-'[5]Gas Average Basis'!M43</f>
        <v>-1.5000000000000124E-2</v>
      </c>
      <c r="O43" s="62">
        <f>LOOKUP($K$15+2,CurveFetch!$D$8:$D$1000,CurveFetch!$O$8:$O$1000)</f>
        <v>1.06</v>
      </c>
      <c r="P43" s="62" t="e">
        <f t="shared" ca="1" si="0"/>
        <v>#NAME?</v>
      </c>
      <c r="Q43" s="129" t="e">
        <f ca="1">P43-'[5]Gas Average Basis'!P43</f>
        <v>#NAME?</v>
      </c>
      <c r="R43" s="62" t="e">
        <f ca="1">IF(R$22,AveragePrices($F$21,R$23,R$24,$AJ43:$AJ43),AveragePrices($F$15,R$23,R$24,$AL43:$AL43))</f>
        <v>#NAME?</v>
      </c>
      <c r="S43" s="129" t="e">
        <f ca="1">R43-'[5]Gas Average Basis'!R43</f>
        <v>#NAME?</v>
      </c>
      <c r="T43" s="62" t="e">
        <f ca="1">IF(T$22,AveragePrices($F$21,T$23,T$24,$AJ43:$AJ43),AveragePrices($F$15,T$23,T$24,$AL43:$AL43))</f>
        <v>#NAME?</v>
      </c>
      <c r="U43" s="129" t="e">
        <f ca="1">T43-'[5]Gas Average Basis'!S43</f>
        <v>#NAME?</v>
      </c>
      <c r="V43" s="62" t="e">
        <f t="shared" ca="1" si="1"/>
        <v>#NAME?</v>
      </c>
      <c r="W43" s="129" t="e">
        <f ca="1">V43-'[5]Gas Average Basis'!V43</f>
        <v>#NAME?</v>
      </c>
      <c r="X43" s="62" t="e">
        <f ca="1">IF(X$22,AveragePrices($F$21,X$23,X$24,$AJ43:$AJ43),AveragePrices($F$15,X$23,X$24,$AL43:$AL43))</f>
        <v>#NAME?</v>
      </c>
      <c r="Y43" s="129" t="e">
        <f ca="1">X43-'[5]Gas Average Basis'!W43</f>
        <v>#NAME?</v>
      </c>
      <c r="Z43" s="62" t="e">
        <f ca="1">IF(Z$22,AveragePrices($F$21,Z$23,Z$24,$AJ43:$AJ43),AveragePrices($F$15,Z$23,Z$24,$AL43:$AL43))</f>
        <v>#NAME?</v>
      </c>
      <c r="AA43" s="129" t="e">
        <f ca="1">Z43-'[5]Gas Average Basis'!Y43</f>
        <v>#NAME?</v>
      </c>
      <c r="AB43" s="62" t="e">
        <f ca="1">IF(AB$22,AveragePrices($F$21,AB$23,AB$24,$AJ43:$AJ43),AveragePrices($F$15,AB$23,AB$24,$AL43:$AL43))</f>
        <v>#NAME?</v>
      </c>
      <c r="AC43" s="129" t="e">
        <f ca="1">AB43-'[5]Gas Average Basis'!AB43</f>
        <v>#NAME?</v>
      </c>
      <c r="AD43" s="62" t="e">
        <f ca="1">IF(AD$22,AveragePrices($F$21,AD$23,AD$24,$AJ43:$AJ43),AveragePrices($F$15,AD$23,AD$24,$AL43:$AL43))</f>
        <v>#NAME?</v>
      </c>
      <c r="AE43" s="129" t="e">
        <f ca="1">AD43-'[5]Gas Average Basis'!AC43</f>
        <v>#NAME?</v>
      </c>
      <c r="AF43" s="62" t="e">
        <f ca="1">IF(AF$22,AveragePrices($F$21,AF$23,AF$24,$AJ43:$AJ43),AveragePrices($F$15,AF$23,AF$24,$AL43:$AL43))</f>
        <v>#NAME?</v>
      </c>
      <c r="AG43" s="129" t="e">
        <f ca="1">AF43-'[5]Gas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AH43-'[5]Gas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1.94</v>
      </c>
      <c r="K49" s="80">
        <f>LOOKUP($K$15,CurveFetch!$D$8:$D$1000,CurveFetch!$E$8:$E$1000)</f>
        <v>1.99</v>
      </c>
      <c r="L49" s="62">
        <f>LOOKUP($K$15+1,CurveFetch!D$8:D$1000,CurveFetch!E$8:E$1000)</f>
        <v>1.9450000000000001</v>
      </c>
      <c r="M49" s="62"/>
      <c r="N49" s="129">
        <f>L49-'[5]Gas Average Basis'!L49</f>
        <v>-4.4999999999999929E-2</v>
      </c>
      <c r="O49" s="62">
        <f>LOOKUP($K$15+2,CurveFetch!$D$8:$D$1000,CurveFetch!$E$8:$E$1000)</f>
        <v>1.94</v>
      </c>
      <c r="P49" s="62"/>
      <c r="Q49" s="129">
        <f>O49-'[5]Gas Average Basis'!O49</f>
        <v>2.0000000000000018E-2</v>
      </c>
      <c r="R49" s="62" t="e">
        <f ca="1">IF(R$22,AveragePrices($F$21,R$23,R$24,$AJ49:$AJ49),AveragePrices($F$15,R$23,R$24,$AL49:$AL49))</f>
        <v>#NAME?</v>
      </c>
      <c r="S49" s="129" t="e">
        <f ca="1">R49-'[5]Gas Average Basis'!R49</f>
        <v>#NAME?</v>
      </c>
      <c r="T49" s="62" t="e">
        <f ca="1">IF(T$22,AveragePrices($F$21,T$23,T$24,$AJ49:$AJ49),AveragePrices($F$15,T$23,T$24,$AL49:$AL49))</f>
        <v>#NAME?</v>
      </c>
      <c r="U49" s="130"/>
      <c r="V49" s="62" t="e">
        <f ca="1">IF(V$22,AveragePrices($F$21,V$23,V$24,$AJ49:$AJ49),AveragePrices($F$15,V$23,V$24,$AL49:$AL49))</f>
        <v>#NAME?</v>
      </c>
      <c r="W49" s="129" t="e">
        <f ca="1">V49-'[5]Gas Average Basis'!V49</f>
        <v>#NAME?</v>
      </c>
      <c r="X49" s="62" t="e">
        <f ca="1">IF(X$22,AveragePrices($F$21,X$23,X$24,$AJ49:$AJ49),AveragePrices($F$15,X$23,X$24,$AL49:$AL49))</f>
        <v>#NAME?</v>
      </c>
      <c r="Y49" s="129"/>
      <c r="Z49" s="62" t="e">
        <f ca="1">IF(Z$22,AveragePrices($F$21,Z$23,Z$24,$AJ49:$AJ49),AveragePrices($F$15,Z$23,Z$24,$AL49:$AL49))</f>
        <v>#NAME?</v>
      </c>
      <c r="AA49" s="129"/>
      <c r="AB49" s="62" t="e">
        <f ca="1">IF(AB$22,AveragePrices($F$21,AB$23,AB$24,$AJ49:$AJ49),AveragePrices($F$15,AB$23,AB$24,$AL49:$AL49))</f>
        <v>#NAME?</v>
      </c>
      <c r="AC49" s="129" t="e">
        <f ca="1">AB49-'[5]Gas Average Basis'!AB49</f>
        <v>#NAME?</v>
      </c>
      <c r="AD49" s="62" t="e">
        <f ca="1">IF(AD$22,AveragePrices($F$21,AD$23,AD$24,$AJ49:$AJ49),AveragePrices($F$15,AD$23,AD$24,$AL49:$AL49))</f>
        <v>#NAME?</v>
      </c>
      <c r="AE49" s="129"/>
      <c r="AF49" s="62" t="e">
        <f ca="1">IF(AF$22,AveragePrices($F$21,AF$23,AF$24,$AJ49:$AJ49),AveragePrices($F$15,AF$23,AF$24,$AL49:$AL49))</f>
        <v>#NAME?</v>
      </c>
      <c r="AG49" s="129"/>
      <c r="AH49" s="62" t="e">
        <f ca="1">IF(AH$22,AveragePrices($F$21,AH$23,AH$24,$AJ49:$AJ49),AveragePrices($F$15,AH$23,AH$24,$AL49:$AL49))</f>
        <v>#NAME?</v>
      </c>
      <c r="AI49" s="92" t="e">
        <f ca="1">AH49-'[5]Gas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139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83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37158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85</v>
      </c>
      <c r="L57" s="95" t="s">
        <v>87</v>
      </c>
      <c r="M57" s="95" t="s">
        <v>87</v>
      </c>
      <c r="N57" s="83" t="s">
        <v>89</v>
      </c>
      <c r="O57" s="95" t="s">
        <v>134</v>
      </c>
      <c r="P57" s="95" t="s">
        <v>134</v>
      </c>
      <c r="Q57" s="83" t="s">
        <v>89</v>
      </c>
      <c r="R57" s="95" t="s">
        <v>3</v>
      </c>
      <c r="S57" s="83" t="s">
        <v>89</v>
      </c>
      <c r="T57" s="95" t="s">
        <v>135</v>
      </c>
      <c r="U57" s="83" t="s">
        <v>89</v>
      </c>
      <c r="V57" s="95" t="s">
        <v>125</v>
      </c>
      <c r="W57" s="83" t="s">
        <v>89</v>
      </c>
      <c r="X57" s="95" t="s">
        <v>136</v>
      </c>
      <c r="Y57" s="83" t="s">
        <v>89</v>
      </c>
      <c r="Z57" s="95" t="s">
        <v>137</v>
      </c>
      <c r="AA57" s="83" t="s">
        <v>89</v>
      </c>
      <c r="AB57" s="95" t="s">
        <v>94</v>
      </c>
      <c r="AC57" s="83" t="s">
        <v>89</v>
      </c>
      <c r="AD57" s="95" t="s">
        <v>138</v>
      </c>
      <c r="AE57" s="83" t="s">
        <v>89</v>
      </c>
      <c r="AF57" s="95" t="s">
        <v>135</v>
      </c>
      <c r="AG57" s="83" t="s">
        <v>89</v>
      </c>
      <c r="AH57" s="95" t="s">
        <v>127</v>
      </c>
      <c r="AI57" s="83" t="s">
        <v>89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86</v>
      </c>
      <c r="L58" s="97" t="s">
        <v>133</v>
      </c>
      <c r="M58" s="97" t="s">
        <v>84</v>
      </c>
      <c r="N58" s="84"/>
      <c r="O58" s="97" t="s">
        <v>133</v>
      </c>
      <c r="P58" s="97" t="s">
        <v>84</v>
      </c>
      <c r="Q58" s="84"/>
      <c r="R58" s="97">
        <f>R$25</f>
        <v>37165</v>
      </c>
      <c r="S58" s="84"/>
      <c r="T58" s="121">
        <v>2001</v>
      </c>
      <c r="U58" s="84"/>
      <c r="V58" s="97" t="s">
        <v>88</v>
      </c>
      <c r="W58" s="84"/>
      <c r="X58" s="121">
        <v>2002</v>
      </c>
      <c r="Y58" s="84"/>
      <c r="Z58" s="121">
        <v>2002</v>
      </c>
      <c r="AA58" s="84"/>
      <c r="AB58" s="97" t="s">
        <v>95</v>
      </c>
      <c r="AC58" s="84"/>
      <c r="AD58" s="121">
        <v>2002</v>
      </c>
      <c r="AE58" s="84"/>
      <c r="AF58" s="121">
        <v>2002</v>
      </c>
      <c r="AG58" s="84"/>
      <c r="AH58" s="97" t="s">
        <v>126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150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1.7649999999999999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152</v>
      </c>
      <c r="D61" s="70"/>
      <c r="E61" s="73" t="s">
        <v>107</v>
      </c>
      <c r="F61" s="73" t="s">
        <v>107</v>
      </c>
      <c r="G61" s="73"/>
      <c r="H61" s="73"/>
      <c r="I61" s="73"/>
      <c r="J61" s="70"/>
      <c r="K61" s="80">
        <f>LOOKUP($K$15,CurveFetch!$D$8:$D$1000,CurveFetch!$Q$8:$Q$1000)</f>
        <v>1.7949999999999999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154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1.4750000000000001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157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1.845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9:AI59"/>
    <mergeCell ref="C38:AI38"/>
    <mergeCell ref="C48:AI48"/>
    <mergeCell ref="C9:AI9"/>
    <mergeCell ref="C10:AI10"/>
    <mergeCell ref="C13:AI13"/>
    <mergeCell ref="C32:AI32"/>
    <mergeCell ref="C56:AI56"/>
    <mergeCell ref="C55:AI55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10" activePane="bottomRight" state="frozen"/>
      <selection pane="topRight" activeCell="E1" sqref="E1"/>
      <selection pane="bottomLeft" activeCell="A8" sqref="A8"/>
      <selection pane="bottomRight" activeCell="E33" sqref="E3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37159</v>
      </c>
      <c r="F2" s="6">
        <f t="shared" ref="F2:AE2" si="1">E2</f>
        <v>37159</v>
      </c>
      <c r="G2" s="6">
        <f t="shared" si="1"/>
        <v>37159</v>
      </c>
      <c r="H2" s="6">
        <f t="shared" si="1"/>
        <v>37159</v>
      </c>
      <c r="I2" s="6">
        <f t="shared" si="1"/>
        <v>37159</v>
      </c>
      <c r="J2" s="6">
        <f t="shared" si="1"/>
        <v>37159</v>
      </c>
      <c r="K2" s="6">
        <f t="shared" si="1"/>
        <v>37159</v>
      </c>
      <c r="L2" s="6">
        <f t="shared" si="1"/>
        <v>37159</v>
      </c>
      <c r="M2" s="6">
        <f t="shared" si="1"/>
        <v>37159</v>
      </c>
      <c r="N2" s="6">
        <f t="shared" si="1"/>
        <v>37159</v>
      </c>
      <c r="O2" s="6">
        <f t="shared" si="1"/>
        <v>37159</v>
      </c>
      <c r="P2" s="6">
        <f t="shared" si="1"/>
        <v>37159</v>
      </c>
      <c r="Q2" s="6">
        <f t="shared" si="1"/>
        <v>37159</v>
      </c>
      <c r="R2" s="6">
        <f t="shared" si="1"/>
        <v>37159</v>
      </c>
      <c r="S2" s="6">
        <f t="shared" si="1"/>
        <v>37159</v>
      </c>
      <c r="T2" s="6">
        <f t="shared" si="1"/>
        <v>37159</v>
      </c>
      <c r="U2" s="6">
        <f t="shared" si="1"/>
        <v>37159</v>
      </c>
      <c r="V2" s="6">
        <f t="shared" si="1"/>
        <v>37159</v>
      </c>
      <c r="W2" s="6">
        <f t="shared" si="1"/>
        <v>37159</v>
      </c>
      <c r="X2" s="6">
        <f t="shared" si="1"/>
        <v>37159</v>
      </c>
      <c r="Y2" s="6">
        <f t="shared" si="1"/>
        <v>37159</v>
      </c>
      <c r="Z2" s="6">
        <f t="shared" si="1"/>
        <v>37159</v>
      </c>
      <c r="AA2" s="6">
        <f t="shared" si="1"/>
        <v>37159</v>
      </c>
      <c r="AB2" s="25">
        <f t="shared" si="1"/>
        <v>37159</v>
      </c>
      <c r="AC2" s="25">
        <f t="shared" si="1"/>
        <v>37159</v>
      </c>
      <c r="AD2" s="25">
        <f t="shared" si="1"/>
        <v>37159</v>
      </c>
      <c r="AE2" s="25">
        <f t="shared" si="1"/>
        <v>37159</v>
      </c>
      <c r="AF2" s="25">
        <f>AE2</f>
        <v>37159</v>
      </c>
      <c r="AG2" s="25">
        <f>AE2</f>
        <v>37159</v>
      </c>
      <c r="AH2" s="25">
        <f>AF2</f>
        <v>37159</v>
      </c>
      <c r="AI2" s="25">
        <f>AH2</f>
        <v>37159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105</v>
      </c>
      <c r="K4" s="108" t="s">
        <v>47</v>
      </c>
      <c r="L4" s="109" t="s">
        <v>91</v>
      </c>
      <c r="M4" s="21" t="s">
        <v>106</v>
      </c>
      <c r="N4" s="110" t="s">
        <v>110</v>
      </c>
      <c r="O4" s="107" t="s">
        <v>104</v>
      </c>
      <c r="P4" s="107" t="s">
        <v>0</v>
      </c>
      <c r="Q4" s="7" t="s">
        <v>107</v>
      </c>
      <c r="R4" s="7" t="s">
        <v>109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98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97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92</v>
      </c>
      <c r="AG7" s="27" t="s">
        <v>93</v>
      </c>
      <c r="AH7" s="27" t="s">
        <v>96</v>
      </c>
      <c r="AI7" s="27" t="s">
        <v>99</v>
      </c>
    </row>
    <row r="8" spans="1:35" x14ac:dyDescent="0.2">
      <c r="A8" s="1"/>
      <c r="B8" s="1"/>
      <c r="D8" s="9">
        <v>37135</v>
      </c>
      <c r="E8" s="10">
        <v>2.15</v>
      </c>
      <c r="F8" s="10">
        <v>2.2650000000000001</v>
      </c>
      <c r="G8" s="10">
        <v>2.0950000000000002</v>
      </c>
      <c r="H8" s="10">
        <v>2.1549999999999998</v>
      </c>
      <c r="I8" s="10">
        <v>1.81</v>
      </c>
      <c r="J8" s="10">
        <v>1.9650000000000001</v>
      </c>
      <c r="K8" s="10">
        <v>1.91</v>
      </c>
      <c r="L8" s="10">
        <v>1.98</v>
      </c>
      <c r="M8" s="10">
        <v>1.925</v>
      </c>
      <c r="N8" s="10">
        <v>2.2863321000000001</v>
      </c>
      <c r="O8" s="10">
        <v>1.75</v>
      </c>
      <c r="P8" s="10">
        <v>2.0150000000000001</v>
      </c>
      <c r="Q8" s="10">
        <v>2.5499999999999998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37136</v>
      </c>
      <c r="E9" s="10">
        <v>2.15</v>
      </c>
      <c r="F9" s="10">
        <v>2.2650000000000001</v>
      </c>
      <c r="G9" s="10">
        <v>2.0950000000000002</v>
      </c>
      <c r="H9" s="10">
        <v>2.1549999999999998</v>
      </c>
      <c r="I9" s="10">
        <v>1.81</v>
      </c>
      <c r="J9" s="10">
        <v>1.9650000000000001</v>
      </c>
      <c r="K9" s="10">
        <v>1.91</v>
      </c>
      <c r="L9" s="10">
        <v>1.98</v>
      </c>
      <c r="M9" s="10">
        <v>1.925</v>
      </c>
      <c r="N9" s="10">
        <v>2.2863321000000001</v>
      </c>
      <c r="O9" s="10">
        <v>1.75</v>
      </c>
      <c r="P9" s="10">
        <v>2.0150000000000001</v>
      </c>
      <c r="Q9" s="10">
        <v>2.1150000000000002</v>
      </c>
      <c r="R9" s="10">
        <v>2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37137</v>
      </c>
      <c r="E10" s="10">
        <v>2.15</v>
      </c>
      <c r="F10" s="10">
        <v>2.2650000000000001</v>
      </c>
      <c r="G10" s="10">
        <v>2.0950000000000002</v>
      </c>
      <c r="H10" s="10">
        <v>2.1549999999999998</v>
      </c>
      <c r="I10" s="10">
        <v>1.81</v>
      </c>
      <c r="J10" s="10">
        <v>1.9650000000000001</v>
      </c>
      <c r="K10" s="10">
        <v>1.91</v>
      </c>
      <c r="L10" s="10">
        <v>1.98</v>
      </c>
      <c r="M10" s="10">
        <v>1.925</v>
      </c>
      <c r="N10" s="10">
        <v>2.2863321000000001</v>
      </c>
      <c r="O10" s="10">
        <v>1.75</v>
      </c>
      <c r="P10" s="10">
        <v>2.0150000000000001</v>
      </c>
      <c r="Q10" s="10">
        <v>2.1150000000000002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37138</v>
      </c>
      <c r="E11" s="10">
        <v>2.15</v>
      </c>
      <c r="F11" s="10">
        <v>2.2650000000000001</v>
      </c>
      <c r="G11" s="10">
        <v>2.0950000000000002</v>
      </c>
      <c r="H11" s="10">
        <v>2.1549999999999998</v>
      </c>
      <c r="I11" s="10">
        <v>1.81</v>
      </c>
      <c r="J11" s="10">
        <v>1.9650000000000001</v>
      </c>
      <c r="K11" s="10">
        <v>1.91</v>
      </c>
      <c r="L11" s="10">
        <v>1.98</v>
      </c>
      <c r="M11" s="10">
        <v>1.925</v>
      </c>
      <c r="N11" s="10">
        <v>1.58</v>
      </c>
      <c r="O11" s="10">
        <v>1.75</v>
      </c>
      <c r="P11" s="10">
        <v>2.0150000000000001</v>
      </c>
      <c r="Q11" s="10">
        <v>2.1150000000000002</v>
      </c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37139</v>
      </c>
      <c r="E12" s="10">
        <v>2.2000000000000002</v>
      </c>
      <c r="F12" s="10">
        <v>2.3450000000000002</v>
      </c>
      <c r="G12" s="10">
        <v>2.0150000000000001</v>
      </c>
      <c r="H12" s="10">
        <v>2.2149999999999999</v>
      </c>
      <c r="I12" s="10">
        <v>1.83</v>
      </c>
      <c r="J12" s="10">
        <v>1.85</v>
      </c>
      <c r="K12" s="10">
        <v>1.9450000000000001</v>
      </c>
      <c r="L12" s="10">
        <v>2.06</v>
      </c>
      <c r="M12" s="10">
        <v>1.635</v>
      </c>
      <c r="N12" s="10">
        <v>1.1039000000000001</v>
      </c>
      <c r="O12" s="10">
        <v>1.73</v>
      </c>
      <c r="P12" s="10">
        <v>2.0750000000000002</v>
      </c>
      <c r="Q12" s="10">
        <v>2.12</v>
      </c>
      <c r="R12" s="10">
        <v>2.06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37140</v>
      </c>
      <c r="E13" s="10">
        <v>2.335</v>
      </c>
      <c r="F13" s="10">
        <v>2.41</v>
      </c>
      <c r="G13" s="10">
        <v>2.085</v>
      </c>
      <c r="H13" s="10">
        <v>2.3250000000000002</v>
      </c>
      <c r="I13" s="10">
        <v>1.8049999999999999</v>
      </c>
      <c r="J13" s="10">
        <v>1.87</v>
      </c>
      <c r="K13" s="10">
        <v>2.0449999999999999</v>
      </c>
      <c r="L13" s="10">
        <v>2.1549999999999998</v>
      </c>
      <c r="M13" s="10">
        <v>1.7450000000000001</v>
      </c>
      <c r="N13" s="10">
        <v>1.7922</v>
      </c>
      <c r="O13" s="10">
        <v>1.7949999999999999</v>
      </c>
      <c r="P13" s="10">
        <v>2.1850000000000001</v>
      </c>
      <c r="Q13" s="10">
        <v>2.29</v>
      </c>
      <c r="R13" s="10">
        <v>2.15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37141</v>
      </c>
      <c r="E14" s="10">
        <v>2.4</v>
      </c>
      <c r="F14" s="10">
        <v>2.4449999999999998</v>
      </c>
      <c r="G14" s="10">
        <v>2.2149999999999999</v>
      </c>
      <c r="H14" s="10">
        <v>2.3849999999999998</v>
      </c>
      <c r="I14" s="10">
        <v>1.94</v>
      </c>
      <c r="J14" s="10">
        <v>2.0150000000000001</v>
      </c>
      <c r="K14" s="10">
        <v>2.1349999999999998</v>
      </c>
      <c r="L14" s="10">
        <v>2.2200000000000002</v>
      </c>
      <c r="M14" s="10">
        <v>1.93</v>
      </c>
      <c r="N14" s="10">
        <v>1.8757000000000001</v>
      </c>
      <c r="O14" s="10">
        <v>1.9450000000000001</v>
      </c>
      <c r="P14" s="10">
        <v>2.2450000000000001</v>
      </c>
      <c r="Q14" s="10">
        <v>2.3149999999999999</v>
      </c>
      <c r="R14" s="10">
        <v>2.2000000000000002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37142</v>
      </c>
      <c r="E15" s="10">
        <v>2.3450000000000002</v>
      </c>
      <c r="F15" s="10">
        <v>2.36</v>
      </c>
      <c r="G15" s="10">
        <v>2.09</v>
      </c>
      <c r="H15" s="10">
        <v>2.2000000000000002</v>
      </c>
      <c r="I15" s="10">
        <v>1.845</v>
      </c>
      <c r="J15" s="10">
        <v>1.905</v>
      </c>
      <c r="K15" s="10">
        <v>1.9450000000000001</v>
      </c>
      <c r="L15" s="10">
        <v>2.125</v>
      </c>
      <c r="M15" s="10">
        <v>1.7849999999999999</v>
      </c>
      <c r="N15" s="10">
        <v>1.637</v>
      </c>
      <c r="O15" s="10">
        <v>1.8</v>
      </c>
      <c r="P15" s="10">
        <v>2.165</v>
      </c>
      <c r="Q15" s="10">
        <v>2.1749999999999998</v>
      </c>
      <c r="R15" s="10">
        <v>2.085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37143</v>
      </c>
      <c r="E16" s="10">
        <v>2.3450000000000002</v>
      </c>
      <c r="F16" s="10">
        <v>2.36</v>
      </c>
      <c r="G16" s="10">
        <v>2.09</v>
      </c>
      <c r="H16" s="10">
        <v>2.2000000000000002</v>
      </c>
      <c r="I16" s="10">
        <v>1.845</v>
      </c>
      <c r="J16" s="10">
        <v>1.905</v>
      </c>
      <c r="K16" s="10">
        <v>1.9450000000000001</v>
      </c>
      <c r="L16" s="10">
        <v>2.125</v>
      </c>
      <c r="M16" s="10">
        <v>1.7849999999999999</v>
      </c>
      <c r="N16" s="10">
        <v>1.637</v>
      </c>
      <c r="O16" s="10">
        <v>1.8</v>
      </c>
      <c r="P16" s="10">
        <v>2.165</v>
      </c>
      <c r="Q16" s="10">
        <v>2.1749999999999998</v>
      </c>
      <c r="R16" s="10">
        <v>2.085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37144</v>
      </c>
      <c r="E17" s="10">
        <v>2.3450000000000002</v>
      </c>
      <c r="F17" s="10">
        <v>2.36</v>
      </c>
      <c r="G17" s="10">
        <v>2.09</v>
      </c>
      <c r="H17" s="10">
        <v>2.2000000000000002</v>
      </c>
      <c r="I17" s="10">
        <v>1.845</v>
      </c>
      <c r="J17" s="10">
        <v>1.905</v>
      </c>
      <c r="K17" s="10">
        <v>1.9450000000000001</v>
      </c>
      <c r="L17" s="10">
        <v>2.125</v>
      </c>
      <c r="M17" s="10">
        <v>1.7849999999999999</v>
      </c>
      <c r="N17" s="10">
        <v>1.637</v>
      </c>
      <c r="O17" s="10">
        <v>1.8</v>
      </c>
      <c r="P17" s="10">
        <v>2.165</v>
      </c>
      <c r="Q17" s="10">
        <v>2.1749999999999998</v>
      </c>
      <c r="R17" s="10">
        <v>2.085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37145</v>
      </c>
      <c r="E18" s="10">
        <v>2.3849999999999998</v>
      </c>
      <c r="F18" s="10">
        <v>2.2400000000000002</v>
      </c>
      <c r="G18" s="10">
        <v>2.145</v>
      </c>
      <c r="H18" s="10">
        <v>2.3250000000000002</v>
      </c>
      <c r="I18" s="10">
        <v>1.95</v>
      </c>
      <c r="J18" s="10">
        <v>2.0499999999999998</v>
      </c>
      <c r="K18" s="10">
        <v>2.1</v>
      </c>
      <c r="L18" s="10">
        <v>2.2050000000000001</v>
      </c>
      <c r="M18" s="10">
        <v>1.94</v>
      </c>
      <c r="N18" s="10">
        <v>1.931</v>
      </c>
      <c r="O18" s="10">
        <v>2.04</v>
      </c>
      <c r="P18" s="10">
        <v>2.25</v>
      </c>
      <c r="Q18" s="10">
        <v>2.2400000000000002</v>
      </c>
      <c r="R18" s="10">
        <v>2.19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37146</v>
      </c>
      <c r="E19" s="10">
        <v>2.4700000000000002</v>
      </c>
      <c r="F19" s="10">
        <v>2.2999999999999998</v>
      </c>
      <c r="G19" s="10">
        <v>2.125</v>
      </c>
      <c r="H19" s="10">
        <v>2.29</v>
      </c>
      <c r="I19" s="10">
        <v>1.95</v>
      </c>
      <c r="J19" s="10">
        <v>2.1549999999999998</v>
      </c>
      <c r="K19" s="10">
        <v>2.04</v>
      </c>
      <c r="L19" s="10">
        <v>2.2050000000000001</v>
      </c>
      <c r="M19" s="10">
        <v>2.0299999999999998</v>
      </c>
      <c r="N19" s="10">
        <v>2.052</v>
      </c>
      <c r="O19" s="10">
        <v>1.98</v>
      </c>
      <c r="P19" s="10">
        <v>2.2799999999999998</v>
      </c>
      <c r="Q19" s="10">
        <v>2.0249999999999999</v>
      </c>
      <c r="R19" s="10">
        <v>2.2200000000000002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37147</v>
      </c>
      <c r="E20" s="10">
        <v>2.4449999999999998</v>
      </c>
      <c r="F20" s="10">
        <v>2.2749999999999999</v>
      </c>
      <c r="G20" s="10">
        <v>2.145</v>
      </c>
      <c r="H20" s="10">
        <v>2.3250000000000002</v>
      </c>
      <c r="I20" s="10">
        <v>2.0350000000000001</v>
      </c>
      <c r="J20" s="10">
        <v>2.08</v>
      </c>
      <c r="K20" s="10">
        <v>2.09</v>
      </c>
      <c r="L20" s="10">
        <v>2.27</v>
      </c>
      <c r="M20" s="10">
        <v>2.0350000000000001</v>
      </c>
      <c r="N20" s="10">
        <v>1.8962000000000001</v>
      </c>
      <c r="O20" s="10">
        <v>2.0550000000000002</v>
      </c>
      <c r="P20" s="10">
        <v>2.335</v>
      </c>
      <c r="Q20" s="10">
        <v>2.19</v>
      </c>
      <c r="R20" s="10">
        <v>2.25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37148</v>
      </c>
      <c r="E21" s="10">
        <v>2.39</v>
      </c>
      <c r="F21" s="10">
        <v>2.355</v>
      </c>
      <c r="G21" s="10">
        <v>2.0099999999999998</v>
      </c>
      <c r="H21" s="10">
        <v>2.27</v>
      </c>
      <c r="I21" s="10">
        <v>1.905</v>
      </c>
      <c r="J21" s="10">
        <v>1.91</v>
      </c>
      <c r="K21" s="10">
        <v>1.9850000000000001</v>
      </c>
      <c r="L21" s="10">
        <v>2.21</v>
      </c>
      <c r="M21" s="10">
        <v>1.845</v>
      </c>
      <c r="N21" s="10">
        <v>1.6970000000000001</v>
      </c>
      <c r="O21" s="10">
        <v>1.89</v>
      </c>
      <c r="P21" s="10">
        <v>2.2349999999999999</v>
      </c>
      <c r="Q21" s="10">
        <v>2.13</v>
      </c>
      <c r="R21" s="10">
        <v>2.165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37149</v>
      </c>
      <c r="E22" s="10">
        <v>2.4049999999999998</v>
      </c>
      <c r="F22" s="10">
        <v>2.13</v>
      </c>
      <c r="G22" s="10">
        <v>1.97</v>
      </c>
      <c r="H22" s="10">
        <v>2.2200000000000002</v>
      </c>
      <c r="I22" s="10">
        <v>1.84</v>
      </c>
      <c r="J22" s="10">
        <v>1.89</v>
      </c>
      <c r="K22" s="10">
        <v>1.9550000000000001</v>
      </c>
      <c r="L22" s="10">
        <v>2.19</v>
      </c>
      <c r="M22" s="10">
        <v>1.7749999999999999</v>
      </c>
      <c r="N22" s="10">
        <v>1.7956000000000001</v>
      </c>
      <c r="O22" s="10">
        <v>1.825</v>
      </c>
      <c r="P22" s="10">
        <v>2.23</v>
      </c>
      <c r="Q22" s="10">
        <v>2.11</v>
      </c>
      <c r="R22" s="10">
        <v>2.145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37150</v>
      </c>
      <c r="E23" s="10">
        <v>2.4049999999999998</v>
      </c>
      <c r="F23" s="10">
        <v>2.11</v>
      </c>
      <c r="G23" s="10">
        <v>1.97</v>
      </c>
      <c r="H23" s="10">
        <v>2.2200000000000002</v>
      </c>
      <c r="I23" s="10">
        <v>1.84</v>
      </c>
      <c r="J23" s="10">
        <v>1.89</v>
      </c>
      <c r="K23" s="10">
        <v>1.9550000000000001</v>
      </c>
      <c r="L23" s="10">
        <v>2.19</v>
      </c>
      <c r="M23" s="10">
        <v>1.7749999999999999</v>
      </c>
      <c r="N23" s="10">
        <v>1.7956000000000001</v>
      </c>
      <c r="O23" s="10">
        <v>1.825</v>
      </c>
      <c r="P23" s="10">
        <v>2.23</v>
      </c>
      <c r="Q23" s="10">
        <v>2.11</v>
      </c>
      <c r="R23" s="10">
        <v>2.145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37151</v>
      </c>
      <c r="E24" s="10">
        <v>2.4049999999999998</v>
      </c>
      <c r="F24" s="10">
        <v>2.11</v>
      </c>
      <c r="G24" s="10">
        <v>1.97</v>
      </c>
      <c r="H24" s="10">
        <v>2.2200000000000002</v>
      </c>
      <c r="I24" s="10">
        <v>1.84</v>
      </c>
      <c r="J24" s="10">
        <v>1.89</v>
      </c>
      <c r="K24" s="10">
        <v>1.9550000000000001</v>
      </c>
      <c r="L24" s="10">
        <v>2.19</v>
      </c>
      <c r="M24" s="10">
        <v>1.7749999999999999</v>
      </c>
      <c r="N24" s="10">
        <v>1.7956000000000001</v>
      </c>
      <c r="O24" s="10">
        <v>1.825</v>
      </c>
      <c r="P24" s="10">
        <v>2.23</v>
      </c>
      <c r="Q24" s="10">
        <v>2.11</v>
      </c>
      <c r="R24" s="10">
        <v>2.145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37152</v>
      </c>
      <c r="E25" s="10">
        <v>2.3450000000000002</v>
      </c>
      <c r="F25" s="10">
        <v>2.2050000000000001</v>
      </c>
      <c r="G25" s="10">
        <v>2.0150000000000001</v>
      </c>
      <c r="H25" s="10">
        <v>2.31</v>
      </c>
      <c r="I25" s="10">
        <v>1.85</v>
      </c>
      <c r="J25" s="10">
        <v>1.92</v>
      </c>
      <c r="K25" s="10">
        <v>1.9650000000000001</v>
      </c>
      <c r="L25" s="10">
        <v>2.19</v>
      </c>
      <c r="M25" s="10">
        <v>1.85</v>
      </c>
      <c r="N25" s="10">
        <v>1.8124</v>
      </c>
      <c r="O25" s="10">
        <v>1.86</v>
      </c>
      <c r="P25" s="10">
        <v>2.2000000000000002</v>
      </c>
      <c r="Q25" s="10">
        <v>2.1850000000000001</v>
      </c>
      <c r="R25" s="10">
        <v>2.16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37153</v>
      </c>
      <c r="E26" s="10">
        <v>2.1800000000000002</v>
      </c>
      <c r="F26" s="10">
        <v>2.1850000000000001</v>
      </c>
      <c r="G26" s="10">
        <v>1.9650000000000001</v>
      </c>
      <c r="H26" s="10">
        <v>2.16</v>
      </c>
      <c r="I26" s="10">
        <v>1.78</v>
      </c>
      <c r="J26" s="10">
        <v>1.83</v>
      </c>
      <c r="K26" s="10">
        <v>1.88</v>
      </c>
      <c r="L26" s="10">
        <v>2.06</v>
      </c>
      <c r="M26" s="10">
        <v>1.7649999999999999</v>
      </c>
      <c r="N26" s="10">
        <v>1.6930000000000001</v>
      </c>
      <c r="O26" s="10">
        <v>1.74</v>
      </c>
      <c r="P26" s="10">
        <v>2.08</v>
      </c>
      <c r="Q26" s="10">
        <v>2.145</v>
      </c>
      <c r="R26" s="10">
        <v>2.0350000000000001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37154</v>
      </c>
      <c r="E27" s="10">
        <v>2.125</v>
      </c>
      <c r="F27" s="10">
        <v>2.2850000000000001</v>
      </c>
      <c r="G27" s="10">
        <v>1.905</v>
      </c>
      <c r="H27" s="10">
        <v>2.0499999999999998</v>
      </c>
      <c r="I27" s="10">
        <v>1.655</v>
      </c>
      <c r="J27" s="10">
        <v>1.7350000000000001</v>
      </c>
      <c r="K27" s="10">
        <v>1.72</v>
      </c>
      <c r="L27" s="10">
        <v>2</v>
      </c>
      <c r="M27" s="10">
        <v>1.66</v>
      </c>
      <c r="N27" s="10">
        <v>1.5987</v>
      </c>
      <c r="O27" s="10">
        <v>1.665</v>
      </c>
      <c r="P27" s="10">
        <v>2.0299999999999998</v>
      </c>
      <c r="Q27" s="10">
        <v>2.0649999999999999</v>
      </c>
      <c r="R27" s="10">
        <v>1.9550000000000001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37155</v>
      </c>
      <c r="E28" s="10">
        <v>2.0699999999999998</v>
      </c>
      <c r="F28" s="10">
        <v>2.1549999999999998</v>
      </c>
      <c r="G28" s="10">
        <v>1.835</v>
      </c>
      <c r="H28" s="10">
        <v>1.94</v>
      </c>
      <c r="I28" s="10">
        <v>1.45</v>
      </c>
      <c r="J28" s="10">
        <v>1.55</v>
      </c>
      <c r="K28" s="10">
        <v>1.55</v>
      </c>
      <c r="L28" s="10">
        <v>1.925</v>
      </c>
      <c r="M28" s="10">
        <v>1.48</v>
      </c>
      <c r="N28" s="10">
        <v>1.548</v>
      </c>
      <c r="O28" s="10">
        <v>1.4350000000000001</v>
      </c>
      <c r="P28" s="10">
        <v>1.94</v>
      </c>
      <c r="Q28" s="10">
        <v>2.0049999999999999</v>
      </c>
      <c r="R28" s="10">
        <v>1.875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37156</v>
      </c>
      <c r="E29" s="10">
        <v>2.04</v>
      </c>
      <c r="F29" s="10">
        <v>2.0750000000000002</v>
      </c>
      <c r="G29" s="10">
        <v>1.4750000000000001</v>
      </c>
      <c r="H29" s="10">
        <v>1.79</v>
      </c>
      <c r="I29" s="10">
        <v>1.18</v>
      </c>
      <c r="J29" s="10">
        <v>1.2949999999999999</v>
      </c>
      <c r="K29" s="10">
        <v>1.2549999999999999</v>
      </c>
      <c r="L29" s="10">
        <v>1.82</v>
      </c>
      <c r="M29" s="10">
        <v>1.26</v>
      </c>
      <c r="N29" s="10">
        <v>1.3342000000000001</v>
      </c>
      <c r="O29" s="10">
        <v>1.105</v>
      </c>
      <c r="P29" s="10">
        <v>1.865</v>
      </c>
      <c r="Q29" s="10">
        <v>1.67</v>
      </c>
      <c r="R29" s="10">
        <v>1.73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37157</v>
      </c>
      <c r="E30" s="10">
        <v>2.04</v>
      </c>
      <c r="F30" s="10">
        <v>1.7649999999999999</v>
      </c>
      <c r="G30" s="10">
        <v>1.4750000000000001</v>
      </c>
      <c r="H30" s="10">
        <v>1.79</v>
      </c>
      <c r="I30" s="10">
        <v>1.18</v>
      </c>
      <c r="J30" s="10">
        <v>1.2949999999999999</v>
      </c>
      <c r="K30" s="10">
        <v>1.2549999999999999</v>
      </c>
      <c r="L30" s="10">
        <v>1.82</v>
      </c>
      <c r="M30" s="10">
        <v>1.26</v>
      </c>
      <c r="N30" s="10">
        <v>1.3342000000000001</v>
      </c>
      <c r="O30" s="10">
        <v>1.105</v>
      </c>
      <c r="P30" s="10">
        <v>1.865</v>
      </c>
      <c r="Q30" s="10">
        <v>1.67</v>
      </c>
      <c r="R30" s="10">
        <v>1.73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37158</v>
      </c>
      <c r="E31" s="10">
        <v>2.04</v>
      </c>
      <c r="F31" s="10">
        <v>1.7649999999999999</v>
      </c>
      <c r="G31" s="10">
        <v>1.4750000000000001</v>
      </c>
      <c r="H31" s="10">
        <v>1.79</v>
      </c>
      <c r="I31" s="10">
        <v>1.18</v>
      </c>
      <c r="J31" s="10">
        <v>1.2949999999999999</v>
      </c>
      <c r="K31" s="10">
        <v>1.2549999999999999</v>
      </c>
      <c r="L31" s="10">
        <v>1.82</v>
      </c>
      <c r="M31" s="10">
        <v>1.26</v>
      </c>
      <c r="N31" s="10">
        <v>1.3342000000000001</v>
      </c>
      <c r="O31" s="10">
        <v>1.105</v>
      </c>
      <c r="P31" s="10">
        <v>1.865</v>
      </c>
      <c r="Q31" s="10">
        <v>1.67</v>
      </c>
      <c r="R31" s="10">
        <v>1.73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37159</v>
      </c>
      <c r="E32" s="10">
        <v>1.99</v>
      </c>
      <c r="F32" s="10">
        <v>1.7649999999999999</v>
      </c>
      <c r="G32" s="10">
        <v>1.4750000000000001</v>
      </c>
      <c r="H32" s="10">
        <v>1.845</v>
      </c>
      <c r="I32" s="10">
        <v>1.1499999999999999</v>
      </c>
      <c r="J32" s="10">
        <v>1.355</v>
      </c>
      <c r="K32" s="10">
        <v>1.2849999999999999</v>
      </c>
      <c r="L32" s="10">
        <v>1.81</v>
      </c>
      <c r="M32" s="10">
        <v>1.2549999999999999</v>
      </c>
      <c r="N32" s="10">
        <v>1.3407</v>
      </c>
      <c r="O32" s="10">
        <v>1.08</v>
      </c>
      <c r="P32" s="10">
        <v>1.81</v>
      </c>
      <c r="Q32" s="10">
        <v>1.7949999999999999</v>
      </c>
      <c r="R32" s="10">
        <v>1.7549999999999999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37160</v>
      </c>
      <c r="E33" s="10">
        <v>1.9450000000000001</v>
      </c>
      <c r="F33" s="10">
        <v>1.91</v>
      </c>
      <c r="G33" s="10">
        <v>1.4550000000000001</v>
      </c>
      <c r="H33" s="10">
        <v>1.8</v>
      </c>
      <c r="I33" s="10">
        <v>1.23</v>
      </c>
      <c r="J33" s="10">
        <v>1.3</v>
      </c>
      <c r="K33" s="10">
        <v>1.33</v>
      </c>
      <c r="L33" s="10">
        <v>1.77</v>
      </c>
      <c r="M33" s="10">
        <v>1.3</v>
      </c>
      <c r="N33" s="10">
        <v>1.379</v>
      </c>
      <c r="O33" s="10">
        <v>1.04</v>
      </c>
      <c r="P33" s="10">
        <v>1.81</v>
      </c>
      <c r="Q33" s="10">
        <v>1.81</v>
      </c>
      <c r="R33" s="10">
        <v>1.71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37161</v>
      </c>
      <c r="E34" s="10">
        <v>1.94</v>
      </c>
      <c r="F34" s="10">
        <v>1.94</v>
      </c>
      <c r="G34" s="10">
        <v>1.44</v>
      </c>
      <c r="H34" s="10">
        <v>1.86</v>
      </c>
      <c r="I34" s="10">
        <v>1.2</v>
      </c>
      <c r="J34" s="10">
        <v>1.18</v>
      </c>
      <c r="K34" s="10">
        <v>1.39</v>
      </c>
      <c r="L34" s="10">
        <v>1.79</v>
      </c>
      <c r="M34" s="10">
        <v>1.1599999999999999</v>
      </c>
      <c r="N34" s="10">
        <v>1.357</v>
      </c>
      <c r="O34" s="10">
        <v>1.06</v>
      </c>
      <c r="P34" s="10">
        <v>1.81</v>
      </c>
      <c r="Q34" s="10">
        <v>1.84</v>
      </c>
      <c r="R34" s="10">
        <v>1.72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37162</v>
      </c>
      <c r="E35" s="10">
        <v>1.94</v>
      </c>
      <c r="F35" s="10">
        <v>1.94</v>
      </c>
      <c r="G35" s="10">
        <v>1.44</v>
      </c>
      <c r="H35" s="10">
        <v>1.86</v>
      </c>
      <c r="I35" s="10">
        <v>1.2</v>
      </c>
      <c r="J35" s="10">
        <v>1.18</v>
      </c>
      <c r="K35" s="10">
        <v>1.39</v>
      </c>
      <c r="L35" s="10">
        <v>1.79</v>
      </c>
      <c r="M35" s="10">
        <v>1.1599999999999999</v>
      </c>
      <c r="N35" s="10">
        <v>1.357</v>
      </c>
      <c r="O35" s="10">
        <v>1.06</v>
      </c>
      <c r="P35" s="10">
        <v>1.81</v>
      </c>
      <c r="Q35" s="10">
        <v>1.84</v>
      </c>
      <c r="R35" s="10">
        <v>1.72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37163</v>
      </c>
      <c r="E36" s="10">
        <v>1.94</v>
      </c>
      <c r="F36" s="10">
        <v>1.94</v>
      </c>
      <c r="G36" s="10">
        <v>1.44</v>
      </c>
      <c r="H36" s="10">
        <v>1.86</v>
      </c>
      <c r="I36" s="10">
        <v>1.2</v>
      </c>
      <c r="J36" s="10">
        <v>1.18</v>
      </c>
      <c r="K36" s="10">
        <v>1.39</v>
      </c>
      <c r="L36" s="10">
        <v>1.79</v>
      </c>
      <c r="M36" s="10">
        <v>1.1599999999999999</v>
      </c>
      <c r="N36" s="10">
        <v>1.357</v>
      </c>
      <c r="O36" s="10">
        <v>1.06</v>
      </c>
      <c r="P36" s="10">
        <v>1.81</v>
      </c>
      <c r="Q36" s="10">
        <v>1.84</v>
      </c>
      <c r="R36" s="10">
        <v>1.72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37164</v>
      </c>
      <c r="E37" s="10">
        <v>1.94</v>
      </c>
      <c r="F37" s="10">
        <v>1.94</v>
      </c>
      <c r="G37" s="10">
        <v>1.44</v>
      </c>
      <c r="H37" s="10">
        <v>1.86</v>
      </c>
      <c r="I37" s="10">
        <v>1.2</v>
      </c>
      <c r="J37" s="10">
        <v>1.18</v>
      </c>
      <c r="K37" s="10">
        <v>1.39</v>
      </c>
      <c r="L37" s="10">
        <v>1.79</v>
      </c>
      <c r="M37" s="10">
        <v>1.1599999999999999</v>
      </c>
      <c r="N37" s="10">
        <v>1.357</v>
      </c>
      <c r="O37" s="10">
        <v>1.06</v>
      </c>
      <c r="P37" s="10">
        <v>1.81</v>
      </c>
      <c r="Q37" s="10">
        <v>1.84</v>
      </c>
      <c r="R37" s="10">
        <v>1.72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37165</v>
      </c>
      <c r="E38" s="10">
        <v>1.9225000000000001</v>
      </c>
      <c r="F38" s="10">
        <v>1.94</v>
      </c>
      <c r="G38" s="10">
        <v>1.44</v>
      </c>
      <c r="H38" s="10">
        <v>1.86</v>
      </c>
      <c r="I38" s="10">
        <v>1.2</v>
      </c>
      <c r="J38" s="10">
        <v>1.18</v>
      </c>
      <c r="K38" s="10">
        <v>1.39</v>
      </c>
      <c r="L38" s="10">
        <v>1.79</v>
      </c>
      <c r="M38" s="10">
        <v>1.1599999999999999</v>
      </c>
      <c r="N38" s="10">
        <v>1.357</v>
      </c>
      <c r="O38" s="10">
        <v>1.06</v>
      </c>
      <c r="P38" s="10">
        <v>1.81</v>
      </c>
      <c r="Q38" s="10">
        <v>1.84</v>
      </c>
      <c r="R38" s="10">
        <v>1.72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37166</v>
      </c>
      <c r="E39" s="10">
        <v>1.9225000000000001</v>
      </c>
      <c r="F39" s="10">
        <v>1.94</v>
      </c>
      <c r="G39" s="10">
        <v>1.44</v>
      </c>
      <c r="H39" s="10">
        <v>1.86</v>
      </c>
      <c r="I39" s="10">
        <v>1.2</v>
      </c>
      <c r="J39" s="10">
        <v>1.18</v>
      </c>
      <c r="K39" s="10">
        <v>1.39</v>
      </c>
      <c r="L39" s="10">
        <v>1.79</v>
      </c>
      <c r="M39" s="10">
        <v>1.1599999999999999</v>
      </c>
      <c r="N39" s="10">
        <v>1.357</v>
      </c>
      <c r="O39" s="10">
        <v>1.06</v>
      </c>
      <c r="P39" s="10">
        <v>1.81</v>
      </c>
      <c r="Q39" s="10">
        <v>1.84</v>
      </c>
      <c r="R39" s="10">
        <v>1.72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37167</v>
      </c>
      <c r="E40" s="10">
        <v>1.9225000000000001</v>
      </c>
      <c r="F40" s="10">
        <v>1.94</v>
      </c>
      <c r="G40" s="10">
        <v>1.44</v>
      </c>
      <c r="H40" s="10">
        <v>1.86</v>
      </c>
      <c r="I40" s="10">
        <v>1.2</v>
      </c>
      <c r="J40" s="10">
        <v>1.18</v>
      </c>
      <c r="K40" s="10">
        <v>1.39</v>
      </c>
      <c r="L40" s="10">
        <v>1.79</v>
      </c>
      <c r="M40" s="10">
        <v>1.1599999999999999</v>
      </c>
      <c r="N40" s="10">
        <v>1.357</v>
      </c>
      <c r="O40" s="10">
        <v>1.06</v>
      </c>
      <c r="P40" s="10">
        <v>1.81</v>
      </c>
      <c r="Q40" s="10">
        <v>1.84</v>
      </c>
      <c r="R40" s="10">
        <v>1.72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37168</v>
      </c>
      <c r="E41" s="10">
        <v>1.9225000000000001</v>
      </c>
      <c r="F41" s="10">
        <v>1.94</v>
      </c>
      <c r="G41" s="10">
        <v>1.44</v>
      </c>
      <c r="H41" s="10">
        <v>1.86</v>
      </c>
      <c r="I41" s="10">
        <v>1.2</v>
      </c>
      <c r="J41" s="10">
        <v>1.18</v>
      </c>
      <c r="K41" s="10">
        <v>1.39</v>
      </c>
      <c r="L41" s="10">
        <v>1.79</v>
      </c>
      <c r="M41" s="10">
        <v>1.1599999999999999</v>
      </c>
      <c r="N41" s="10">
        <v>1.357</v>
      </c>
      <c r="O41" s="10">
        <v>1.06</v>
      </c>
      <c r="P41" s="10">
        <v>1.81</v>
      </c>
      <c r="Q41" s="10">
        <v>1.84</v>
      </c>
      <c r="R41" s="10">
        <v>1.72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37169</v>
      </c>
      <c r="E42" s="10">
        <v>1.9225000000000001</v>
      </c>
      <c r="F42" s="10">
        <v>1.94</v>
      </c>
      <c r="G42" s="10">
        <v>1.44</v>
      </c>
      <c r="H42" s="10">
        <v>1.86</v>
      </c>
      <c r="I42" s="10">
        <v>1.2</v>
      </c>
      <c r="J42" s="10">
        <v>1.18</v>
      </c>
      <c r="K42" s="10">
        <v>1.39</v>
      </c>
      <c r="L42" s="10">
        <v>1.79</v>
      </c>
      <c r="M42" s="10">
        <v>1.1599999999999999</v>
      </c>
      <c r="N42" s="10">
        <v>1.357</v>
      </c>
      <c r="O42" s="10">
        <v>1.06</v>
      </c>
      <c r="P42" s="10">
        <v>1.81</v>
      </c>
      <c r="Q42" s="10">
        <v>1.84</v>
      </c>
      <c r="R42" s="10">
        <v>1.72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37170</v>
      </c>
      <c r="E43" s="10">
        <v>1.9225000000000001</v>
      </c>
      <c r="F43" s="10">
        <v>1.94</v>
      </c>
      <c r="G43" s="10">
        <v>1.44</v>
      </c>
      <c r="H43" s="10">
        <v>1.86</v>
      </c>
      <c r="I43" s="10">
        <v>1.2</v>
      </c>
      <c r="J43" s="10">
        <v>1.18</v>
      </c>
      <c r="K43" s="10">
        <v>1.39</v>
      </c>
      <c r="L43" s="10">
        <v>1.79</v>
      </c>
      <c r="M43" s="10">
        <v>1.1599999999999999</v>
      </c>
      <c r="N43" s="10">
        <v>1.357</v>
      </c>
      <c r="O43" s="10">
        <v>1.06</v>
      </c>
      <c r="P43" s="10">
        <v>1.81</v>
      </c>
      <c r="Q43" s="10">
        <v>1.84</v>
      </c>
      <c r="R43" s="10">
        <v>1.72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37171</v>
      </c>
      <c r="E44" s="10">
        <v>1.9225000000000001</v>
      </c>
      <c r="F44" s="10">
        <v>1.94</v>
      </c>
      <c r="G44" s="10">
        <v>1.44</v>
      </c>
      <c r="H44" s="10">
        <v>1.86</v>
      </c>
      <c r="I44" s="10">
        <v>1.2</v>
      </c>
      <c r="J44" s="10">
        <v>1.18</v>
      </c>
      <c r="K44" s="10">
        <v>1.39</v>
      </c>
      <c r="L44" s="10">
        <v>1.79</v>
      </c>
      <c r="M44" s="10">
        <v>1.1599999999999999</v>
      </c>
      <c r="N44" s="10">
        <v>1.357</v>
      </c>
      <c r="O44" s="10">
        <v>1.06</v>
      </c>
      <c r="P44" s="10">
        <v>1.81</v>
      </c>
      <c r="Q44" s="10">
        <v>1.84</v>
      </c>
      <c r="R44" s="10">
        <v>1.72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37172</v>
      </c>
      <c r="E45" s="10">
        <v>1.9225000000000001</v>
      </c>
      <c r="F45" s="10">
        <v>1.94</v>
      </c>
      <c r="G45" s="10">
        <v>1.44</v>
      </c>
      <c r="H45" s="10">
        <v>1.86</v>
      </c>
      <c r="I45" s="10">
        <v>1.2</v>
      </c>
      <c r="J45" s="10">
        <v>1.18</v>
      </c>
      <c r="K45" s="10">
        <v>1.39</v>
      </c>
      <c r="L45" s="10">
        <v>1.79</v>
      </c>
      <c r="M45" s="10">
        <v>1.1599999999999999</v>
      </c>
      <c r="N45" s="10">
        <v>1.357</v>
      </c>
      <c r="O45" s="10">
        <v>1.06</v>
      </c>
      <c r="P45" s="10">
        <v>1.81</v>
      </c>
      <c r="Q45" s="10">
        <v>1.84</v>
      </c>
      <c r="R45" s="10">
        <v>1.72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37173</v>
      </c>
      <c r="E46" s="10">
        <v>1.9225000000000001</v>
      </c>
      <c r="F46" s="10">
        <v>1.94</v>
      </c>
      <c r="G46" s="10">
        <v>1.44</v>
      </c>
      <c r="H46" s="10">
        <v>1.86</v>
      </c>
      <c r="I46" s="10">
        <v>1.2</v>
      </c>
      <c r="J46" s="10">
        <v>1.18</v>
      </c>
      <c r="K46" s="10">
        <v>1.39</v>
      </c>
      <c r="L46" s="10">
        <v>1.79</v>
      </c>
      <c r="M46" s="10">
        <v>1.1599999999999999</v>
      </c>
      <c r="N46" s="10">
        <v>1.357</v>
      </c>
      <c r="O46" s="10">
        <v>1.06</v>
      </c>
      <c r="P46" s="10">
        <v>1.81</v>
      </c>
      <c r="Q46" s="10">
        <v>1.84</v>
      </c>
      <c r="R46" s="10">
        <v>1.72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37174</v>
      </c>
      <c r="E47" s="10">
        <v>1.9225000000000001</v>
      </c>
      <c r="F47" s="10">
        <v>1.94</v>
      </c>
      <c r="G47" s="10">
        <v>1.44</v>
      </c>
      <c r="H47" s="10">
        <v>1.86</v>
      </c>
      <c r="I47" s="10">
        <v>1.2</v>
      </c>
      <c r="J47" s="10">
        <v>1.18</v>
      </c>
      <c r="K47" s="10">
        <v>1.39</v>
      </c>
      <c r="L47" s="10">
        <v>1.79</v>
      </c>
      <c r="M47" s="10">
        <v>1.1599999999999999</v>
      </c>
      <c r="N47" s="10">
        <v>1.357</v>
      </c>
      <c r="O47" s="10">
        <v>1.06</v>
      </c>
      <c r="P47" s="10">
        <v>1.81</v>
      </c>
      <c r="Q47" s="10">
        <v>1.84</v>
      </c>
      <c r="R47" s="10">
        <v>1.72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37175</v>
      </c>
      <c r="E48" s="10">
        <v>1.9225000000000001</v>
      </c>
      <c r="F48" s="10">
        <v>1.94</v>
      </c>
      <c r="G48" s="10">
        <v>1.44</v>
      </c>
      <c r="H48" s="10">
        <v>1.86</v>
      </c>
      <c r="I48" s="10">
        <v>1.2</v>
      </c>
      <c r="J48" s="10">
        <v>1.18</v>
      </c>
      <c r="K48" s="10">
        <v>1.39</v>
      </c>
      <c r="L48" s="10">
        <v>1.79</v>
      </c>
      <c r="M48" s="10">
        <v>1.1599999999999999</v>
      </c>
      <c r="N48" s="10">
        <v>1.357</v>
      </c>
      <c r="O48" s="10">
        <v>1.06</v>
      </c>
      <c r="P48" s="10">
        <v>1.81</v>
      </c>
      <c r="Q48" s="10">
        <v>1.84</v>
      </c>
      <c r="R48" s="10">
        <v>1.72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37176</v>
      </c>
      <c r="E49" s="10">
        <v>1.9225000000000001</v>
      </c>
      <c r="F49" s="10">
        <v>1.94</v>
      </c>
      <c r="G49" s="10">
        <v>1.44</v>
      </c>
      <c r="H49" s="10">
        <v>1.86</v>
      </c>
      <c r="I49" s="10">
        <v>1.2</v>
      </c>
      <c r="J49" s="10">
        <v>1.18</v>
      </c>
      <c r="K49" s="10">
        <v>1.39</v>
      </c>
      <c r="L49" s="10">
        <v>1.79</v>
      </c>
      <c r="M49" s="10">
        <v>1.1599999999999999</v>
      </c>
      <c r="N49" s="10">
        <v>1.357</v>
      </c>
      <c r="O49" s="10">
        <v>1.06</v>
      </c>
      <c r="P49" s="10">
        <v>1.81</v>
      </c>
      <c r="Q49" s="10">
        <v>1.84</v>
      </c>
      <c r="R49" s="10">
        <v>1.72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37177</v>
      </c>
      <c r="E50" s="10">
        <v>1.9225000000000001</v>
      </c>
      <c r="F50" s="10">
        <v>1.94</v>
      </c>
      <c r="G50" s="10">
        <v>1.44</v>
      </c>
      <c r="H50" s="10">
        <v>1.86</v>
      </c>
      <c r="I50" s="10">
        <v>1.2</v>
      </c>
      <c r="J50" s="10">
        <v>1.18</v>
      </c>
      <c r="K50" s="10">
        <v>1.39</v>
      </c>
      <c r="L50" s="10">
        <v>1.79</v>
      </c>
      <c r="M50" s="10">
        <v>1.1599999999999999</v>
      </c>
      <c r="N50" s="10">
        <v>1.357</v>
      </c>
      <c r="O50" s="10">
        <v>1.06</v>
      </c>
      <c r="P50" s="10">
        <v>1.81</v>
      </c>
      <c r="Q50" s="10">
        <v>1.84</v>
      </c>
      <c r="R50" s="10">
        <v>1.72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37178</v>
      </c>
      <c r="E51" s="10">
        <v>1.9225000000000001</v>
      </c>
      <c r="F51" s="10">
        <v>1.94</v>
      </c>
      <c r="G51" s="10">
        <v>1.44</v>
      </c>
      <c r="H51" s="10">
        <v>1.86</v>
      </c>
      <c r="I51" s="10">
        <v>1.2</v>
      </c>
      <c r="J51" s="10">
        <v>1.18</v>
      </c>
      <c r="K51" s="10">
        <v>1.39</v>
      </c>
      <c r="L51" s="10">
        <v>1.79</v>
      </c>
      <c r="M51" s="10">
        <v>1.1599999999999999</v>
      </c>
      <c r="N51" s="10">
        <v>1.357</v>
      </c>
      <c r="O51" s="10">
        <v>1.06</v>
      </c>
      <c r="P51" s="10">
        <v>1.81</v>
      </c>
      <c r="Q51" s="10">
        <v>1.84</v>
      </c>
      <c r="R51" s="10">
        <v>1.72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37179</v>
      </c>
      <c r="E52" s="10">
        <v>1.9225000000000001</v>
      </c>
      <c r="F52" s="10">
        <v>1.94</v>
      </c>
      <c r="G52" s="10">
        <v>1.44</v>
      </c>
      <c r="H52" s="10">
        <v>1.86</v>
      </c>
      <c r="I52" s="10">
        <v>1.2</v>
      </c>
      <c r="J52" s="10">
        <v>1.18</v>
      </c>
      <c r="K52" s="10">
        <v>1.39</v>
      </c>
      <c r="L52" s="10">
        <v>1.79</v>
      </c>
      <c r="M52" s="10">
        <v>1.1599999999999999</v>
      </c>
      <c r="N52" s="10">
        <v>1.357</v>
      </c>
      <c r="O52" s="10">
        <v>1.06</v>
      </c>
      <c r="P52" s="10">
        <v>1.81</v>
      </c>
      <c r="Q52" s="10">
        <v>1.84</v>
      </c>
      <c r="R52" s="10">
        <v>1.72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37180</v>
      </c>
      <c r="E53" s="10">
        <v>1.9225000000000001</v>
      </c>
      <c r="F53" s="10">
        <v>1.94</v>
      </c>
      <c r="G53" s="10">
        <v>1.44</v>
      </c>
      <c r="H53" s="10">
        <v>1.86</v>
      </c>
      <c r="I53" s="10">
        <v>1.2</v>
      </c>
      <c r="J53" s="10">
        <v>1.18</v>
      </c>
      <c r="K53" s="10">
        <v>1.39</v>
      </c>
      <c r="L53" s="10">
        <v>1.79</v>
      </c>
      <c r="M53" s="10">
        <v>1.1599999999999999</v>
      </c>
      <c r="N53" s="10">
        <v>1.357</v>
      </c>
      <c r="O53" s="10">
        <v>1.06</v>
      </c>
      <c r="P53" s="10">
        <v>1.81</v>
      </c>
      <c r="Q53" s="10">
        <v>1.84</v>
      </c>
      <c r="R53" s="10">
        <v>1.72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37181</v>
      </c>
      <c r="E54" s="10">
        <v>1.9225000000000001</v>
      </c>
      <c r="F54" s="10">
        <v>1.94</v>
      </c>
      <c r="G54" s="10">
        <v>1.44</v>
      </c>
      <c r="H54" s="10">
        <v>1.86</v>
      </c>
      <c r="I54" s="10">
        <v>1.2</v>
      </c>
      <c r="J54" s="10">
        <v>1.18</v>
      </c>
      <c r="K54" s="10">
        <v>1.39</v>
      </c>
      <c r="L54" s="10">
        <v>1.79</v>
      </c>
      <c r="M54" s="10">
        <v>1.1599999999999999</v>
      </c>
      <c r="N54" s="10">
        <v>1.357</v>
      </c>
      <c r="O54" s="10">
        <v>1.06</v>
      </c>
      <c r="P54" s="10">
        <v>1.81</v>
      </c>
      <c r="Q54" s="10">
        <v>1.84</v>
      </c>
      <c r="R54" s="10">
        <v>1.72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37182</v>
      </c>
      <c r="E55" s="10">
        <v>1.9225000000000001</v>
      </c>
      <c r="F55" s="10">
        <v>1.94</v>
      </c>
      <c r="G55" s="10">
        <v>1.44</v>
      </c>
      <c r="H55" s="10">
        <v>1.86</v>
      </c>
      <c r="I55" s="10">
        <v>1.2</v>
      </c>
      <c r="J55" s="10">
        <v>1.18</v>
      </c>
      <c r="K55" s="10">
        <v>1.39</v>
      </c>
      <c r="L55" s="10">
        <v>1.79</v>
      </c>
      <c r="M55" s="10">
        <v>1.1599999999999999</v>
      </c>
      <c r="N55" s="10">
        <v>1.357</v>
      </c>
      <c r="O55" s="10">
        <v>1.06</v>
      </c>
      <c r="P55" s="10">
        <v>1.81</v>
      </c>
      <c r="Q55" s="10">
        <v>1.84</v>
      </c>
      <c r="R55" s="10">
        <v>1.72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37183</v>
      </c>
      <c r="E56" s="10">
        <v>1.9225000000000001</v>
      </c>
      <c r="F56" s="10">
        <v>1.94</v>
      </c>
      <c r="G56" s="10">
        <v>1.44</v>
      </c>
      <c r="H56" s="10">
        <v>1.86</v>
      </c>
      <c r="I56" s="10">
        <v>1.2</v>
      </c>
      <c r="J56" s="10">
        <v>1.18</v>
      </c>
      <c r="K56" s="10">
        <v>1.39</v>
      </c>
      <c r="L56" s="10">
        <v>1.79</v>
      </c>
      <c r="M56" s="10">
        <v>1.1599999999999999</v>
      </c>
      <c r="N56" s="10">
        <v>1.357</v>
      </c>
      <c r="O56" s="10">
        <v>1.06</v>
      </c>
      <c r="P56" s="10">
        <v>1.81</v>
      </c>
      <c r="Q56" s="10">
        <v>1.84</v>
      </c>
      <c r="R56" s="10">
        <v>1.72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37184</v>
      </c>
      <c r="E57" s="10">
        <v>1.9225000000000001</v>
      </c>
      <c r="F57" s="10">
        <v>1.94</v>
      </c>
      <c r="G57" s="10">
        <v>1.44</v>
      </c>
      <c r="H57" s="10">
        <v>1.86</v>
      </c>
      <c r="I57" s="10">
        <v>1.2</v>
      </c>
      <c r="J57" s="10">
        <v>1.18</v>
      </c>
      <c r="K57" s="10">
        <v>1.39</v>
      </c>
      <c r="L57" s="10">
        <v>1.79</v>
      </c>
      <c r="M57" s="10">
        <v>1.1599999999999999</v>
      </c>
      <c r="N57" s="10">
        <v>1.357</v>
      </c>
      <c r="O57" s="10">
        <v>1.06</v>
      </c>
      <c r="P57" s="10">
        <v>1.81</v>
      </c>
      <c r="Q57" s="10">
        <v>1.84</v>
      </c>
      <c r="R57" s="10">
        <v>1.72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37185</v>
      </c>
      <c r="E58" s="10">
        <v>1.9225000000000001</v>
      </c>
      <c r="F58" s="10">
        <v>1.94</v>
      </c>
      <c r="G58" s="10">
        <v>1.44</v>
      </c>
      <c r="H58" s="10">
        <v>1.86</v>
      </c>
      <c r="I58" s="10">
        <v>1.2</v>
      </c>
      <c r="J58" s="10">
        <v>1.18</v>
      </c>
      <c r="K58" s="10">
        <v>1.39</v>
      </c>
      <c r="L58" s="10">
        <v>1.79</v>
      </c>
      <c r="M58" s="10">
        <v>1.1599999999999999</v>
      </c>
      <c r="N58" s="10">
        <v>1.357</v>
      </c>
      <c r="O58" s="10">
        <v>1.06</v>
      </c>
      <c r="P58" s="10">
        <v>1.81</v>
      </c>
      <c r="Q58" s="10">
        <v>1.84</v>
      </c>
      <c r="R58" s="10">
        <v>1.72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37186</v>
      </c>
      <c r="E59" s="10">
        <v>1.9225000000000001</v>
      </c>
      <c r="F59" s="10">
        <v>1.94</v>
      </c>
      <c r="G59" s="10">
        <v>1.44</v>
      </c>
      <c r="H59" s="10">
        <v>1.86</v>
      </c>
      <c r="I59" s="10">
        <v>1.2</v>
      </c>
      <c r="J59" s="10">
        <v>1.18</v>
      </c>
      <c r="K59" s="10">
        <v>1.39</v>
      </c>
      <c r="L59" s="10">
        <v>1.79</v>
      </c>
      <c r="M59" s="10">
        <v>1.1599999999999999</v>
      </c>
      <c r="N59" s="10">
        <v>1.357</v>
      </c>
      <c r="O59" s="10">
        <v>1.06</v>
      </c>
      <c r="P59" s="10">
        <v>1.81</v>
      </c>
      <c r="Q59" s="10">
        <v>1.84</v>
      </c>
      <c r="R59" s="10">
        <v>1.72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37187</v>
      </c>
      <c r="E60" s="10">
        <v>1.9225000000000001</v>
      </c>
      <c r="F60" s="10">
        <v>1.94</v>
      </c>
      <c r="G60" s="10">
        <v>1.44</v>
      </c>
      <c r="H60" s="10">
        <v>1.86</v>
      </c>
      <c r="I60" s="10">
        <v>1.2</v>
      </c>
      <c r="J60" s="10">
        <v>1.18</v>
      </c>
      <c r="K60" s="10">
        <v>1.39</v>
      </c>
      <c r="L60" s="10">
        <v>1.79</v>
      </c>
      <c r="M60" s="10">
        <v>1.1599999999999999</v>
      </c>
      <c r="N60" s="10">
        <v>1.357</v>
      </c>
      <c r="O60" s="10">
        <v>1.06</v>
      </c>
      <c r="P60" s="10">
        <v>1.81</v>
      </c>
      <c r="Q60" s="10">
        <v>1.84</v>
      </c>
      <c r="R60" s="10">
        <v>1.72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37188</v>
      </c>
      <c r="E61" s="10">
        <v>1.9225000000000001</v>
      </c>
      <c r="F61" s="10">
        <v>1.94</v>
      </c>
      <c r="G61" s="10">
        <v>1.44</v>
      </c>
      <c r="H61" s="10">
        <v>1.86</v>
      </c>
      <c r="I61" s="10">
        <v>1.2</v>
      </c>
      <c r="J61" s="10">
        <v>1.18</v>
      </c>
      <c r="K61" s="10">
        <v>1.39</v>
      </c>
      <c r="L61" s="10">
        <v>1.79</v>
      </c>
      <c r="M61" s="10">
        <v>1.1599999999999999</v>
      </c>
      <c r="N61" s="10">
        <v>1.357</v>
      </c>
      <c r="O61" s="10">
        <v>1.06</v>
      </c>
      <c r="P61" s="10">
        <v>1.81</v>
      </c>
      <c r="Q61" s="10">
        <v>1.84</v>
      </c>
      <c r="R61" s="10">
        <v>1.72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37189</v>
      </c>
      <c r="E62" s="10">
        <v>1.9225000000000001</v>
      </c>
      <c r="F62" s="10">
        <v>1.94</v>
      </c>
      <c r="G62" s="10">
        <v>1.44</v>
      </c>
      <c r="H62" s="10">
        <v>1.86</v>
      </c>
      <c r="I62" s="10">
        <v>1.2</v>
      </c>
      <c r="J62" s="10">
        <v>1.18</v>
      </c>
      <c r="K62" s="10">
        <v>1.39</v>
      </c>
      <c r="L62" s="10">
        <v>1.79</v>
      </c>
      <c r="M62" s="10">
        <v>1.1599999999999999</v>
      </c>
      <c r="N62" s="10">
        <v>1.357</v>
      </c>
      <c r="O62" s="10">
        <v>1.06</v>
      </c>
      <c r="P62" s="10">
        <v>1.81</v>
      </c>
      <c r="Q62" s="10">
        <v>1.84</v>
      </c>
      <c r="R62" s="10">
        <v>1.72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37190</v>
      </c>
      <c r="E63" s="10">
        <v>1.9225000000000001</v>
      </c>
      <c r="F63" s="10">
        <v>1.94</v>
      </c>
      <c r="G63" s="10">
        <v>1.44</v>
      </c>
      <c r="H63" s="10">
        <v>1.86</v>
      </c>
      <c r="I63" s="10">
        <v>1.2</v>
      </c>
      <c r="J63" s="10">
        <v>1.18</v>
      </c>
      <c r="K63" s="10">
        <v>1.39</v>
      </c>
      <c r="L63" s="10">
        <v>1.79</v>
      </c>
      <c r="M63" s="10">
        <v>1.1599999999999999</v>
      </c>
      <c r="N63" s="10">
        <v>1.357</v>
      </c>
      <c r="O63" s="10">
        <v>1.06</v>
      </c>
      <c r="P63" s="10">
        <v>1.81</v>
      </c>
      <c r="Q63" s="10">
        <v>1.84</v>
      </c>
      <c r="R63" s="10">
        <v>1.72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37191</v>
      </c>
      <c r="E64" s="10">
        <v>1.9225000000000001</v>
      </c>
      <c r="F64" s="10">
        <v>1.94</v>
      </c>
      <c r="G64" s="10">
        <v>1.44</v>
      </c>
      <c r="H64" s="10">
        <v>1.86</v>
      </c>
      <c r="I64" s="10">
        <v>1.2</v>
      </c>
      <c r="J64" s="10">
        <v>1.18</v>
      </c>
      <c r="K64" s="10">
        <v>1.39</v>
      </c>
      <c r="L64" s="10">
        <v>1.79</v>
      </c>
      <c r="M64" s="10">
        <v>1.1599999999999999</v>
      </c>
      <c r="N64" s="10">
        <v>1.357</v>
      </c>
      <c r="O64" s="10">
        <v>1.06</v>
      </c>
      <c r="P64" s="10">
        <v>1.81</v>
      </c>
      <c r="Q64" s="10">
        <v>1.84</v>
      </c>
      <c r="R64" s="10">
        <v>1.72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37192</v>
      </c>
      <c r="E65" s="10">
        <v>1.9225000000000001</v>
      </c>
      <c r="F65" s="10">
        <v>1.94</v>
      </c>
      <c r="G65" s="10">
        <v>1.44</v>
      </c>
      <c r="H65" s="10">
        <v>1.86</v>
      </c>
      <c r="I65" s="10">
        <v>1.2</v>
      </c>
      <c r="J65" s="10">
        <v>1.18</v>
      </c>
      <c r="K65" s="10">
        <v>1.39</v>
      </c>
      <c r="L65" s="10">
        <v>1.79</v>
      </c>
      <c r="M65" s="10">
        <v>1.1599999999999999</v>
      </c>
      <c r="N65" s="10">
        <v>1.357</v>
      </c>
      <c r="O65" s="10">
        <v>1.06</v>
      </c>
      <c r="P65" s="10">
        <v>1.81</v>
      </c>
      <c r="Q65" s="10">
        <v>1.84</v>
      </c>
      <c r="R65" s="10">
        <v>1.72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37193</v>
      </c>
      <c r="E66" s="10">
        <v>1.9225000000000001</v>
      </c>
      <c r="F66" s="10">
        <v>1.94</v>
      </c>
      <c r="G66" s="10">
        <v>1.44</v>
      </c>
      <c r="H66" s="10">
        <v>1.86</v>
      </c>
      <c r="I66" s="10">
        <v>1.2</v>
      </c>
      <c r="J66" s="10">
        <v>1.18</v>
      </c>
      <c r="K66" s="10">
        <v>1.39</v>
      </c>
      <c r="L66" s="10">
        <v>1.79</v>
      </c>
      <c r="M66" s="10">
        <v>1.1599999999999999</v>
      </c>
      <c r="N66" s="10">
        <v>1.357</v>
      </c>
      <c r="O66" s="10">
        <v>1.06</v>
      </c>
      <c r="P66" s="10">
        <v>1.81</v>
      </c>
      <c r="Q66" s="10">
        <v>1.84</v>
      </c>
      <c r="R66" s="10">
        <v>1.72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37194</v>
      </c>
      <c r="E67" s="10">
        <v>1.9225000000000001</v>
      </c>
      <c r="F67" s="10">
        <v>1.94</v>
      </c>
      <c r="G67" s="10">
        <v>1.44</v>
      </c>
      <c r="H67" s="10">
        <v>1.86</v>
      </c>
      <c r="I67" s="10">
        <v>1.2</v>
      </c>
      <c r="J67" s="10">
        <v>1.18</v>
      </c>
      <c r="K67" s="10">
        <v>1.39</v>
      </c>
      <c r="L67" s="10">
        <v>1.79</v>
      </c>
      <c r="M67" s="10">
        <v>1.1599999999999999</v>
      </c>
      <c r="N67" s="10">
        <v>1.357</v>
      </c>
      <c r="O67" s="10">
        <v>1.06</v>
      </c>
      <c r="P67" s="10">
        <v>1.81</v>
      </c>
      <c r="Q67" s="10">
        <v>1.84</v>
      </c>
      <c r="R67" s="10">
        <v>1.72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37195</v>
      </c>
      <c r="E68" s="10">
        <v>1.9225000000000001</v>
      </c>
      <c r="F68" s="10">
        <v>1.94</v>
      </c>
      <c r="G68" s="10">
        <v>1.44</v>
      </c>
      <c r="H68" s="10">
        <v>1.86</v>
      </c>
      <c r="I68" s="10">
        <v>1.2</v>
      </c>
      <c r="J68" s="10">
        <v>1.18</v>
      </c>
      <c r="K68" s="10">
        <v>1.39</v>
      </c>
      <c r="L68" s="10">
        <v>1.79</v>
      </c>
      <c r="M68" s="10">
        <v>1.1599999999999999</v>
      </c>
      <c r="N68" s="10">
        <v>1.357</v>
      </c>
      <c r="O68" s="10">
        <v>1.06</v>
      </c>
      <c r="P68" s="10">
        <v>1.81</v>
      </c>
      <c r="Q68" s="10">
        <v>1.84</v>
      </c>
      <c r="R68" s="10">
        <v>1.72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L16" sqref="L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37159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37159</v>
      </c>
      <c r="D11" s="15">
        <f>EffDt</f>
        <v>37159</v>
      </c>
      <c r="E11" s="15">
        <f t="shared" ref="E11:Q11" si="0">EffDt</f>
        <v>37159</v>
      </c>
      <c r="F11" s="15">
        <f t="shared" si="0"/>
        <v>37159</v>
      </c>
      <c r="G11" s="15">
        <f t="shared" si="0"/>
        <v>37159</v>
      </c>
      <c r="H11" s="15">
        <f t="shared" si="0"/>
        <v>37159</v>
      </c>
      <c r="I11" s="15">
        <f t="shared" si="0"/>
        <v>37159</v>
      </c>
      <c r="J11" s="15">
        <f t="shared" si="0"/>
        <v>37159</v>
      </c>
      <c r="K11" s="23">
        <f t="shared" si="0"/>
        <v>37159</v>
      </c>
      <c r="L11" s="15">
        <f t="shared" si="0"/>
        <v>37159</v>
      </c>
      <c r="M11" s="15">
        <f t="shared" si="0"/>
        <v>37159</v>
      </c>
      <c r="N11" s="15">
        <f t="shared" si="0"/>
        <v>37159</v>
      </c>
      <c r="O11" s="15">
        <f t="shared" si="0"/>
        <v>37159</v>
      </c>
      <c r="P11" s="15">
        <f t="shared" si="0"/>
        <v>37159</v>
      </c>
      <c r="Q11" s="15">
        <f t="shared" si="0"/>
        <v>37159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105</v>
      </c>
      <c r="J13" s="13" t="s">
        <v>47</v>
      </c>
      <c r="K13" s="13" t="s">
        <v>91</v>
      </c>
      <c r="L13" s="13" t="s">
        <v>56</v>
      </c>
      <c r="M13" s="13" t="s">
        <v>54</v>
      </c>
      <c r="N13" s="13" t="s">
        <v>104</v>
      </c>
      <c r="O13" s="13" t="s">
        <v>0</v>
      </c>
      <c r="P13" s="13" t="s">
        <v>107</v>
      </c>
      <c r="Q13" s="13" t="s">
        <v>109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1.925</v>
      </c>
      <c r="D17" s="12">
        <v>1.7500000000000002E-2</v>
      </c>
      <c r="E17" s="12">
        <v>-0.08</v>
      </c>
      <c r="F17" s="12">
        <v>-0.45100000000000001</v>
      </c>
      <c r="G17" s="12">
        <v>-0.125</v>
      </c>
      <c r="H17" s="12">
        <v>-0.67</v>
      </c>
      <c r="I17" s="12">
        <v>-0.11</v>
      </c>
      <c r="J17" s="12">
        <v>-0.52</v>
      </c>
      <c r="K17" s="22">
        <v>-0.14000000000000001</v>
      </c>
      <c r="L17" s="12">
        <v>-0.5</v>
      </c>
      <c r="M17" s="12">
        <v>-0.38353504785291997</v>
      </c>
      <c r="N17" s="12">
        <v>-0.82499999999999996</v>
      </c>
      <c r="O17" s="12">
        <v>-0.13</v>
      </c>
      <c r="P17" s="12">
        <v>-0.105</v>
      </c>
      <c r="Q17" s="12">
        <v>-0.20499999999999999</v>
      </c>
    </row>
    <row r="18" spans="1:17" x14ac:dyDescent="0.2">
      <c r="A18" s="12">
        <v>3</v>
      </c>
      <c r="B18" s="13">
        <f t="shared" si="2"/>
        <v>37196</v>
      </c>
      <c r="C18" s="12">
        <v>2.2999999999999998</v>
      </c>
      <c r="D18" s="12">
        <v>0</v>
      </c>
      <c r="E18" s="12">
        <v>7.4999999999999997E-2</v>
      </c>
      <c r="F18" s="12">
        <v>-0.20499999999999999</v>
      </c>
      <c r="G18" s="12">
        <v>-0.04</v>
      </c>
      <c r="H18" s="12">
        <v>-0.44500000000000001</v>
      </c>
      <c r="I18" s="12">
        <v>-0.14000000000000001</v>
      </c>
      <c r="J18" s="12">
        <v>-0.35</v>
      </c>
      <c r="K18" s="22">
        <v>-0.13</v>
      </c>
      <c r="L18" s="12">
        <v>-0.21</v>
      </c>
      <c r="M18" s="12">
        <v>-0.46500000000000002</v>
      </c>
      <c r="N18" s="12">
        <v>-0.51500000000000001</v>
      </c>
      <c r="O18" s="12">
        <v>-0.13</v>
      </c>
      <c r="P18" s="12">
        <v>-0.125</v>
      </c>
      <c r="Q18" s="12">
        <v>-0.18</v>
      </c>
    </row>
    <row r="19" spans="1:17" x14ac:dyDescent="0.2">
      <c r="A19" s="12">
        <v>4</v>
      </c>
      <c r="B19" s="13">
        <f t="shared" si="2"/>
        <v>37226</v>
      </c>
      <c r="C19" s="12">
        <v>2.69</v>
      </c>
      <c r="D19" s="12">
        <v>0</v>
      </c>
      <c r="E19" s="12">
        <v>0.41499999999999998</v>
      </c>
      <c r="F19" s="12">
        <v>6.5000000000000002E-2</v>
      </c>
      <c r="G19" s="12">
        <v>0.06</v>
      </c>
      <c r="H19" s="12">
        <v>-0.32</v>
      </c>
      <c r="I19" s="12">
        <v>-0.14000000000000001</v>
      </c>
      <c r="J19" s="12">
        <v>-0.23</v>
      </c>
      <c r="K19" s="22">
        <v>-0.13500000000000001</v>
      </c>
      <c r="L19" s="12">
        <v>0.22</v>
      </c>
      <c r="M19" s="12">
        <v>-0.46500000000000002</v>
      </c>
      <c r="N19" s="12">
        <v>-0.39</v>
      </c>
      <c r="O19" s="12">
        <v>-0.13250000000000001</v>
      </c>
      <c r="P19" s="12">
        <v>0.215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2.895</v>
      </c>
      <c r="D20" s="12">
        <v>0</v>
      </c>
      <c r="E20" s="12">
        <v>0.42499999999999999</v>
      </c>
      <c r="F20" s="12">
        <v>7.0000000000000007E-2</v>
      </c>
      <c r="G20" s="12">
        <v>0.09</v>
      </c>
      <c r="H20" s="12">
        <v>-0.32</v>
      </c>
      <c r="I20" s="12">
        <v>-0.13500000000000001</v>
      </c>
      <c r="J20" s="12">
        <v>-0.22</v>
      </c>
      <c r="K20" s="22">
        <v>-0.13</v>
      </c>
      <c r="L20" s="12">
        <v>0.245</v>
      </c>
      <c r="M20" s="12">
        <v>-0.44500000000000001</v>
      </c>
      <c r="N20" s="12">
        <v>-0.39</v>
      </c>
      <c r="O20" s="12">
        <v>-0.13500000000000001</v>
      </c>
      <c r="P20" s="12">
        <v>0.22500000000000001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2.8929999999999998</v>
      </c>
      <c r="D21" s="12">
        <v>0</v>
      </c>
      <c r="E21" s="12">
        <v>0.17</v>
      </c>
      <c r="F21" s="12">
        <v>-3.5000000000000003E-2</v>
      </c>
      <c r="G21" s="12">
        <v>0.04</v>
      </c>
      <c r="H21" s="12">
        <v>-0.32500000000000001</v>
      </c>
      <c r="I21" s="12">
        <v>-0.12</v>
      </c>
      <c r="J21" s="12">
        <v>-0.22</v>
      </c>
      <c r="K21" s="22">
        <v>-0.12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-0.03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2.86</v>
      </c>
      <c r="D22" s="12">
        <v>0</v>
      </c>
      <c r="E22" s="12">
        <v>0.16</v>
      </c>
      <c r="F22" s="12">
        <v>-2.5000000000000001E-2</v>
      </c>
      <c r="G22" s="12">
        <v>5.0000000000000001E-3</v>
      </c>
      <c r="H22" s="12">
        <v>-0.39</v>
      </c>
      <c r="I22" s="12">
        <v>-0.11</v>
      </c>
      <c r="J22" s="12">
        <v>-0.28000000000000003</v>
      </c>
      <c r="K22" s="22">
        <v>-0.115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-0.04</v>
      </c>
      <c r="Q22" s="12">
        <v>-0.14499999999999999</v>
      </c>
    </row>
    <row r="23" spans="1:17" x14ac:dyDescent="0.2">
      <c r="A23" s="12">
        <v>4</v>
      </c>
      <c r="B23" s="13">
        <f t="shared" si="2"/>
        <v>37347</v>
      </c>
      <c r="C23" s="12">
        <v>2.8029999999999999</v>
      </c>
      <c r="D23" s="12">
        <v>2.5000000000000001E-3</v>
      </c>
      <c r="E23" s="12">
        <v>0.155</v>
      </c>
      <c r="F23" s="12">
        <v>-9.5000000000000001E-2</v>
      </c>
      <c r="G23" s="12">
        <v>1.4999999999999999E-2</v>
      </c>
      <c r="H23" s="12">
        <v>-0.57499999999999996</v>
      </c>
      <c r="I23" s="12">
        <v>-0.115</v>
      </c>
      <c r="J23" s="12">
        <v>-0.39</v>
      </c>
      <c r="K23" s="22">
        <v>-0.09</v>
      </c>
      <c r="L23" s="12">
        <v>-0.315</v>
      </c>
      <c r="M23" s="12">
        <v>-0.46300000000000002</v>
      </c>
      <c r="N23" s="12">
        <v>-0.7</v>
      </c>
      <c r="O23" s="12">
        <v>-0.13500000000000001</v>
      </c>
      <c r="P23" s="12">
        <v>-9.5000000000000001E-2</v>
      </c>
      <c r="Q23" s="12">
        <v>-0.125</v>
      </c>
    </row>
    <row r="24" spans="1:17" x14ac:dyDescent="0.2">
      <c r="A24" s="12">
        <v>5</v>
      </c>
      <c r="B24" s="13">
        <f t="shared" si="2"/>
        <v>37377</v>
      </c>
      <c r="C24" s="12">
        <v>2.8279999999999998</v>
      </c>
      <c r="D24" s="12">
        <v>2.5000000000000001E-3</v>
      </c>
      <c r="E24" s="12">
        <v>0.17499999999999999</v>
      </c>
      <c r="F24" s="12">
        <v>-4.4999999999999998E-2</v>
      </c>
      <c r="G24" s="12">
        <v>7.4999999999999997E-2</v>
      </c>
      <c r="H24" s="12">
        <v>-0.57499999999999996</v>
      </c>
      <c r="I24" s="12">
        <v>-0.115</v>
      </c>
      <c r="J24" s="12">
        <v>-0.39</v>
      </c>
      <c r="K24" s="22">
        <v>-0.09</v>
      </c>
      <c r="L24" s="12">
        <v>-0.315</v>
      </c>
      <c r="M24" s="12">
        <v>-0.46300000000000002</v>
      </c>
      <c r="N24" s="12">
        <v>-0.7</v>
      </c>
      <c r="O24" s="12">
        <v>-0.13500000000000001</v>
      </c>
      <c r="P24" s="12">
        <v>-7.4999999999999997E-2</v>
      </c>
      <c r="Q24" s="12">
        <v>-0.125</v>
      </c>
    </row>
    <row r="25" spans="1:17" x14ac:dyDescent="0.2">
      <c r="A25" s="12">
        <v>5</v>
      </c>
      <c r="B25" s="13">
        <f t="shared" si="2"/>
        <v>37408</v>
      </c>
      <c r="C25" s="12">
        <v>2.88</v>
      </c>
      <c r="D25" s="12">
        <v>2.5000000000000001E-3</v>
      </c>
      <c r="E25" s="12">
        <v>0.26500000000000001</v>
      </c>
      <c r="F25" s="12">
        <v>-1.4999999999999999E-2</v>
      </c>
      <c r="G25" s="12">
        <v>0.125</v>
      </c>
      <c r="H25" s="12">
        <v>-0.57499999999999996</v>
      </c>
      <c r="I25" s="12">
        <v>-0.115</v>
      </c>
      <c r="J25" s="12">
        <v>-0.39</v>
      </c>
      <c r="K25" s="22">
        <v>-0.09</v>
      </c>
      <c r="L25" s="12">
        <v>-0.315</v>
      </c>
      <c r="M25" s="12">
        <v>-0.46300000000000002</v>
      </c>
      <c r="N25" s="12">
        <v>-0.7</v>
      </c>
      <c r="O25" s="12">
        <v>-0.13500000000000001</v>
      </c>
      <c r="P25" s="12">
        <v>1.4999999999999999E-2</v>
      </c>
      <c r="Q25" s="12">
        <v>-0.125</v>
      </c>
    </row>
    <row r="26" spans="1:17" x14ac:dyDescent="0.2">
      <c r="A26" s="12">
        <v>5</v>
      </c>
      <c r="B26" s="13">
        <f t="shared" si="2"/>
        <v>37438</v>
      </c>
      <c r="C26" s="16">
        <v>2.9260000000000002</v>
      </c>
      <c r="D26" s="12">
        <v>2.5000000000000001E-3</v>
      </c>
      <c r="E26" s="12">
        <v>0.39500000000000002</v>
      </c>
      <c r="F26" s="12">
        <v>0.04</v>
      </c>
      <c r="G26" s="12">
        <v>0.22</v>
      </c>
      <c r="H26" s="12">
        <v>-0.57499999999999996</v>
      </c>
      <c r="I26" s="12">
        <v>-0.115</v>
      </c>
      <c r="J26" s="12">
        <v>-0.36499999999999999</v>
      </c>
      <c r="K26" s="22">
        <v>-0.09</v>
      </c>
      <c r="L26" s="12">
        <v>-0.315</v>
      </c>
      <c r="M26" s="12">
        <v>-0.46300000000000002</v>
      </c>
      <c r="N26" s="12">
        <v>-0.7</v>
      </c>
      <c r="O26" s="12">
        <v>-0.13500000000000001</v>
      </c>
      <c r="P26" s="12">
        <v>0.14499999999999999</v>
      </c>
      <c r="Q26" s="12">
        <v>-0.125</v>
      </c>
    </row>
    <row r="27" spans="1:17" x14ac:dyDescent="0.2">
      <c r="A27" s="12">
        <v>5</v>
      </c>
      <c r="B27" s="13">
        <f t="shared" si="2"/>
        <v>37469</v>
      </c>
      <c r="C27" s="12">
        <v>2.968</v>
      </c>
      <c r="D27" s="12">
        <v>2.5000000000000001E-3</v>
      </c>
      <c r="E27" s="12">
        <v>0.40500000000000003</v>
      </c>
      <c r="F27" s="12">
        <v>0.05</v>
      </c>
      <c r="G27" s="12">
        <v>0.22</v>
      </c>
      <c r="H27" s="12">
        <v>-0.57499999999999996</v>
      </c>
      <c r="I27" s="12">
        <v>-0.115</v>
      </c>
      <c r="J27" s="12">
        <v>-0.36499999999999999</v>
      </c>
      <c r="K27" s="22">
        <v>-0.09</v>
      </c>
      <c r="L27" s="12">
        <v>-0.315</v>
      </c>
      <c r="M27" s="12">
        <v>-0.46300000000000002</v>
      </c>
      <c r="N27" s="12">
        <v>-0.7</v>
      </c>
      <c r="O27" s="12">
        <v>-0.13500000000000001</v>
      </c>
      <c r="P27" s="12">
        <v>0.155</v>
      </c>
      <c r="Q27" s="12">
        <v>-0.125</v>
      </c>
    </row>
    <row r="28" spans="1:17" x14ac:dyDescent="0.2">
      <c r="A28" s="12">
        <v>5</v>
      </c>
      <c r="B28" s="13">
        <f t="shared" si="2"/>
        <v>37500</v>
      </c>
      <c r="C28" s="12">
        <v>2.968</v>
      </c>
      <c r="D28" s="12">
        <v>2.5000000000000001E-3</v>
      </c>
      <c r="E28" s="12">
        <v>0.4</v>
      </c>
      <c r="F28" s="12">
        <v>0.05</v>
      </c>
      <c r="G28" s="12">
        <v>0.22</v>
      </c>
      <c r="H28" s="12">
        <v>-0.57499999999999996</v>
      </c>
      <c r="I28" s="12">
        <v>-0.115</v>
      </c>
      <c r="J28" s="12">
        <v>-0.36499999999999999</v>
      </c>
      <c r="K28" s="22">
        <v>-0.09</v>
      </c>
      <c r="L28" s="12">
        <v>-0.315</v>
      </c>
      <c r="M28" s="12">
        <v>-0.46300000000000002</v>
      </c>
      <c r="N28" s="12">
        <v>-0.7</v>
      </c>
      <c r="O28" s="12">
        <v>-0.13500000000000001</v>
      </c>
      <c r="P28" s="12">
        <v>0.15</v>
      </c>
      <c r="Q28" s="12">
        <v>-0.125</v>
      </c>
    </row>
    <row r="29" spans="1:17" x14ac:dyDescent="0.2">
      <c r="A29" s="12">
        <v>5</v>
      </c>
      <c r="B29" s="13">
        <f t="shared" si="2"/>
        <v>37530</v>
      </c>
      <c r="C29" s="12">
        <v>2.988</v>
      </c>
      <c r="D29" s="12">
        <v>2.5000000000000001E-3</v>
      </c>
      <c r="E29" s="12">
        <v>0.33500000000000002</v>
      </c>
      <c r="F29" s="12">
        <v>4.4999999999999998E-2</v>
      </c>
      <c r="G29" s="12">
        <v>7.0000000000000007E-2</v>
      </c>
      <c r="H29" s="12">
        <v>-0.57499999999999996</v>
      </c>
      <c r="I29" s="12">
        <v>-0.115</v>
      </c>
      <c r="J29" s="12">
        <v>-0.39</v>
      </c>
      <c r="K29" s="22">
        <v>-0.09</v>
      </c>
      <c r="L29" s="12">
        <v>-0.315</v>
      </c>
      <c r="M29" s="12">
        <v>-0.46300000000000002</v>
      </c>
      <c r="N29" s="12">
        <v>-0.7</v>
      </c>
      <c r="O29" s="12">
        <v>-0.13500000000000001</v>
      </c>
      <c r="P29" s="12">
        <v>8.5000000000000006E-2</v>
      </c>
      <c r="Q29" s="12">
        <v>-0.125</v>
      </c>
    </row>
    <row r="30" spans="1:17" x14ac:dyDescent="0.2">
      <c r="A30" s="12">
        <v>5</v>
      </c>
      <c r="B30" s="13">
        <f t="shared" si="2"/>
        <v>37561</v>
      </c>
      <c r="C30" s="12">
        <v>3.153</v>
      </c>
      <c r="D30" s="12">
        <v>0</v>
      </c>
      <c r="E30" s="12">
        <v>0.44500000000000001</v>
      </c>
      <c r="F30" s="12">
        <v>0.125</v>
      </c>
      <c r="G30" s="12">
        <v>0.15</v>
      </c>
      <c r="H30" s="12">
        <v>-0.26500000000000001</v>
      </c>
      <c r="I30" s="12">
        <v>-0.11</v>
      </c>
      <c r="J30" s="12">
        <v>-0.2</v>
      </c>
      <c r="K30" s="22">
        <v>-0.11</v>
      </c>
      <c r="L30" s="12">
        <v>-5.5E-2</v>
      </c>
      <c r="M30" s="12">
        <v>-0.42</v>
      </c>
      <c r="N30" s="12">
        <v>-0.34499999999999997</v>
      </c>
      <c r="O30" s="12">
        <v>-0.14000000000000001</v>
      </c>
      <c r="P30" s="12">
        <v>0.245</v>
      </c>
      <c r="Q30" s="12">
        <v>-0.125</v>
      </c>
    </row>
    <row r="31" spans="1:17" x14ac:dyDescent="0.2">
      <c r="B31" s="13">
        <f t="shared" si="2"/>
        <v>37591</v>
      </c>
      <c r="C31" s="12">
        <v>3.343</v>
      </c>
      <c r="D31" s="12">
        <v>0</v>
      </c>
      <c r="E31" s="12">
        <v>0.44500000000000001</v>
      </c>
      <c r="F31" s="12">
        <v>0.125</v>
      </c>
      <c r="G31" s="12">
        <v>0.15</v>
      </c>
      <c r="H31" s="12">
        <v>-0.26500000000000001</v>
      </c>
      <c r="I31" s="12">
        <v>-0.11</v>
      </c>
      <c r="J31" s="12">
        <v>-0.2</v>
      </c>
      <c r="K31" s="22">
        <v>-0.11</v>
      </c>
      <c r="L31" s="12">
        <v>0.375</v>
      </c>
      <c r="M31" s="12">
        <v>-0.42</v>
      </c>
      <c r="N31" s="12">
        <v>-0.34499999999999997</v>
      </c>
      <c r="O31" s="12">
        <v>-0.14249999999999999</v>
      </c>
      <c r="P31" s="12">
        <v>0.245</v>
      </c>
      <c r="Q31" s="12">
        <v>-0.125</v>
      </c>
    </row>
    <row r="32" spans="1:17" x14ac:dyDescent="0.2">
      <c r="B32" s="13">
        <f t="shared" si="2"/>
        <v>37622</v>
      </c>
      <c r="C32" s="12">
        <v>3.43</v>
      </c>
      <c r="D32" s="12">
        <v>0</v>
      </c>
      <c r="E32" s="12">
        <v>0.40500000000000003</v>
      </c>
      <c r="F32" s="12">
        <v>0.125</v>
      </c>
      <c r="G32" s="12">
        <v>0.11</v>
      </c>
      <c r="H32" s="12">
        <v>-0.26500000000000001</v>
      </c>
      <c r="I32" s="12">
        <v>-0.11</v>
      </c>
      <c r="J32" s="12">
        <v>-0.2</v>
      </c>
      <c r="K32" s="22">
        <v>-0.11</v>
      </c>
      <c r="L32" s="12">
        <v>0.4</v>
      </c>
      <c r="M32" s="12">
        <v>-0.42</v>
      </c>
      <c r="N32" s="12">
        <v>-0.34499999999999997</v>
      </c>
      <c r="O32" s="12">
        <v>-0.14499999999999999</v>
      </c>
      <c r="P32" s="12">
        <v>0.20499999999999999</v>
      </c>
      <c r="Q32" s="12">
        <v>-0.125</v>
      </c>
    </row>
    <row r="33" spans="2:17" x14ac:dyDescent="0.2">
      <c r="B33" s="13">
        <f t="shared" si="2"/>
        <v>37653</v>
      </c>
      <c r="C33" s="12">
        <v>3.3330000000000002</v>
      </c>
      <c r="D33" s="12">
        <v>0</v>
      </c>
      <c r="E33" s="12">
        <v>0.40500000000000003</v>
      </c>
      <c r="F33" s="12">
        <v>0.125</v>
      </c>
      <c r="G33" s="12">
        <v>0.11</v>
      </c>
      <c r="H33" s="12">
        <v>-0.26500000000000001</v>
      </c>
      <c r="I33" s="12">
        <v>-0.11</v>
      </c>
      <c r="J33" s="12">
        <v>-0.2</v>
      </c>
      <c r="K33" s="22">
        <v>-0.11</v>
      </c>
      <c r="L33" s="12">
        <v>0.125</v>
      </c>
      <c r="M33" s="12">
        <v>-0.42</v>
      </c>
      <c r="N33" s="12">
        <v>-0.34499999999999997</v>
      </c>
      <c r="O33" s="12">
        <v>-0.13750000000000001</v>
      </c>
      <c r="P33" s="12">
        <v>0.20499999999999999</v>
      </c>
      <c r="Q33" s="12">
        <v>-0.125</v>
      </c>
    </row>
    <row r="34" spans="2:17" x14ac:dyDescent="0.2">
      <c r="B34" s="13">
        <f t="shared" si="2"/>
        <v>37681</v>
      </c>
      <c r="C34" s="12">
        <v>3.2080000000000002</v>
      </c>
      <c r="D34" s="12">
        <v>0</v>
      </c>
      <c r="E34" s="12">
        <v>0.40500000000000003</v>
      </c>
      <c r="F34" s="12">
        <v>0.125</v>
      </c>
      <c r="G34" s="12">
        <v>0.11</v>
      </c>
      <c r="H34" s="12">
        <v>-0.26500000000000001</v>
      </c>
      <c r="I34" s="12">
        <v>-0.11</v>
      </c>
      <c r="J34" s="12">
        <v>-0.2</v>
      </c>
      <c r="K34" s="22">
        <v>-0.11</v>
      </c>
      <c r="L34" s="12">
        <v>-0.19500000000000001</v>
      </c>
      <c r="M34" s="12">
        <v>-0.42</v>
      </c>
      <c r="N34" s="12">
        <v>-0.34499999999999997</v>
      </c>
      <c r="O34" s="12">
        <v>-0.13500000000000001</v>
      </c>
      <c r="P34" s="12">
        <v>0.20499999999999999</v>
      </c>
      <c r="Q34" s="12">
        <v>-0.125</v>
      </c>
    </row>
    <row r="35" spans="2:17" x14ac:dyDescent="0.2">
      <c r="B35" s="13">
        <f t="shared" si="2"/>
        <v>37712</v>
      </c>
      <c r="C35" s="12">
        <v>3.048</v>
      </c>
      <c r="D35" s="12">
        <v>0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">
      <c r="B36" s="13">
        <f t="shared" si="2"/>
        <v>37742</v>
      </c>
      <c r="C36" s="12">
        <v>3.0590000000000002</v>
      </c>
      <c r="D36" s="12">
        <v>0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">
      <c r="B37" s="13">
        <f t="shared" si="2"/>
        <v>37773</v>
      </c>
      <c r="C37" s="12">
        <v>3.0870000000000002</v>
      </c>
      <c r="D37" s="12">
        <v>0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">
      <c r="B38" s="13">
        <f t="shared" si="2"/>
        <v>37803</v>
      </c>
      <c r="C38" s="12">
        <v>3.1070000000000002</v>
      </c>
      <c r="D38" s="12">
        <v>0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">
      <c r="B39" s="13">
        <f t="shared" si="2"/>
        <v>37834</v>
      </c>
      <c r="C39" s="12">
        <v>3.1269999999999998</v>
      </c>
      <c r="D39" s="12">
        <v>0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">
      <c r="B40" s="13">
        <f t="shared" si="2"/>
        <v>37865</v>
      </c>
      <c r="C40" s="12">
        <v>3.1320000000000001</v>
      </c>
      <c r="D40" s="12">
        <v>0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">
      <c r="B41" s="13">
        <f t="shared" si="2"/>
        <v>37895</v>
      </c>
      <c r="C41" s="12">
        <v>3.1419999999999999</v>
      </c>
      <c r="D41" s="12">
        <v>0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">
      <c r="B42" s="13">
        <f t="shared" si="2"/>
        <v>37926</v>
      </c>
      <c r="C42" s="12">
        <v>3.3069999999999999</v>
      </c>
      <c r="D42" s="12">
        <v>0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3.472</v>
      </c>
      <c r="D43" s="12">
        <v>0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3.5270000000000001</v>
      </c>
      <c r="D44" s="12">
        <v>0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3.4129999999999998</v>
      </c>
      <c r="D45" s="12">
        <v>0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3.2810000000000001</v>
      </c>
      <c r="D46" s="12">
        <v>0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3.1110000000000002</v>
      </c>
      <c r="D47" s="12">
        <v>0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3.1110000000000002</v>
      </c>
      <c r="D48" s="12">
        <v>0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3.1429999999999998</v>
      </c>
      <c r="D49" s="12">
        <v>0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3.1930000000000001</v>
      </c>
      <c r="D50" s="12">
        <v>0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3.2269999999999999</v>
      </c>
      <c r="D51" s="12">
        <v>0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3.24</v>
      </c>
      <c r="D52" s="12">
        <v>0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3.2320000000000002</v>
      </c>
      <c r="D53" s="12">
        <v>0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3.4020000000000001</v>
      </c>
      <c r="D54" s="12">
        <v>0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3.577</v>
      </c>
      <c r="D55" s="12">
        <v>0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3.6095000000000002</v>
      </c>
      <c r="D56" s="12">
        <v>0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3.4954999999999998</v>
      </c>
      <c r="D57" s="12">
        <v>0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3.3635000000000002</v>
      </c>
      <c r="D58" s="12">
        <v>0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3.1934999999999998</v>
      </c>
      <c r="D59" s="12">
        <v>0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3.1934999999999998</v>
      </c>
      <c r="D60" s="12">
        <v>0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3.2254999999999998</v>
      </c>
      <c r="D61" s="12">
        <v>0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3.2755000000000001</v>
      </c>
      <c r="D62" s="12">
        <v>0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3.3094999999999999</v>
      </c>
      <c r="D63" s="12">
        <v>0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3.3224999999999998</v>
      </c>
      <c r="D64" s="12">
        <v>0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3.3144999999999998</v>
      </c>
      <c r="D65" s="12">
        <v>0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3.4845000000000002</v>
      </c>
      <c r="D66" s="12">
        <v>0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3.6595</v>
      </c>
      <c r="D67" s="12">
        <v>0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3.6945000000000001</v>
      </c>
      <c r="D68" s="12">
        <v>0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3.5804999999999998</v>
      </c>
      <c r="D69" s="12">
        <v>0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3.4485000000000001</v>
      </c>
      <c r="D70" s="12">
        <v>0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3.2785000000000002</v>
      </c>
      <c r="D71" s="12">
        <v>0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3.2785000000000002</v>
      </c>
      <c r="D72" s="12">
        <v>0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3.3105000000000002</v>
      </c>
      <c r="D73" s="12">
        <v>0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3.3605</v>
      </c>
      <c r="D74" s="12">
        <v>0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3.3944999999999999</v>
      </c>
      <c r="D75" s="12">
        <v>0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3.4075000000000002</v>
      </c>
      <c r="D76" s="12">
        <v>0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3.3995000000000002</v>
      </c>
      <c r="D77" s="12">
        <v>0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3.5695000000000001</v>
      </c>
      <c r="D78" s="12">
        <v>0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3.7444999999999999</v>
      </c>
      <c r="D79" s="12">
        <v>0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3.782</v>
      </c>
      <c r="D80" s="12">
        <v>0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3.6680000000000001</v>
      </c>
      <c r="D81" s="12">
        <v>0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3.536</v>
      </c>
      <c r="D82" s="12">
        <v>0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3.3660000000000001</v>
      </c>
      <c r="D83" s="12">
        <v>0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3.3660000000000001</v>
      </c>
      <c r="D84" s="12">
        <v>0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3.3980000000000001</v>
      </c>
      <c r="D85" s="12">
        <v>0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3.448</v>
      </c>
      <c r="D86" s="12">
        <v>0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3.4820000000000002</v>
      </c>
      <c r="D87" s="12">
        <v>0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3.4950000000000001</v>
      </c>
      <c r="D88" s="12">
        <v>0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3.4870000000000001</v>
      </c>
      <c r="D89" s="12">
        <v>0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3.657</v>
      </c>
      <c r="D90" s="12">
        <v>0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3.8319999999999999</v>
      </c>
      <c r="D91" s="12">
        <v>0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3.8719999999999999</v>
      </c>
      <c r="D92" s="12">
        <v>0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3.758</v>
      </c>
      <c r="D93" s="12">
        <v>0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3.6259999999999999</v>
      </c>
      <c r="D94" s="12">
        <v>0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3.456</v>
      </c>
      <c r="D95" s="12">
        <v>0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3.456</v>
      </c>
      <c r="D96" s="12">
        <v>0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3.488</v>
      </c>
      <c r="D97" s="12">
        <v>0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3.5379999999999998</v>
      </c>
      <c r="D98" s="12">
        <v>0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3.5720000000000001</v>
      </c>
      <c r="D99" s="12">
        <v>0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3.585</v>
      </c>
      <c r="D100" s="12">
        <v>0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3.577</v>
      </c>
      <c r="D101" s="12">
        <v>0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3.7469999999999999</v>
      </c>
      <c r="D102" s="12">
        <v>0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3.9220000000000002</v>
      </c>
      <c r="D103" s="12">
        <v>0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3.9645000000000001</v>
      </c>
      <c r="D104" s="12">
        <v>0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3.8504999999999998</v>
      </c>
      <c r="D105" s="12">
        <v>0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3.7185000000000001</v>
      </c>
      <c r="D106" s="12">
        <v>0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3.5485000000000002</v>
      </c>
      <c r="D107" s="12">
        <v>0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3.5485000000000002</v>
      </c>
      <c r="D108" s="12">
        <v>0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3.5804999999999998</v>
      </c>
      <c r="D109" s="12">
        <v>0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3.6305000000000001</v>
      </c>
      <c r="D110" s="12">
        <v>0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3.6644999999999999</v>
      </c>
      <c r="D111" s="12">
        <v>0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3.6775000000000002</v>
      </c>
      <c r="D112" s="12">
        <v>0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3.6695000000000002</v>
      </c>
      <c r="D113" s="12">
        <v>0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3.8395000000000001</v>
      </c>
      <c r="D114" s="12">
        <v>0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4.0145</v>
      </c>
      <c r="D115" s="12">
        <v>0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4.0594999999999999</v>
      </c>
      <c r="D116" s="12">
        <v>0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3.9455</v>
      </c>
      <c r="D117" s="12">
        <v>0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3.8134999999999999</v>
      </c>
      <c r="D118" s="12">
        <v>0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3.6435</v>
      </c>
      <c r="D119" s="12">
        <v>0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3.6435</v>
      </c>
      <c r="D120" s="12">
        <v>0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3.6755</v>
      </c>
      <c r="D121" s="12">
        <v>0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3.7254999999999998</v>
      </c>
      <c r="D122" s="12">
        <v>0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3.7595000000000001</v>
      </c>
      <c r="D123" s="12">
        <v>0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3.7725</v>
      </c>
      <c r="D124" s="12">
        <v>0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3.7645</v>
      </c>
      <c r="D125" s="12">
        <v>0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3.9344999999999999</v>
      </c>
      <c r="D126" s="12">
        <v>0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4.1094999999999997</v>
      </c>
      <c r="D127" s="12">
        <v>0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4.157</v>
      </c>
      <c r="D128" s="12">
        <v>0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4.0430000000000001</v>
      </c>
      <c r="D129" s="12">
        <v>0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3.911</v>
      </c>
      <c r="D130" s="12">
        <v>0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3.7410000000000001</v>
      </c>
      <c r="D131" s="12">
        <v>0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3.7410000000000001</v>
      </c>
      <c r="D132" s="12">
        <v>0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3.7730000000000001</v>
      </c>
      <c r="D133" s="12">
        <v>0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3.823</v>
      </c>
      <c r="D134" s="12">
        <v>0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3.8570000000000002</v>
      </c>
      <c r="D135" s="12">
        <v>0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3.87</v>
      </c>
      <c r="D136" s="12">
        <v>0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3.8620000000000001</v>
      </c>
      <c r="D137" s="12">
        <v>0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4.032</v>
      </c>
      <c r="D138" s="12">
        <v>0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4.2069999999999999</v>
      </c>
      <c r="D139" s="12">
        <v>0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4.2569999999999997</v>
      </c>
      <c r="D140" s="12">
        <v>0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4.1429999999999998</v>
      </c>
      <c r="D141" s="12">
        <v>0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4.0110000000000001</v>
      </c>
      <c r="D142" s="12">
        <v>0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3.8410000000000002</v>
      </c>
      <c r="D143" s="12">
        <v>0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3.8410000000000002</v>
      </c>
      <c r="D144" s="12">
        <v>0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3.8730000000000002</v>
      </c>
      <c r="D145" s="12">
        <v>0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3.923</v>
      </c>
      <c r="D146" s="12">
        <v>0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3.9569999999999999</v>
      </c>
      <c r="D147" s="12">
        <v>0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3.97</v>
      </c>
      <c r="D148" s="12">
        <v>0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3.9620000000000002</v>
      </c>
      <c r="D149" s="12">
        <v>0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4.1319999999999997</v>
      </c>
      <c r="D150" s="12">
        <v>0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4.3070000000000004</v>
      </c>
      <c r="D151" s="12">
        <v>0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4.3594999999999997</v>
      </c>
      <c r="D152" s="12">
        <v>0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4.2454999999999998</v>
      </c>
      <c r="D153" s="12">
        <v>0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4.1135000000000002</v>
      </c>
      <c r="D154" s="12">
        <v>0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3.9434999999999998</v>
      </c>
      <c r="D155" s="12">
        <v>0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3.9434999999999998</v>
      </c>
      <c r="D156" s="12">
        <v>0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3.9754999999999998</v>
      </c>
      <c r="D157" s="12">
        <v>0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4.0255000000000001</v>
      </c>
      <c r="D158" s="12">
        <v>0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4.0594999999999999</v>
      </c>
      <c r="D159" s="12">
        <v>0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4.0724999999999998</v>
      </c>
      <c r="D160" s="12">
        <v>0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4.0644999999999998</v>
      </c>
      <c r="D161" s="12">
        <v>0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4.2344999999999997</v>
      </c>
      <c r="D162" s="12">
        <v>0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0.13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4.4095000000000004</v>
      </c>
      <c r="D163" s="12">
        <v>0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0.13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4.4645000000000001</v>
      </c>
      <c r="D164" s="12">
        <v>0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0.13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4.3505000000000003</v>
      </c>
      <c r="D165" s="12">
        <v>0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0.13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4.2184999999999997</v>
      </c>
      <c r="D166" s="12">
        <v>0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0.13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4.0484999999999998</v>
      </c>
      <c r="D167" s="12">
        <v>0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0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4.0484999999999998</v>
      </c>
      <c r="D168" s="12">
        <v>0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0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4.0804999999999998</v>
      </c>
      <c r="D169" s="12">
        <v>0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0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4.1304999999999996</v>
      </c>
      <c r="D170" s="12">
        <v>0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0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4.1645000000000003</v>
      </c>
      <c r="D171" s="12">
        <v>0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0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4.1775000000000002</v>
      </c>
      <c r="D172" s="12">
        <v>0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0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4.1695000000000002</v>
      </c>
      <c r="D173" s="12">
        <v>0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0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4.3395000000000001</v>
      </c>
      <c r="D174" s="12">
        <v>0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0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4.5145</v>
      </c>
      <c r="D175" s="12">
        <v>0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0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4.5694999999999997</v>
      </c>
      <c r="D176" s="12">
        <v>0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0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4.4554999999999998</v>
      </c>
      <c r="D177" s="12">
        <v>0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0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4.3235000000000001</v>
      </c>
      <c r="D178" s="12">
        <v>0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0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4.1535000000000002</v>
      </c>
      <c r="D179" s="12">
        <v>0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4.1535000000000002</v>
      </c>
      <c r="D180" s="12">
        <v>0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4.1855000000000002</v>
      </c>
      <c r="D181" s="12">
        <v>0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4.2355</v>
      </c>
      <c r="D182" s="12">
        <v>0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4.2694999999999999</v>
      </c>
      <c r="D183" s="12">
        <v>0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4.2824999999999998</v>
      </c>
      <c r="D184" s="12">
        <v>0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4.2744999999999997</v>
      </c>
      <c r="D185" s="12">
        <v>0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4.4444999999999997</v>
      </c>
      <c r="D186" s="12">
        <v>0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4.6195000000000004</v>
      </c>
      <c r="D187" s="12">
        <v>0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4.6745000000000001</v>
      </c>
      <c r="D188" s="12">
        <v>0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4.5605000000000002</v>
      </c>
      <c r="D189" s="12">
        <v>0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4.4284999999999997</v>
      </c>
      <c r="D190" s="12">
        <v>0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4.2584999999999997</v>
      </c>
      <c r="D191" s="12">
        <v>0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4.2584999999999997</v>
      </c>
      <c r="D192" s="12">
        <v>0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4.2904999999999998</v>
      </c>
      <c r="D193" s="12">
        <v>0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4.3404999999999996</v>
      </c>
      <c r="D194" s="12">
        <v>0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4.3745000000000003</v>
      </c>
      <c r="D195" s="12">
        <v>0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4.3875000000000002</v>
      </c>
      <c r="D196" s="12">
        <v>0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4.3795000000000002</v>
      </c>
      <c r="D197" s="12">
        <v>0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4.5495000000000001</v>
      </c>
      <c r="D198" s="12">
        <v>0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4.7244999999999999</v>
      </c>
      <c r="D199" s="12">
        <v>0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4.7794999999999996</v>
      </c>
      <c r="D200" s="12">
        <v>0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4.6654999999999998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4.5335000000000001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4.3635000000000002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4.3635000000000002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4.3955000000000002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4.4455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4.4794999999999998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4.4924999999999997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4.4844999999999997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4.6544999999999996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4.8295000000000003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4.8845000000000001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4.7705000000000002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4.6384999999999996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4.4684999999999997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4.4684999999999997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4.5004999999999997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4.5505000000000004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4.5845000000000002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4.5975000000000001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4.5895000000000001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4.7595000000000001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4.9344999999999999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4.9894999999999996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4.8754999999999997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4.7435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4.5735000000000001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4.5735000000000001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4.6055000000000001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4.6555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4.6894999999999998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4.7024999999999997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4.6944999999999997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4.8644999999999996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5.0395000000000003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5.0945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4.9805000000000001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4.8484999999999996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4.6784999999999997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4.6784999999999997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4.7104999999999997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4.7605000000000004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4.7945000000000002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4.8075000000000001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4.7995000000000001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4.9695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5.1444999999999999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5.1994999999999996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5.0854999999999997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4.9535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4.7835000000000001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4.7835000000000001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4.8155000000000001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4.8654999999999999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4.8994999999999997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4.9124999999999996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4.9044999999999996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5.0744999999999996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5.2495000000000003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5.3045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5.1905000000000001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5.0585000000000004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4.8884999999999996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4.8884999999999996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4.9204999999999997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4.9705000000000004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5.0045000000000002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5.0175000000000001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5.0095000000000001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5.1795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5.3544999999999998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5.4095000000000004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5.2954999999999997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5.1635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4.9935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4.9935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5.0255000000000001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5.0754999999999999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5.1094999999999997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5.1224999999999996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5.1144999999999996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5.2845000000000004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5.4595000000000002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5.5145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5.4005000000000001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5.2685000000000004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5.0984999999999996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5.0984999999999996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5.1304999999999996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5.1805000000000003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5.2145000000000001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5.2275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5.2195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5.3895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5.5644999999999998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activeCell="I4" sqref="I4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159</v>
      </c>
    </row>
    <row r="2" spans="1:27" ht="16.5" thickBot="1" x14ac:dyDescent="0.3">
      <c r="A2" s="181">
        <v>37158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140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142</v>
      </c>
      <c r="N3" s="139">
        <v>37257</v>
      </c>
      <c r="O3" s="140">
        <v>37288</v>
      </c>
      <c r="P3" s="140">
        <v>37316</v>
      </c>
      <c r="Q3" s="142" t="s">
        <v>143</v>
      </c>
      <c r="R3" s="142" t="s">
        <v>144</v>
      </c>
      <c r="S3" s="142" t="s">
        <v>145</v>
      </c>
      <c r="T3" s="142" t="s">
        <v>146</v>
      </c>
      <c r="U3" s="143" t="s">
        <v>147</v>
      </c>
      <c r="V3" s="141" t="s">
        <v>148</v>
      </c>
      <c r="W3" s="142" t="s">
        <v>136</v>
      </c>
      <c r="X3" s="142" t="s">
        <v>137</v>
      </c>
      <c r="Y3" s="142" t="s">
        <v>138</v>
      </c>
      <c r="Z3" s="142" t="s">
        <v>135</v>
      </c>
      <c r="AA3" s="144" t="s">
        <v>149</v>
      </c>
    </row>
    <row r="4" spans="1:27" ht="12.75" x14ac:dyDescent="0.2">
      <c r="A4" s="136" t="s">
        <v>150</v>
      </c>
      <c r="B4" s="145">
        <v>0</v>
      </c>
      <c r="C4" s="146">
        <f>[4]P2!K4</f>
        <v>0</v>
      </c>
      <c r="D4" s="146">
        <f>[4]P2!L4</f>
        <v>0</v>
      </c>
      <c r="E4" s="145">
        <f>[4]P2!M4</f>
        <v>0</v>
      </c>
      <c r="F4" s="147">
        <f>[4]P2!P4</f>
        <v>0</v>
      </c>
      <c r="G4" s="147">
        <f>[4]P2!Q4</f>
        <v>0</v>
      </c>
      <c r="H4" s="145">
        <f>[4]P2!R4</f>
        <v>0</v>
      </c>
      <c r="I4" s="183">
        <f>[4]P2!S4</f>
        <v>19.25</v>
      </c>
      <c r="J4" s="184">
        <f>[4]P2!T4</f>
        <v>24.5</v>
      </c>
      <c r="K4" s="184">
        <f>[4]P2!U4</f>
        <v>31</v>
      </c>
      <c r="L4" s="184">
        <f>[4]P2!V4</f>
        <v>38.25</v>
      </c>
      <c r="M4" s="185">
        <f>AVERAGE([4]P2!S4:V4)</f>
        <v>28.25</v>
      </c>
      <c r="N4" s="183">
        <f>[4]P2!W4</f>
        <v>37</v>
      </c>
      <c r="O4" s="184">
        <f>[4]P2!X4</f>
        <v>34</v>
      </c>
      <c r="P4" s="184">
        <f>[4]P2!Y4</f>
        <v>30</v>
      </c>
      <c r="Q4" s="186">
        <f>AVERAGE([4]P2!Z4:AB4)</f>
        <v>28.583333333333332</v>
      </c>
      <c r="R4" s="186">
        <f>AVERAGE([4]P2!AC4:AE4)</f>
        <v>43.666666666666664</v>
      </c>
      <c r="S4" s="186">
        <f>AVERAGE([4]P2!AF4:AH4)</f>
        <v>34.666666666666664</v>
      </c>
      <c r="T4" s="187">
        <f>AVERAGE([4]P2!W4:AH4)</f>
        <v>35.145833333333336</v>
      </c>
      <c r="U4" s="188">
        <f>AVERAGE([4]P2!AI4:AT4)</f>
        <v>36.208333333333336</v>
      </c>
      <c r="V4" s="189">
        <f>AVERAGE([4]P2!AU4:BF4)</f>
        <v>35.711666666666666</v>
      </c>
      <c r="W4" s="189">
        <f>AVERAGE([4]P2!BG4:BI4,[4]P2!BS4:BU4,[4]P2!CE4:CG4,[4]P2!CQ4:CS4,[4]P2!DC4:DE4,[4]P2!DO4:DQ4,[4]P2!EA4:EC4,[4]P2!EM4:EO4,[4]P2!EY4:FA4,[4]P2!FK4:FM4)</f>
        <v>36.940666666666672</v>
      </c>
      <c r="X4" s="186">
        <f>AVERAGE([4]P2!BJ4:BL4,[4]P2!BV4:BX4,[4]P2!CH4:CJ4,[4]P2!CT4:CV4,[4]P2!DF4:DH4,[4]P2!DR4:DT4,[4]P2!ED4:EF4,[4]P2!EP4:ER4,[4]P2!FB4:FD4,[4]P2!FN4:FP4)</f>
        <v>33.329333333333331</v>
      </c>
      <c r="Y4" s="186">
        <f>AVERAGE([4]P2!BM4:BO4,[4]P2!BY4:CA4,[4]P2!CK4:CM4,[4]P2!CW4:CY4,[4]P2!DI4:DK4,[4]P2!DU4:DW4,[4]P2!EG4:EI4,[4]P2!ES4:EU4,[4]P2!FE4:FG4,[4]P2!FQ4:FS4)</f>
        <v>43.245000000000012</v>
      </c>
      <c r="Z4" s="186">
        <f>AVERAGE([4]P2!BP4:BR4,[4]P2!CB4:CD4,[4]P2!CN4:CP4,[4]P2!CZ4:DB4,[4]P2!DL4:DN4,[4]P2!DX4:DZ4,[4]P2!EJ4:EL4,[4]P2!EV4:EX4,[4]P2!FH4:FJ4,[4]P2!FT4:FV4)</f>
        <v>37.634999999999991</v>
      </c>
      <c r="AA4" s="187">
        <f>AVERAGE([4]P2!BG4:FV4)</f>
        <v>37.787500000000009</v>
      </c>
    </row>
    <row r="5" spans="1:27" ht="12.75" x14ac:dyDescent="0.2">
      <c r="A5" s="136" t="s">
        <v>151</v>
      </c>
      <c r="B5" s="145">
        <v>0</v>
      </c>
      <c r="C5" s="145">
        <f>[4]P2!K6</f>
        <v>0</v>
      </c>
      <c r="D5" s="145">
        <f>[4]P2!L6</f>
        <v>0</v>
      </c>
      <c r="E5" s="145">
        <f>[4]P2!M6</f>
        <v>0</v>
      </c>
      <c r="F5" s="147">
        <f>[4]P2!P6</f>
        <v>0</v>
      </c>
      <c r="G5" s="147">
        <f>[4]P2!Q6</f>
        <v>0</v>
      </c>
      <c r="H5" s="145">
        <f>[4]P2!R6</f>
        <v>0</v>
      </c>
      <c r="I5" s="183">
        <f>[4]P2!S6</f>
        <v>19.25</v>
      </c>
      <c r="J5" s="184">
        <f>[4]P2!T6</f>
        <v>24.5</v>
      </c>
      <c r="K5" s="184">
        <f>[4]P2!U6</f>
        <v>30.25</v>
      </c>
      <c r="L5" s="184">
        <f>[4]P2!V6</f>
        <v>37.25</v>
      </c>
      <c r="M5" s="185">
        <f>AVERAGE([4]P2!S6:V6)</f>
        <v>27.8125</v>
      </c>
      <c r="N5" s="183">
        <f>[4]P2!W6</f>
        <v>35.5</v>
      </c>
      <c r="O5" s="184">
        <f>[4]P2!X6</f>
        <v>33</v>
      </c>
      <c r="P5" s="184">
        <f>[4]P2!Y6</f>
        <v>29.25</v>
      </c>
      <c r="Q5" s="184">
        <f>AVERAGE([4]P2!Z6:AB6)</f>
        <v>30.916666666666668</v>
      </c>
      <c r="R5" s="184">
        <f>AVERAGE([4]P2!AC6:AE6)</f>
        <v>46.666666666666664</v>
      </c>
      <c r="S5" s="184">
        <f>AVERAGE([4]P2!AF6:AH6)</f>
        <v>33.583333333333336</v>
      </c>
      <c r="T5" s="185">
        <f>AVERAGE([4]P2!W6:AH6)</f>
        <v>35.9375</v>
      </c>
      <c r="U5" s="190">
        <f>AVERAGE([4]P2!AI6:AT6)</f>
        <v>37.666666666666664</v>
      </c>
      <c r="V5" s="183">
        <f>AVERAGE([4]P2!AU6:BF6)</f>
        <v>37.418333333333344</v>
      </c>
      <c r="W5" s="183">
        <f>AVERAGE([4]P2!BG6:BI6,[4]P2!BS6:BU6,[4]P2!CE6:CG6,[4]P2!CQ6:CS6,[4]P2!DC6:DE6,[4]P2!DO6:DQ6,[4]P2!EA6:EC6,[4]P2!EM6:EO6,[4]P2!EY6:FA6,[4]P2!FK6:FM6)</f>
        <v>39.916666666666664</v>
      </c>
      <c r="X5" s="184">
        <f>AVERAGE([4]P2!BJ6:BL6,[4]P2!BV6:BX6,[4]P2!CH6:CJ6,[4]P2!CT6:CV6,[4]P2!DF6:DH6,[4]P2!DR6:DT6,[4]P2!ED6:EF6,[4]P2!EP6:ER6,[4]P2!FB6:FD6,[4]P2!FN6:FP6)</f>
        <v>38.215333333333341</v>
      </c>
      <c r="Y5" s="184">
        <f>AVERAGE([4]P2!BM6:BO6,[4]P2!BY6:CA6,[4]P2!CK6:CM6,[4]P2!CW6:CY6,[4]P2!DI6:DK6,[4]P2!DU6:DW6,[4]P2!EG6:EI6,[4]P2!ES6:EU6,[4]P2!FE6:FG6,[4]P2!FQ6:FS6)</f>
        <v>49.118333333333339</v>
      </c>
      <c r="Z5" s="184">
        <f>AVERAGE([4]P2!BP6:BR6,[4]P2!CB6:CD6,[4]P2!CN6:CP6,[4]P2!CZ6:DB6,[4]P2!DL6:DN6,[4]P2!DX6:DZ6,[4]P2!EJ6:EL6,[4]P2!EV6:EX6,[4]P2!FH6:FJ6,[4]P2!FT6:FV6)</f>
        <v>40.790333333333336</v>
      </c>
      <c r="AA5" s="185">
        <f>AVERAGE([4]P2!BG6:FV6)</f>
        <v>42.010166666666656</v>
      </c>
    </row>
    <row r="6" spans="1:27" ht="12.75" x14ac:dyDescent="0.2">
      <c r="A6" s="136" t="s">
        <v>152</v>
      </c>
      <c r="B6" s="145">
        <v>0</v>
      </c>
      <c r="C6" s="145">
        <f>[4]P2!K8</f>
        <v>0</v>
      </c>
      <c r="D6" s="145">
        <f>[4]P2!L8</f>
        <v>0</v>
      </c>
      <c r="E6" s="145">
        <f>[4]P2!M8</f>
        <v>0</v>
      </c>
      <c r="F6" s="147">
        <f>[4]P2!P8</f>
        <v>0</v>
      </c>
      <c r="G6" s="147">
        <f>[4]P2!Q8</f>
        <v>0</v>
      </c>
      <c r="H6" s="145">
        <f>[4]P2!R8</f>
        <v>0</v>
      </c>
      <c r="I6" s="183">
        <f>[4]P2!S8</f>
        <v>23</v>
      </c>
      <c r="J6" s="184">
        <f>[4]P2!T8</f>
        <v>25.75</v>
      </c>
      <c r="K6" s="184">
        <f>[4]P2!U8</f>
        <v>31.25</v>
      </c>
      <c r="L6" s="184">
        <f>[4]P2!V8</f>
        <v>37.299999999999997</v>
      </c>
      <c r="M6" s="185">
        <f>AVERAGE([4]P2!S8:V8)</f>
        <v>29.324999999999999</v>
      </c>
      <c r="N6" s="183">
        <f>[4]P2!W8</f>
        <v>36.75</v>
      </c>
      <c r="O6" s="184">
        <f>[4]P2!X8</f>
        <v>33.75</v>
      </c>
      <c r="P6" s="184">
        <f>[4]P2!Y8</f>
        <v>31.5</v>
      </c>
      <c r="Q6" s="184">
        <f>AVERAGE([4]P2!Z8:AB8)</f>
        <v>31</v>
      </c>
      <c r="R6" s="184">
        <f>AVERAGE([4]P2!AC8:AE8)</f>
        <v>46</v>
      </c>
      <c r="S6" s="184">
        <f>AVERAGE([4]P2!AF8:AH8)</f>
        <v>35.5</v>
      </c>
      <c r="T6" s="185">
        <f>AVERAGE([4]P2!W8:AH8)</f>
        <v>36.625</v>
      </c>
      <c r="U6" s="190">
        <f>AVERAGE([4]P2!AI8:AT8)</f>
        <v>39.25</v>
      </c>
      <c r="V6" s="183">
        <f>AVERAGE([4]P2!AU8:BF8)</f>
        <v>39.251666666666665</v>
      </c>
      <c r="W6" s="183">
        <f>AVERAGE([4]P2!BG8:BI8,[4]P2!BS8:BU8,[4]P2!CE8:CG8,[4]P2!CQ8:CS8,[4]P2!DC8:DE8,[4]P2!DO8:DQ8,[4]P2!EA8:EC8,[4]P2!EM8:EO8,[4]P2!EY8:FA8,[4]P2!FK8:FM8)</f>
        <v>39.602333333333341</v>
      </c>
      <c r="X6" s="184">
        <f>AVERAGE([4]P2!BJ8:BL8,[4]P2!BV8:BX8,[4]P2!CH8:CJ8,[4]P2!CT8:CV8,[4]P2!DF8:DH8,[4]P2!DR8:DT8,[4]P2!ED8:EF8,[4]P2!EP8:ER8,[4]P2!FB8:FD8,[4]P2!FN8:FP8)</f>
        <v>41.673333333333332</v>
      </c>
      <c r="Y6" s="184">
        <f>AVERAGE([4]P2!BM8:BO8,[4]P2!BY8:CA8,[4]P2!CK8:CM8,[4]P2!CW8:CY8,[4]P2!DI8:DK8,[4]P2!DU8:DW8,[4]P2!EG8:EI8,[4]P2!ES8:EU8,[4]P2!FE8:FG8,[4]P2!FQ8:FS8)</f>
        <v>41.151666666666664</v>
      </c>
      <c r="Z6" s="184">
        <f>AVERAGE([4]P2!BP8:BR8,[4]P2!CB8:CD8,[4]P2!CN8:CP8,[4]P2!CZ8:DB8,[4]P2!DL8:DN8,[4]P2!DX8:DZ8,[4]P2!EJ8:EL8,[4]P2!EV8:EX8,[4]P2!FH8:FJ8,[4]P2!FT8:FV8)</f>
        <v>41.588000000000008</v>
      </c>
      <c r="AA6" s="185">
        <f>AVERAGE([4]P2!BG8:FV8)</f>
        <v>41.003833333333326</v>
      </c>
    </row>
    <row r="7" spans="1:27" ht="12.75" x14ac:dyDescent="0.2">
      <c r="A7" s="136" t="s">
        <v>153</v>
      </c>
      <c r="B7" s="145">
        <v>0</v>
      </c>
      <c r="C7" s="145">
        <f>[4]P2!K10</f>
        <v>0</v>
      </c>
      <c r="D7" s="145">
        <f>[4]P2!L10</f>
        <v>0</v>
      </c>
      <c r="E7" s="145">
        <f>[4]P2!M10</f>
        <v>0</v>
      </c>
      <c r="F7" s="147">
        <f>[4]P2!P10</f>
        <v>0</v>
      </c>
      <c r="G7" s="147">
        <f>[4]P2!Q10</f>
        <v>0</v>
      </c>
      <c r="H7" s="145">
        <f>[4]P2!R10</f>
        <v>0</v>
      </c>
      <c r="I7" s="183">
        <f>[4]P2!S10</f>
        <v>32</v>
      </c>
      <c r="J7" s="184">
        <f>[4]P2!T10</f>
        <v>25.25</v>
      </c>
      <c r="K7" s="184">
        <f>[4]P2!U10</f>
        <v>28.25</v>
      </c>
      <c r="L7" s="184">
        <f>[4]P2!V10</f>
        <v>32.25</v>
      </c>
      <c r="M7" s="185">
        <f>AVERAGE([4]P2!S10:V10)</f>
        <v>29.4375</v>
      </c>
      <c r="N7" s="183">
        <f>[4]P2!W10</f>
        <v>32.25</v>
      </c>
      <c r="O7" s="184">
        <f>[4]P2!X10</f>
        <v>32.25</v>
      </c>
      <c r="P7" s="184">
        <f>[4]P2!Y10</f>
        <v>31.5</v>
      </c>
      <c r="Q7" s="184">
        <f>AVERAGE([4]P2!Z10:AB10)</f>
        <v>31</v>
      </c>
      <c r="R7" s="184">
        <f>AVERAGE([4]P2!AC10:AE10)</f>
        <v>44.583333333333336</v>
      </c>
      <c r="S7" s="184">
        <f>AVERAGE([4]P2!AF10:AH10)</f>
        <v>35</v>
      </c>
      <c r="T7" s="185">
        <f>AVERAGE([4]P2!W10:AH10)</f>
        <v>35.645833333333336</v>
      </c>
      <c r="U7" s="190">
        <f>AVERAGE([4]P2!AI10:AT10)</f>
        <v>28.416666666666668</v>
      </c>
      <c r="V7" s="183">
        <f>AVERAGE([4]P2!AU10:BF10)</f>
        <v>26.8125</v>
      </c>
      <c r="W7" s="183">
        <f>AVERAGE([4]P2!BG10:BI10,[4]P2!BS10:BU10,[4]P2!CE10:CG10,[4]P2!CQ10:CS10,[4]P2!DC10:DE10,[4]P2!DO10:DQ10,[4]P2!EA10:EC10,[4]P2!EM10:EO10,[4]P2!EY10:FA10,[4]P2!FK10:FM10)</f>
        <v>27.666666666666679</v>
      </c>
      <c r="X7" s="184">
        <f>AVERAGE([4]P2!BJ10:BL10,[4]P2!BV10:BX10,[4]P2!CH10:CJ10,[4]P2!CT10:CV10,[4]P2!DF10:DH10,[4]P2!DR10:DT10,[4]P2!ED10:EF10,[4]P2!EP10:ER10,[4]P2!FB10:FD10,[4]P2!FN10:FP10)</f>
        <v>34.838333333333338</v>
      </c>
      <c r="Y7" s="184">
        <f>AVERAGE([4]P2!BM10:BO10,[4]P2!BY10:CA10,[4]P2!CK10:CM10,[4]P2!CW10:CY10,[4]P2!DI10:DK10,[4]P2!DU10:DW10,[4]P2!EG10:EI10,[4]P2!ES10:EU10,[4]P2!FE10:FG10,[4]P2!FQ10:FS10)</f>
        <v>44.451666666666675</v>
      </c>
      <c r="Z7" s="184">
        <f>AVERAGE([4]P2!BP10:BR10,[4]P2!CB10:CD10,[4]P2!CN10:CP10,[4]P2!CZ10:DB10,[4]P2!DL10:DN10,[4]P2!DX10:DZ10,[4]P2!EJ10:EL10,[4]P2!EV10:EX10,[4]P2!FH10:FJ10,[4]P2!FT10:FV10)</f>
        <v>34.95333333333334</v>
      </c>
      <c r="AA7" s="185">
        <f>AVERAGE([4]P2!BG10:FV10)</f>
        <v>35.477499999999978</v>
      </c>
    </row>
    <row r="8" spans="1:27" ht="12.75" x14ac:dyDescent="0.2">
      <c r="A8" s="136" t="s">
        <v>154</v>
      </c>
      <c r="B8" s="145">
        <v>0</v>
      </c>
      <c r="C8" s="145">
        <f>[4]P2!K12</f>
        <v>0</v>
      </c>
      <c r="D8" s="145">
        <f>[4]P2!L12</f>
        <v>0</v>
      </c>
      <c r="E8" s="145">
        <f>[4]P2!M12</f>
        <v>0</v>
      </c>
      <c r="F8" s="147">
        <f>[4]P2!P12</f>
        <v>0</v>
      </c>
      <c r="G8" s="147">
        <f>[4]P2!Q12</f>
        <v>0</v>
      </c>
      <c r="H8" s="145">
        <f>[4]P2!R12</f>
        <v>0</v>
      </c>
      <c r="I8" s="183">
        <f>[4]P2!S12</f>
        <v>23</v>
      </c>
      <c r="J8" s="184">
        <f>[4]P2!T12</f>
        <v>25.25</v>
      </c>
      <c r="K8" s="184">
        <f>[4]P2!U12</f>
        <v>28.25</v>
      </c>
      <c r="L8" s="184">
        <f>[4]P2!V12</f>
        <v>32.25</v>
      </c>
      <c r="M8" s="185">
        <f>AVERAGE([4]P2!S12:V12)</f>
        <v>27.1875</v>
      </c>
      <c r="N8" s="183">
        <f>[4]P2!W12</f>
        <v>32.25</v>
      </c>
      <c r="O8" s="184">
        <f>[4]P2!X12</f>
        <v>32.25</v>
      </c>
      <c r="P8" s="184">
        <f>[4]P2!Y12</f>
        <v>31.5</v>
      </c>
      <c r="Q8" s="184">
        <f>AVERAGE([4]P2!Z12:AB12)</f>
        <v>33.75</v>
      </c>
      <c r="R8" s="184">
        <f>AVERAGE([4]P2!AC12:AE12)</f>
        <v>45.916666666666664</v>
      </c>
      <c r="S8" s="184">
        <f>AVERAGE([4]P2!AF12:AH12)</f>
        <v>35</v>
      </c>
      <c r="T8" s="185">
        <f>AVERAGE([4]P2!W12:AH12)</f>
        <v>36.666666666666664</v>
      </c>
      <c r="U8" s="190">
        <f>AVERAGE([4]P2!AI12:AT12)</f>
        <v>39.5</v>
      </c>
      <c r="V8" s="183">
        <f>AVERAGE([4]P2!AU12:BF12)</f>
        <v>39.5</v>
      </c>
      <c r="W8" s="183">
        <f>AVERAGE([4]P2!BG12:BI12,[4]P2!BS12:BU12,[4]P2!CE12:CG12,[4]P2!CQ12:CS12,[4]P2!DC12:DE12,[4]P2!DO12:DQ12,[4]P2!EA12:EC12,[4]P2!EM12:EO12,[4]P2!EY12:FA12,[4]P2!FK12:FM12)</f>
        <v>39.305</v>
      </c>
      <c r="X8" s="184">
        <f>AVERAGE([4]P2!BJ12:BL12,[4]P2!BV12:BX12,[4]P2!CH12:CJ12,[4]P2!CT12:CV12,[4]P2!DF12:DH12,[4]P2!DR12:DT12,[4]P2!ED12:EF12,[4]P2!EP12:ER12,[4]P2!FB12:FD12,[4]P2!FN12:FP12)</f>
        <v>39.551000000000002</v>
      </c>
      <c r="Y8" s="184">
        <f>AVERAGE([4]P2!BM12:BO12,[4]P2!BY12:CA12,[4]P2!CK12:CM12,[4]P2!CW12:CY12,[4]P2!DI12:DK12,[4]P2!DU12:DW12,[4]P2!EG12:EI12,[4]P2!ES12:EU12,[4]P2!FE12:FG12,[4]P2!FQ12:FS12)</f>
        <v>43.746999999999986</v>
      </c>
      <c r="Z8" s="184">
        <f>AVERAGE([4]P2!BP12:BR12,[4]P2!CB12:CD12,[4]P2!CN12:CP12,[4]P2!CZ12:DB12,[4]P2!DL12:DN12,[4]P2!DX12:DZ12,[4]P2!EJ12:EL12,[4]P2!EV12:EX12,[4]P2!FH12:FJ12,[4]P2!FT12:FV12)</f>
        <v>40.906999999999996</v>
      </c>
      <c r="AA8" s="185">
        <f>AVERAGE([4]P2!BG12:FV12)</f>
        <v>40.877500000000012</v>
      </c>
    </row>
    <row r="9" spans="1:27" ht="12.75" x14ac:dyDescent="0.2">
      <c r="A9" s="136" t="s">
        <v>155</v>
      </c>
      <c r="B9" s="145">
        <v>0</v>
      </c>
      <c r="C9" s="145">
        <f>[4]P2!K14</f>
        <v>0</v>
      </c>
      <c r="D9" s="145">
        <f>[4]P2!L14</f>
        <v>0</v>
      </c>
      <c r="E9" s="145">
        <f>[4]P2!M14</f>
        <v>0</v>
      </c>
      <c r="F9" s="147">
        <f>[4]P2!P14</f>
        <v>0</v>
      </c>
      <c r="G9" s="147">
        <f>[4]P2!Q14</f>
        <v>0</v>
      </c>
      <c r="H9" s="145">
        <f>[4]P2!R14</f>
        <v>0</v>
      </c>
      <c r="I9" s="183">
        <f>[4]P2!S14</f>
        <v>24.75</v>
      </c>
      <c r="J9" s="184">
        <f>[4]P2!T14</f>
        <v>26</v>
      </c>
      <c r="K9" s="184">
        <f>[4]P2!U14</f>
        <v>26</v>
      </c>
      <c r="L9" s="184">
        <f>[4]P2!V14</f>
        <v>31.5</v>
      </c>
      <c r="M9" s="185">
        <f>AVERAGE([4]P2!S14:V14)</f>
        <v>27.0625</v>
      </c>
      <c r="N9" s="183">
        <f>[4]P2!W14</f>
        <v>30.75</v>
      </c>
      <c r="O9" s="184">
        <f>[4]P2!X14</f>
        <v>29.5</v>
      </c>
      <c r="P9" s="184">
        <f>[4]P2!Y14</f>
        <v>29.5</v>
      </c>
      <c r="Q9" s="184">
        <f>AVERAGE([4]P2!Z14:AB14)</f>
        <v>34.5</v>
      </c>
      <c r="R9" s="184">
        <f>AVERAGE([4]P2!AC14:AE14)</f>
        <v>50.5</v>
      </c>
      <c r="S9" s="184">
        <f>AVERAGE([4]P2!AF14:AH14)</f>
        <v>32.333333333333336</v>
      </c>
      <c r="T9" s="185">
        <f>AVERAGE([4]P2!W14:AH14)</f>
        <v>36.8125</v>
      </c>
      <c r="U9" s="190">
        <f>AVERAGE([4]P2!AI14:AT14)</f>
        <v>37.416666666666664</v>
      </c>
      <c r="V9" s="183">
        <f>AVERAGE([4]P2!AU14:BF14)</f>
        <v>37.417499999999997</v>
      </c>
      <c r="W9" s="183">
        <f>AVERAGE([4]P2!BG14:BI14,[4]P2!BS14:BU14,[4]P2!CE14:CG14,[4]P2!CQ14:CS14,[4]P2!DC14:DE14,[4]P2!DO14:DQ14,[4]P2!EA14:EC14,[4]P2!EM14:EO14,[4]P2!EY14:FA14,[4]P2!FK14:FM14)</f>
        <v>36.680000000000014</v>
      </c>
      <c r="X9" s="184">
        <f>AVERAGE([4]P2!BJ14:BL14,[4]P2!BV14:BX14,[4]P2!CH14:CJ14,[4]P2!CT14:CV14,[4]P2!DF14:DH14,[4]P2!DR14:DT14,[4]P2!ED14:EF14,[4]P2!EP14:ER14,[4]P2!FB14:FD14,[4]P2!FN14:FP14)</f>
        <v>37.100333333333332</v>
      </c>
      <c r="Y9" s="184">
        <f>AVERAGE([4]P2!BM14:BO14,[4]P2!BY14:CA14,[4]P2!CK14:CM14,[4]P2!CW14:CY14,[4]P2!DI14:DK14,[4]P2!DU14:DW14,[4]P2!EG14:EI14,[4]P2!ES14:EU14,[4]P2!FE14:FG14,[4]P2!FQ14:FS14)</f>
        <v>45.015999999999998</v>
      </c>
      <c r="Z9" s="184">
        <f>AVERAGE([4]P2!BP14:BR14,[4]P2!CB14:CD14,[4]P2!CN14:CP14,[4]P2!CZ14:DB14,[4]P2!DL14:DN14,[4]P2!DX14:DZ14,[4]P2!EJ14:EL14,[4]P2!EV14:EX14,[4]P2!FH14:FJ14,[4]P2!FT14:FV14)</f>
        <v>36.379000000000005</v>
      </c>
      <c r="AA9" s="185">
        <f>AVERAGE([4]P2!BG14:FV14)</f>
        <v>38.793833333333325</v>
      </c>
    </row>
    <row r="10" spans="1:27" ht="13.5" thickBot="1" x14ac:dyDescent="0.25">
      <c r="A10" s="136" t="s">
        <v>156</v>
      </c>
      <c r="B10" s="152">
        <v>0</v>
      </c>
      <c r="C10" s="152">
        <f>[4]P2!K16</f>
        <v>0</v>
      </c>
      <c r="D10" s="152">
        <f>[4]P2!L16</f>
        <v>0</v>
      </c>
      <c r="E10" s="152">
        <f>[4]P2!M16</f>
        <v>0</v>
      </c>
      <c r="F10" s="153">
        <f>[4]P2!P16</f>
        <v>0</v>
      </c>
      <c r="G10" s="153">
        <f>[4]P2!Q16</f>
        <v>0</v>
      </c>
      <c r="H10" s="152">
        <f>[4]P2!R16</f>
        <v>0</v>
      </c>
      <c r="I10" s="191">
        <f>[4]P2!S16</f>
        <v>28.75</v>
      </c>
      <c r="J10" s="192">
        <f>[4]P2!T16</f>
        <v>27</v>
      </c>
      <c r="K10" s="192">
        <f>[4]P2!U16</f>
        <v>28</v>
      </c>
      <c r="L10" s="192">
        <f>[4]P2!V16</f>
        <v>33.5</v>
      </c>
      <c r="M10" s="193">
        <f>AVERAGE([4]P2!S16:V16)</f>
        <v>29.3125</v>
      </c>
      <c r="N10" s="191">
        <f>[4]P2!W16</f>
        <v>32.25</v>
      </c>
      <c r="O10" s="192">
        <f>[4]P2!X16</f>
        <v>30.75</v>
      </c>
      <c r="P10" s="192">
        <f>[4]P2!Y16</f>
        <v>30.75</v>
      </c>
      <c r="Q10" s="192">
        <f>AVERAGE([4]P2!Z16:AB16)</f>
        <v>37.833333333333336</v>
      </c>
      <c r="R10" s="192">
        <f>AVERAGE([4]P2!AC16:AE16)</f>
        <v>58.5</v>
      </c>
      <c r="S10" s="192">
        <f>AVERAGE([4]P2!AF16:AH16)</f>
        <v>34.5</v>
      </c>
      <c r="T10" s="193">
        <f>AVERAGE([4]P2!W16:AH16)</f>
        <v>40.520833333333336</v>
      </c>
      <c r="U10" s="194">
        <f>AVERAGE([4]P2!AI16:AT16)</f>
        <v>40.75</v>
      </c>
      <c r="V10" s="191">
        <f>AVERAGE([4]P2!AU16:BF16)</f>
        <v>40.750000000000007</v>
      </c>
      <c r="W10" s="191">
        <f>AVERAGE([4]P2!BG16:BI16,[4]P2!BS16:BU16,[4]P2!CE16:CG16,[4]P2!CQ16:CS16,[4]P2!DC16:DE16,[4]P2!DO16:DQ16,[4]P2!EA16:EC16,[4]P2!EM16:EO16,[4]P2!EY16:FA16,[4]P2!FK16:FM16)</f>
        <v>39.038666666666664</v>
      </c>
      <c r="X10" s="192">
        <f>AVERAGE([4]P2!BJ16:BL16,[4]P2!BV16:BX16,[4]P2!CH16:CJ16,[4]P2!CT16:CV16,[4]P2!DF16:DH16,[4]P2!DR16:DT16,[4]P2!ED16:EF16,[4]P2!EP16:ER16,[4]P2!FB16:FD16,[4]P2!FN16:FP16)</f>
        <v>39.861333333333349</v>
      </c>
      <c r="Y10" s="192">
        <f>AVERAGE([4]P2!BM16:BO16,[4]P2!BY16:CA16,[4]P2!CK16:CM16,[4]P2!CW16:CY16,[4]P2!DI16:DK16,[4]P2!DU16:DW16,[4]P2!EG16:EI16,[4]P2!ES16:EU16,[4]P2!FE16:FG16,[4]P2!FQ16:FS16)</f>
        <v>49.554666666666677</v>
      </c>
      <c r="Z10" s="192">
        <f>AVERAGE([4]P2!BP16:BR16,[4]P2!CB16:CD16,[4]P2!CN16:CP16,[4]P2!CZ16:DB16,[4]P2!DL16:DN16,[4]P2!DX16:DZ16,[4]P2!EJ16:EL16,[4]P2!EV16:EX16,[4]P2!FH16:FJ16,[4]P2!FT16:FV16)</f>
        <v>38.649333333333331</v>
      </c>
      <c r="AA10" s="193">
        <f>AVERAGE([4]P2!BG16:FV16)</f>
        <v>41.775999999999989</v>
      </c>
    </row>
    <row r="13" spans="1:27" ht="20.25" customHeight="1" thickBot="1" x14ac:dyDescent="0.3">
      <c r="A13" s="195" t="s">
        <v>160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140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142</v>
      </c>
      <c r="N14" s="138">
        <v>37257</v>
      </c>
      <c r="O14" s="156">
        <v>37288</v>
      </c>
      <c r="P14" s="156">
        <v>37316</v>
      </c>
      <c r="Q14" s="142" t="s">
        <v>143</v>
      </c>
      <c r="R14" s="142" t="s">
        <v>144</v>
      </c>
      <c r="S14" s="142" t="s">
        <v>145</v>
      </c>
      <c r="T14" s="142" t="s">
        <v>146</v>
      </c>
      <c r="U14" s="143" t="s">
        <v>147</v>
      </c>
      <c r="V14" s="141" t="s">
        <v>148</v>
      </c>
      <c r="W14" s="157" t="s">
        <v>136</v>
      </c>
      <c r="X14" s="142" t="s">
        <v>137</v>
      </c>
      <c r="Y14" s="142" t="s">
        <v>138</v>
      </c>
      <c r="Z14" s="142" t="s">
        <v>135</v>
      </c>
      <c r="AA14" s="144" t="s">
        <v>149</v>
      </c>
    </row>
    <row r="15" spans="1:27" ht="12.75" customHeight="1" x14ac:dyDescent="0.2">
      <c r="A15" s="136" t="s">
        <v>150</v>
      </c>
      <c r="B15" s="158">
        <v>0</v>
      </c>
      <c r="C15" s="159">
        <f t="shared" ref="C15:AA21" si="0">C4-C26</f>
        <v>0</v>
      </c>
      <c r="D15" s="159">
        <f t="shared" si="0"/>
        <v>0</v>
      </c>
      <c r="E15" s="159">
        <f t="shared" si="0"/>
        <v>0</v>
      </c>
      <c r="F15" s="160">
        <f t="shared" si="0"/>
        <v>0</v>
      </c>
      <c r="G15" s="160">
        <f t="shared" si="0"/>
        <v>0</v>
      </c>
      <c r="H15" s="158">
        <f t="shared" si="0"/>
        <v>0</v>
      </c>
      <c r="I15" s="161">
        <f t="shared" si="0"/>
        <v>-2.0500000000000007</v>
      </c>
      <c r="J15" s="162">
        <f t="shared" si="0"/>
        <v>-2.5</v>
      </c>
      <c r="K15" s="162">
        <f t="shared" si="0"/>
        <v>-2</v>
      </c>
      <c r="L15" s="162">
        <f t="shared" si="0"/>
        <v>-2</v>
      </c>
      <c r="M15" s="163">
        <f t="shared" si="0"/>
        <v>-2.1374999999999993</v>
      </c>
      <c r="N15" s="164">
        <f t="shared" si="0"/>
        <v>-2</v>
      </c>
      <c r="O15" s="165">
        <f t="shared" si="0"/>
        <v>-2</v>
      </c>
      <c r="P15" s="165">
        <f t="shared" si="0"/>
        <v>-1</v>
      </c>
      <c r="Q15" s="165">
        <f t="shared" si="0"/>
        <v>-0.25</v>
      </c>
      <c r="R15" s="165">
        <f t="shared" si="0"/>
        <v>-0.3333333333333357</v>
      </c>
      <c r="S15" s="166">
        <f t="shared" si="0"/>
        <v>-0.6666666666666714</v>
      </c>
      <c r="T15" s="167">
        <f t="shared" si="0"/>
        <v>-0.7291666666666643</v>
      </c>
      <c r="U15" s="165">
        <f t="shared" si="0"/>
        <v>-0.3333333333333286</v>
      </c>
      <c r="V15" s="168">
        <f t="shared" si="0"/>
        <v>-0.3333333333333357</v>
      </c>
      <c r="W15" s="165">
        <f t="shared" si="0"/>
        <v>-0.50599999999999312</v>
      </c>
      <c r="X15" s="165">
        <f t="shared" si="0"/>
        <v>-0.33300000000000551</v>
      </c>
      <c r="Y15" s="165">
        <f t="shared" si="0"/>
        <v>-0.15799999999998704</v>
      </c>
      <c r="Z15" s="165">
        <f t="shared" si="0"/>
        <v>-0.33200000000001495</v>
      </c>
      <c r="AA15" s="169">
        <f t="shared" si="0"/>
        <v>-0.33225000000001614</v>
      </c>
    </row>
    <row r="16" spans="1:27" ht="12.75" customHeight="1" x14ac:dyDescent="0.2">
      <c r="A16" s="136" t="s">
        <v>151</v>
      </c>
      <c r="B16" s="158">
        <v>0</v>
      </c>
      <c r="C16" s="158">
        <f t="shared" si="0"/>
        <v>0</v>
      </c>
      <c r="D16" s="158">
        <f t="shared" si="0"/>
        <v>0</v>
      </c>
      <c r="E16" s="158">
        <f t="shared" si="0"/>
        <v>0</v>
      </c>
      <c r="F16" s="160">
        <f t="shared" si="0"/>
        <v>0</v>
      </c>
      <c r="G16" s="160">
        <f t="shared" si="0"/>
        <v>0</v>
      </c>
      <c r="H16" s="158">
        <f t="shared" si="0"/>
        <v>0</v>
      </c>
      <c r="I16" s="161">
        <f t="shared" si="0"/>
        <v>-2.0500000000000007</v>
      </c>
      <c r="J16" s="162">
        <f t="shared" si="0"/>
        <v>-2.5</v>
      </c>
      <c r="K16" s="162">
        <f t="shared" si="0"/>
        <v>-2</v>
      </c>
      <c r="L16" s="162">
        <f t="shared" si="0"/>
        <v>-2</v>
      </c>
      <c r="M16" s="163">
        <f t="shared" si="0"/>
        <v>-2.1374999999999993</v>
      </c>
      <c r="N16" s="161">
        <f t="shared" si="0"/>
        <v>-2</v>
      </c>
      <c r="O16" s="160">
        <f t="shared" si="0"/>
        <v>-2</v>
      </c>
      <c r="P16" s="160">
        <f t="shared" si="0"/>
        <v>-1</v>
      </c>
      <c r="Q16" s="160">
        <f t="shared" si="0"/>
        <v>-0.25</v>
      </c>
      <c r="R16" s="160">
        <f t="shared" si="0"/>
        <v>-0.3333333333333357</v>
      </c>
      <c r="S16" s="162">
        <f t="shared" si="0"/>
        <v>-0.6666666666666643</v>
      </c>
      <c r="T16" s="163">
        <f t="shared" si="0"/>
        <v>-0.7291666666666643</v>
      </c>
      <c r="U16" s="160">
        <f t="shared" si="0"/>
        <v>-0.3333333333333357</v>
      </c>
      <c r="V16" s="170">
        <f t="shared" si="0"/>
        <v>-0.33333333333332149</v>
      </c>
      <c r="W16" s="160">
        <f t="shared" si="0"/>
        <v>-0.43566666666666265</v>
      </c>
      <c r="X16" s="160">
        <f t="shared" si="0"/>
        <v>-0.25866666666666305</v>
      </c>
      <c r="Y16" s="160">
        <f t="shared" si="0"/>
        <v>-4.700000000000415E-2</v>
      </c>
      <c r="Z16" s="160">
        <f t="shared" si="0"/>
        <v>-0.24999999999998579</v>
      </c>
      <c r="AA16" s="171">
        <f t="shared" si="0"/>
        <v>-0.24783333333333246</v>
      </c>
    </row>
    <row r="17" spans="1:27" ht="12.75" customHeight="1" x14ac:dyDescent="0.2">
      <c r="A17" s="136" t="s">
        <v>152</v>
      </c>
      <c r="B17" s="158">
        <v>0</v>
      </c>
      <c r="C17" s="158">
        <f t="shared" si="0"/>
        <v>0</v>
      </c>
      <c r="D17" s="158">
        <f t="shared" si="0"/>
        <v>0</v>
      </c>
      <c r="E17" s="158">
        <f t="shared" si="0"/>
        <v>0</v>
      </c>
      <c r="F17" s="160">
        <f t="shared" si="0"/>
        <v>0</v>
      </c>
      <c r="G17" s="160">
        <f t="shared" si="0"/>
        <v>0</v>
      </c>
      <c r="H17" s="158">
        <f t="shared" si="0"/>
        <v>0</v>
      </c>
      <c r="I17" s="161">
        <f t="shared" si="0"/>
        <v>-0.39999999999999858</v>
      </c>
      <c r="J17" s="162">
        <f t="shared" si="0"/>
        <v>-1.5</v>
      </c>
      <c r="K17" s="162">
        <f t="shared" si="0"/>
        <v>-1.75</v>
      </c>
      <c r="L17" s="162">
        <f t="shared" si="0"/>
        <v>-1</v>
      </c>
      <c r="M17" s="163">
        <f t="shared" si="0"/>
        <v>-1.1625000000000014</v>
      </c>
      <c r="N17" s="161">
        <f t="shared" si="0"/>
        <v>-1.25</v>
      </c>
      <c r="O17" s="160">
        <f t="shared" si="0"/>
        <v>-1.25</v>
      </c>
      <c r="P17" s="160">
        <f t="shared" si="0"/>
        <v>-1.25</v>
      </c>
      <c r="Q17" s="160">
        <f t="shared" si="0"/>
        <v>0</v>
      </c>
      <c r="R17" s="160">
        <f t="shared" si="0"/>
        <v>-1.25</v>
      </c>
      <c r="S17" s="162">
        <f t="shared" si="0"/>
        <v>-0.75</v>
      </c>
      <c r="T17" s="163">
        <f t="shared" si="0"/>
        <v>-0.8125</v>
      </c>
      <c r="U17" s="160">
        <f t="shared" si="0"/>
        <v>-0.5</v>
      </c>
      <c r="V17" s="170">
        <f t="shared" si="0"/>
        <v>-0.25</v>
      </c>
      <c r="W17" s="160">
        <f t="shared" si="0"/>
        <v>-1.0000000000000071</v>
      </c>
      <c r="X17" s="160">
        <f t="shared" si="0"/>
        <v>-1</v>
      </c>
      <c r="Y17" s="160">
        <f t="shared" si="0"/>
        <v>-1</v>
      </c>
      <c r="Z17" s="160">
        <f t="shared" si="0"/>
        <v>-1</v>
      </c>
      <c r="AA17" s="171">
        <f t="shared" si="0"/>
        <v>-1</v>
      </c>
    </row>
    <row r="18" spans="1:27" ht="12.75" customHeight="1" x14ac:dyDescent="0.2">
      <c r="A18" s="136" t="s">
        <v>153</v>
      </c>
      <c r="B18" s="158">
        <v>0</v>
      </c>
      <c r="C18" s="158">
        <f t="shared" si="0"/>
        <v>0</v>
      </c>
      <c r="D18" s="158">
        <f t="shared" si="0"/>
        <v>0</v>
      </c>
      <c r="E18" s="158">
        <f t="shared" si="0"/>
        <v>0</v>
      </c>
      <c r="F18" s="160">
        <f t="shared" si="0"/>
        <v>0</v>
      </c>
      <c r="G18" s="160">
        <f t="shared" si="0"/>
        <v>0</v>
      </c>
      <c r="H18" s="158">
        <f t="shared" si="0"/>
        <v>0</v>
      </c>
      <c r="I18" s="161">
        <f t="shared" si="0"/>
        <v>0</v>
      </c>
      <c r="J18" s="162">
        <f t="shared" si="0"/>
        <v>-1.5</v>
      </c>
      <c r="K18" s="162">
        <f t="shared" si="0"/>
        <v>-2</v>
      </c>
      <c r="L18" s="162">
        <f t="shared" si="0"/>
        <v>-2.5</v>
      </c>
      <c r="M18" s="163">
        <f t="shared" si="0"/>
        <v>-1.5</v>
      </c>
      <c r="N18" s="161">
        <f t="shared" si="0"/>
        <v>-1.75</v>
      </c>
      <c r="O18" s="160">
        <f t="shared" si="0"/>
        <v>-0.5</v>
      </c>
      <c r="P18" s="160">
        <f t="shared" si="0"/>
        <v>0</v>
      </c>
      <c r="Q18" s="160">
        <f t="shared" si="0"/>
        <v>0</v>
      </c>
      <c r="R18" s="160">
        <f t="shared" si="0"/>
        <v>-1.3333333333333286</v>
      </c>
      <c r="S18" s="162">
        <f t="shared" si="0"/>
        <v>-0.5</v>
      </c>
      <c r="T18" s="163">
        <f t="shared" si="0"/>
        <v>-0.6458333333333286</v>
      </c>
      <c r="U18" s="160">
        <f t="shared" si="0"/>
        <v>-0.75</v>
      </c>
      <c r="V18" s="170">
        <f t="shared" si="0"/>
        <v>-0.75</v>
      </c>
      <c r="W18" s="160">
        <f t="shared" si="0"/>
        <v>-1</v>
      </c>
      <c r="X18" s="160">
        <f t="shared" si="0"/>
        <v>-0.5</v>
      </c>
      <c r="Y18" s="160">
        <f t="shared" si="0"/>
        <v>-0.6666666666666643</v>
      </c>
      <c r="Z18" s="160">
        <f t="shared" si="0"/>
        <v>-0.8333333333333286</v>
      </c>
      <c r="AA18" s="171">
        <f t="shared" si="0"/>
        <v>-0.75000000000002132</v>
      </c>
    </row>
    <row r="19" spans="1:27" ht="12.75" customHeight="1" x14ac:dyDescent="0.2">
      <c r="A19" s="136" t="s">
        <v>154</v>
      </c>
      <c r="B19" s="158">
        <v>0</v>
      </c>
      <c r="C19" s="158">
        <f t="shared" si="0"/>
        <v>0</v>
      </c>
      <c r="D19" s="158">
        <f t="shared" si="0"/>
        <v>0</v>
      </c>
      <c r="E19" s="158">
        <f t="shared" si="0"/>
        <v>0</v>
      </c>
      <c r="F19" s="160">
        <f t="shared" si="0"/>
        <v>0</v>
      </c>
      <c r="G19" s="160">
        <f t="shared" si="0"/>
        <v>0</v>
      </c>
      <c r="H19" s="158">
        <f t="shared" si="0"/>
        <v>0</v>
      </c>
      <c r="I19" s="161">
        <f t="shared" si="0"/>
        <v>-0.39999999999999858</v>
      </c>
      <c r="J19" s="162">
        <f t="shared" si="0"/>
        <v>-1.5</v>
      </c>
      <c r="K19" s="162">
        <f t="shared" si="0"/>
        <v>-2</v>
      </c>
      <c r="L19" s="162">
        <f t="shared" si="0"/>
        <v>-2.5</v>
      </c>
      <c r="M19" s="163">
        <f t="shared" si="0"/>
        <v>-1.6000000000000014</v>
      </c>
      <c r="N19" s="161">
        <f t="shared" si="0"/>
        <v>-1.75</v>
      </c>
      <c r="O19" s="160">
        <f t="shared" si="0"/>
        <v>-0.5</v>
      </c>
      <c r="P19" s="160">
        <f t="shared" si="0"/>
        <v>0</v>
      </c>
      <c r="Q19" s="160">
        <f t="shared" si="0"/>
        <v>-1</v>
      </c>
      <c r="R19" s="160">
        <f t="shared" si="0"/>
        <v>-1.3333333333333357</v>
      </c>
      <c r="S19" s="162">
        <f t="shared" si="0"/>
        <v>-0.75</v>
      </c>
      <c r="T19" s="163">
        <f t="shared" si="0"/>
        <v>-0.9583333333333357</v>
      </c>
      <c r="U19" s="160">
        <f t="shared" si="0"/>
        <v>-1</v>
      </c>
      <c r="V19" s="170">
        <f t="shared" si="0"/>
        <v>-0.75</v>
      </c>
      <c r="W19" s="160">
        <f t="shared" si="0"/>
        <v>-2.3453333333333291</v>
      </c>
      <c r="X19" s="160">
        <f t="shared" si="0"/>
        <v>-2.5390000000000015</v>
      </c>
      <c r="Y19" s="160">
        <f t="shared" si="0"/>
        <v>1.5666666666653839E-2</v>
      </c>
      <c r="Z19" s="160">
        <f t="shared" si="0"/>
        <v>-2.7089999999999961</v>
      </c>
      <c r="AA19" s="171">
        <f t="shared" si="0"/>
        <v>-1.8944166666666504</v>
      </c>
    </row>
    <row r="20" spans="1:27" ht="12.75" customHeight="1" x14ac:dyDescent="0.2">
      <c r="A20" s="136" t="s">
        <v>155</v>
      </c>
      <c r="B20" s="158">
        <v>0</v>
      </c>
      <c r="C20" s="158">
        <f t="shared" si="0"/>
        <v>0</v>
      </c>
      <c r="D20" s="158">
        <f t="shared" si="0"/>
        <v>0</v>
      </c>
      <c r="E20" s="158">
        <f t="shared" si="0"/>
        <v>0</v>
      </c>
      <c r="F20" s="160">
        <f t="shared" si="0"/>
        <v>0</v>
      </c>
      <c r="G20" s="160">
        <f t="shared" si="0"/>
        <v>0</v>
      </c>
      <c r="H20" s="158">
        <f t="shared" si="0"/>
        <v>0</v>
      </c>
      <c r="I20" s="161">
        <f t="shared" si="0"/>
        <v>-0.5</v>
      </c>
      <c r="J20" s="162">
        <f t="shared" si="0"/>
        <v>-1.75</v>
      </c>
      <c r="K20" s="162">
        <f t="shared" si="0"/>
        <v>-1.5</v>
      </c>
      <c r="L20" s="162">
        <f t="shared" si="0"/>
        <v>-0.5</v>
      </c>
      <c r="M20" s="163">
        <f t="shared" si="0"/>
        <v>-1.0625</v>
      </c>
      <c r="N20" s="161">
        <f t="shared" si="0"/>
        <v>-0.75</v>
      </c>
      <c r="O20" s="160">
        <f t="shared" si="0"/>
        <v>-0.75</v>
      </c>
      <c r="P20" s="160">
        <f t="shared" si="0"/>
        <v>-0.75</v>
      </c>
      <c r="Q20" s="160">
        <f t="shared" si="0"/>
        <v>-1.1666666666666643</v>
      </c>
      <c r="R20" s="160">
        <f t="shared" si="0"/>
        <v>-1</v>
      </c>
      <c r="S20" s="162">
        <f t="shared" si="0"/>
        <v>-0.1666666666666643</v>
      </c>
      <c r="T20" s="163">
        <f t="shared" si="0"/>
        <v>-0.7708333333333357</v>
      </c>
      <c r="U20" s="160">
        <f t="shared" si="0"/>
        <v>-0.75</v>
      </c>
      <c r="V20" s="170">
        <f t="shared" si="0"/>
        <v>-0.50083333333333258</v>
      </c>
      <c r="W20" s="160">
        <f t="shared" si="0"/>
        <v>-0.38466666666664651</v>
      </c>
      <c r="X20" s="160">
        <f t="shared" si="0"/>
        <v>-0.38700000000000756</v>
      </c>
      <c r="Y20" s="160">
        <f t="shared" si="0"/>
        <v>-0.82733333333334258</v>
      </c>
      <c r="Z20" s="160">
        <f t="shared" si="0"/>
        <v>-0.40099999999999625</v>
      </c>
      <c r="AA20" s="171">
        <f t="shared" si="0"/>
        <v>-0.50000000000002132</v>
      </c>
    </row>
    <row r="21" spans="1:27" ht="12.75" customHeight="1" thickBot="1" x14ac:dyDescent="0.25">
      <c r="A21" s="136" t="s">
        <v>156</v>
      </c>
      <c r="B21" s="172">
        <v>0</v>
      </c>
      <c r="C21" s="172">
        <f t="shared" si="0"/>
        <v>0</v>
      </c>
      <c r="D21" s="172">
        <f t="shared" si="0"/>
        <v>0</v>
      </c>
      <c r="E21" s="172">
        <f t="shared" si="0"/>
        <v>0</v>
      </c>
      <c r="F21" s="173">
        <f t="shared" si="0"/>
        <v>0</v>
      </c>
      <c r="G21" s="173">
        <f t="shared" si="0"/>
        <v>0</v>
      </c>
      <c r="H21" s="172">
        <f t="shared" si="0"/>
        <v>0</v>
      </c>
      <c r="I21" s="174">
        <f t="shared" si="0"/>
        <v>-0.5</v>
      </c>
      <c r="J21" s="175">
        <f t="shared" si="0"/>
        <v>-1.75</v>
      </c>
      <c r="K21" s="175">
        <f t="shared" si="0"/>
        <v>-1.5</v>
      </c>
      <c r="L21" s="175">
        <f t="shared" si="0"/>
        <v>-0.5</v>
      </c>
      <c r="M21" s="176">
        <f t="shared" si="0"/>
        <v>-1.0625</v>
      </c>
      <c r="N21" s="174">
        <f t="shared" si="0"/>
        <v>-0.75</v>
      </c>
      <c r="O21" s="173">
        <f t="shared" si="0"/>
        <v>-0.75</v>
      </c>
      <c r="P21" s="173">
        <f t="shared" si="0"/>
        <v>-0.75</v>
      </c>
      <c r="Q21" s="173">
        <f t="shared" si="0"/>
        <v>-1.1666666666666643</v>
      </c>
      <c r="R21" s="173">
        <f t="shared" si="0"/>
        <v>-1</v>
      </c>
      <c r="S21" s="175">
        <f t="shared" si="0"/>
        <v>-0.1666666666666643</v>
      </c>
      <c r="T21" s="176">
        <f t="shared" si="0"/>
        <v>-0.7708333333333286</v>
      </c>
      <c r="U21" s="173">
        <f t="shared" si="0"/>
        <v>-0.75</v>
      </c>
      <c r="V21" s="177">
        <f t="shared" si="0"/>
        <v>-0.50083333333332547</v>
      </c>
      <c r="W21" s="173">
        <f t="shared" si="0"/>
        <v>-0.38466666666667493</v>
      </c>
      <c r="X21" s="173">
        <f t="shared" si="0"/>
        <v>-0.38699999999997914</v>
      </c>
      <c r="Y21" s="173">
        <f t="shared" si="0"/>
        <v>-0.82733333333332126</v>
      </c>
      <c r="Z21" s="173">
        <f t="shared" si="0"/>
        <v>-0.40100000000000335</v>
      </c>
      <c r="AA21" s="178">
        <f t="shared" si="0"/>
        <v>-0.5</v>
      </c>
    </row>
    <row r="22" spans="1:27" ht="12.75" customHeight="1" x14ac:dyDescent="0.2"/>
    <row r="24" spans="1:27" ht="13.5" hidden="1" thickBot="1" x14ac:dyDescent="0.25">
      <c r="A24" s="133">
        <f>crvDate-2</f>
        <v>37152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140</v>
      </c>
      <c r="Z24" s="136"/>
      <c r="AA24" s="136"/>
    </row>
    <row r="25" spans="1:27" ht="13.5" hidden="1" thickBot="1" x14ac:dyDescent="0.25">
      <c r="A25" s="136" t="s">
        <v>141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142</v>
      </c>
      <c r="N25" s="139">
        <v>37257</v>
      </c>
      <c r="O25" s="140">
        <v>37288</v>
      </c>
      <c r="P25" s="140">
        <v>37316</v>
      </c>
      <c r="Q25" s="142" t="s">
        <v>143</v>
      </c>
      <c r="R25" s="142" t="s">
        <v>144</v>
      </c>
      <c r="S25" s="142" t="s">
        <v>145</v>
      </c>
      <c r="T25" s="142" t="s">
        <v>146</v>
      </c>
      <c r="U25" s="143" t="s">
        <v>147</v>
      </c>
      <c r="V25" s="141" t="s">
        <v>148</v>
      </c>
      <c r="W25" s="157" t="s">
        <v>136</v>
      </c>
      <c r="X25" s="142" t="s">
        <v>137</v>
      </c>
      <c r="Y25" s="142" t="s">
        <v>138</v>
      </c>
      <c r="Z25" s="142" t="s">
        <v>135</v>
      </c>
      <c r="AA25" s="144" t="s">
        <v>149</v>
      </c>
    </row>
    <row r="26" spans="1:27" ht="12.75" hidden="1" x14ac:dyDescent="0.2">
      <c r="A26" s="136" t="s">
        <v>150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21.3</v>
      </c>
      <c r="J26" s="149">
        <v>27</v>
      </c>
      <c r="K26" s="149">
        <v>33</v>
      </c>
      <c r="L26" s="149">
        <v>40.25</v>
      </c>
      <c r="M26" s="150">
        <v>30.387499999999999</v>
      </c>
      <c r="N26" s="146">
        <v>39</v>
      </c>
      <c r="O26" s="149">
        <v>36</v>
      </c>
      <c r="P26" s="149">
        <v>31</v>
      </c>
      <c r="Q26" s="149">
        <v>28.833333333333332</v>
      </c>
      <c r="R26" s="149">
        <v>44</v>
      </c>
      <c r="S26" s="149">
        <v>35.333333333333336</v>
      </c>
      <c r="T26" s="150">
        <v>35.875</v>
      </c>
      <c r="U26" s="151">
        <v>36.541666666666664</v>
      </c>
      <c r="V26" s="148">
        <v>36.045000000000002</v>
      </c>
      <c r="W26" s="146">
        <v>37.446666666666665</v>
      </c>
      <c r="X26" s="149">
        <v>33.662333333333336</v>
      </c>
      <c r="Y26" s="149">
        <v>43.402999999999999</v>
      </c>
      <c r="Z26" s="149">
        <v>37.967000000000006</v>
      </c>
      <c r="AA26" s="150">
        <v>38.119750000000025</v>
      </c>
    </row>
    <row r="27" spans="1:27" ht="12.75" hidden="1" x14ac:dyDescent="0.2">
      <c r="A27" s="136" t="s">
        <v>151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21.3</v>
      </c>
      <c r="J27" s="147">
        <v>27</v>
      </c>
      <c r="K27" s="147">
        <v>32.25</v>
      </c>
      <c r="L27" s="147">
        <v>39.25</v>
      </c>
      <c r="M27" s="148">
        <v>29.95</v>
      </c>
      <c r="N27" s="145">
        <v>37.5</v>
      </c>
      <c r="O27" s="147">
        <v>35</v>
      </c>
      <c r="P27" s="147">
        <v>30.25</v>
      </c>
      <c r="Q27" s="147">
        <v>31.166666666666668</v>
      </c>
      <c r="R27" s="147">
        <v>47</v>
      </c>
      <c r="S27" s="147">
        <v>34.25</v>
      </c>
      <c r="T27" s="148">
        <v>36.666666666666664</v>
      </c>
      <c r="U27" s="151">
        <v>38</v>
      </c>
      <c r="V27" s="148">
        <v>37.751666666666665</v>
      </c>
      <c r="W27" s="145">
        <v>40.352333333333327</v>
      </c>
      <c r="X27" s="147">
        <v>38.474000000000004</v>
      </c>
      <c r="Y27" s="147">
        <v>49.165333333333344</v>
      </c>
      <c r="Z27" s="147">
        <v>41.040333333333322</v>
      </c>
      <c r="AA27" s="148">
        <v>42.257999999999988</v>
      </c>
    </row>
    <row r="28" spans="1:27" ht="12.75" hidden="1" x14ac:dyDescent="0.2">
      <c r="A28" s="136" t="s">
        <v>152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23.4</v>
      </c>
      <c r="J28" s="147">
        <v>27.25</v>
      </c>
      <c r="K28" s="147">
        <v>33</v>
      </c>
      <c r="L28" s="147">
        <v>38.299999999999997</v>
      </c>
      <c r="M28" s="148">
        <v>30.487500000000001</v>
      </c>
      <c r="N28" s="145">
        <v>38</v>
      </c>
      <c r="O28" s="147">
        <v>35</v>
      </c>
      <c r="P28" s="147">
        <v>32.75</v>
      </c>
      <c r="Q28" s="147">
        <v>31</v>
      </c>
      <c r="R28" s="147">
        <v>47.25</v>
      </c>
      <c r="S28" s="147">
        <v>36.25</v>
      </c>
      <c r="T28" s="148">
        <v>37.4375</v>
      </c>
      <c r="U28" s="151">
        <v>39.75</v>
      </c>
      <c r="V28" s="148">
        <v>39.501666666666665</v>
      </c>
      <c r="W28" s="145">
        <v>40.602333333333348</v>
      </c>
      <c r="X28" s="147">
        <v>42.673333333333332</v>
      </c>
      <c r="Y28" s="147">
        <v>42.151666666666664</v>
      </c>
      <c r="Z28" s="147">
        <v>42.588000000000008</v>
      </c>
      <c r="AA28" s="148">
        <v>42.003833333333326</v>
      </c>
    </row>
    <row r="29" spans="1:27" ht="12.75" hidden="1" x14ac:dyDescent="0.2">
      <c r="A29" s="136" t="s">
        <v>153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26.75</v>
      </c>
      <c r="K29" s="147">
        <v>30.25</v>
      </c>
      <c r="L29" s="147">
        <v>34.75</v>
      </c>
      <c r="M29" s="148">
        <v>30.9375</v>
      </c>
      <c r="N29" s="145">
        <v>34</v>
      </c>
      <c r="O29" s="147">
        <v>32.75</v>
      </c>
      <c r="P29" s="147">
        <v>31.5</v>
      </c>
      <c r="Q29" s="147">
        <v>31</v>
      </c>
      <c r="R29" s="147">
        <v>45.916666666666664</v>
      </c>
      <c r="S29" s="147">
        <v>35.5</v>
      </c>
      <c r="T29" s="148">
        <v>36.291666666666664</v>
      </c>
      <c r="U29" s="151">
        <v>29.166666666666668</v>
      </c>
      <c r="V29" s="148">
        <v>27.5625</v>
      </c>
      <c r="W29" s="145">
        <v>28.666666666666679</v>
      </c>
      <c r="X29" s="147">
        <v>35.338333333333338</v>
      </c>
      <c r="Y29" s="147">
        <v>45.118333333333339</v>
      </c>
      <c r="Z29" s="147">
        <v>35.786666666666669</v>
      </c>
      <c r="AA29" s="148">
        <v>36.227499999999999</v>
      </c>
    </row>
    <row r="30" spans="1:27" ht="12.75" hidden="1" x14ac:dyDescent="0.2">
      <c r="A30" s="136" t="s">
        <v>154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23.4</v>
      </c>
      <c r="J30" s="147">
        <v>26.75</v>
      </c>
      <c r="K30" s="147">
        <v>30.25</v>
      </c>
      <c r="L30" s="147">
        <v>34.75</v>
      </c>
      <c r="M30" s="148">
        <v>28.787500000000001</v>
      </c>
      <c r="N30" s="145">
        <v>34</v>
      </c>
      <c r="O30" s="147">
        <v>32.75</v>
      </c>
      <c r="P30" s="147">
        <v>31.5</v>
      </c>
      <c r="Q30" s="147">
        <v>34.75</v>
      </c>
      <c r="R30" s="147">
        <v>47.25</v>
      </c>
      <c r="S30" s="147">
        <v>35.75</v>
      </c>
      <c r="T30" s="148">
        <v>37.625</v>
      </c>
      <c r="U30" s="151">
        <v>40.5</v>
      </c>
      <c r="V30" s="148">
        <v>40.25</v>
      </c>
      <c r="W30" s="145">
        <v>41.650333333333329</v>
      </c>
      <c r="X30" s="147">
        <v>42.09</v>
      </c>
      <c r="Y30" s="147">
        <v>43.731333333333332</v>
      </c>
      <c r="Z30" s="147">
        <v>43.615999999999993</v>
      </c>
      <c r="AA30" s="148">
        <v>42.771916666666662</v>
      </c>
    </row>
    <row r="31" spans="1:27" ht="12.75" hidden="1" x14ac:dyDescent="0.2">
      <c r="A31" s="136" t="s">
        <v>155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25.25</v>
      </c>
      <c r="J31" s="147">
        <v>27.75</v>
      </c>
      <c r="K31" s="147">
        <v>27.5</v>
      </c>
      <c r="L31" s="147">
        <v>32</v>
      </c>
      <c r="M31" s="148">
        <v>28.125</v>
      </c>
      <c r="N31" s="145">
        <v>31.5</v>
      </c>
      <c r="O31" s="147">
        <v>30.25</v>
      </c>
      <c r="P31" s="147">
        <v>30.25</v>
      </c>
      <c r="Q31" s="147">
        <v>35.666666666666664</v>
      </c>
      <c r="R31" s="147">
        <v>51.5</v>
      </c>
      <c r="S31" s="147">
        <v>32.5</v>
      </c>
      <c r="T31" s="148">
        <v>37.583333333333336</v>
      </c>
      <c r="U31" s="151">
        <v>38.166666666666664</v>
      </c>
      <c r="V31" s="148">
        <v>37.918333333333329</v>
      </c>
      <c r="W31" s="145">
        <v>37.06466666666666</v>
      </c>
      <c r="X31" s="147">
        <v>37.487333333333339</v>
      </c>
      <c r="Y31" s="147">
        <v>45.843333333333341</v>
      </c>
      <c r="Z31" s="147">
        <v>36.78</v>
      </c>
      <c r="AA31" s="148">
        <v>39.293833333333346</v>
      </c>
    </row>
    <row r="32" spans="1:27" ht="13.5" hidden="1" thickBot="1" x14ac:dyDescent="0.25">
      <c r="A32" s="136" t="s">
        <v>156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29.25</v>
      </c>
      <c r="J32" s="153">
        <v>28.75</v>
      </c>
      <c r="K32" s="153">
        <v>29.5</v>
      </c>
      <c r="L32" s="153">
        <v>34</v>
      </c>
      <c r="M32" s="154">
        <v>30.375</v>
      </c>
      <c r="N32" s="152">
        <v>33</v>
      </c>
      <c r="O32" s="153">
        <v>31.5</v>
      </c>
      <c r="P32" s="153">
        <v>31.5</v>
      </c>
      <c r="Q32" s="153">
        <v>39</v>
      </c>
      <c r="R32" s="153">
        <v>59.5</v>
      </c>
      <c r="S32" s="153">
        <v>34.666666666666664</v>
      </c>
      <c r="T32" s="154">
        <v>41.291666666666664</v>
      </c>
      <c r="U32" s="155">
        <v>41.5</v>
      </c>
      <c r="V32" s="154">
        <v>41.250833333333333</v>
      </c>
      <c r="W32" s="152">
        <v>39.423333333333339</v>
      </c>
      <c r="X32" s="153">
        <v>40.248333333333328</v>
      </c>
      <c r="Y32" s="153">
        <v>50.381999999999998</v>
      </c>
      <c r="Z32" s="153">
        <v>39.050333333333334</v>
      </c>
      <c r="AA32" s="154">
        <v>42.275999999999989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113</v>
      </c>
    </row>
    <row r="2" spans="1:2" x14ac:dyDescent="0.2">
      <c r="A2" t="s">
        <v>114</v>
      </c>
    </row>
    <row r="3" spans="1:2" x14ac:dyDescent="0.2">
      <c r="A3" t="s">
        <v>115</v>
      </c>
    </row>
    <row r="4" spans="1:2" x14ac:dyDescent="0.2">
      <c r="B4" t="s">
        <v>116</v>
      </c>
    </row>
    <row r="5" spans="1:2" x14ac:dyDescent="0.2">
      <c r="A5" t="s">
        <v>117</v>
      </c>
    </row>
    <row r="6" spans="1:2" x14ac:dyDescent="0.2">
      <c r="A6" t="s">
        <v>118</v>
      </c>
    </row>
    <row r="7" spans="1:2" x14ac:dyDescent="0.2">
      <c r="A7" t="s">
        <v>119</v>
      </c>
    </row>
    <row r="9" spans="1:2" ht="15" x14ac:dyDescent="0.2">
      <c r="A9" s="113" t="s">
        <v>120</v>
      </c>
    </row>
    <row r="10" spans="1:2" x14ac:dyDescent="0.2">
      <c r="A10" t="s">
        <v>121</v>
      </c>
    </row>
    <row r="11" spans="1:2" x14ac:dyDescent="0.2">
      <c r="A11" t="s">
        <v>124</v>
      </c>
    </row>
    <row r="12" spans="1:2" x14ac:dyDescent="0.2">
      <c r="A12" t="s">
        <v>122</v>
      </c>
    </row>
    <row r="13" spans="1:2" x14ac:dyDescent="0.2">
      <c r="A13" t="s">
        <v>123</v>
      </c>
    </row>
    <row r="14" spans="1:2" x14ac:dyDescent="0.2">
      <c r="A14" t="s">
        <v>129</v>
      </c>
    </row>
    <row r="15" spans="1:2" x14ac:dyDescent="0.2">
      <c r="A15" t="s">
        <v>128</v>
      </c>
    </row>
    <row r="16" spans="1:2" x14ac:dyDescent="0.2">
      <c r="A16" t="s">
        <v>131</v>
      </c>
    </row>
    <row r="17" spans="1:1" x14ac:dyDescent="0.2">
      <c r="A17" t="s">
        <v>130</v>
      </c>
    </row>
    <row r="18" spans="1:1" x14ac:dyDescent="0.2">
      <c r="A18" t="s">
        <v>132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2001-09-25T20:00:42Z</cp:lastPrinted>
  <dcterms:created xsi:type="dcterms:W3CDTF">1998-02-04T17:03:27Z</dcterms:created>
  <dcterms:modified xsi:type="dcterms:W3CDTF">2014-09-03T19:29:21Z</dcterms:modified>
</cp:coreProperties>
</file>