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0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'!$A$1:$U$78</definedName>
    <definedName name="_xlnm.Print_Titles" localSheetId="0">'Hotlist - Identified '!$1:$6</definedName>
  </definedNames>
  <calcPr calcId="152511" fullCalcOnLoad="1"/>
</workbook>
</file>

<file path=xl/calcChain.xml><?xml version="1.0" encoding="utf-8"?>
<calcChain xmlns="http://schemas.openxmlformats.org/spreadsheetml/2006/main">
  <c r="M4" i="25" l="1"/>
  <c r="E14" i="25"/>
  <c r="G14" i="25"/>
  <c r="M41" i="25" s="1"/>
  <c r="K14" i="25"/>
  <c r="M14" i="25"/>
  <c r="E23" i="25"/>
  <c r="G23" i="25"/>
  <c r="K23" i="25"/>
  <c r="M23" i="25"/>
  <c r="E27" i="25"/>
  <c r="E29" i="25"/>
  <c r="K41" i="25" s="1"/>
  <c r="G29" i="25"/>
  <c r="K29" i="25"/>
  <c r="M29" i="25"/>
  <c r="E35" i="25"/>
  <c r="G35" i="25"/>
  <c r="K35" i="25"/>
  <c r="M35" i="25"/>
  <c r="E41" i="25"/>
  <c r="G41" i="25"/>
  <c r="C48" i="25"/>
  <c r="C49" i="25"/>
  <c r="F7" i="21"/>
  <c r="U7" i="21" s="1"/>
  <c r="J7" i="21"/>
  <c r="N7" i="21"/>
  <c r="N76" i="21" s="1"/>
  <c r="R7" i="21"/>
  <c r="E13" i="21"/>
  <c r="I13" i="21"/>
  <c r="T13" i="21" s="1"/>
  <c r="M13" i="21"/>
  <c r="M76" i="21" s="1"/>
  <c r="Q13" i="21"/>
  <c r="F14" i="21"/>
  <c r="U14" i="21" s="1"/>
  <c r="J14" i="21"/>
  <c r="N14" i="21"/>
  <c r="R14" i="21"/>
  <c r="E23" i="21"/>
  <c r="T23" i="21" s="1"/>
  <c r="I23" i="21"/>
  <c r="M23" i="21"/>
  <c r="Q23" i="21"/>
  <c r="F24" i="21"/>
  <c r="J24" i="21"/>
  <c r="N24" i="21"/>
  <c r="U24" i="21" s="1"/>
  <c r="R24" i="21"/>
  <c r="R76" i="21" s="1"/>
  <c r="E28" i="21"/>
  <c r="T28" i="21" s="1"/>
  <c r="I28" i="21"/>
  <c r="I76" i="21" s="1"/>
  <c r="M28" i="21"/>
  <c r="Q28" i="21"/>
  <c r="F29" i="21"/>
  <c r="J29" i="21"/>
  <c r="N29" i="21"/>
  <c r="R29" i="21"/>
  <c r="U29" i="21"/>
  <c r="E32" i="21"/>
  <c r="I32" i="21"/>
  <c r="M32" i="21"/>
  <c r="Q32" i="21"/>
  <c r="T32" i="21"/>
  <c r="F33" i="21"/>
  <c r="U33" i="21" s="1"/>
  <c r="J33" i="21"/>
  <c r="N33" i="21"/>
  <c r="R33" i="21"/>
  <c r="E39" i="21"/>
  <c r="I39" i="21"/>
  <c r="T39" i="21" s="1"/>
  <c r="M39" i="21"/>
  <c r="Q39" i="21"/>
  <c r="F40" i="21"/>
  <c r="U40" i="21" s="1"/>
  <c r="J40" i="21"/>
  <c r="N40" i="21"/>
  <c r="R40" i="21"/>
  <c r="E50" i="21"/>
  <c r="T50" i="21" s="1"/>
  <c r="I50" i="21"/>
  <c r="M50" i="21"/>
  <c r="Q50" i="21"/>
  <c r="F51" i="21"/>
  <c r="J51" i="21"/>
  <c r="N51" i="21"/>
  <c r="U51" i="21" s="1"/>
  <c r="R51" i="21"/>
  <c r="E54" i="21"/>
  <c r="T54" i="21" s="1"/>
  <c r="I54" i="21"/>
  <c r="M54" i="21"/>
  <c r="Q54" i="21"/>
  <c r="F55" i="21"/>
  <c r="J55" i="21"/>
  <c r="N55" i="21"/>
  <c r="R55" i="21"/>
  <c r="U55" i="21"/>
  <c r="E61" i="21"/>
  <c r="I61" i="21"/>
  <c r="M61" i="21"/>
  <c r="Q61" i="21"/>
  <c r="T61" i="21"/>
  <c r="F62" i="21"/>
  <c r="U62" i="21" s="1"/>
  <c r="J62" i="21"/>
  <c r="N62" i="21"/>
  <c r="R62" i="21"/>
  <c r="E66" i="21"/>
  <c r="I66" i="21"/>
  <c r="T66" i="21" s="1"/>
  <c r="M66" i="21"/>
  <c r="Q66" i="21"/>
  <c r="F67" i="21"/>
  <c r="U67" i="21" s="1"/>
  <c r="J67" i="21"/>
  <c r="N67" i="21"/>
  <c r="R67" i="21"/>
  <c r="E74" i="21"/>
  <c r="T74" i="21" s="1"/>
  <c r="I74" i="21"/>
  <c r="M74" i="21"/>
  <c r="Q74" i="21"/>
  <c r="J76" i="21"/>
  <c r="Q76" i="21"/>
  <c r="U76" i="21" l="1"/>
  <c r="T76" i="21"/>
  <c r="F76" i="21"/>
  <c r="E76" i="21"/>
</calcChain>
</file>

<file path=xl/sharedStrings.xml><?xml version="1.0" encoding="utf-8"?>
<sst xmlns="http://schemas.openxmlformats.org/spreadsheetml/2006/main" count="258" uniqueCount="82">
  <si>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</si>
  <si>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</si>
  <si>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</si>
  <si>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</si>
  <si>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</si>
  <si>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</si>
  <si>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</si>
  <si>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</si>
  <si>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</si>
  <si>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Risk Markets</t>
  </si>
  <si>
    <t>Emissions</t>
  </si>
  <si>
    <t>Weather</t>
  </si>
  <si>
    <t>TOTAL</t>
  </si>
  <si>
    <t>LNG</t>
  </si>
  <si>
    <t>Talisman Crude</t>
  </si>
  <si>
    <t>%</t>
  </si>
  <si>
    <t>Fourth Quarter 2001</t>
  </si>
  <si>
    <t>Crude &amp; Products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</si>
  <si>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</si>
  <si>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</si>
  <si>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</si>
  <si>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</si>
  <si>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</si>
  <si>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</si>
  <si>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</si>
  <si>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</si>
  <si>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</si>
  <si>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Vessel</t>
  </si>
  <si>
    <t>Trading</t>
  </si>
  <si>
    <t>First Quarter 2002</t>
  </si>
  <si>
    <t>Lubrizol K Monetization</t>
  </si>
  <si>
    <t>Beagle</t>
  </si>
  <si>
    <t>Project SATO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</si>
  <si>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</si>
  <si>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</si>
  <si>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</si>
  <si>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</si>
  <si>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</si>
  <si>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</si>
  <si>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</si>
  <si>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Harrah's Casino</t>
  </si>
  <si>
    <t>Borco</t>
  </si>
  <si>
    <t>Kleimar</t>
  </si>
  <si>
    <t>Nuon</t>
  </si>
  <si>
    <t>Tokai / Ocean Breeze</t>
  </si>
  <si>
    <t>Tokai, Transit Trade Finance</t>
  </si>
  <si>
    <t>Sato, Standby Transit Trade Facility</t>
  </si>
  <si>
    <t>Itochu Corp</t>
  </si>
  <si>
    <t>Mitsui Cape</t>
  </si>
  <si>
    <t>Nigeria LNG 4BCM Contract</t>
  </si>
  <si>
    <t>4Q01 DEALS COMPLETED</t>
  </si>
  <si>
    <t>Third Quarter 2002</t>
  </si>
  <si>
    <t>Westlake - Ethylene spread to ethane</t>
  </si>
  <si>
    <t>Acorn</t>
  </si>
  <si>
    <t>Phillips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</si>
  <si>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</si>
  <si>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</si>
  <si>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</si>
  <si>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</si>
  <si>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</si>
  <si>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Anker II</t>
  </si>
  <si>
    <t>KM / SRT</t>
  </si>
  <si>
    <t>Ravenswood</t>
  </si>
  <si>
    <t>Chase</t>
  </si>
  <si>
    <t>Multi-trigger P/L (existing coal unit, new gas plant)</t>
  </si>
  <si>
    <t>Synfuel</t>
  </si>
  <si>
    <t>Bell Mining</t>
  </si>
  <si>
    <t>Booth Mining</t>
  </si>
  <si>
    <t>First Energy</t>
  </si>
  <si>
    <t>Bocimar</t>
  </si>
  <si>
    <t>Project EEX</t>
  </si>
  <si>
    <t>Project Muni</t>
  </si>
  <si>
    <t>AES Drax (UK)</t>
  </si>
  <si>
    <t>Insurance</t>
  </si>
  <si>
    <t>Insurance Risk Markets</t>
  </si>
  <si>
    <t>Pipeship</t>
  </si>
  <si>
    <t>CPL</t>
  </si>
  <si>
    <t>KU</t>
  </si>
  <si>
    <t>Results based on activity through November 16, 2001</t>
  </si>
  <si>
    <t>Kansas City</t>
  </si>
  <si>
    <t>Project Sibley</t>
  </si>
  <si>
    <t>Bonanza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</si>
</sst>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 wrapText="1"/>
    </xf>
    <xf numFmtId="165" fontId="2" fillId="0" borderId="8" xfId="1" quotePrefix="1" applyNumberFormat="1" applyFont="1" applyFill="1" applyBorder="1" applyAlignment="1">
      <alignment horizontal="left"/>
    </xf>
    <xf numFmtId="165" fontId="14" fillId="0" borderId="8" xfId="1" applyNumberFormat="1" applyFont="1" applyFill="1" applyBorder="1" applyAlignment="1">
      <alignment horizontal="left" wrapText="1"/>
    </xf>
    <xf numFmtId="5" fontId="22" fillId="0" borderId="6" xfId="3" quotePrefix="1" applyNumberFormat="1" applyFont="1" applyFill="1" applyBorder="1" applyAlignment="1">
      <alignment horizontal="left" vertical="center"/>
    </xf>
    <xf numFmtId="165" fontId="3" fillId="0" borderId="8" xfId="1" applyNumberFormat="1" applyFont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771900" y="952500"/>
          <a:ext cx="12477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6"/>
  <sheetViews>
    <sheetView tabSelected="1" zoomScale="110" zoomScaleNormal="80" workbookViewId="0">
      <pane ySplit="6" topLeftCell="A7" activePane="bottomLeft" state="frozen"/>
      <selection activeCell="K41" sqref="K41"/>
      <selection pane="bottomLeft" activeCell="D4" sqref="D4"/>
    </sheetView>
  </sheetViews>
  <sheetFormatPr defaultRowHeight="12.75" x14ac:dyDescent="0.25"/>
  <cols>
    <col min="1" max="2" width="2.7109375" style="3" customWidth="1"/>
    <col min="3" max="3" width="29.85546875" style="1" customWidth="1"/>
    <col min="4" max="4" width="6" style="1" customWidth="1"/>
    <col min="5" max="5" width="10.28515625" style="1" customWidth="1"/>
    <col min="6" max="6" width="6" style="1" customWidth="1"/>
    <col min="7" max="7" width="26.7109375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6.710937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6.710937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25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78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16</v>
      </c>
      <c r="D6" s="22"/>
      <c r="E6" s="22"/>
      <c r="F6" s="23"/>
      <c r="G6" s="21" t="s">
        <v>29</v>
      </c>
      <c r="H6" s="22"/>
      <c r="I6" s="22"/>
      <c r="J6" s="23"/>
      <c r="K6" s="21" t="s">
        <v>34</v>
      </c>
      <c r="L6" s="22"/>
      <c r="M6" s="22"/>
      <c r="N6" s="23"/>
      <c r="O6" s="21" t="s">
        <v>51</v>
      </c>
      <c r="P6" s="22"/>
      <c r="Q6" s="22"/>
      <c r="R6" s="23"/>
      <c r="S6" s="21" t="s">
        <v>12</v>
      </c>
      <c r="T6" s="22"/>
      <c r="U6" s="20"/>
    </row>
    <row r="7" spans="1:21" ht="19.5" customHeight="1" thickBot="1" x14ac:dyDescent="0.45">
      <c r="A7" s="116"/>
      <c r="B7" s="119" t="s">
        <v>17</v>
      </c>
      <c r="C7" s="14" t="s">
        <v>0</v>
      </c>
      <c r="D7" s="15" t="s">
        <v>15</v>
      </c>
      <c r="E7" s="15" t="s">
        <v>1</v>
      </c>
      <c r="F7" s="16">
        <f>COUNTA(C8:C12)</f>
        <v>2</v>
      </c>
      <c r="G7" s="14" t="s">
        <v>0</v>
      </c>
      <c r="H7" s="15" t="s">
        <v>15</v>
      </c>
      <c r="I7" s="15" t="s">
        <v>1</v>
      </c>
      <c r="J7" s="16">
        <f>COUNTA(G8:G12)</f>
        <v>3</v>
      </c>
      <c r="K7" s="14" t="s">
        <v>0</v>
      </c>
      <c r="L7" s="15" t="s">
        <v>15</v>
      </c>
      <c r="M7" s="15" t="s">
        <v>1</v>
      </c>
      <c r="N7" s="16">
        <f>COUNTA(K8:K12)</f>
        <v>0</v>
      </c>
      <c r="O7" s="14" t="s">
        <v>0</v>
      </c>
      <c r="P7" s="15" t="s">
        <v>15</v>
      </c>
      <c r="Q7" s="15" t="s">
        <v>1</v>
      </c>
      <c r="R7" s="16">
        <f>COUNTA(O8:O12)</f>
        <v>0</v>
      </c>
      <c r="S7" s="14"/>
      <c r="T7" s="15"/>
      <c r="U7" s="16">
        <f>+F7+J7+N7+R7</f>
        <v>5</v>
      </c>
    </row>
    <row r="8" spans="1:21" ht="13.5" x14ac:dyDescent="0.25">
      <c r="A8" s="117"/>
      <c r="B8" s="120"/>
      <c r="C8" s="97" t="s">
        <v>52</v>
      </c>
      <c r="D8" s="78">
        <v>0.5</v>
      </c>
      <c r="E8" s="72">
        <v>5000</v>
      </c>
      <c r="F8" s="74"/>
      <c r="G8" s="109" t="s">
        <v>53</v>
      </c>
      <c r="H8" s="78">
        <v>0.5</v>
      </c>
      <c r="I8" s="72">
        <v>20000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117"/>
      <c r="B9" s="120"/>
      <c r="C9" s="73" t="s">
        <v>41</v>
      </c>
      <c r="D9" s="78">
        <v>0.95</v>
      </c>
      <c r="E9" s="72">
        <v>2600</v>
      </c>
      <c r="F9" s="74"/>
      <c r="G9" s="73" t="s">
        <v>31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117"/>
      <c r="B10" s="120"/>
      <c r="C10" s="73"/>
      <c r="D10" s="78"/>
      <c r="E10" s="72"/>
      <c r="F10" s="74"/>
      <c r="G10" s="73" t="s">
        <v>14</v>
      </c>
      <c r="H10" s="78">
        <v>0.15</v>
      </c>
      <c r="I10" s="72">
        <v>3000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9.75" customHeight="1" x14ac:dyDescent="0.25">
      <c r="A11" s="117"/>
      <c r="B11" s="120"/>
      <c r="C11" s="73"/>
      <c r="D11" s="78"/>
      <c r="E11" s="72"/>
      <c r="F11" s="74"/>
      <c r="G11" s="73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9" customHeight="1" x14ac:dyDescent="0.25">
      <c r="A12" s="117"/>
      <c r="B12" s="120"/>
      <c r="C12" s="95"/>
      <c r="D12" s="78"/>
      <c r="E12" s="18"/>
      <c r="F12" s="74"/>
      <c r="G12" s="73"/>
      <c r="H12" s="78"/>
      <c r="I12" s="18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x14ac:dyDescent="0.25">
      <c r="A13" s="118"/>
      <c r="B13" s="121"/>
      <c r="C13" s="67" t="s">
        <v>7</v>
      </c>
      <c r="D13" s="77"/>
      <c r="E13" s="68">
        <f>SUM(E8:E12)</f>
        <v>7600</v>
      </c>
      <c r="F13" s="69"/>
      <c r="G13" s="67" t="s">
        <v>7</v>
      </c>
      <c r="H13" s="77"/>
      <c r="I13" s="68">
        <f>SUM(I8:I12)</f>
        <v>33000</v>
      </c>
      <c r="J13" s="69"/>
      <c r="K13" s="67" t="s">
        <v>7</v>
      </c>
      <c r="L13" s="77"/>
      <c r="M13" s="68">
        <f>SUM(M8:M12)</f>
        <v>0</v>
      </c>
      <c r="N13" s="69"/>
      <c r="O13" s="67" t="s">
        <v>7</v>
      </c>
      <c r="P13" s="77"/>
      <c r="Q13" s="68">
        <f>SUM(Q8:Q12)</f>
        <v>0</v>
      </c>
      <c r="R13" s="69"/>
      <c r="S13" s="67" t="s">
        <v>12</v>
      </c>
      <c r="T13" s="68">
        <f>+E13+I13+M13+Q13</f>
        <v>40600</v>
      </c>
      <c r="U13" s="69"/>
    </row>
    <row r="14" spans="1:21" ht="16.5" thickBot="1" x14ac:dyDescent="0.45">
      <c r="A14" s="116" t="s">
        <v>3</v>
      </c>
      <c r="B14" s="119" t="s">
        <v>4</v>
      </c>
      <c r="C14" s="14" t="s">
        <v>0</v>
      </c>
      <c r="D14" s="15"/>
      <c r="E14" s="15" t="s">
        <v>1</v>
      </c>
      <c r="F14" s="16">
        <f>COUNTA(C15:C21)</f>
        <v>6</v>
      </c>
      <c r="G14" s="14" t="s">
        <v>0</v>
      </c>
      <c r="H14" s="15"/>
      <c r="I14" s="15" t="s">
        <v>1</v>
      </c>
      <c r="J14" s="16">
        <f>COUNTA(G15:G21)</f>
        <v>4</v>
      </c>
      <c r="K14" s="14" t="s">
        <v>0</v>
      </c>
      <c r="L14" s="15"/>
      <c r="M14" s="15" t="s">
        <v>1</v>
      </c>
      <c r="N14" s="16">
        <f>COUNTA(K15:K21)</f>
        <v>0</v>
      </c>
      <c r="O14" s="14" t="s">
        <v>0</v>
      </c>
      <c r="P14" s="15"/>
      <c r="Q14" s="15" t="s">
        <v>1</v>
      </c>
      <c r="R14" s="16">
        <f>COUNTA(O15:O21)</f>
        <v>0</v>
      </c>
      <c r="S14" s="14"/>
      <c r="T14" s="15"/>
      <c r="U14" s="16">
        <f>+F14+J14+N14+R14</f>
        <v>10</v>
      </c>
    </row>
    <row r="15" spans="1:21" ht="13.5" x14ac:dyDescent="0.25">
      <c r="A15" s="122"/>
      <c r="B15" s="124"/>
      <c r="C15" s="71" t="s">
        <v>65</v>
      </c>
      <c r="D15" s="79">
        <v>0.5</v>
      </c>
      <c r="E15" s="72">
        <v>7000</v>
      </c>
      <c r="F15" s="94"/>
      <c r="G15" s="71" t="s">
        <v>68</v>
      </c>
      <c r="H15" s="79">
        <v>0.25</v>
      </c>
      <c r="I15" s="72">
        <v>5000</v>
      </c>
      <c r="J15" s="2"/>
      <c r="K15" s="71"/>
      <c r="L15" s="79"/>
      <c r="M15" s="72"/>
      <c r="N15" s="2"/>
      <c r="O15" s="71"/>
      <c r="P15" s="79"/>
      <c r="Q15" s="72"/>
      <c r="R15" s="2"/>
      <c r="S15" s="73"/>
      <c r="T15" s="18"/>
      <c r="U15" s="74"/>
    </row>
    <row r="16" spans="1:21" ht="13.5" x14ac:dyDescent="0.25">
      <c r="A16" s="122"/>
      <c r="B16" s="124"/>
      <c r="C16" s="110" t="s">
        <v>60</v>
      </c>
      <c r="D16" s="79">
        <v>0.5</v>
      </c>
      <c r="E16" s="72">
        <v>3000</v>
      </c>
      <c r="F16" s="94"/>
      <c r="G16" s="71" t="s">
        <v>72</v>
      </c>
      <c r="H16" s="79">
        <v>0.5</v>
      </c>
      <c r="I16" s="72">
        <v>5000</v>
      </c>
      <c r="J16" s="2"/>
      <c r="K16" s="73"/>
      <c r="L16" s="78"/>
      <c r="M16" s="18"/>
      <c r="N16" s="2"/>
      <c r="O16" s="73"/>
      <c r="P16" s="78"/>
      <c r="Q16" s="18"/>
      <c r="R16" s="2"/>
      <c r="S16" s="73"/>
      <c r="T16" s="18"/>
      <c r="U16" s="74"/>
    </row>
    <row r="17" spans="1:21" ht="13.5" x14ac:dyDescent="0.25">
      <c r="A17" s="122"/>
      <c r="B17" s="124"/>
      <c r="C17" s="108" t="s">
        <v>76</v>
      </c>
      <c r="D17" s="79">
        <v>0.75</v>
      </c>
      <c r="E17" s="72">
        <v>3000</v>
      </c>
      <c r="F17" s="94"/>
      <c r="G17" s="108" t="s">
        <v>67</v>
      </c>
      <c r="H17" s="79">
        <v>0.25</v>
      </c>
      <c r="I17" s="72">
        <v>2000</v>
      </c>
      <c r="J17" s="2"/>
      <c r="K17" s="73"/>
      <c r="L17" s="78"/>
      <c r="M17" s="18"/>
      <c r="N17" s="2"/>
      <c r="O17" s="73"/>
      <c r="P17" s="78"/>
      <c r="Q17" s="18"/>
      <c r="R17" s="2"/>
      <c r="S17" s="73"/>
      <c r="T17" s="18"/>
      <c r="U17" s="74"/>
    </row>
    <row r="18" spans="1:21" ht="13.5" x14ac:dyDescent="0.25">
      <c r="A18" s="122"/>
      <c r="B18" s="124"/>
      <c r="C18" s="71" t="s">
        <v>43</v>
      </c>
      <c r="D18" s="79">
        <v>0.5</v>
      </c>
      <c r="E18" s="72">
        <v>2000</v>
      </c>
      <c r="F18" s="94"/>
      <c r="G18" s="71" t="s">
        <v>66</v>
      </c>
      <c r="H18" s="79">
        <v>0.25</v>
      </c>
      <c r="I18" s="72">
        <v>1000</v>
      </c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5" x14ac:dyDescent="0.25">
      <c r="A19" s="122"/>
      <c r="B19" s="124"/>
      <c r="C19" s="110" t="s">
        <v>61</v>
      </c>
      <c r="D19" s="79">
        <v>0.75</v>
      </c>
      <c r="E19" s="72">
        <v>1000</v>
      </c>
      <c r="F19" s="94"/>
      <c r="G19" s="71"/>
      <c r="H19" s="79"/>
      <c r="I19" s="72"/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5" x14ac:dyDescent="0.25">
      <c r="A20" s="122"/>
      <c r="B20" s="124"/>
      <c r="C20" s="71" t="s">
        <v>77</v>
      </c>
      <c r="D20" s="79">
        <v>0.5</v>
      </c>
      <c r="E20" s="72">
        <v>1000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5" x14ac:dyDescent="0.25">
      <c r="A21" s="122"/>
      <c r="B21" s="124"/>
      <c r="C21" s="71"/>
      <c r="D21" s="79"/>
      <c r="E21" s="72"/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9" customHeight="1" x14ac:dyDescent="0.25">
      <c r="A22" s="122"/>
      <c r="B22" s="125"/>
      <c r="C22" s="71"/>
      <c r="D22" s="79"/>
      <c r="E22" s="72"/>
      <c r="F22" s="2"/>
      <c r="G22" s="73"/>
      <c r="H22" s="78"/>
      <c r="I22" s="18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x14ac:dyDescent="0.25">
      <c r="A23" s="123"/>
      <c r="B23" s="126"/>
      <c r="C23" s="67" t="s">
        <v>7</v>
      </c>
      <c r="D23" s="77"/>
      <c r="E23" s="68">
        <f>SUM(E15:E21)</f>
        <v>17000</v>
      </c>
      <c r="F23" s="69"/>
      <c r="G23" s="67" t="s">
        <v>7</v>
      </c>
      <c r="H23" s="77"/>
      <c r="I23" s="68">
        <f>SUM(I15:I21)</f>
        <v>13000</v>
      </c>
      <c r="J23" s="69"/>
      <c r="K23" s="67" t="s">
        <v>7</v>
      </c>
      <c r="L23" s="77"/>
      <c r="M23" s="68">
        <f>SUM(M15:M21)</f>
        <v>0</v>
      </c>
      <c r="N23" s="69"/>
      <c r="O23" s="67" t="s">
        <v>7</v>
      </c>
      <c r="P23" s="77"/>
      <c r="Q23" s="68">
        <f>SUM(Q15:Q21)</f>
        <v>0</v>
      </c>
      <c r="R23" s="69"/>
      <c r="S23" s="67" t="s">
        <v>12</v>
      </c>
      <c r="T23" s="68">
        <f>+E23+I23+M23+Q23</f>
        <v>30000</v>
      </c>
      <c r="U23" s="69"/>
    </row>
    <row r="24" spans="1:21" ht="16.5" thickBot="1" x14ac:dyDescent="0.45">
      <c r="A24" s="116" t="s">
        <v>27</v>
      </c>
      <c r="B24" s="119" t="s">
        <v>28</v>
      </c>
      <c r="C24" s="14" t="s">
        <v>0</v>
      </c>
      <c r="D24" s="15"/>
      <c r="E24" s="15" t="s">
        <v>1</v>
      </c>
      <c r="F24" s="16">
        <f>COUNTA(C25:C26)</f>
        <v>2</v>
      </c>
      <c r="G24" s="14" t="s">
        <v>0</v>
      </c>
      <c r="H24" s="15"/>
      <c r="I24" s="15" t="s">
        <v>1</v>
      </c>
      <c r="J24" s="16">
        <f>COUNTA(G25:G26)</f>
        <v>0</v>
      </c>
      <c r="K24" s="14" t="s">
        <v>0</v>
      </c>
      <c r="L24" s="15"/>
      <c r="M24" s="15" t="s">
        <v>1</v>
      </c>
      <c r="N24" s="16">
        <f>COUNTA(K25:K26)</f>
        <v>0</v>
      </c>
      <c r="O24" s="14" t="s">
        <v>0</v>
      </c>
      <c r="P24" s="15"/>
      <c r="Q24" s="15" t="s">
        <v>1</v>
      </c>
      <c r="R24" s="16">
        <f>COUNTA(O25:O26)</f>
        <v>0</v>
      </c>
      <c r="S24" s="14"/>
      <c r="T24" s="15"/>
      <c r="U24" s="16">
        <f>+F24+J24+N24+R24</f>
        <v>2</v>
      </c>
    </row>
    <row r="25" spans="1:21" ht="13.5" x14ac:dyDescent="0.25">
      <c r="A25" s="117"/>
      <c r="B25" s="120"/>
      <c r="C25" s="97" t="s">
        <v>48</v>
      </c>
      <c r="D25" s="78">
        <v>0.5</v>
      </c>
      <c r="E25" s="18">
        <v>3000</v>
      </c>
      <c r="F25" s="74"/>
      <c r="G25" s="97"/>
      <c r="H25" s="78"/>
      <c r="I25" s="18"/>
      <c r="J25" s="74"/>
      <c r="K25" s="73"/>
      <c r="L25" s="78"/>
      <c r="M25" s="18"/>
      <c r="N25" s="74"/>
      <c r="O25" s="73"/>
      <c r="P25" s="78"/>
      <c r="Q25" s="18"/>
      <c r="R25" s="74"/>
      <c r="S25" s="73"/>
      <c r="T25" s="13"/>
      <c r="U25" s="2"/>
    </row>
    <row r="26" spans="1:21" ht="13.5" x14ac:dyDescent="0.25">
      <c r="A26" s="117"/>
      <c r="B26" s="120"/>
      <c r="C26" s="109" t="s">
        <v>42</v>
      </c>
      <c r="D26" s="78">
        <v>0.5</v>
      </c>
      <c r="E26" s="18">
        <v>1000</v>
      </c>
      <c r="F26" s="74"/>
      <c r="G26" s="109"/>
      <c r="H26" s="78"/>
      <c r="I26" s="18"/>
      <c r="J26" s="74"/>
      <c r="K26" s="73"/>
      <c r="L26" s="78"/>
      <c r="M26" s="18"/>
      <c r="N26" s="74"/>
      <c r="O26" s="73"/>
      <c r="P26" s="78"/>
      <c r="Q26" s="18"/>
      <c r="R26" s="74"/>
      <c r="S26" s="73"/>
      <c r="T26" s="13"/>
      <c r="U26" s="2"/>
    </row>
    <row r="27" spans="1:21" ht="9" customHeight="1" x14ac:dyDescent="0.25">
      <c r="A27" s="117"/>
      <c r="B27" s="120"/>
      <c r="C27" s="71"/>
      <c r="D27" s="79"/>
      <c r="E27" s="72"/>
      <c r="F27" s="74"/>
      <c r="G27" s="73"/>
      <c r="H27" s="78"/>
      <c r="I27" s="18"/>
      <c r="J27" s="74"/>
      <c r="K27" s="73"/>
      <c r="L27" s="78"/>
      <c r="M27" s="18"/>
      <c r="N27" s="74"/>
      <c r="O27" s="73"/>
      <c r="P27" s="78"/>
      <c r="Q27" s="18"/>
      <c r="R27" s="74"/>
      <c r="S27" s="73"/>
      <c r="T27" s="13"/>
      <c r="U27" s="2"/>
    </row>
    <row r="28" spans="1:21" x14ac:dyDescent="0.25">
      <c r="A28" s="118"/>
      <c r="B28" s="121"/>
      <c r="C28" s="67" t="s">
        <v>7</v>
      </c>
      <c r="D28" s="77"/>
      <c r="E28" s="68">
        <f>SUM(E25:E26)</f>
        <v>4000</v>
      </c>
      <c r="F28" s="69"/>
      <c r="G28" s="67" t="s">
        <v>7</v>
      </c>
      <c r="H28" s="77"/>
      <c r="I28" s="68">
        <f>SUM(I25:I26)</f>
        <v>0</v>
      </c>
      <c r="J28" s="69"/>
      <c r="K28" s="67" t="s">
        <v>7</v>
      </c>
      <c r="L28" s="77"/>
      <c r="M28" s="68">
        <f>SUM(M25:M26)</f>
        <v>0</v>
      </c>
      <c r="N28" s="69"/>
      <c r="O28" s="67" t="s">
        <v>7</v>
      </c>
      <c r="P28" s="77"/>
      <c r="Q28" s="68">
        <f>SUM(Q25:Q26)</f>
        <v>0</v>
      </c>
      <c r="R28" s="69"/>
      <c r="S28" s="67" t="s">
        <v>12</v>
      </c>
      <c r="T28" s="68">
        <f>+E28+I28+M28+Q28</f>
        <v>4000</v>
      </c>
      <c r="U28" s="69"/>
    </row>
    <row r="29" spans="1:21" ht="16.5" thickBot="1" x14ac:dyDescent="0.45">
      <c r="A29" s="116"/>
      <c r="B29" s="119" t="s">
        <v>10</v>
      </c>
      <c r="C29" s="14" t="s">
        <v>0</v>
      </c>
      <c r="D29" s="15"/>
      <c r="E29" s="15" t="s">
        <v>1</v>
      </c>
      <c r="F29" s="16">
        <f>COUNTA(C30:C31)</f>
        <v>0</v>
      </c>
      <c r="G29" s="14" t="s">
        <v>0</v>
      </c>
      <c r="H29" s="15"/>
      <c r="I29" s="15" t="s">
        <v>1</v>
      </c>
      <c r="J29" s="16">
        <f>COUNTA(G30:G31)</f>
        <v>0</v>
      </c>
      <c r="K29" s="14" t="s">
        <v>0</v>
      </c>
      <c r="L29" s="15"/>
      <c r="M29" s="15" t="s">
        <v>1</v>
      </c>
      <c r="N29" s="16">
        <f>COUNTA(K30:K31)</f>
        <v>0</v>
      </c>
      <c r="O29" s="14" t="s">
        <v>0</v>
      </c>
      <c r="P29" s="15"/>
      <c r="Q29" s="15" t="s">
        <v>1</v>
      </c>
      <c r="R29" s="16">
        <f>COUNTA(O30:O31)</f>
        <v>0</v>
      </c>
      <c r="S29" s="14"/>
      <c r="T29" s="15"/>
      <c r="U29" s="16">
        <f>+F29+J29+N29+R29</f>
        <v>0</v>
      </c>
    </row>
    <row r="30" spans="1:21" ht="13.5" x14ac:dyDescent="0.25">
      <c r="A30" s="117"/>
      <c r="B30" s="120"/>
      <c r="C30" s="97"/>
      <c r="D30" s="78"/>
      <c r="E30" s="18"/>
      <c r="F30" s="74"/>
      <c r="G30" s="97"/>
      <c r="H30" s="78"/>
      <c r="I30" s="18"/>
      <c r="J30" s="74"/>
      <c r="K30" s="73"/>
      <c r="L30" s="78"/>
      <c r="M30" s="18"/>
      <c r="N30" s="74"/>
      <c r="O30" s="73"/>
      <c r="P30" s="78"/>
      <c r="Q30" s="18"/>
      <c r="R30" s="74"/>
      <c r="S30" s="73"/>
      <c r="T30" s="13"/>
      <c r="U30" s="2"/>
    </row>
    <row r="31" spans="1:21" ht="13.5" x14ac:dyDescent="0.25">
      <c r="A31" s="117"/>
      <c r="B31" s="120"/>
      <c r="C31" s="73"/>
      <c r="D31" s="18"/>
      <c r="E31" s="18"/>
      <c r="F31" s="74"/>
      <c r="G31" s="73"/>
      <c r="H31" s="18"/>
      <c r="I31" s="18"/>
      <c r="J31" s="74"/>
      <c r="K31" s="73"/>
      <c r="L31" s="18"/>
      <c r="M31" s="18"/>
      <c r="N31" s="74"/>
      <c r="O31" s="73"/>
      <c r="P31" s="18"/>
      <c r="Q31" s="18"/>
      <c r="R31" s="74"/>
      <c r="S31" s="73"/>
      <c r="T31" s="13"/>
      <c r="U31" s="2"/>
    </row>
    <row r="32" spans="1:21" x14ac:dyDescent="0.25">
      <c r="A32" s="118"/>
      <c r="B32" s="121"/>
      <c r="C32" s="67" t="s">
        <v>7</v>
      </c>
      <c r="D32" s="77"/>
      <c r="E32" s="68">
        <f>SUM(E30:E31)</f>
        <v>0</v>
      </c>
      <c r="F32" s="69"/>
      <c r="G32" s="67" t="s">
        <v>7</v>
      </c>
      <c r="H32" s="77"/>
      <c r="I32" s="68">
        <f>SUM(I30:I31)</f>
        <v>0</v>
      </c>
      <c r="J32" s="69"/>
      <c r="K32" s="67" t="s">
        <v>7</v>
      </c>
      <c r="L32" s="77"/>
      <c r="M32" s="68">
        <f>SUM(M30:M31)</f>
        <v>0</v>
      </c>
      <c r="N32" s="69"/>
      <c r="O32" s="67" t="s">
        <v>7</v>
      </c>
      <c r="P32" s="77"/>
      <c r="Q32" s="68">
        <f>SUM(Q30:Q31)</f>
        <v>0</v>
      </c>
      <c r="R32" s="69"/>
      <c r="S32" s="67" t="s">
        <v>12</v>
      </c>
      <c r="T32" s="68">
        <f>+E32+I32+M32+Q32</f>
        <v>0</v>
      </c>
      <c r="U32" s="69"/>
    </row>
    <row r="33" spans="1:21" ht="16.5" thickBot="1" x14ac:dyDescent="0.45">
      <c r="A33" s="116"/>
      <c r="B33" s="119" t="s">
        <v>11</v>
      </c>
      <c r="C33" s="14" t="s">
        <v>0</v>
      </c>
      <c r="D33" s="15"/>
      <c r="E33" s="15" t="s">
        <v>1</v>
      </c>
      <c r="F33" s="16">
        <f>COUNTA(C34:C37)</f>
        <v>2</v>
      </c>
      <c r="G33" s="14" t="s">
        <v>0</v>
      </c>
      <c r="H33" s="15"/>
      <c r="I33" s="15" t="s">
        <v>1</v>
      </c>
      <c r="J33" s="16">
        <f>COUNTA(G34:G37)</f>
        <v>0</v>
      </c>
      <c r="K33" s="14" t="s">
        <v>0</v>
      </c>
      <c r="L33" s="15"/>
      <c r="M33" s="15" t="s">
        <v>1</v>
      </c>
      <c r="N33" s="16">
        <f>COUNTA(K34:K37)</f>
        <v>0</v>
      </c>
      <c r="O33" s="14" t="s">
        <v>0</v>
      </c>
      <c r="P33" s="15"/>
      <c r="Q33" s="15" t="s">
        <v>1</v>
      </c>
      <c r="R33" s="16">
        <f>COUNTA(O34:O37)</f>
        <v>0</v>
      </c>
      <c r="S33" s="14"/>
      <c r="T33" s="15"/>
      <c r="U33" s="16">
        <f>+F33+J33+N33+R33</f>
        <v>2</v>
      </c>
    </row>
    <row r="34" spans="1:21" ht="13.5" x14ac:dyDescent="0.25">
      <c r="A34" s="117"/>
      <c r="B34" s="120"/>
      <c r="C34" s="73" t="s">
        <v>40</v>
      </c>
      <c r="D34" s="78">
        <v>0.25</v>
      </c>
      <c r="E34" s="72">
        <v>300</v>
      </c>
      <c r="F34" s="74"/>
      <c r="G34" s="73"/>
      <c r="H34" s="78"/>
      <c r="I34" s="72"/>
      <c r="J34" s="74"/>
      <c r="K34" s="73"/>
      <c r="L34" s="78"/>
      <c r="M34" s="18"/>
      <c r="N34" s="74"/>
      <c r="O34" s="73"/>
      <c r="P34" s="78"/>
      <c r="Q34" s="18"/>
      <c r="R34" s="74"/>
      <c r="S34" s="73"/>
      <c r="T34" s="13"/>
      <c r="U34" s="2"/>
    </row>
    <row r="35" spans="1:21" ht="13.5" x14ac:dyDescent="0.25">
      <c r="A35" s="117"/>
      <c r="B35" s="120"/>
      <c r="C35" s="97" t="s">
        <v>56</v>
      </c>
      <c r="D35" s="78">
        <v>0.4</v>
      </c>
      <c r="E35" s="72">
        <v>150</v>
      </c>
      <c r="F35" s="74"/>
      <c r="G35" s="73"/>
      <c r="H35" s="78"/>
      <c r="I35" s="72"/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5" x14ac:dyDescent="0.25">
      <c r="A36" s="117"/>
      <c r="B36" s="120"/>
      <c r="C36" s="97"/>
      <c r="D36" s="78"/>
      <c r="E36" s="72"/>
      <c r="F36" s="74"/>
      <c r="G36" s="73"/>
      <c r="H36" s="78"/>
      <c r="I36" s="72"/>
      <c r="J36" s="74"/>
      <c r="K36" s="73"/>
      <c r="L36" s="78"/>
      <c r="M36" s="18"/>
      <c r="N36" s="74"/>
      <c r="O36" s="73"/>
      <c r="P36" s="78"/>
      <c r="Q36" s="18"/>
      <c r="R36" s="74"/>
      <c r="S36" s="73"/>
      <c r="T36" s="13"/>
      <c r="U36" s="2"/>
    </row>
    <row r="37" spans="1:21" ht="4.5" customHeight="1" x14ac:dyDescent="0.25">
      <c r="A37" s="117"/>
      <c r="B37" s="120"/>
      <c r="C37" s="73"/>
      <c r="D37" s="78"/>
      <c r="E37" s="72"/>
      <c r="F37" s="74"/>
      <c r="G37" s="73"/>
      <c r="H37" s="78"/>
      <c r="I37" s="18"/>
      <c r="J37" s="74"/>
      <c r="K37" s="73"/>
      <c r="L37" s="78"/>
      <c r="M37" s="18"/>
      <c r="N37" s="74"/>
      <c r="O37" s="73"/>
      <c r="P37" s="78"/>
      <c r="Q37" s="18"/>
      <c r="R37" s="74"/>
      <c r="S37" s="73"/>
      <c r="T37" s="13"/>
      <c r="U37" s="2"/>
    </row>
    <row r="38" spans="1:21" ht="7.5" customHeight="1" x14ac:dyDescent="0.25">
      <c r="A38" s="117"/>
      <c r="B38" s="120"/>
      <c r="C38" s="73"/>
      <c r="D38" s="78"/>
      <c r="E38" s="72"/>
      <c r="F38" s="74"/>
      <c r="G38" s="73"/>
      <c r="H38" s="18"/>
      <c r="I38" s="18"/>
      <c r="J38" s="74"/>
      <c r="K38" s="73"/>
      <c r="L38" s="18"/>
      <c r="M38" s="18"/>
      <c r="N38" s="74"/>
      <c r="O38" s="73"/>
      <c r="P38" s="18"/>
      <c r="Q38" s="18"/>
      <c r="R38" s="74"/>
      <c r="S38" s="73"/>
      <c r="T38" s="13"/>
      <c r="U38" s="2"/>
    </row>
    <row r="39" spans="1:21" x14ac:dyDescent="0.25">
      <c r="A39" s="118"/>
      <c r="B39" s="121"/>
      <c r="C39" s="67" t="s">
        <v>7</v>
      </c>
      <c r="D39" s="77"/>
      <c r="E39" s="68">
        <f>SUM(E34:E37)</f>
        <v>450</v>
      </c>
      <c r="F39" s="69"/>
      <c r="G39" s="67" t="s">
        <v>7</v>
      </c>
      <c r="H39" s="77"/>
      <c r="I39" s="68">
        <f>SUM(I34:I37)</f>
        <v>0</v>
      </c>
      <c r="J39" s="69"/>
      <c r="K39" s="67" t="s">
        <v>7</v>
      </c>
      <c r="L39" s="77"/>
      <c r="M39" s="68">
        <f>SUM(M34:M37)</f>
        <v>0</v>
      </c>
      <c r="N39" s="69"/>
      <c r="O39" s="67" t="s">
        <v>7</v>
      </c>
      <c r="P39" s="77"/>
      <c r="Q39" s="68">
        <f>SUM(Q34:Q37)</f>
        <v>0</v>
      </c>
      <c r="R39" s="69"/>
      <c r="S39" s="67" t="s">
        <v>12</v>
      </c>
      <c r="T39" s="68">
        <f>+E39+I39+M39+Q39</f>
        <v>450</v>
      </c>
      <c r="U39" s="69"/>
    </row>
    <row r="40" spans="1:21" ht="16.5" thickBot="1" x14ac:dyDescent="0.45">
      <c r="A40" s="116" t="s">
        <v>73</v>
      </c>
      <c r="B40" s="119" t="s">
        <v>9</v>
      </c>
      <c r="C40" s="14" t="s">
        <v>0</v>
      </c>
      <c r="D40" s="15"/>
      <c r="E40" s="15" t="s">
        <v>1</v>
      </c>
      <c r="F40" s="16">
        <f>COUNTA(C41:C47)</f>
        <v>7</v>
      </c>
      <c r="G40" s="14" t="s">
        <v>0</v>
      </c>
      <c r="H40" s="15"/>
      <c r="I40" s="15" t="s">
        <v>1</v>
      </c>
      <c r="J40" s="16">
        <f>COUNTA(G41:G44)</f>
        <v>3</v>
      </c>
      <c r="K40" s="14" t="s">
        <v>0</v>
      </c>
      <c r="L40" s="15"/>
      <c r="M40" s="15" t="s">
        <v>1</v>
      </c>
      <c r="N40" s="16">
        <f>COUNTA(K41:K44)</f>
        <v>1</v>
      </c>
      <c r="O40" s="14" t="s">
        <v>0</v>
      </c>
      <c r="P40" s="15"/>
      <c r="Q40" s="15" t="s">
        <v>1</v>
      </c>
      <c r="R40" s="16">
        <f>COUNTA(O41:O44)</f>
        <v>0</v>
      </c>
      <c r="S40" s="14"/>
      <c r="T40" s="15"/>
      <c r="U40" s="16">
        <f>+F40+J40+N40+R40</f>
        <v>11</v>
      </c>
    </row>
    <row r="41" spans="1:21" ht="27" x14ac:dyDescent="0.25">
      <c r="A41" s="117"/>
      <c r="B41" s="120"/>
      <c r="C41" s="111" t="s">
        <v>58</v>
      </c>
      <c r="D41" s="79">
        <v>0.5</v>
      </c>
      <c r="E41" s="72">
        <v>3430</v>
      </c>
      <c r="F41" s="74"/>
      <c r="G41" s="108" t="s">
        <v>35</v>
      </c>
      <c r="H41" s="79">
        <v>0.25</v>
      </c>
      <c r="I41" s="72">
        <v>2000</v>
      </c>
      <c r="J41" s="74"/>
      <c r="K41" s="73" t="s">
        <v>80</v>
      </c>
      <c r="L41" s="78">
        <v>0.1</v>
      </c>
      <c r="M41" s="18">
        <v>300</v>
      </c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117"/>
      <c r="B42" s="120"/>
      <c r="C42" s="113" t="s">
        <v>70</v>
      </c>
      <c r="D42" s="79">
        <v>0.3</v>
      </c>
      <c r="E42" s="72">
        <v>3000</v>
      </c>
      <c r="F42" s="74"/>
      <c r="G42" s="108" t="s">
        <v>62</v>
      </c>
      <c r="H42" s="79">
        <v>0.1</v>
      </c>
      <c r="I42" s="72">
        <v>2000</v>
      </c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5" x14ac:dyDescent="0.25">
      <c r="A43" s="117"/>
      <c r="B43" s="120"/>
      <c r="C43" s="112" t="s">
        <v>64</v>
      </c>
      <c r="D43" s="79">
        <v>0.3</v>
      </c>
      <c r="E43" s="72">
        <v>500</v>
      </c>
      <c r="F43" s="74"/>
      <c r="G43" s="97" t="s">
        <v>57</v>
      </c>
      <c r="H43" s="78">
        <v>0.5</v>
      </c>
      <c r="I43" s="18">
        <v>0</v>
      </c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5" x14ac:dyDescent="0.25">
      <c r="A44" s="117"/>
      <c r="B44" s="120"/>
      <c r="C44" s="108" t="s">
        <v>79</v>
      </c>
      <c r="D44" s="79">
        <v>0.75</v>
      </c>
      <c r="E44" s="72">
        <v>300</v>
      </c>
      <c r="F44" s="74"/>
      <c r="G44" s="97"/>
      <c r="H44" s="78"/>
      <c r="I44" s="18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5" x14ac:dyDescent="0.25">
      <c r="A45" s="117"/>
      <c r="B45" s="120"/>
      <c r="C45" s="108" t="s">
        <v>63</v>
      </c>
      <c r="D45" s="79">
        <v>0.1</v>
      </c>
      <c r="E45" s="72">
        <v>100</v>
      </c>
      <c r="F45" s="74"/>
      <c r="G45" s="73"/>
      <c r="H45" s="78"/>
      <c r="I45" s="18"/>
      <c r="J45" s="74"/>
      <c r="K45" s="73"/>
      <c r="L45" s="78"/>
      <c r="M45" s="18"/>
      <c r="N45" s="74"/>
      <c r="O45" s="73"/>
      <c r="P45" s="78"/>
      <c r="Q45" s="18"/>
      <c r="R45" s="74"/>
      <c r="S45" s="73"/>
      <c r="T45" s="13"/>
      <c r="U45" s="2"/>
    </row>
    <row r="46" spans="1:21" ht="13.5" x14ac:dyDescent="0.25">
      <c r="A46" s="117"/>
      <c r="B46" s="120"/>
      <c r="C46" s="108" t="s">
        <v>71</v>
      </c>
      <c r="D46" s="79">
        <v>0.5</v>
      </c>
      <c r="E46" s="72">
        <v>0</v>
      </c>
      <c r="F46" s="74"/>
      <c r="G46" s="73"/>
      <c r="H46" s="78"/>
      <c r="I46" s="18"/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5" x14ac:dyDescent="0.25">
      <c r="A47" s="117"/>
      <c r="B47" s="120"/>
      <c r="C47" s="108" t="s">
        <v>54</v>
      </c>
      <c r="D47" s="79">
        <v>0.75</v>
      </c>
      <c r="E47" s="72">
        <v>0</v>
      </c>
      <c r="F47" s="74"/>
      <c r="G47" s="73"/>
      <c r="H47" s="78"/>
      <c r="I47" s="18"/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5" x14ac:dyDescent="0.25">
      <c r="A48" s="117"/>
      <c r="B48" s="120"/>
      <c r="F48" s="74"/>
      <c r="G48" s="73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6.75" customHeight="1" x14ac:dyDescent="0.25">
      <c r="A49" s="117"/>
      <c r="B49" s="120"/>
      <c r="C49" s="97"/>
      <c r="D49" s="78"/>
      <c r="E49" s="18"/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x14ac:dyDescent="0.25">
      <c r="A50" s="118"/>
      <c r="B50" s="121"/>
      <c r="C50" s="67" t="s">
        <v>7</v>
      </c>
      <c r="D50" s="77"/>
      <c r="E50" s="68">
        <f>SUM(E41:E47)</f>
        <v>7330</v>
      </c>
      <c r="F50" s="69"/>
      <c r="G50" s="67" t="s">
        <v>7</v>
      </c>
      <c r="H50" s="77"/>
      <c r="I50" s="68">
        <f>SUM(I41:I44)</f>
        <v>4000</v>
      </c>
      <c r="J50" s="69"/>
      <c r="K50" s="67" t="s">
        <v>7</v>
      </c>
      <c r="L50" s="77"/>
      <c r="M50" s="68">
        <f>SUM(M41:M44)</f>
        <v>300</v>
      </c>
      <c r="N50" s="69"/>
      <c r="O50" s="67" t="s">
        <v>7</v>
      </c>
      <c r="P50" s="77"/>
      <c r="Q50" s="68">
        <f>SUM(Q41:Q44)</f>
        <v>0</v>
      </c>
      <c r="R50" s="69"/>
      <c r="S50" s="67" t="s">
        <v>12</v>
      </c>
      <c r="T50" s="68">
        <f>+E50+I50+M50+Q50</f>
        <v>11630</v>
      </c>
      <c r="U50" s="69"/>
    </row>
    <row r="51" spans="1:21" ht="16.5" customHeight="1" thickBot="1" x14ac:dyDescent="0.45">
      <c r="A51" s="116" t="s">
        <v>18</v>
      </c>
      <c r="B51" s="119" t="s">
        <v>26</v>
      </c>
      <c r="C51" s="14" t="s">
        <v>0</v>
      </c>
      <c r="D51" s="15"/>
      <c r="E51" s="15" t="s">
        <v>1</v>
      </c>
      <c r="F51" s="16">
        <f>COUNTA(C52:C53)</f>
        <v>0</v>
      </c>
      <c r="G51" s="14" t="s">
        <v>0</v>
      </c>
      <c r="H51" s="15"/>
      <c r="I51" s="15" t="s">
        <v>1</v>
      </c>
      <c r="J51" s="16">
        <f>COUNTA(G52:G53)</f>
        <v>0</v>
      </c>
      <c r="K51" s="14" t="s">
        <v>0</v>
      </c>
      <c r="L51" s="15"/>
      <c r="M51" s="15" t="s">
        <v>1</v>
      </c>
      <c r="N51" s="16">
        <f>COUNTA(K52:K53)</f>
        <v>0</v>
      </c>
      <c r="O51" s="14" t="s">
        <v>0</v>
      </c>
      <c r="P51" s="15"/>
      <c r="Q51" s="15" t="s">
        <v>1</v>
      </c>
      <c r="R51" s="16">
        <f>COUNTA(O52:O53)</f>
        <v>0</v>
      </c>
      <c r="S51" s="14"/>
      <c r="T51" s="15"/>
      <c r="U51" s="16">
        <f>+F51+J51+N51+R51</f>
        <v>0</v>
      </c>
    </row>
    <row r="52" spans="1:21" ht="13.5" x14ac:dyDescent="0.25">
      <c r="A52" s="117"/>
      <c r="B52" s="120"/>
      <c r="C52" s="73"/>
      <c r="D52" s="78"/>
      <c r="E52" s="18"/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5" x14ac:dyDescent="0.25">
      <c r="A53" s="117"/>
      <c r="B53" s="120"/>
      <c r="C53" s="73"/>
      <c r="D53" s="78"/>
      <c r="E53" s="18"/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x14ac:dyDescent="0.25">
      <c r="A54" s="118"/>
      <c r="B54" s="121"/>
      <c r="C54" s="67" t="s">
        <v>7</v>
      </c>
      <c r="D54" s="77"/>
      <c r="E54" s="68">
        <f>SUM(E52:E53)</f>
        <v>0</v>
      </c>
      <c r="F54" s="69"/>
      <c r="G54" s="67" t="s">
        <v>7</v>
      </c>
      <c r="H54" s="77"/>
      <c r="I54" s="68">
        <f>SUM(I52:I53)</f>
        <v>0</v>
      </c>
      <c r="J54" s="69"/>
      <c r="K54" s="67" t="s">
        <v>7</v>
      </c>
      <c r="L54" s="77"/>
      <c r="M54" s="68">
        <f>SUM(M52:M53)</f>
        <v>0</v>
      </c>
      <c r="N54" s="69"/>
      <c r="O54" s="67" t="s">
        <v>7</v>
      </c>
      <c r="P54" s="77"/>
      <c r="Q54" s="68">
        <f>SUM(Q52:Q53)</f>
        <v>0</v>
      </c>
      <c r="R54" s="69"/>
      <c r="S54" s="67" t="s">
        <v>12</v>
      </c>
      <c r="T54" s="68">
        <f>+E54+I54+M54+Q54</f>
        <v>0</v>
      </c>
      <c r="U54" s="69"/>
    </row>
    <row r="55" spans="1:21" ht="16.5" customHeight="1" thickBot="1" x14ac:dyDescent="0.45">
      <c r="A55" s="116"/>
      <c r="B55" s="119" t="s">
        <v>13</v>
      </c>
      <c r="C55" s="14" t="s">
        <v>0</v>
      </c>
      <c r="D55" s="15"/>
      <c r="E55" s="15" t="s">
        <v>1</v>
      </c>
      <c r="F55" s="16">
        <f>COUNTA(C56:C59)</f>
        <v>2</v>
      </c>
      <c r="G55" s="14" t="s">
        <v>0</v>
      </c>
      <c r="H55" s="15"/>
      <c r="I55" s="15" t="s">
        <v>1</v>
      </c>
      <c r="J55" s="16">
        <f>COUNTA(G56:G58)</f>
        <v>0</v>
      </c>
      <c r="K55" s="14" t="s">
        <v>0</v>
      </c>
      <c r="L55" s="15"/>
      <c r="M55" s="15" t="s">
        <v>1</v>
      </c>
      <c r="N55" s="16">
        <f>COUNTA(K56:K58)</f>
        <v>1</v>
      </c>
      <c r="O55" s="14" t="s">
        <v>0</v>
      </c>
      <c r="P55" s="15"/>
      <c r="Q55" s="15" t="s">
        <v>1</v>
      </c>
      <c r="R55" s="16">
        <f>COUNTA(O56:O60)</f>
        <v>2</v>
      </c>
      <c r="S55" s="14"/>
      <c r="T55" s="15"/>
      <c r="U55" s="16">
        <f>+F55+J55+N55+R55</f>
        <v>5</v>
      </c>
    </row>
    <row r="56" spans="1:21" ht="13.5" x14ac:dyDescent="0.25">
      <c r="A56" s="117"/>
      <c r="B56" s="120"/>
      <c r="C56" s="73" t="s">
        <v>36</v>
      </c>
      <c r="D56" s="78">
        <v>0.75</v>
      </c>
      <c r="E56" s="18">
        <v>25000</v>
      </c>
      <c r="F56" s="74"/>
      <c r="G56" s="73"/>
      <c r="H56" s="78"/>
      <c r="I56" s="18"/>
      <c r="J56" s="74"/>
      <c r="K56" s="97" t="s">
        <v>49</v>
      </c>
      <c r="L56" s="78">
        <v>0.5</v>
      </c>
      <c r="M56" s="18">
        <v>50000</v>
      </c>
      <c r="N56" s="74"/>
      <c r="O56" s="73" t="s">
        <v>37</v>
      </c>
      <c r="P56" s="78">
        <v>0.5</v>
      </c>
      <c r="Q56" s="18">
        <v>14207</v>
      </c>
      <c r="R56" s="74"/>
      <c r="S56" s="73"/>
      <c r="T56" s="13"/>
      <c r="U56" s="2"/>
    </row>
    <row r="57" spans="1:21" ht="13.5" x14ac:dyDescent="0.25">
      <c r="A57" s="117"/>
      <c r="B57" s="120"/>
      <c r="C57" s="73" t="s">
        <v>55</v>
      </c>
      <c r="D57" s="78">
        <v>0.75</v>
      </c>
      <c r="E57" s="18">
        <v>5000</v>
      </c>
      <c r="F57" s="74"/>
      <c r="G57" s="73"/>
      <c r="H57" s="78"/>
      <c r="I57" s="18"/>
      <c r="J57" s="74"/>
      <c r="K57" s="107"/>
      <c r="L57" s="78"/>
      <c r="M57" s="18"/>
      <c r="N57" s="74"/>
      <c r="O57" s="107" t="s">
        <v>38</v>
      </c>
      <c r="P57" s="78">
        <v>0.5</v>
      </c>
      <c r="Q57" s="18">
        <v>0</v>
      </c>
      <c r="R57" s="74"/>
      <c r="S57" s="73"/>
      <c r="T57" s="13"/>
      <c r="U57" s="2"/>
    </row>
    <row r="58" spans="1:21" ht="13.5" x14ac:dyDescent="0.25">
      <c r="A58" s="117"/>
      <c r="B58" s="120"/>
      <c r="C58" s="73"/>
      <c r="D58" s="78"/>
      <c r="E58" s="18"/>
      <c r="F58" s="74"/>
      <c r="G58" s="73"/>
      <c r="H58" s="18"/>
      <c r="I58" s="18"/>
      <c r="J58" s="74"/>
      <c r="K58" s="107"/>
      <c r="L58" s="78"/>
      <c r="M58" s="18"/>
      <c r="N58" s="74"/>
      <c r="O58" s="107"/>
      <c r="P58" s="78"/>
      <c r="Q58" s="18"/>
      <c r="R58" s="74"/>
      <c r="S58" s="73"/>
      <c r="T58" s="13"/>
      <c r="U58" s="2"/>
    </row>
    <row r="59" spans="1:21" ht="13.5" x14ac:dyDescent="0.25">
      <c r="A59" s="117"/>
      <c r="B59" s="120"/>
      <c r="C59" s="73"/>
      <c r="D59" s="78"/>
      <c r="E59" s="18"/>
      <c r="F59" s="74"/>
      <c r="G59" s="73"/>
      <c r="H59" s="18"/>
      <c r="I59" s="18"/>
      <c r="J59" s="74"/>
      <c r="K59" s="107"/>
      <c r="L59" s="78"/>
      <c r="M59" s="18"/>
      <c r="N59" s="74"/>
      <c r="O59" s="107"/>
      <c r="P59" s="78"/>
      <c r="Q59" s="18"/>
      <c r="R59" s="74"/>
      <c r="S59" s="73"/>
      <c r="T59" s="13"/>
      <c r="U59" s="2"/>
    </row>
    <row r="60" spans="1:21" ht="6" customHeight="1" x14ac:dyDescent="0.25">
      <c r="A60" s="117"/>
      <c r="B60" s="120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107"/>
      <c r="P60" s="78"/>
      <c r="Q60" s="18"/>
      <c r="R60" s="74"/>
      <c r="S60" s="73"/>
      <c r="T60" s="13"/>
      <c r="U60" s="2"/>
    </row>
    <row r="61" spans="1:21" x14ac:dyDescent="0.25">
      <c r="A61" s="118"/>
      <c r="B61" s="121"/>
      <c r="C61" s="67" t="s">
        <v>7</v>
      </c>
      <c r="D61" s="77"/>
      <c r="E61" s="68">
        <f>SUM(E56:E59)</f>
        <v>30000</v>
      </c>
      <c r="F61" s="69"/>
      <c r="G61" s="67" t="s">
        <v>7</v>
      </c>
      <c r="H61" s="77"/>
      <c r="I61" s="68">
        <f>SUM(I56:I58)</f>
        <v>0</v>
      </c>
      <c r="J61" s="69"/>
      <c r="K61" s="67" t="s">
        <v>7</v>
      </c>
      <c r="L61" s="77"/>
      <c r="M61" s="68">
        <f>SUM(M56:M58)</f>
        <v>50000</v>
      </c>
      <c r="N61" s="69"/>
      <c r="O61" s="67" t="s">
        <v>7</v>
      </c>
      <c r="P61" s="77"/>
      <c r="Q61" s="68">
        <f>SUM(Q56:Q60)</f>
        <v>14207</v>
      </c>
      <c r="R61" s="69"/>
      <c r="S61" s="67" t="s">
        <v>12</v>
      </c>
      <c r="T61" s="68">
        <f>+E61+I61+M61+Q61</f>
        <v>94207</v>
      </c>
      <c r="U61" s="69"/>
    </row>
    <row r="62" spans="1:21" ht="16.5" customHeight="1" thickBot="1" x14ac:dyDescent="0.45">
      <c r="A62" s="116" t="s">
        <v>19</v>
      </c>
      <c r="B62" s="119" t="s">
        <v>20</v>
      </c>
      <c r="C62" s="14" t="s">
        <v>0</v>
      </c>
      <c r="D62" s="15"/>
      <c r="E62" s="15" t="s">
        <v>1</v>
      </c>
      <c r="F62" s="16">
        <f>COUNTA(C63:C65)</f>
        <v>1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1</v>
      </c>
    </row>
    <row r="63" spans="1:21" ht="13.5" x14ac:dyDescent="0.25">
      <c r="A63" s="117"/>
      <c r="B63" s="120"/>
      <c r="C63" s="73" t="s">
        <v>30</v>
      </c>
      <c r="D63" s="78"/>
      <c r="E63" s="18">
        <v>0</v>
      </c>
      <c r="F63" s="74"/>
      <c r="G63" s="73"/>
      <c r="H63" s="78"/>
      <c r="I63" s="18"/>
      <c r="J63" s="74"/>
      <c r="K63" s="73"/>
      <c r="L63" s="78"/>
      <c r="M63" s="18"/>
      <c r="N63" s="74"/>
      <c r="O63" s="97"/>
      <c r="P63" s="78"/>
      <c r="Q63" s="18"/>
      <c r="R63" s="74"/>
      <c r="S63" s="73"/>
      <c r="T63" s="78"/>
      <c r="U63" s="99"/>
    </row>
    <row r="64" spans="1:21" ht="13.5" x14ac:dyDescent="0.25">
      <c r="A64" s="117"/>
      <c r="B64" s="120"/>
      <c r="F64" s="74"/>
      <c r="G64" s="73"/>
      <c r="H64" s="78"/>
      <c r="I64" s="18"/>
      <c r="J64" s="74"/>
      <c r="K64" s="73"/>
      <c r="L64" s="78"/>
      <c r="M64" s="18"/>
      <c r="N64" s="74"/>
      <c r="O64" s="73"/>
      <c r="P64" s="78"/>
      <c r="Q64" s="18"/>
      <c r="R64" s="74"/>
      <c r="S64" s="73"/>
      <c r="T64" s="13"/>
      <c r="U64" s="2"/>
    </row>
    <row r="65" spans="1:21" ht="7.5" customHeight="1" x14ac:dyDescent="0.25">
      <c r="A65" s="117"/>
      <c r="B65" s="120"/>
      <c r="C65" s="73"/>
      <c r="D65" s="78"/>
      <c r="E65" s="18"/>
      <c r="F65" s="74"/>
      <c r="G65" s="73"/>
      <c r="H65" s="78"/>
      <c r="I65" s="18"/>
      <c r="J65" s="74"/>
      <c r="K65" s="73"/>
      <c r="L65" s="78"/>
      <c r="M65" s="18"/>
      <c r="N65" s="74"/>
      <c r="O65" s="73"/>
      <c r="P65" s="78"/>
      <c r="Q65" s="18"/>
      <c r="R65" s="74"/>
      <c r="S65" s="73"/>
      <c r="T65" s="13"/>
      <c r="U65" s="2"/>
    </row>
    <row r="66" spans="1:21" x14ac:dyDescent="0.25">
      <c r="A66" s="118"/>
      <c r="B66" s="121"/>
      <c r="C66" s="67" t="s">
        <v>7</v>
      </c>
      <c r="D66" s="77"/>
      <c r="E66" s="68">
        <f>SUM(E63:E65)</f>
        <v>0</v>
      </c>
      <c r="F66" s="69"/>
      <c r="G66" s="67" t="s">
        <v>7</v>
      </c>
      <c r="H66" s="77"/>
      <c r="I66" s="68">
        <f>SUM(I63:I65)</f>
        <v>0</v>
      </c>
      <c r="J66" s="69"/>
      <c r="K66" s="67" t="s">
        <v>7</v>
      </c>
      <c r="L66" s="77"/>
      <c r="M66" s="68">
        <f>SUM(M63:M65)</f>
        <v>0</v>
      </c>
      <c r="N66" s="69"/>
      <c r="O66" s="67" t="s">
        <v>7</v>
      </c>
      <c r="P66" s="77"/>
      <c r="Q66" s="68">
        <f>SUM(Q63:Q65)</f>
        <v>0</v>
      </c>
      <c r="R66" s="69"/>
      <c r="S66" s="67" t="s">
        <v>12</v>
      </c>
      <c r="T66" s="68">
        <f>+E66+I66+M66+Q66</f>
        <v>0</v>
      </c>
      <c r="U66" s="69"/>
    </row>
    <row r="67" spans="1:21" ht="16.5" thickBot="1" x14ac:dyDescent="0.45">
      <c r="A67" s="116"/>
      <c r="B67" s="119" t="s">
        <v>33</v>
      </c>
      <c r="C67" s="14" t="s">
        <v>0</v>
      </c>
      <c r="D67" s="15"/>
      <c r="E67" s="15" t="s">
        <v>1</v>
      </c>
      <c r="F67" s="16">
        <f>COUNTA(C68:C73)</f>
        <v>5</v>
      </c>
      <c r="G67" s="14" t="s">
        <v>0</v>
      </c>
      <c r="H67" s="15"/>
      <c r="I67" s="15" t="s">
        <v>1</v>
      </c>
      <c r="J67" s="16">
        <f>COUNTA(G68:G73)</f>
        <v>0</v>
      </c>
      <c r="K67" s="14" t="s">
        <v>0</v>
      </c>
      <c r="L67" s="15"/>
      <c r="M67" s="15" t="s">
        <v>1</v>
      </c>
      <c r="N67" s="16">
        <f>COUNTA(K68:K73)</f>
        <v>0</v>
      </c>
      <c r="O67" s="14" t="s">
        <v>0</v>
      </c>
      <c r="P67" s="15"/>
      <c r="Q67" s="15" t="s">
        <v>1</v>
      </c>
      <c r="R67" s="16">
        <f>COUNTA(O68:O73)</f>
        <v>0</v>
      </c>
      <c r="S67" s="14"/>
      <c r="T67" s="15"/>
      <c r="U67" s="16">
        <f>+F67+J67+N67+R67</f>
        <v>5</v>
      </c>
    </row>
    <row r="68" spans="1:21" ht="13.5" x14ac:dyDescent="0.25">
      <c r="A68" s="117"/>
      <c r="B68" s="120"/>
      <c r="C68" s="97" t="s">
        <v>47</v>
      </c>
      <c r="D68" s="78">
        <v>0.2</v>
      </c>
      <c r="E68" s="18">
        <v>550</v>
      </c>
      <c r="F68" s="74"/>
      <c r="G68" s="97"/>
      <c r="H68" s="78"/>
      <c r="I68" s="18"/>
      <c r="J68" s="74"/>
      <c r="K68" s="73"/>
      <c r="L68" s="78"/>
      <c r="M68" s="18"/>
      <c r="N68" s="74"/>
      <c r="O68" s="73"/>
      <c r="P68" s="78"/>
      <c r="Q68" s="18"/>
      <c r="R68" s="74"/>
      <c r="S68" s="73"/>
      <c r="T68" s="13"/>
      <c r="U68" s="2"/>
    </row>
    <row r="69" spans="1:21" ht="13.5" x14ac:dyDescent="0.25">
      <c r="A69" s="117"/>
      <c r="B69" s="120"/>
      <c r="C69" s="73" t="s">
        <v>44</v>
      </c>
      <c r="D69" s="78">
        <v>0.3</v>
      </c>
      <c r="E69" s="18">
        <v>300</v>
      </c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ht="13.5" x14ac:dyDescent="0.25">
      <c r="A70" s="117"/>
      <c r="B70" s="120"/>
      <c r="C70" s="73" t="s">
        <v>46</v>
      </c>
      <c r="D70" s="78">
        <v>0.5</v>
      </c>
      <c r="E70" s="18">
        <v>175</v>
      </c>
      <c r="F70" s="74"/>
      <c r="G70" s="73"/>
      <c r="H70" s="78"/>
      <c r="I70" s="18"/>
      <c r="J70" s="74"/>
      <c r="K70" s="73"/>
      <c r="L70" s="78"/>
      <c r="M70" s="18"/>
      <c r="N70" s="74"/>
      <c r="O70" s="73"/>
      <c r="P70" s="78"/>
      <c r="Q70" s="18"/>
      <c r="R70" s="74"/>
      <c r="S70" s="73"/>
      <c r="T70" s="13"/>
      <c r="U70" s="2"/>
    </row>
    <row r="71" spans="1:21" ht="13.5" x14ac:dyDescent="0.25">
      <c r="A71" s="117"/>
      <c r="B71" s="120"/>
      <c r="C71" s="73" t="s">
        <v>45</v>
      </c>
      <c r="D71" s="78">
        <v>0.5</v>
      </c>
      <c r="E71" s="18">
        <v>125</v>
      </c>
      <c r="F71" s="74"/>
      <c r="G71" s="73"/>
      <c r="H71" s="78"/>
      <c r="I71" s="18"/>
      <c r="J71" s="74"/>
      <c r="K71" s="73"/>
      <c r="L71" s="78"/>
      <c r="M71" s="18"/>
      <c r="N71" s="74"/>
      <c r="O71" s="73"/>
      <c r="P71" s="78"/>
      <c r="Q71" s="18"/>
      <c r="R71" s="74"/>
      <c r="S71" s="73"/>
      <c r="T71" s="13"/>
      <c r="U71" s="2"/>
    </row>
    <row r="72" spans="1:21" ht="13.5" x14ac:dyDescent="0.25">
      <c r="A72" s="117"/>
      <c r="B72" s="120"/>
      <c r="C72" s="97" t="s">
        <v>32</v>
      </c>
      <c r="D72" s="78">
        <v>0.25</v>
      </c>
      <c r="E72" s="18">
        <v>0</v>
      </c>
      <c r="F72" s="74"/>
      <c r="G72" s="97"/>
      <c r="H72" s="78"/>
      <c r="I72" s="18"/>
      <c r="J72" s="74"/>
      <c r="K72" s="73"/>
      <c r="L72" s="78"/>
      <c r="M72" s="18"/>
      <c r="N72" s="74"/>
      <c r="O72" s="73"/>
      <c r="P72" s="78"/>
      <c r="Q72" s="18"/>
      <c r="R72" s="74"/>
      <c r="S72" s="73"/>
      <c r="T72" s="13"/>
      <c r="U72" s="2"/>
    </row>
    <row r="73" spans="1:21" ht="7.5" customHeight="1" x14ac:dyDescent="0.25">
      <c r="A73" s="117"/>
      <c r="B73" s="120"/>
      <c r="C73" s="73"/>
      <c r="D73" s="18"/>
      <c r="E73" s="18"/>
      <c r="F73" s="74"/>
      <c r="G73" s="73"/>
      <c r="H73" s="18"/>
      <c r="I73" s="18"/>
      <c r="J73" s="74"/>
      <c r="K73" s="73"/>
      <c r="L73" s="18"/>
      <c r="M73" s="18"/>
      <c r="N73" s="74"/>
      <c r="O73" s="73"/>
      <c r="P73" s="18"/>
      <c r="Q73" s="18"/>
      <c r="R73" s="74"/>
      <c r="S73" s="73"/>
      <c r="T73" s="13"/>
      <c r="U73" s="2"/>
    </row>
    <row r="74" spans="1:21" x14ac:dyDescent="0.25">
      <c r="A74" s="118"/>
      <c r="B74" s="121"/>
      <c r="C74" s="67" t="s">
        <v>7</v>
      </c>
      <c r="D74" s="77"/>
      <c r="E74" s="68">
        <f>SUM(E68:E73)</f>
        <v>1150</v>
      </c>
      <c r="F74" s="69"/>
      <c r="G74" s="67" t="s">
        <v>7</v>
      </c>
      <c r="H74" s="77"/>
      <c r="I74" s="68">
        <f>SUM(I68:I73)</f>
        <v>0</v>
      </c>
      <c r="J74" s="69"/>
      <c r="K74" s="67" t="s">
        <v>7</v>
      </c>
      <c r="L74" s="77"/>
      <c r="M74" s="68">
        <f>SUM(M68:M73)</f>
        <v>0</v>
      </c>
      <c r="N74" s="69"/>
      <c r="O74" s="67" t="s">
        <v>7</v>
      </c>
      <c r="P74" s="77"/>
      <c r="Q74" s="68">
        <f>SUM(Q68:Q73)</f>
        <v>0</v>
      </c>
      <c r="R74" s="69"/>
      <c r="S74" s="67" t="s">
        <v>12</v>
      </c>
      <c r="T74" s="68">
        <f>+E74+I74+M74+Q74</f>
        <v>1150</v>
      </c>
      <c r="U74" s="69"/>
    </row>
    <row r="75" spans="1:21" s="12" customFormat="1" ht="6.75" customHeight="1" x14ac:dyDescent="0.25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C76" s="67" t="s">
        <v>6</v>
      </c>
      <c r="D76" s="77"/>
      <c r="E76" s="68">
        <f>+E13+E23+E28+E32+E39+E50+E66+E54+E61+E74</f>
        <v>67530</v>
      </c>
      <c r="F76" s="70">
        <f>+F7+F14+F24+F29+F33+F40+F62+F51+F55+F67</f>
        <v>27</v>
      </c>
      <c r="G76" s="67" t="s">
        <v>6</v>
      </c>
      <c r="H76" s="77"/>
      <c r="I76" s="68">
        <f>+I13+I23+I28+I32+I39+I50+I66+I54+I61+I74</f>
        <v>50000</v>
      </c>
      <c r="J76" s="70">
        <f>+J7+J14+J24+J29+J33+J40+J62+J51+J55+J67</f>
        <v>10</v>
      </c>
      <c r="K76" s="67" t="s">
        <v>6</v>
      </c>
      <c r="L76" s="77"/>
      <c r="M76" s="68">
        <f>+M13+M23+M28+M32+M39+M50+M66+M54+M61+M74</f>
        <v>50300</v>
      </c>
      <c r="N76" s="70">
        <f>+N7+N14+N24+N29+N33+N40+N62+N51+N55+N67</f>
        <v>2</v>
      </c>
      <c r="O76" s="67" t="s">
        <v>6</v>
      </c>
      <c r="P76" s="77"/>
      <c r="Q76" s="68">
        <f>+Q13+Q23+Q28+Q32+Q39+Q50+Q66+Q54+Q61+Q74</f>
        <v>14207</v>
      </c>
      <c r="R76" s="70">
        <f>+R7+R14+R24+R29+R33+R40+R62+R51+R55+R67</f>
        <v>2</v>
      </c>
      <c r="S76" s="67" t="s">
        <v>6</v>
      </c>
      <c r="T76" s="68">
        <f>+T13+T23+T28+T32+T39+T50+T66+T54+T61+T74</f>
        <v>182037</v>
      </c>
      <c r="U76" s="70">
        <f>+U7+U14+U24+U29+U33+U40+U62+U51+U55+U67</f>
        <v>41</v>
      </c>
    </row>
  </sheetData>
  <mergeCells count="20">
    <mergeCell ref="A67:A74"/>
    <mergeCell ref="B67:B74"/>
    <mergeCell ref="A62:A66"/>
    <mergeCell ref="B62:B66"/>
    <mergeCell ref="A40:A50"/>
    <mergeCell ref="B40:B50"/>
    <mergeCell ref="A55:A61"/>
    <mergeCell ref="B55:B61"/>
    <mergeCell ref="A51:A54"/>
    <mergeCell ref="B51:B54"/>
    <mergeCell ref="A33:A39"/>
    <mergeCell ref="B33:B39"/>
    <mergeCell ref="A7:A13"/>
    <mergeCell ref="B7:B13"/>
    <mergeCell ref="A29:A32"/>
    <mergeCell ref="B29:B32"/>
    <mergeCell ref="A14:A23"/>
    <mergeCell ref="B14:B23"/>
    <mergeCell ref="A24:A28"/>
    <mergeCell ref="B24:B28"/>
  </mergeCells>
  <phoneticPr fontId="0" type="noConversion"/>
  <printOptions horizontalCentered="1" verticalCentered="1"/>
  <pageMargins left="0.2" right="0.2" top="0.25" bottom="0.2" header="0.25" footer="0.25"/>
  <pageSetup scale="51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I12" sqref="I12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25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50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November 16,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17</v>
      </c>
      <c r="D7" s="55"/>
      <c r="E7" s="55"/>
      <c r="F7" s="55"/>
      <c r="G7" s="56"/>
      <c r="I7" s="114" t="s">
        <v>74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23</v>
      </c>
      <c r="H8" s="52"/>
      <c r="I8" s="49" t="s">
        <v>0</v>
      </c>
      <c r="J8" s="50"/>
      <c r="K8" s="51" t="s">
        <v>1</v>
      </c>
      <c r="L8" s="48"/>
      <c r="M8" s="86" t="s">
        <v>23</v>
      </c>
    </row>
    <row r="9" spans="1:20" ht="15" customHeight="1" x14ac:dyDescent="0.25">
      <c r="A9" s="46"/>
      <c r="B9" s="46"/>
      <c r="C9" s="101"/>
      <c r="D9" s="62"/>
      <c r="E9" s="63"/>
      <c r="F9" s="48"/>
      <c r="G9" s="59"/>
      <c r="H9" s="52"/>
      <c r="I9" s="64" t="s">
        <v>81</v>
      </c>
      <c r="J9" s="62"/>
      <c r="K9" s="63">
        <v>48.308</v>
      </c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25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25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25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48.308</v>
      </c>
      <c r="L14" s="61"/>
      <c r="M14" s="80">
        <f>COUNTA(I9:I13)</f>
        <v>1</v>
      </c>
    </row>
    <row r="15" spans="1:20" ht="15" customHeight="1" x14ac:dyDescent="0.25">
      <c r="A15" s="46"/>
      <c r="B15" s="46"/>
      <c r="I15" s="47"/>
      <c r="K15" s="47"/>
      <c r="M15" s="47"/>
      <c r="R15" s="48"/>
    </row>
    <row r="16" spans="1:20" ht="15" customHeight="1" x14ac:dyDescent="0.25">
      <c r="A16" s="46"/>
      <c r="B16" s="46"/>
      <c r="C16" s="60" t="s">
        <v>22</v>
      </c>
      <c r="D16" s="55"/>
      <c r="E16" s="55"/>
      <c r="F16" s="55"/>
      <c r="G16" s="56"/>
      <c r="I16" s="60" t="s">
        <v>18</v>
      </c>
      <c r="J16" s="55"/>
      <c r="K16" s="55"/>
      <c r="L16" s="55"/>
      <c r="M16" s="56"/>
      <c r="R16" s="48"/>
    </row>
    <row r="17" spans="1:13" ht="15" customHeight="1" x14ac:dyDescent="0.4">
      <c r="A17" s="46"/>
      <c r="B17" s="46"/>
      <c r="C17" s="49" t="s">
        <v>0</v>
      </c>
      <c r="D17" s="50"/>
      <c r="E17" s="51" t="s">
        <v>1</v>
      </c>
      <c r="F17" s="48"/>
      <c r="G17" s="86" t="s">
        <v>23</v>
      </c>
      <c r="H17" s="52"/>
      <c r="I17" s="49" t="s">
        <v>0</v>
      </c>
      <c r="J17" s="50"/>
      <c r="K17" s="51" t="s">
        <v>1</v>
      </c>
      <c r="L17" s="48"/>
      <c r="M17" s="86" t="s">
        <v>23</v>
      </c>
    </row>
    <row r="18" spans="1:13" ht="15" customHeight="1" x14ac:dyDescent="0.25">
      <c r="A18" s="46"/>
      <c r="B18" s="46"/>
      <c r="C18" s="103" t="s">
        <v>39</v>
      </c>
      <c r="D18" s="62"/>
      <c r="E18" s="63">
        <v>955.65200000000004</v>
      </c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25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25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25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25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25">
      <c r="A23" s="46"/>
      <c r="B23" s="46"/>
      <c r="C23" s="76" t="s">
        <v>7</v>
      </c>
      <c r="D23" s="61"/>
      <c r="E23" s="75">
        <f>SUM(E18:E22)</f>
        <v>955.65200000000004</v>
      </c>
      <c r="F23" s="61"/>
      <c r="G23" s="80">
        <f>COUNTA(C18:C22)</f>
        <v>1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25">
      <c r="A24" s="46"/>
      <c r="B24" s="46"/>
      <c r="H24" s="52"/>
      <c r="I24" s="47"/>
      <c r="K24" s="47"/>
      <c r="M24" s="47"/>
    </row>
    <row r="25" spans="1:13" ht="15" customHeight="1" x14ac:dyDescent="0.25">
      <c r="A25" s="46"/>
      <c r="B25" s="46"/>
      <c r="C25" s="60" t="s">
        <v>24</v>
      </c>
      <c r="D25" s="55"/>
      <c r="E25" s="55"/>
      <c r="F25" s="55"/>
      <c r="G25" s="56"/>
      <c r="H25" s="52"/>
      <c r="I25" s="60" t="s">
        <v>13</v>
      </c>
      <c r="J25" s="55"/>
      <c r="K25" s="55"/>
      <c r="L25" s="55"/>
      <c r="M25" s="56"/>
    </row>
    <row r="26" spans="1:13" ht="15" customHeight="1" x14ac:dyDescent="0.4">
      <c r="A26" s="46"/>
      <c r="B26" s="46"/>
      <c r="C26" s="49" t="s">
        <v>0</v>
      </c>
      <c r="D26" s="50"/>
      <c r="E26" s="51" t="s">
        <v>1</v>
      </c>
      <c r="F26" s="48"/>
      <c r="G26" s="86" t="s">
        <v>23</v>
      </c>
      <c r="H26" s="52"/>
      <c r="I26" s="49" t="s">
        <v>0</v>
      </c>
      <c r="J26" s="50"/>
      <c r="K26" s="51" t="s">
        <v>1</v>
      </c>
      <c r="L26" s="48"/>
      <c r="M26" s="86" t="s">
        <v>23</v>
      </c>
    </row>
    <row r="27" spans="1:13" ht="15" customHeight="1" x14ac:dyDescent="0.25">
      <c r="A27" s="46"/>
      <c r="B27" s="46"/>
      <c r="C27" s="102" t="s">
        <v>69</v>
      </c>
      <c r="D27" s="62"/>
      <c r="E27" s="63">
        <f>5000-750</f>
        <v>4250</v>
      </c>
      <c r="F27" s="48"/>
      <c r="G27" s="59"/>
      <c r="H27" s="52"/>
      <c r="I27" s="115" t="s">
        <v>75</v>
      </c>
      <c r="J27" s="62"/>
      <c r="K27" s="63">
        <v>1000</v>
      </c>
      <c r="L27" s="48"/>
      <c r="M27" s="59"/>
    </row>
    <row r="28" spans="1:13" ht="15" customHeight="1" x14ac:dyDescent="0.25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25">
      <c r="A29" s="53"/>
      <c r="B29" s="53"/>
      <c r="C29" s="76" t="s">
        <v>7</v>
      </c>
      <c r="D29" s="61"/>
      <c r="E29" s="75">
        <f>SUM(E27:E28)</f>
        <v>4250</v>
      </c>
      <c r="F29" s="61"/>
      <c r="G29" s="80">
        <f>COUNTA(C27:C28)</f>
        <v>1</v>
      </c>
      <c r="H29" s="52"/>
      <c r="I29" s="76" t="s">
        <v>7</v>
      </c>
      <c r="J29" s="61"/>
      <c r="K29" s="75">
        <f>SUM(K27:K28)</f>
        <v>1000</v>
      </c>
      <c r="L29" s="61"/>
      <c r="M29" s="80">
        <f>COUNTA(I27:I28)</f>
        <v>1</v>
      </c>
    </row>
    <row r="30" spans="1:13" ht="15" customHeight="1" x14ac:dyDescent="0.25">
      <c r="A30" s="46"/>
      <c r="B30" s="46"/>
      <c r="H30" s="52"/>
      <c r="I30" s="47"/>
      <c r="K30" s="47"/>
      <c r="M30" s="47"/>
    </row>
    <row r="31" spans="1:13" ht="15" customHeight="1" x14ac:dyDescent="0.25">
      <c r="A31" s="46"/>
      <c r="B31" s="46"/>
      <c r="C31" s="60" t="s">
        <v>10</v>
      </c>
      <c r="D31" s="55"/>
      <c r="E31" s="55"/>
      <c r="F31" s="55"/>
      <c r="G31" s="56"/>
      <c r="H31" s="52"/>
      <c r="I31" s="60" t="s">
        <v>21</v>
      </c>
      <c r="J31" s="55"/>
      <c r="K31" s="55"/>
      <c r="L31" s="55"/>
      <c r="M31" s="56"/>
    </row>
    <row r="32" spans="1:13" ht="15" customHeight="1" x14ac:dyDescent="0.4">
      <c r="A32" s="46"/>
      <c r="B32" s="46"/>
      <c r="C32" s="49" t="s">
        <v>0</v>
      </c>
      <c r="D32" s="50"/>
      <c r="E32" s="51" t="s">
        <v>1</v>
      </c>
      <c r="F32" s="48"/>
      <c r="G32" s="86" t="s">
        <v>23</v>
      </c>
      <c r="H32" s="52"/>
      <c r="I32" s="49" t="s">
        <v>0</v>
      </c>
      <c r="J32" s="50"/>
      <c r="K32" s="51" t="s">
        <v>1</v>
      </c>
      <c r="L32" s="48"/>
      <c r="M32" s="86" t="s">
        <v>23</v>
      </c>
    </row>
    <row r="33" spans="1:13" ht="15" customHeight="1" x14ac:dyDescent="0.25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25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25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5">
      <c r="A36" s="53"/>
      <c r="B36" s="53"/>
      <c r="I36" s="47"/>
      <c r="K36" s="47"/>
      <c r="M36" s="47"/>
    </row>
    <row r="37" spans="1:13" ht="15" customHeight="1" x14ac:dyDescent="0.25">
      <c r="A37" s="53"/>
      <c r="B37" s="53"/>
      <c r="C37" s="60" t="s">
        <v>11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">
      <c r="A38" s="46"/>
      <c r="B38" s="46"/>
      <c r="C38" s="49" t="s">
        <v>0</v>
      </c>
      <c r="D38" s="50"/>
      <c r="E38" s="51" t="s">
        <v>1</v>
      </c>
      <c r="F38" s="48"/>
      <c r="G38" s="86" t="s">
        <v>23</v>
      </c>
      <c r="H38" s="52"/>
      <c r="I38" s="51"/>
      <c r="J38" s="50"/>
      <c r="K38" s="51"/>
      <c r="L38" s="46"/>
      <c r="M38" s="51"/>
    </row>
    <row r="39" spans="1:13" ht="15" customHeight="1" x14ac:dyDescent="0.25">
      <c r="A39" s="46"/>
      <c r="B39" s="46"/>
      <c r="C39" s="64" t="s">
        <v>59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25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25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7358.0169999999998</v>
      </c>
      <c r="L41" s="61"/>
      <c r="M41" s="80">
        <f>+G14+G23+G29+G35+G41+M14+M23+M29+M35</f>
        <v>5</v>
      </c>
    </row>
    <row r="42" spans="1:13" ht="15" customHeight="1" x14ac:dyDescent="0.25">
      <c r="A42" s="53"/>
      <c r="B42" s="53"/>
      <c r="H42" s="52"/>
      <c r="I42" s="47"/>
      <c r="K42" s="47"/>
      <c r="M42" s="47"/>
    </row>
    <row r="43" spans="1:13" ht="15" customHeight="1" x14ac:dyDescent="0.25">
      <c r="A43" s="53"/>
      <c r="B43" s="53"/>
      <c r="H43" s="52"/>
    </row>
    <row r="44" spans="1:13" ht="15" customHeight="1" x14ac:dyDescent="0.25">
      <c r="A44" s="53"/>
      <c r="B44" s="53"/>
      <c r="H44" s="52"/>
    </row>
    <row r="45" spans="1:13" ht="15" customHeight="1" x14ac:dyDescent="0.25">
      <c r="A45" s="53"/>
      <c r="B45" s="53"/>
      <c r="H45" s="52"/>
    </row>
    <row r="46" spans="1:13" ht="15" customHeight="1" x14ac:dyDescent="0.25">
      <c r="A46" s="53"/>
      <c r="B46" s="53"/>
      <c r="H46" s="52"/>
    </row>
    <row r="47" spans="1:13" ht="15" customHeight="1" x14ac:dyDescent="0.25">
      <c r="A47" s="53"/>
      <c r="B47" s="53"/>
      <c r="H47" s="52"/>
    </row>
    <row r="48" spans="1:13" ht="15" customHeight="1" x14ac:dyDescent="0.25">
      <c r="A48" s="53"/>
      <c r="B48" s="53"/>
      <c r="C48" s="57" t="str">
        <f ca="1">CELL("filename")</f>
        <v xml:space="preserve">C:\Users\Felienne\Enron\EnronSpreadsheets\[jeffrey_a_shankman__13935__Global Hot List 1116.xls]Hotlist - Identified </v>
      </c>
      <c r="E48" s="24"/>
      <c r="G48" s="24"/>
      <c r="H48" s="52"/>
    </row>
    <row r="49" spans="1:16" ht="15" customHeight="1" x14ac:dyDescent="0.25">
      <c r="A49" s="53"/>
      <c r="B49" s="53"/>
      <c r="C49" s="57">
        <f ca="1">NOW()</f>
        <v>41886.605099074077</v>
      </c>
      <c r="E49" s="24"/>
      <c r="G49" s="24"/>
      <c r="N49" s="47"/>
    </row>
    <row r="50" spans="1:16" ht="15" customHeight="1" x14ac:dyDescent="0.25">
      <c r="A50" s="53"/>
      <c r="B50" s="53"/>
      <c r="E50" s="24"/>
      <c r="G50" s="24"/>
    </row>
    <row r="51" spans="1:16" ht="15" customHeight="1" x14ac:dyDescent="0.25">
      <c r="A51" s="53"/>
      <c r="B51" s="53"/>
      <c r="E51" s="24"/>
      <c r="G51" s="24"/>
    </row>
    <row r="52" spans="1:16" ht="15" customHeight="1" x14ac:dyDescent="0.25">
      <c r="A52" s="53"/>
      <c r="B52" s="53"/>
      <c r="E52" s="24"/>
      <c r="G52" s="24"/>
      <c r="N52" s="54"/>
    </row>
    <row r="53" spans="1:16" ht="15" customHeight="1" x14ac:dyDescent="0.25">
      <c r="A53" s="53"/>
      <c r="B53" s="53"/>
      <c r="E53" s="24"/>
      <c r="G53" s="24"/>
      <c r="N53" s="47"/>
    </row>
    <row r="54" spans="1:16" ht="15" customHeight="1" x14ac:dyDescent="0.25">
      <c r="A54" s="53"/>
      <c r="B54" s="53"/>
      <c r="N54" s="47"/>
    </row>
    <row r="55" spans="1:16" ht="15" customHeight="1" x14ac:dyDescent="0.25">
      <c r="A55" s="53"/>
      <c r="B55" s="53"/>
      <c r="N55" s="47"/>
    </row>
    <row r="56" spans="1:16" ht="15" customHeight="1" x14ac:dyDescent="0.25">
      <c r="A56" s="53"/>
      <c r="B56" s="53"/>
      <c r="P56" s="81"/>
    </row>
    <row r="57" spans="1:16" ht="15" customHeight="1" x14ac:dyDescent="0.25">
      <c r="A57" s="53"/>
      <c r="B57" s="53"/>
    </row>
    <row r="58" spans="1:16" ht="15" customHeight="1" x14ac:dyDescent="0.25">
      <c r="A58" s="53"/>
      <c r="B58" s="53"/>
    </row>
    <row r="59" spans="1:16" ht="15" customHeight="1" x14ac:dyDescent="0.25">
      <c r="A59" s="53"/>
      <c r="B59" s="53"/>
    </row>
    <row r="60" spans="1:16" ht="15" customHeight="1" x14ac:dyDescent="0.25">
      <c r="A60" s="46"/>
      <c r="B60" s="46"/>
    </row>
    <row r="61" spans="1:16" ht="15" customHeight="1" x14ac:dyDescent="0.25">
      <c r="A61" s="53"/>
      <c r="B61" s="53"/>
      <c r="N61" s="47"/>
    </row>
    <row r="62" spans="1:16" ht="15" customHeight="1" x14ac:dyDescent="0.25">
      <c r="A62" s="53"/>
      <c r="B62" s="53"/>
      <c r="H62" s="47"/>
    </row>
    <row r="63" spans="1:16" ht="15" customHeight="1" x14ac:dyDescent="0.25">
      <c r="A63" s="53"/>
      <c r="B63" s="53"/>
      <c r="H63" s="47"/>
    </row>
    <row r="64" spans="1:16" ht="15" customHeight="1" x14ac:dyDescent="0.25">
      <c r="A64" s="53"/>
      <c r="B64" s="53"/>
      <c r="H64" s="47"/>
      <c r="N64" s="54"/>
    </row>
    <row r="65" spans="1:14" ht="15" customHeight="1" x14ac:dyDescent="0.25">
      <c r="A65" s="53"/>
      <c r="B65" s="53"/>
      <c r="N65" s="54"/>
    </row>
    <row r="66" spans="1:14" ht="15" customHeight="1" x14ac:dyDescent="0.25">
      <c r="A66" s="53"/>
      <c r="B66" s="53"/>
    </row>
    <row r="67" spans="1:14" ht="15" customHeight="1" x14ac:dyDescent="0.25">
      <c r="A67" s="53"/>
      <c r="B67" s="53"/>
    </row>
    <row r="68" spans="1:14" ht="15" customHeight="1" x14ac:dyDescent="0.25">
      <c r="A68" s="53"/>
      <c r="B68" s="53"/>
    </row>
    <row r="69" spans="1:14" ht="15" customHeight="1" x14ac:dyDescent="0.25">
      <c r="A69" s="46"/>
      <c r="B69" s="46"/>
    </row>
    <row r="70" spans="1:14" ht="15" customHeight="1" x14ac:dyDescent="0.25">
      <c r="A70" s="46"/>
      <c r="B70" s="46"/>
    </row>
    <row r="71" spans="1:14" ht="15" customHeight="1" x14ac:dyDescent="0.25">
      <c r="A71" s="46"/>
      <c r="B71" s="46"/>
    </row>
    <row r="72" spans="1:14" ht="15" customHeight="1" x14ac:dyDescent="0.25">
      <c r="A72" s="46"/>
      <c r="B72" s="46"/>
    </row>
    <row r="73" spans="1:14" ht="15" customHeight="1" x14ac:dyDescent="0.25">
      <c r="A73" s="46"/>
      <c r="B73" s="46"/>
    </row>
    <row r="74" spans="1:14" ht="15" customHeight="1" x14ac:dyDescent="0.25">
      <c r="A74" s="53"/>
      <c r="B74" s="53"/>
    </row>
    <row r="75" spans="1:14" ht="15" customHeight="1" x14ac:dyDescent="0.25">
      <c r="A75" s="53"/>
      <c r="B75" s="53"/>
    </row>
    <row r="76" spans="1:14" ht="15" customHeight="1" x14ac:dyDescent="0.25">
      <c r="A76" s="53"/>
      <c r="B76" s="53"/>
    </row>
    <row r="77" spans="1:14" ht="15" customHeight="1" x14ac:dyDescent="0.25">
      <c r="A77" s="53"/>
      <c r="B77" s="53"/>
    </row>
    <row r="78" spans="1:14" ht="15" customHeight="1" x14ac:dyDescent="0.25">
      <c r="A78" s="53"/>
      <c r="B78" s="53"/>
    </row>
    <row r="79" spans="1:14" ht="15" customHeight="1" x14ac:dyDescent="0.25">
      <c r="A79" s="46"/>
      <c r="B79" s="46"/>
    </row>
    <row r="80" spans="1:14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  <c r="N89" s="58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3"/>
      <c r="B102" s="53"/>
    </row>
    <row r="103" spans="1:2" ht="15" customHeight="1" x14ac:dyDescent="0.25">
      <c r="A103" s="53"/>
      <c r="B103" s="53"/>
    </row>
    <row r="104" spans="1:2" ht="15" customHeight="1" x14ac:dyDescent="0.25">
      <c r="A104" s="53"/>
      <c r="B104" s="53"/>
    </row>
    <row r="105" spans="1:2" ht="15" customHeight="1" x14ac:dyDescent="0.25">
      <c r="A105" s="53"/>
      <c r="B105" s="53"/>
    </row>
    <row r="106" spans="1:2" ht="15" customHeight="1" x14ac:dyDescent="0.25">
      <c r="A106" s="58"/>
      <c r="B106" s="58"/>
    </row>
    <row r="107" spans="1:2" ht="15" customHeight="1" x14ac:dyDescent="0.25">
      <c r="A107" s="58"/>
      <c r="B107" s="58"/>
    </row>
    <row r="108" spans="1:2" x14ac:dyDescent="0.25">
      <c r="A108" s="58"/>
      <c r="B108" s="58"/>
    </row>
    <row r="109" spans="1:2" x14ac:dyDescent="0.25">
      <c r="A109" s="58"/>
      <c r="B109" s="58"/>
    </row>
    <row r="110" spans="1:2" x14ac:dyDescent="0.25">
      <c r="A110" s="58"/>
      <c r="B110" s="58"/>
    </row>
    <row r="111" spans="1:2" x14ac:dyDescent="0.25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2001-11-08T19:37:34Z</cp:lastPrinted>
  <dcterms:created xsi:type="dcterms:W3CDTF">1999-10-18T12:36:30Z</dcterms:created>
  <dcterms:modified xsi:type="dcterms:W3CDTF">2014-09-04T12:31:20Z</dcterms:modified>
</cp:coreProperties>
</file>