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0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'!$A$1:$U$83</definedName>
    <definedName name="_xlnm.Print_Titles" localSheetId="0">'Hotlist - Identified '!$1:$6</definedName>
  </definedNames>
  <calcPr calcId="152511" fullCalcOnLoad="1"/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K41" i="25" s="1"/>
  <c r="G23" i="25"/>
  <c r="M41" i="25" s="1"/>
  <c r="K23" i="25"/>
  <c r="M23" i="25"/>
  <c r="E27" i="25"/>
  <c r="E29" i="25"/>
  <c r="G29" i="25"/>
  <c r="K29" i="25"/>
  <c r="M29" i="25"/>
  <c r="E35" i="25"/>
  <c r="G35" i="25"/>
  <c r="K35" i="25"/>
  <c r="M35" i="25"/>
  <c r="E41" i="25"/>
  <c r="G41" i="25"/>
  <c r="C48" i="25"/>
  <c r="C49" i="25"/>
  <c r="F7" i="21"/>
  <c r="J7" i="21"/>
  <c r="N7" i="21"/>
  <c r="R7" i="21"/>
  <c r="U7" i="21"/>
  <c r="E15" i="21"/>
  <c r="E81" i="21" s="1"/>
  <c r="I15" i="21"/>
  <c r="M15" i="21"/>
  <c r="M81" i="21" s="1"/>
  <c r="Q15" i="21"/>
  <c r="F16" i="21"/>
  <c r="J16" i="21"/>
  <c r="N16" i="21"/>
  <c r="N81" i="21" s="1"/>
  <c r="R16" i="21"/>
  <c r="R81" i="21" s="1"/>
  <c r="U16" i="21"/>
  <c r="E28" i="21"/>
  <c r="T28" i="21" s="1"/>
  <c r="I28" i="21"/>
  <c r="M28" i="21"/>
  <c r="Q28" i="21"/>
  <c r="F29" i="21"/>
  <c r="U29" i="21" s="1"/>
  <c r="J29" i="21"/>
  <c r="N29" i="21"/>
  <c r="R29" i="21"/>
  <c r="E33" i="21"/>
  <c r="I33" i="21"/>
  <c r="M33" i="21"/>
  <c r="Q33" i="21"/>
  <c r="Q81" i="21" s="1"/>
  <c r="T33" i="21"/>
  <c r="F34" i="21"/>
  <c r="F81" i="21" s="1"/>
  <c r="J34" i="21"/>
  <c r="N34" i="21"/>
  <c r="R34" i="21"/>
  <c r="E37" i="21"/>
  <c r="I37" i="21"/>
  <c r="M37" i="21"/>
  <c r="Q37" i="21"/>
  <c r="T37" i="21"/>
  <c r="F38" i="21"/>
  <c r="J38" i="21"/>
  <c r="N38" i="21"/>
  <c r="R38" i="21"/>
  <c r="U38" i="21"/>
  <c r="E44" i="21"/>
  <c r="T44" i="21" s="1"/>
  <c r="I44" i="21"/>
  <c r="M44" i="21"/>
  <c r="Q44" i="21"/>
  <c r="F45" i="21"/>
  <c r="J45" i="21"/>
  <c r="N45" i="21"/>
  <c r="R45" i="21"/>
  <c r="U45" i="21"/>
  <c r="E55" i="21"/>
  <c r="T55" i="21" s="1"/>
  <c r="I55" i="21"/>
  <c r="M55" i="21"/>
  <c r="Q55" i="21"/>
  <c r="F56" i="21"/>
  <c r="U56" i="21" s="1"/>
  <c r="J56" i="21"/>
  <c r="N56" i="21"/>
  <c r="R56" i="21"/>
  <c r="E59" i="21"/>
  <c r="I59" i="21"/>
  <c r="M59" i="21"/>
  <c r="Q59" i="21"/>
  <c r="T59" i="21"/>
  <c r="F60" i="21"/>
  <c r="U60" i="21" s="1"/>
  <c r="J60" i="21"/>
  <c r="N60" i="21"/>
  <c r="R60" i="21"/>
  <c r="E66" i="21"/>
  <c r="I66" i="21"/>
  <c r="M66" i="21"/>
  <c r="Q66" i="21"/>
  <c r="T66" i="21"/>
  <c r="F67" i="21"/>
  <c r="J67" i="21"/>
  <c r="N67" i="21"/>
  <c r="R67" i="21"/>
  <c r="U67" i="21"/>
  <c r="E71" i="21"/>
  <c r="T71" i="21" s="1"/>
  <c r="I71" i="21"/>
  <c r="M71" i="21"/>
  <c r="Q71" i="21"/>
  <c r="F72" i="21"/>
  <c r="J72" i="21"/>
  <c r="N72" i="21"/>
  <c r="R72" i="21"/>
  <c r="U72" i="21"/>
  <c r="E79" i="21"/>
  <c r="T79" i="21" s="1"/>
  <c r="I79" i="21"/>
  <c r="M79" i="21"/>
  <c r="Q79" i="21"/>
  <c r="I81" i="21"/>
  <c r="J81" i="21"/>
  <c r="U34" i="21" l="1"/>
  <c r="U81" i="21" s="1"/>
  <c r="T15" i="21"/>
  <c r="T81" i="21" s="1"/>
</calcChain>
</file>

<file path=xl/sharedStrings.xml><?xml version="1.0" encoding="utf-8"?>
<sst xmlns="http://schemas.openxmlformats.org/spreadsheetml/2006/main" count="261" uniqueCount="85">
  <si>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</si>
  <si>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</si>
  <si>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</si>
  <si>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</si>
  <si>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</si>
  <si>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</si>
  <si>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</si>
  <si>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</si>
  <si>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</si>
  <si>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</si>
  <si>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</si>
  <si>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</si>
  <si>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</si>
  <si>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</si>
  <si>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</si>
  <si>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</si>
  <si>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</si>
  <si>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</si>
  <si>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</si>
  <si>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</si>
  <si>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</si>
  <si>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</si>
  <si>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</si>
  <si>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</si>
  <si>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</si>
  <si>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</si>
  <si>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</si>
  <si>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</si>
  <si>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</si>
  <si>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Venture Production</t>
  </si>
  <si>
    <t>Vessel</t>
  </si>
  <si>
    <t>Trading</t>
  </si>
  <si>
    <t>First Quarter 2002</t>
  </si>
  <si>
    <t>Lubrizol K Monetization</t>
  </si>
  <si>
    <t>Beagle</t>
  </si>
  <si>
    <t>Project SATO</t>
  </si>
  <si>
    <t>Project Fireball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</si>
  <si>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</si>
  <si>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</si>
  <si>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</si>
  <si>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</si>
  <si>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</si>
  <si>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</si>
  <si>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</si>
  <si>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</si>
  <si>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</si>
  <si>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Osaka Gas</t>
  </si>
  <si>
    <t>Kleimar</t>
  </si>
  <si>
    <t>Nuon</t>
  </si>
  <si>
    <t xml:space="preserve">London Electric </t>
  </si>
  <si>
    <t>Tokai / Ocean Breeze</t>
  </si>
  <si>
    <t>Tokai, Transit Trade Finance</t>
  </si>
  <si>
    <t>Sato, Standby Transit Trade Facility</t>
  </si>
  <si>
    <t>Itochu Corp</t>
  </si>
  <si>
    <t>Mitsui Cape</t>
  </si>
  <si>
    <t>Innogy/TXU</t>
  </si>
  <si>
    <t>Nigeria LNG 4BCM Contract</t>
  </si>
  <si>
    <t xml:space="preserve">Eco Electrica </t>
  </si>
  <si>
    <t>Noxtech 140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</si>
  <si>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</si>
  <si>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</si>
  <si>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</si>
  <si>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</si>
  <si>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</si>
  <si>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</si>
  <si>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</si>
  <si>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</si>
  <si>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</si>
  <si>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</si>
  <si>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</si>
  <si>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</si>
  <si>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</si>
  <si>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</si>
  <si>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Bonanza</t>
  </si>
  <si>
    <t>Results based on activity through October 26, 2001</t>
  </si>
  <si>
    <t>Multi-trigger P/L (existing coal unit, new gas plant)</t>
  </si>
  <si>
    <t>Ashton</t>
  </si>
  <si>
    <t>Synfuel</t>
  </si>
  <si>
    <t>Bell Mining</t>
  </si>
  <si>
    <t>Booth Mining</t>
  </si>
  <si>
    <t>First Energy</t>
  </si>
  <si>
    <t>Bocimar</t>
  </si>
  <si>
    <t xml:space="preserve">Pipeship </t>
  </si>
  <si>
    <t>Project EEX</t>
  </si>
  <si>
    <t>Project 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</si>
</sst>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3" fillId="0" borderId="8" xfId="1" quotePrefix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771900" y="952500"/>
          <a:ext cx="12477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81"/>
  <sheetViews>
    <sheetView tabSelected="1" topLeftCell="B1" zoomScale="110" zoomScaleNormal="80" workbookViewId="0">
      <pane ySplit="6" topLeftCell="A7" activePane="bottomLeft" state="frozen"/>
      <selection activeCell="K41" sqref="K41"/>
      <selection pane="bottomLeft" activeCell="C5" sqref="C5"/>
    </sheetView>
  </sheetViews>
  <sheetFormatPr defaultRowHeight="12.75" x14ac:dyDescent="0.25"/>
  <cols>
    <col min="1" max="2" width="2.7109375" style="3" customWidth="1"/>
    <col min="3" max="3" width="29.85546875" style="1" customWidth="1"/>
    <col min="4" max="4" width="6" style="1" customWidth="1"/>
    <col min="5" max="5" width="10.28515625" style="1" customWidth="1"/>
    <col min="6" max="6" width="6" style="1" customWidth="1"/>
    <col min="7" max="7" width="26.7109375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6.710937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6.710937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27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74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18</v>
      </c>
      <c r="D6" s="22"/>
      <c r="E6" s="22"/>
      <c r="F6" s="23"/>
      <c r="G6" s="21" t="s">
        <v>32</v>
      </c>
      <c r="H6" s="22"/>
      <c r="I6" s="22"/>
      <c r="J6" s="23"/>
      <c r="K6" s="21" t="s">
        <v>38</v>
      </c>
      <c r="L6" s="22"/>
      <c r="M6" s="22"/>
      <c r="N6" s="23"/>
      <c r="O6" s="21" t="s">
        <v>60</v>
      </c>
      <c r="P6" s="22"/>
      <c r="Q6" s="22"/>
      <c r="R6" s="23"/>
      <c r="S6" s="21" t="s">
        <v>13</v>
      </c>
      <c r="T6" s="22"/>
      <c r="U6" s="20"/>
    </row>
    <row r="7" spans="1:21" ht="19.5" customHeight="1" thickBot="1" x14ac:dyDescent="0.45">
      <c r="A7" s="115"/>
      <c r="B7" s="118" t="s">
        <v>19</v>
      </c>
      <c r="C7" s="14" t="s">
        <v>0</v>
      </c>
      <c r="D7" s="15" t="s">
        <v>17</v>
      </c>
      <c r="E7" s="15" t="s">
        <v>1</v>
      </c>
      <c r="F7" s="16">
        <f>COUNTA(C8:C14)</f>
        <v>5</v>
      </c>
      <c r="G7" s="14" t="s">
        <v>0</v>
      </c>
      <c r="H7" s="15" t="s">
        <v>17</v>
      </c>
      <c r="I7" s="15" t="s">
        <v>1</v>
      </c>
      <c r="J7" s="16">
        <f>COUNTA(G8:G14)</f>
        <v>1</v>
      </c>
      <c r="K7" s="14" t="s">
        <v>0</v>
      </c>
      <c r="L7" s="15" t="s">
        <v>17</v>
      </c>
      <c r="M7" s="15" t="s">
        <v>1</v>
      </c>
      <c r="N7" s="16">
        <f>COUNTA(K8:K14)</f>
        <v>0</v>
      </c>
      <c r="O7" s="14" t="s">
        <v>0</v>
      </c>
      <c r="P7" s="15" t="s">
        <v>17</v>
      </c>
      <c r="Q7" s="15" t="s">
        <v>1</v>
      </c>
      <c r="R7" s="16">
        <f>COUNTA(O8:O14)</f>
        <v>0</v>
      </c>
      <c r="S7" s="14"/>
      <c r="T7" s="15"/>
      <c r="U7" s="16">
        <f>+F7+J7+N7+R7</f>
        <v>6</v>
      </c>
    </row>
    <row r="8" spans="1:21" ht="13.5" x14ac:dyDescent="0.25">
      <c r="A8" s="116"/>
      <c r="B8" s="119"/>
      <c r="C8" s="109" t="s">
        <v>62</v>
      </c>
      <c r="D8" s="78">
        <v>0.5</v>
      </c>
      <c r="E8" s="72">
        <v>20000</v>
      </c>
      <c r="F8" s="74"/>
      <c r="G8" s="73" t="s">
        <v>34</v>
      </c>
      <c r="H8" s="78">
        <v>0.5</v>
      </c>
      <c r="I8" s="72">
        <v>10000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116"/>
      <c r="B9" s="119"/>
      <c r="C9" s="97" t="s">
        <v>61</v>
      </c>
      <c r="D9" s="78">
        <v>0.75</v>
      </c>
      <c r="E9" s="72">
        <v>6000</v>
      </c>
      <c r="F9" s="74"/>
      <c r="G9" s="97"/>
      <c r="H9" s="78"/>
      <c r="I9" s="72"/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116"/>
      <c r="B10" s="119"/>
      <c r="C10" s="73" t="s">
        <v>16</v>
      </c>
      <c r="D10" s="78">
        <v>0.15</v>
      </c>
      <c r="E10" s="72">
        <v>3000</v>
      </c>
      <c r="F10" s="74"/>
      <c r="G10" s="73"/>
      <c r="H10" s="78"/>
      <c r="I10" s="72"/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5" x14ac:dyDescent="0.25">
      <c r="A11" s="116"/>
      <c r="B11" s="119"/>
      <c r="C11" s="73" t="s">
        <v>45</v>
      </c>
      <c r="D11" s="78">
        <v>0.95</v>
      </c>
      <c r="E11" s="72">
        <v>2600</v>
      </c>
      <c r="F11" s="74"/>
      <c r="G11" s="97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5" x14ac:dyDescent="0.25">
      <c r="A12" s="116"/>
      <c r="B12" s="119"/>
      <c r="C12" s="73" t="s">
        <v>29</v>
      </c>
      <c r="D12" s="78">
        <v>0.5</v>
      </c>
      <c r="E12" s="72">
        <v>2000</v>
      </c>
      <c r="F12" s="74"/>
      <c r="G12" s="73"/>
      <c r="H12" s="78"/>
      <c r="I12" s="72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9.75" customHeight="1" x14ac:dyDescent="0.25">
      <c r="A13" s="116"/>
      <c r="B13" s="119"/>
      <c r="C13" s="73"/>
      <c r="D13" s="78"/>
      <c r="E13" s="72"/>
      <c r="F13" s="74"/>
      <c r="G13" s="73"/>
      <c r="H13" s="78"/>
      <c r="I13" s="72"/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9" customHeight="1" x14ac:dyDescent="0.25">
      <c r="A14" s="116"/>
      <c r="B14" s="119"/>
      <c r="C14" s="95"/>
      <c r="D14" s="78"/>
      <c r="E14" s="18"/>
      <c r="F14" s="74"/>
      <c r="G14" s="73"/>
      <c r="H14" s="78"/>
      <c r="I14" s="18"/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x14ac:dyDescent="0.25">
      <c r="A15" s="117"/>
      <c r="B15" s="120"/>
      <c r="C15" s="67" t="s">
        <v>7</v>
      </c>
      <c r="D15" s="77"/>
      <c r="E15" s="68">
        <f>SUM(E8:E14)</f>
        <v>33600</v>
      </c>
      <c r="F15" s="69"/>
      <c r="G15" s="67" t="s">
        <v>7</v>
      </c>
      <c r="H15" s="77"/>
      <c r="I15" s="68">
        <f>SUM(I8:I14)</f>
        <v>10000</v>
      </c>
      <c r="J15" s="69"/>
      <c r="K15" s="67" t="s">
        <v>7</v>
      </c>
      <c r="L15" s="77"/>
      <c r="M15" s="68">
        <f>SUM(M8:M14)</f>
        <v>0</v>
      </c>
      <c r="N15" s="69"/>
      <c r="O15" s="67" t="s">
        <v>7</v>
      </c>
      <c r="P15" s="77"/>
      <c r="Q15" s="68">
        <f>SUM(Q8:Q14)</f>
        <v>0</v>
      </c>
      <c r="R15" s="69"/>
      <c r="S15" s="67" t="s">
        <v>13</v>
      </c>
      <c r="T15" s="68">
        <f>+E15+I15+M15+Q15</f>
        <v>43600</v>
      </c>
      <c r="U15" s="69"/>
    </row>
    <row r="16" spans="1:21" ht="16.5" thickBot="1" x14ac:dyDescent="0.45">
      <c r="A16" s="115" t="s">
        <v>3</v>
      </c>
      <c r="B16" s="118" t="s">
        <v>4</v>
      </c>
      <c r="C16" s="14" t="s">
        <v>0</v>
      </c>
      <c r="D16" s="15"/>
      <c r="E16" s="15" t="s">
        <v>1</v>
      </c>
      <c r="F16" s="16">
        <f>COUNTA(C17:C26)</f>
        <v>9</v>
      </c>
      <c r="G16" s="14" t="s">
        <v>0</v>
      </c>
      <c r="H16" s="15"/>
      <c r="I16" s="15" t="s">
        <v>1</v>
      </c>
      <c r="J16" s="16">
        <f>COUNTA(G17:G26)</f>
        <v>3</v>
      </c>
      <c r="K16" s="14" t="s">
        <v>0</v>
      </c>
      <c r="L16" s="15"/>
      <c r="M16" s="15" t="s">
        <v>1</v>
      </c>
      <c r="N16" s="16">
        <f>COUNTA(K17:K26)</f>
        <v>0</v>
      </c>
      <c r="O16" s="14" t="s">
        <v>0</v>
      </c>
      <c r="P16" s="15"/>
      <c r="Q16" s="15" t="s">
        <v>1</v>
      </c>
      <c r="R16" s="16">
        <f>COUNTA(O17:O26)</f>
        <v>0</v>
      </c>
      <c r="S16" s="14"/>
      <c r="T16" s="15"/>
      <c r="U16" s="16">
        <f>+F16+J16+N16+R16</f>
        <v>12</v>
      </c>
    </row>
    <row r="17" spans="1:21" ht="13.5" x14ac:dyDescent="0.25">
      <c r="A17" s="121"/>
      <c r="B17" s="123"/>
      <c r="C17" s="71" t="s">
        <v>77</v>
      </c>
      <c r="D17" s="79">
        <v>0.5</v>
      </c>
      <c r="E17" s="72">
        <v>10000</v>
      </c>
      <c r="F17" s="94"/>
      <c r="G17" s="71" t="s">
        <v>80</v>
      </c>
      <c r="H17" s="79">
        <v>0.25</v>
      </c>
      <c r="I17" s="72">
        <v>5000</v>
      </c>
      <c r="J17" s="2"/>
      <c r="K17" s="71"/>
      <c r="L17" s="79"/>
      <c r="M17" s="72"/>
      <c r="N17" s="2"/>
      <c r="O17" s="71"/>
      <c r="P17" s="79"/>
      <c r="Q17" s="72"/>
      <c r="R17" s="2"/>
      <c r="S17" s="73"/>
      <c r="T17" s="18"/>
      <c r="U17" s="74"/>
    </row>
    <row r="18" spans="1:21" ht="13.5" x14ac:dyDescent="0.25">
      <c r="A18" s="121"/>
      <c r="B18" s="123"/>
      <c r="C18" s="71" t="s">
        <v>36</v>
      </c>
      <c r="D18" s="79">
        <v>0.5</v>
      </c>
      <c r="E18" s="72">
        <v>7000</v>
      </c>
      <c r="F18" s="94"/>
      <c r="G18" s="108" t="s">
        <v>79</v>
      </c>
      <c r="H18" s="79">
        <v>0.25</v>
      </c>
      <c r="I18" s="72">
        <v>2000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5" x14ac:dyDescent="0.25">
      <c r="A19" s="121"/>
      <c r="B19" s="123"/>
      <c r="C19" s="111" t="s">
        <v>69</v>
      </c>
      <c r="D19" s="79">
        <v>0.5</v>
      </c>
      <c r="E19" s="72">
        <v>3000</v>
      </c>
      <c r="F19" s="94"/>
      <c r="G19" s="71" t="s">
        <v>78</v>
      </c>
      <c r="H19" s="79">
        <v>0.25</v>
      </c>
      <c r="I19" s="72">
        <v>1000</v>
      </c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5" x14ac:dyDescent="0.25">
      <c r="A20" s="121"/>
      <c r="B20" s="123"/>
      <c r="C20" s="71" t="s">
        <v>43</v>
      </c>
      <c r="D20" s="79">
        <v>0.75</v>
      </c>
      <c r="E20" s="72">
        <v>3000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21"/>
      <c r="B21" s="123"/>
      <c r="C21" s="111" t="s">
        <v>70</v>
      </c>
      <c r="D21" s="79">
        <v>0.75</v>
      </c>
      <c r="E21" s="72">
        <v>2000</v>
      </c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5" x14ac:dyDescent="0.25">
      <c r="A22" s="121"/>
      <c r="B22" s="123"/>
      <c r="C22" s="108" t="s">
        <v>55</v>
      </c>
      <c r="D22" s="79">
        <v>0.5</v>
      </c>
      <c r="E22" s="72">
        <v>2000</v>
      </c>
      <c r="F22" s="94"/>
      <c r="G22" s="71"/>
      <c r="H22" s="79"/>
      <c r="I22" s="72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5" x14ac:dyDescent="0.25">
      <c r="A23" s="121"/>
      <c r="B23" s="123"/>
      <c r="C23" s="71" t="s">
        <v>48</v>
      </c>
      <c r="D23" s="79">
        <v>0.5</v>
      </c>
      <c r="E23" s="72">
        <v>2000</v>
      </c>
      <c r="F23" s="94"/>
      <c r="G23" s="71"/>
      <c r="H23" s="79"/>
      <c r="I23" s="72"/>
      <c r="J23" s="2"/>
      <c r="K23" s="73"/>
      <c r="L23" s="78"/>
      <c r="M23" s="18"/>
      <c r="N23" s="2"/>
      <c r="O23" s="73"/>
      <c r="P23" s="78"/>
      <c r="Q23" s="18"/>
      <c r="R23" s="2"/>
      <c r="S23" s="73"/>
      <c r="T23" s="18"/>
      <c r="U23" s="74"/>
    </row>
    <row r="24" spans="1:21" ht="13.5" x14ac:dyDescent="0.25">
      <c r="A24" s="121"/>
      <c r="B24" s="123"/>
      <c r="C24" s="71" t="s">
        <v>49</v>
      </c>
      <c r="D24" s="79">
        <v>0.5</v>
      </c>
      <c r="E24" s="72">
        <v>2000</v>
      </c>
      <c r="F24" s="94"/>
      <c r="G24" s="71"/>
      <c r="H24" s="78"/>
      <c r="I24" s="18"/>
      <c r="J24" s="2"/>
      <c r="K24" s="73"/>
      <c r="L24" s="78"/>
      <c r="M24" s="18"/>
      <c r="N24" s="2"/>
      <c r="O24" s="73"/>
      <c r="P24" s="78"/>
      <c r="Q24" s="18"/>
      <c r="R24" s="2"/>
      <c r="S24" s="73"/>
      <c r="T24" s="18"/>
      <c r="U24" s="74"/>
    </row>
    <row r="25" spans="1:21" ht="13.5" x14ac:dyDescent="0.25">
      <c r="A25" s="121"/>
      <c r="B25" s="123"/>
      <c r="C25" s="111" t="s">
        <v>76</v>
      </c>
      <c r="D25" s="79">
        <v>0.5</v>
      </c>
      <c r="E25" s="72">
        <v>200</v>
      </c>
      <c r="F25" s="94"/>
      <c r="G25" s="71"/>
      <c r="H25" s="79"/>
      <c r="I25" s="72"/>
      <c r="J25" s="2"/>
      <c r="K25" s="73"/>
      <c r="L25" s="78"/>
      <c r="M25" s="18"/>
      <c r="N25" s="2"/>
      <c r="O25" s="73"/>
      <c r="P25" s="78"/>
      <c r="Q25" s="18"/>
      <c r="R25" s="2"/>
      <c r="S25" s="73"/>
      <c r="T25" s="18"/>
      <c r="U25" s="74"/>
    </row>
    <row r="26" spans="1:21" ht="7.5" customHeight="1" x14ac:dyDescent="0.25">
      <c r="A26" s="121"/>
      <c r="B26" s="123"/>
      <c r="C26" s="71"/>
      <c r="D26" s="79"/>
      <c r="E26" s="72"/>
      <c r="F26" s="94"/>
      <c r="G26" s="108"/>
      <c r="H26" s="79"/>
      <c r="I26" s="72"/>
      <c r="J26" s="2"/>
      <c r="K26" s="73"/>
      <c r="L26" s="78"/>
      <c r="M26" s="18"/>
      <c r="N26" s="2"/>
      <c r="O26" s="73"/>
      <c r="P26" s="78"/>
      <c r="Q26" s="18"/>
      <c r="R26" s="2"/>
      <c r="S26" s="73"/>
      <c r="T26" s="18"/>
      <c r="U26" s="74"/>
    </row>
    <row r="27" spans="1:21" ht="9" customHeight="1" x14ac:dyDescent="0.25">
      <c r="A27" s="121"/>
      <c r="B27" s="124"/>
      <c r="C27" s="71"/>
      <c r="D27" s="79"/>
      <c r="E27" s="72"/>
      <c r="F27" s="2"/>
      <c r="G27" s="73"/>
      <c r="H27" s="78"/>
      <c r="I27" s="18"/>
      <c r="J27" s="2"/>
      <c r="K27" s="73"/>
      <c r="L27" s="78"/>
      <c r="M27" s="18"/>
      <c r="N27" s="2"/>
      <c r="O27" s="73"/>
      <c r="P27" s="78"/>
      <c r="Q27" s="18"/>
      <c r="R27" s="2"/>
      <c r="S27" s="73"/>
      <c r="T27" s="18"/>
      <c r="U27" s="74"/>
    </row>
    <row r="28" spans="1:21" x14ac:dyDescent="0.25">
      <c r="A28" s="122"/>
      <c r="B28" s="125"/>
      <c r="C28" s="67" t="s">
        <v>7</v>
      </c>
      <c r="D28" s="77"/>
      <c r="E28" s="68">
        <f>SUM(E17:E26)</f>
        <v>31200</v>
      </c>
      <c r="F28" s="69"/>
      <c r="G28" s="67" t="s">
        <v>7</v>
      </c>
      <c r="H28" s="77"/>
      <c r="I28" s="68">
        <f>SUM(I17:I26)</f>
        <v>8000</v>
      </c>
      <c r="J28" s="69"/>
      <c r="K28" s="67" t="s">
        <v>7</v>
      </c>
      <c r="L28" s="77"/>
      <c r="M28" s="68">
        <f>SUM(M17:M26)</f>
        <v>0</v>
      </c>
      <c r="N28" s="69"/>
      <c r="O28" s="67" t="s">
        <v>7</v>
      </c>
      <c r="P28" s="77"/>
      <c r="Q28" s="68">
        <f>SUM(Q17:Q26)</f>
        <v>0</v>
      </c>
      <c r="R28" s="69"/>
      <c r="S28" s="67" t="s">
        <v>13</v>
      </c>
      <c r="T28" s="68">
        <f>+E28+I28+M28+Q28</f>
        <v>39200</v>
      </c>
      <c r="U28" s="69"/>
    </row>
    <row r="29" spans="1:21" ht="16.5" thickBot="1" x14ac:dyDescent="0.45">
      <c r="A29" s="115" t="s">
        <v>30</v>
      </c>
      <c r="B29" s="118" t="s">
        <v>31</v>
      </c>
      <c r="C29" s="14" t="s">
        <v>0</v>
      </c>
      <c r="D29" s="15"/>
      <c r="E29" s="15" t="s">
        <v>1</v>
      </c>
      <c r="F29" s="16">
        <f>COUNTA(C30:C31)</f>
        <v>2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2</v>
      </c>
    </row>
    <row r="30" spans="1:21" ht="13.5" x14ac:dyDescent="0.25">
      <c r="A30" s="116"/>
      <c r="B30" s="119"/>
      <c r="C30" s="97" t="s">
        <v>54</v>
      </c>
      <c r="D30" s="78">
        <v>0.5</v>
      </c>
      <c r="E30" s="18">
        <v>3000</v>
      </c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5" x14ac:dyDescent="0.25">
      <c r="A31" s="116"/>
      <c r="B31" s="119"/>
      <c r="C31" s="109" t="s">
        <v>47</v>
      </c>
      <c r="D31" s="78">
        <v>0.5</v>
      </c>
      <c r="E31" s="18">
        <v>1000</v>
      </c>
      <c r="F31" s="74"/>
      <c r="G31" s="109"/>
      <c r="H31" s="78"/>
      <c r="I31" s="18"/>
      <c r="J31" s="74"/>
      <c r="K31" s="73"/>
      <c r="L31" s="78"/>
      <c r="M31" s="18"/>
      <c r="N31" s="74"/>
      <c r="O31" s="73"/>
      <c r="P31" s="78"/>
      <c r="Q31" s="18"/>
      <c r="R31" s="74"/>
      <c r="S31" s="73"/>
      <c r="T31" s="13"/>
      <c r="U31" s="2"/>
    </row>
    <row r="32" spans="1:21" ht="9" customHeight="1" x14ac:dyDescent="0.25">
      <c r="A32" s="116"/>
      <c r="B32" s="119"/>
      <c r="C32" s="71"/>
      <c r="D32" s="79"/>
      <c r="E32" s="72"/>
      <c r="F32" s="74"/>
      <c r="G32" s="73"/>
      <c r="H32" s="78"/>
      <c r="I32" s="18"/>
      <c r="J32" s="74"/>
      <c r="K32" s="73"/>
      <c r="L32" s="78"/>
      <c r="M32" s="18"/>
      <c r="N32" s="74"/>
      <c r="O32" s="73"/>
      <c r="P32" s="78"/>
      <c r="Q32" s="18"/>
      <c r="R32" s="74"/>
      <c r="S32" s="73"/>
      <c r="T32" s="13"/>
      <c r="U32" s="2"/>
    </row>
    <row r="33" spans="1:21" x14ac:dyDescent="0.25">
      <c r="A33" s="117"/>
      <c r="B33" s="120"/>
      <c r="C33" s="67" t="s">
        <v>7</v>
      </c>
      <c r="D33" s="77"/>
      <c r="E33" s="68">
        <f>SUM(E30:E31)</f>
        <v>4000</v>
      </c>
      <c r="F33" s="69"/>
      <c r="G33" s="67" t="s">
        <v>7</v>
      </c>
      <c r="H33" s="77"/>
      <c r="I33" s="68">
        <f>SUM(I30:I31)</f>
        <v>0</v>
      </c>
      <c r="J33" s="69"/>
      <c r="K33" s="67" t="s">
        <v>7</v>
      </c>
      <c r="L33" s="77"/>
      <c r="M33" s="68">
        <f>SUM(M30:M31)</f>
        <v>0</v>
      </c>
      <c r="N33" s="69"/>
      <c r="O33" s="67" t="s">
        <v>7</v>
      </c>
      <c r="P33" s="77"/>
      <c r="Q33" s="68">
        <f>SUM(Q30:Q31)</f>
        <v>0</v>
      </c>
      <c r="R33" s="69"/>
      <c r="S33" s="67" t="s">
        <v>13</v>
      </c>
      <c r="T33" s="68">
        <f>+E33+I33+M33+Q33</f>
        <v>4000</v>
      </c>
      <c r="U33" s="69"/>
    </row>
    <row r="34" spans="1:21" ht="16.5" thickBot="1" x14ac:dyDescent="0.45">
      <c r="A34" s="115"/>
      <c r="B34" s="118" t="s">
        <v>11</v>
      </c>
      <c r="C34" s="14" t="s">
        <v>0</v>
      </c>
      <c r="D34" s="15"/>
      <c r="E34" s="15" t="s">
        <v>1</v>
      </c>
      <c r="F34" s="16">
        <f>COUNTA(C35:C36)</f>
        <v>1</v>
      </c>
      <c r="G34" s="14" t="s">
        <v>0</v>
      </c>
      <c r="H34" s="15"/>
      <c r="I34" s="15" t="s">
        <v>1</v>
      </c>
      <c r="J34" s="16">
        <f>COUNTA(G35:G36)</f>
        <v>0</v>
      </c>
      <c r="K34" s="14" t="s">
        <v>0</v>
      </c>
      <c r="L34" s="15"/>
      <c r="M34" s="15" t="s">
        <v>1</v>
      </c>
      <c r="N34" s="16">
        <f>COUNTA(K35:K36)</f>
        <v>0</v>
      </c>
      <c r="O34" s="14" t="s">
        <v>0</v>
      </c>
      <c r="P34" s="15"/>
      <c r="Q34" s="15" t="s">
        <v>1</v>
      </c>
      <c r="R34" s="16">
        <f>COUNTA(O35:O36)</f>
        <v>0</v>
      </c>
      <c r="S34" s="14"/>
      <c r="T34" s="15"/>
      <c r="U34" s="16">
        <f>+F34+J34+N34+R34</f>
        <v>1</v>
      </c>
    </row>
    <row r="35" spans="1:21" ht="13.5" x14ac:dyDescent="0.25">
      <c r="A35" s="116"/>
      <c r="B35" s="119"/>
      <c r="C35" s="97" t="s">
        <v>58</v>
      </c>
      <c r="D35" s="78">
        <v>0.25</v>
      </c>
      <c r="E35" s="18">
        <v>20000</v>
      </c>
      <c r="F35" s="74"/>
      <c r="G35" s="97"/>
      <c r="H35" s="78"/>
      <c r="I35" s="18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5" x14ac:dyDescent="0.25">
      <c r="A36" s="116"/>
      <c r="B36" s="119"/>
      <c r="C36" s="73"/>
      <c r="D36" s="18"/>
      <c r="E36" s="18"/>
      <c r="F36" s="74"/>
      <c r="G36" s="73"/>
      <c r="H36" s="18"/>
      <c r="I36" s="18"/>
      <c r="J36" s="74"/>
      <c r="K36" s="73"/>
      <c r="L36" s="18"/>
      <c r="M36" s="18"/>
      <c r="N36" s="74"/>
      <c r="O36" s="73"/>
      <c r="P36" s="18"/>
      <c r="Q36" s="18"/>
      <c r="R36" s="74"/>
      <c r="S36" s="73"/>
      <c r="T36" s="13"/>
      <c r="U36" s="2"/>
    </row>
    <row r="37" spans="1:21" x14ac:dyDescent="0.25">
      <c r="A37" s="117"/>
      <c r="B37" s="120"/>
      <c r="C37" s="67" t="s">
        <v>7</v>
      </c>
      <c r="D37" s="77"/>
      <c r="E37" s="68">
        <f>SUM(E35:E36)</f>
        <v>20000</v>
      </c>
      <c r="F37" s="69"/>
      <c r="G37" s="67" t="s">
        <v>7</v>
      </c>
      <c r="H37" s="77"/>
      <c r="I37" s="68">
        <f>SUM(I35:I36)</f>
        <v>0</v>
      </c>
      <c r="J37" s="69"/>
      <c r="K37" s="67" t="s">
        <v>7</v>
      </c>
      <c r="L37" s="77"/>
      <c r="M37" s="68">
        <f>SUM(M35:M36)</f>
        <v>0</v>
      </c>
      <c r="N37" s="69"/>
      <c r="O37" s="67" t="s">
        <v>7</v>
      </c>
      <c r="P37" s="77"/>
      <c r="Q37" s="68">
        <f>SUM(Q35:Q36)</f>
        <v>0</v>
      </c>
      <c r="R37" s="69"/>
      <c r="S37" s="67" t="s">
        <v>13</v>
      </c>
      <c r="T37" s="68">
        <f>+E37+I37+M37+Q37</f>
        <v>20000</v>
      </c>
      <c r="U37" s="69"/>
    </row>
    <row r="38" spans="1:21" ht="16.5" thickBot="1" x14ac:dyDescent="0.45">
      <c r="A38" s="115"/>
      <c r="B38" s="118" t="s">
        <v>12</v>
      </c>
      <c r="C38" s="14" t="s">
        <v>0</v>
      </c>
      <c r="D38" s="15"/>
      <c r="E38" s="15" t="s">
        <v>1</v>
      </c>
      <c r="F38" s="16">
        <f>COUNTA(C39:C42)</f>
        <v>3</v>
      </c>
      <c r="G38" s="14" t="s">
        <v>0</v>
      </c>
      <c r="H38" s="15"/>
      <c r="I38" s="15" t="s">
        <v>1</v>
      </c>
      <c r="J38" s="16">
        <f>COUNTA(G39:G42)</f>
        <v>0</v>
      </c>
      <c r="K38" s="14" t="s">
        <v>0</v>
      </c>
      <c r="L38" s="15"/>
      <c r="M38" s="15" t="s">
        <v>1</v>
      </c>
      <c r="N38" s="16">
        <f>COUNTA(K39:K42)</f>
        <v>0</v>
      </c>
      <c r="O38" s="14" t="s">
        <v>0</v>
      </c>
      <c r="P38" s="15"/>
      <c r="Q38" s="15" t="s">
        <v>1</v>
      </c>
      <c r="R38" s="16">
        <f>COUNTA(O39:O42)</f>
        <v>0</v>
      </c>
      <c r="S38" s="14"/>
      <c r="T38" s="15"/>
      <c r="U38" s="16">
        <f>+F38+J38+N38+R38</f>
        <v>3</v>
      </c>
    </row>
    <row r="39" spans="1:21" ht="13.5" x14ac:dyDescent="0.25">
      <c r="A39" s="116"/>
      <c r="B39" s="119"/>
      <c r="C39" s="73" t="s">
        <v>44</v>
      </c>
      <c r="D39" s="78">
        <v>0.25</v>
      </c>
      <c r="E39" s="72">
        <v>300</v>
      </c>
      <c r="F39" s="74"/>
      <c r="G39" s="73"/>
      <c r="H39" s="78"/>
      <c r="I39" s="72"/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5" x14ac:dyDescent="0.25">
      <c r="A40" s="116"/>
      <c r="B40" s="119"/>
      <c r="C40" s="73" t="s">
        <v>46</v>
      </c>
      <c r="D40" s="78">
        <v>0.2</v>
      </c>
      <c r="E40" s="72">
        <v>300</v>
      </c>
      <c r="F40" s="74"/>
      <c r="G40" s="73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5" x14ac:dyDescent="0.25">
      <c r="A41" s="116"/>
      <c r="B41" s="119"/>
      <c r="C41" s="97" t="s">
        <v>65</v>
      </c>
      <c r="D41" s="78">
        <v>0.4</v>
      </c>
      <c r="E41" s="72">
        <v>15</v>
      </c>
      <c r="F41" s="74"/>
      <c r="G41" s="73"/>
      <c r="H41" s="78"/>
      <c r="I41" s="72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116"/>
      <c r="B42" s="119"/>
      <c r="C42" s="73"/>
      <c r="D42" s="78"/>
      <c r="E42" s="72"/>
      <c r="F42" s="74"/>
      <c r="G42" s="73"/>
      <c r="H42" s="78"/>
      <c r="I42" s="18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7.5" customHeight="1" x14ac:dyDescent="0.25">
      <c r="A43" s="116"/>
      <c r="B43" s="119"/>
      <c r="C43" s="73"/>
      <c r="D43" s="78"/>
      <c r="E43" s="72"/>
      <c r="F43" s="74"/>
      <c r="G43" s="73"/>
      <c r="H43" s="18"/>
      <c r="I43" s="18"/>
      <c r="J43" s="74"/>
      <c r="K43" s="73"/>
      <c r="L43" s="18"/>
      <c r="M43" s="18"/>
      <c r="N43" s="74"/>
      <c r="O43" s="73"/>
      <c r="P43" s="18"/>
      <c r="Q43" s="18"/>
      <c r="R43" s="74"/>
      <c r="S43" s="73"/>
      <c r="T43" s="13"/>
      <c r="U43" s="2"/>
    </row>
    <row r="44" spans="1:21" x14ac:dyDescent="0.25">
      <c r="A44" s="117"/>
      <c r="B44" s="120"/>
      <c r="C44" s="67" t="s">
        <v>7</v>
      </c>
      <c r="D44" s="77"/>
      <c r="E44" s="68">
        <f>SUM(E39:E42)</f>
        <v>615</v>
      </c>
      <c r="F44" s="69"/>
      <c r="G44" s="67" t="s">
        <v>7</v>
      </c>
      <c r="H44" s="77"/>
      <c r="I44" s="68">
        <f>SUM(I39:I42)</f>
        <v>0</v>
      </c>
      <c r="J44" s="69"/>
      <c r="K44" s="67" t="s">
        <v>7</v>
      </c>
      <c r="L44" s="77"/>
      <c r="M44" s="68">
        <f>SUM(M39:M42)</f>
        <v>0</v>
      </c>
      <c r="N44" s="69"/>
      <c r="O44" s="67" t="s">
        <v>7</v>
      </c>
      <c r="P44" s="77"/>
      <c r="Q44" s="68">
        <f>SUM(Q39:Q42)</f>
        <v>0</v>
      </c>
      <c r="R44" s="69"/>
      <c r="S44" s="67" t="s">
        <v>13</v>
      </c>
      <c r="T44" s="68">
        <f>+E44+I44+M44+Q44</f>
        <v>615</v>
      </c>
      <c r="U44" s="69"/>
    </row>
    <row r="45" spans="1:21" ht="16.5" thickBot="1" x14ac:dyDescent="0.45">
      <c r="A45" s="115" t="s">
        <v>9</v>
      </c>
      <c r="B45" s="118" t="s">
        <v>10</v>
      </c>
      <c r="C45" s="14" t="s">
        <v>0</v>
      </c>
      <c r="D45" s="15"/>
      <c r="E45" s="15" t="s">
        <v>1</v>
      </c>
      <c r="F45" s="16">
        <f>COUNTA(C46:C53)</f>
        <v>8</v>
      </c>
      <c r="G45" s="14" t="s">
        <v>0</v>
      </c>
      <c r="H45" s="15"/>
      <c r="I45" s="15" t="s">
        <v>1</v>
      </c>
      <c r="J45" s="16">
        <f>COUNTA(G46:G49)</f>
        <v>2</v>
      </c>
      <c r="K45" s="14" t="s">
        <v>0</v>
      </c>
      <c r="L45" s="15"/>
      <c r="M45" s="15" t="s">
        <v>1</v>
      </c>
      <c r="N45" s="16">
        <f>COUNTA(K46:K49)</f>
        <v>0</v>
      </c>
      <c r="O45" s="14" t="s">
        <v>0</v>
      </c>
      <c r="P45" s="15"/>
      <c r="Q45" s="15" t="s">
        <v>1</v>
      </c>
      <c r="R45" s="16">
        <f>COUNTA(O46:O49)</f>
        <v>0</v>
      </c>
      <c r="S45" s="14"/>
      <c r="T45" s="15"/>
      <c r="U45" s="16">
        <f>+F45+J45+N45+R45</f>
        <v>10</v>
      </c>
    </row>
    <row r="46" spans="1:21" ht="27" x14ac:dyDescent="0.25">
      <c r="A46" s="116"/>
      <c r="B46" s="119"/>
      <c r="C46" s="112" t="s">
        <v>67</v>
      </c>
      <c r="D46" s="79">
        <v>0.5</v>
      </c>
      <c r="E46" s="72">
        <v>3430</v>
      </c>
      <c r="F46" s="74"/>
      <c r="G46" s="108" t="s">
        <v>39</v>
      </c>
      <c r="H46" s="79">
        <v>0.25</v>
      </c>
      <c r="I46" s="72">
        <v>2000</v>
      </c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5" x14ac:dyDescent="0.25">
      <c r="A47" s="116"/>
      <c r="B47" s="119"/>
      <c r="C47" s="114" t="s">
        <v>83</v>
      </c>
      <c r="D47" s="79">
        <v>0.3</v>
      </c>
      <c r="E47" s="72">
        <v>3000</v>
      </c>
      <c r="F47" s="74"/>
      <c r="G47" s="97" t="s">
        <v>66</v>
      </c>
      <c r="H47" s="78">
        <v>0.5</v>
      </c>
      <c r="I47" s="18">
        <v>0</v>
      </c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5" x14ac:dyDescent="0.25">
      <c r="A48" s="116"/>
      <c r="B48" s="119"/>
      <c r="C48" s="108" t="s">
        <v>71</v>
      </c>
      <c r="D48" s="79">
        <v>0.1</v>
      </c>
      <c r="E48" s="72">
        <v>2000</v>
      </c>
      <c r="F48" s="74"/>
      <c r="G48" s="108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13.5" x14ac:dyDescent="0.25">
      <c r="A49" s="116"/>
      <c r="B49" s="119"/>
      <c r="C49" s="113" t="s">
        <v>75</v>
      </c>
      <c r="D49" s="79">
        <v>0.3</v>
      </c>
      <c r="E49" s="72">
        <v>500</v>
      </c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5" x14ac:dyDescent="0.25">
      <c r="A50" s="116"/>
      <c r="B50" s="119"/>
      <c r="C50" s="108" t="s">
        <v>73</v>
      </c>
      <c r="D50" s="79">
        <v>0.2</v>
      </c>
      <c r="E50" s="72">
        <v>150</v>
      </c>
      <c r="F50" s="74"/>
      <c r="G50" s="73"/>
      <c r="H50" s="78"/>
      <c r="I50" s="18"/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5" x14ac:dyDescent="0.25">
      <c r="A51" s="116"/>
      <c r="B51" s="119"/>
      <c r="C51" s="108" t="s">
        <v>72</v>
      </c>
      <c r="D51" s="79">
        <v>0.1</v>
      </c>
      <c r="E51" s="72">
        <v>100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5" x14ac:dyDescent="0.25">
      <c r="A52" s="116"/>
      <c r="B52" s="119"/>
      <c r="C52" s="108" t="s">
        <v>84</v>
      </c>
      <c r="D52" s="79">
        <v>0.5</v>
      </c>
      <c r="E52" s="72">
        <v>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116"/>
      <c r="B53" s="119"/>
      <c r="C53" s="108" t="s">
        <v>63</v>
      </c>
      <c r="D53" s="79">
        <v>0.75</v>
      </c>
      <c r="E53" s="72">
        <v>0</v>
      </c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ht="6.75" customHeight="1" x14ac:dyDescent="0.25">
      <c r="A54" s="116"/>
      <c r="B54" s="119"/>
      <c r="C54" s="97"/>
      <c r="D54" s="78"/>
      <c r="E54" s="18"/>
      <c r="F54" s="74"/>
      <c r="G54" s="73"/>
      <c r="H54" s="78"/>
      <c r="I54" s="18"/>
      <c r="J54" s="74"/>
      <c r="K54" s="73"/>
      <c r="L54" s="78"/>
      <c r="M54" s="18"/>
      <c r="N54" s="74"/>
      <c r="O54" s="73"/>
      <c r="P54" s="78"/>
      <c r="Q54" s="18"/>
      <c r="R54" s="74"/>
      <c r="S54" s="73"/>
      <c r="T54" s="13"/>
      <c r="U54" s="2"/>
    </row>
    <row r="55" spans="1:21" x14ac:dyDescent="0.25">
      <c r="A55" s="117"/>
      <c r="B55" s="120"/>
      <c r="C55" s="67" t="s">
        <v>7</v>
      </c>
      <c r="D55" s="77"/>
      <c r="E55" s="68">
        <f>SUM(E46:E53)</f>
        <v>9180</v>
      </c>
      <c r="F55" s="69"/>
      <c r="G55" s="67" t="s">
        <v>7</v>
      </c>
      <c r="H55" s="77"/>
      <c r="I55" s="68">
        <f>SUM(I46:I49)</f>
        <v>2000</v>
      </c>
      <c r="J55" s="69"/>
      <c r="K55" s="67" t="s">
        <v>7</v>
      </c>
      <c r="L55" s="77"/>
      <c r="M55" s="68">
        <f>SUM(M46:M49)</f>
        <v>0</v>
      </c>
      <c r="N55" s="69"/>
      <c r="O55" s="67" t="s">
        <v>7</v>
      </c>
      <c r="P55" s="77"/>
      <c r="Q55" s="68">
        <f>SUM(Q46:Q49)</f>
        <v>0</v>
      </c>
      <c r="R55" s="69"/>
      <c r="S55" s="67" t="s">
        <v>13</v>
      </c>
      <c r="T55" s="68">
        <f>+E55+I55+M55+Q55</f>
        <v>11180</v>
      </c>
      <c r="U55" s="69"/>
    </row>
    <row r="56" spans="1:21" ht="16.5" customHeight="1" thickBot="1" x14ac:dyDescent="0.45">
      <c r="A56" s="115" t="s">
        <v>20</v>
      </c>
      <c r="B56" s="118" t="s">
        <v>28</v>
      </c>
      <c r="C56" s="14" t="s">
        <v>0</v>
      </c>
      <c r="D56" s="15"/>
      <c r="E56" s="15" t="s">
        <v>1</v>
      </c>
      <c r="F56" s="16">
        <f>COUNTA(C57:C58)</f>
        <v>0</v>
      </c>
      <c r="G56" s="14" t="s">
        <v>0</v>
      </c>
      <c r="H56" s="15"/>
      <c r="I56" s="15" t="s">
        <v>1</v>
      </c>
      <c r="J56" s="16">
        <f>COUNTA(G57:G58)</f>
        <v>0</v>
      </c>
      <c r="K56" s="14" t="s">
        <v>0</v>
      </c>
      <c r="L56" s="15"/>
      <c r="M56" s="15" t="s">
        <v>1</v>
      </c>
      <c r="N56" s="16">
        <f>COUNTA(K57:K58)</f>
        <v>0</v>
      </c>
      <c r="O56" s="14" t="s">
        <v>0</v>
      </c>
      <c r="P56" s="15"/>
      <c r="Q56" s="15" t="s">
        <v>1</v>
      </c>
      <c r="R56" s="16">
        <f>COUNTA(O57:O58)</f>
        <v>0</v>
      </c>
      <c r="S56" s="14"/>
      <c r="T56" s="15"/>
      <c r="U56" s="16">
        <f>+F56+J56+N56+R56</f>
        <v>0</v>
      </c>
    </row>
    <row r="57" spans="1:21" ht="13.5" x14ac:dyDescent="0.25">
      <c r="A57" s="116"/>
      <c r="B57" s="119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ht="13.5" x14ac:dyDescent="0.25">
      <c r="A58" s="116"/>
      <c r="B58" s="119"/>
      <c r="C58" s="73"/>
      <c r="D58" s="78"/>
      <c r="E58" s="18"/>
      <c r="F58" s="74"/>
      <c r="G58" s="73"/>
      <c r="H58" s="78"/>
      <c r="I58" s="18"/>
      <c r="J58" s="74"/>
      <c r="K58" s="73"/>
      <c r="L58" s="78"/>
      <c r="M58" s="18"/>
      <c r="N58" s="74"/>
      <c r="O58" s="73"/>
      <c r="P58" s="78"/>
      <c r="Q58" s="18"/>
      <c r="R58" s="74"/>
      <c r="S58" s="73"/>
      <c r="T58" s="13"/>
      <c r="U58" s="2"/>
    </row>
    <row r="59" spans="1:21" x14ac:dyDescent="0.25">
      <c r="A59" s="117"/>
      <c r="B59" s="120"/>
      <c r="C59" s="67" t="s">
        <v>7</v>
      </c>
      <c r="D59" s="77"/>
      <c r="E59" s="68">
        <f>SUM(E57:E58)</f>
        <v>0</v>
      </c>
      <c r="F59" s="69"/>
      <c r="G59" s="67" t="s">
        <v>7</v>
      </c>
      <c r="H59" s="77"/>
      <c r="I59" s="68">
        <f>SUM(I57:I58)</f>
        <v>0</v>
      </c>
      <c r="J59" s="69"/>
      <c r="K59" s="67" t="s">
        <v>7</v>
      </c>
      <c r="L59" s="77"/>
      <c r="M59" s="68">
        <f>SUM(M57:M58)</f>
        <v>0</v>
      </c>
      <c r="N59" s="69"/>
      <c r="O59" s="67" t="s">
        <v>7</v>
      </c>
      <c r="P59" s="77"/>
      <c r="Q59" s="68">
        <f>SUM(Q57:Q58)</f>
        <v>0</v>
      </c>
      <c r="R59" s="69"/>
      <c r="S59" s="67" t="s">
        <v>13</v>
      </c>
      <c r="T59" s="68">
        <f>+E59+I59+M59+Q59</f>
        <v>0</v>
      </c>
      <c r="U59" s="69"/>
    </row>
    <row r="60" spans="1:21" ht="16.5" customHeight="1" thickBot="1" x14ac:dyDescent="0.45">
      <c r="A60" s="115"/>
      <c r="B60" s="118" t="s">
        <v>14</v>
      </c>
      <c r="C60" s="14" t="s">
        <v>0</v>
      </c>
      <c r="D60" s="15"/>
      <c r="E60" s="15" t="s">
        <v>1</v>
      </c>
      <c r="F60" s="16">
        <f>COUNTA(C61:C64)</f>
        <v>4</v>
      </c>
      <c r="G60" s="14" t="s">
        <v>0</v>
      </c>
      <c r="H60" s="15"/>
      <c r="I60" s="15" t="s">
        <v>1</v>
      </c>
      <c r="J60" s="16">
        <f>COUNTA(G61:G63)</f>
        <v>0</v>
      </c>
      <c r="K60" s="14" t="s">
        <v>0</v>
      </c>
      <c r="L60" s="15"/>
      <c r="M60" s="15" t="s">
        <v>1</v>
      </c>
      <c r="N60" s="16">
        <f>COUNTA(K61:K63)</f>
        <v>1</v>
      </c>
      <c r="O60" s="14" t="s">
        <v>0</v>
      </c>
      <c r="P60" s="15"/>
      <c r="Q60" s="15" t="s">
        <v>1</v>
      </c>
      <c r="R60" s="16">
        <f>COUNTA(O61:O65)</f>
        <v>2</v>
      </c>
      <c r="S60" s="14"/>
      <c r="T60" s="15"/>
      <c r="U60" s="16">
        <f>+F60+J60+N60+R60</f>
        <v>7</v>
      </c>
    </row>
    <row r="61" spans="1:21" ht="13.5" x14ac:dyDescent="0.25">
      <c r="A61" s="116"/>
      <c r="B61" s="119"/>
      <c r="C61" s="73" t="s">
        <v>40</v>
      </c>
      <c r="D61" s="78">
        <v>0.75</v>
      </c>
      <c r="E61" s="18">
        <v>25000</v>
      </c>
      <c r="F61" s="74"/>
      <c r="G61" s="73"/>
      <c r="H61" s="78"/>
      <c r="I61" s="18"/>
      <c r="J61" s="74"/>
      <c r="K61" s="97" t="s">
        <v>56</v>
      </c>
      <c r="L61" s="78">
        <v>0.5</v>
      </c>
      <c r="M61" s="18">
        <v>50000</v>
      </c>
      <c r="N61" s="74"/>
      <c r="O61" s="73" t="s">
        <v>41</v>
      </c>
      <c r="P61" s="78">
        <v>0.5</v>
      </c>
      <c r="Q61" s="18">
        <v>14207</v>
      </c>
      <c r="R61" s="74"/>
      <c r="S61" s="73"/>
      <c r="T61" s="13"/>
      <c r="U61" s="2"/>
    </row>
    <row r="62" spans="1:21" ht="13.5" x14ac:dyDescent="0.25">
      <c r="A62" s="116"/>
      <c r="B62" s="119"/>
      <c r="C62" s="97" t="s">
        <v>57</v>
      </c>
      <c r="D62" s="78">
        <v>0.85</v>
      </c>
      <c r="E62" s="18">
        <v>20000</v>
      </c>
      <c r="F62" s="74"/>
      <c r="G62" s="73"/>
      <c r="H62" s="78"/>
      <c r="I62" s="18"/>
      <c r="J62" s="74"/>
      <c r="K62" s="107"/>
      <c r="L62" s="78"/>
      <c r="M62" s="18"/>
      <c r="N62" s="74"/>
      <c r="O62" s="107" t="s">
        <v>42</v>
      </c>
      <c r="P62" s="78">
        <v>0.5</v>
      </c>
      <c r="Q62" s="18">
        <v>0</v>
      </c>
      <c r="R62" s="74"/>
      <c r="S62" s="73"/>
      <c r="T62" s="13"/>
      <c r="U62" s="2"/>
    </row>
    <row r="63" spans="1:21" ht="13.5" x14ac:dyDescent="0.25">
      <c r="A63" s="116"/>
      <c r="B63" s="119"/>
      <c r="C63" s="73" t="s">
        <v>64</v>
      </c>
      <c r="D63" s="78">
        <v>0.75</v>
      </c>
      <c r="E63" s="18">
        <v>5000</v>
      </c>
      <c r="F63" s="74"/>
      <c r="G63" s="73"/>
      <c r="H63" s="18"/>
      <c r="I63" s="18"/>
      <c r="J63" s="74"/>
      <c r="K63" s="107"/>
      <c r="L63" s="78"/>
      <c r="M63" s="18"/>
      <c r="N63" s="74"/>
      <c r="O63" s="107"/>
      <c r="P63" s="78"/>
      <c r="Q63" s="18"/>
      <c r="R63" s="74"/>
      <c r="S63" s="73"/>
      <c r="T63" s="13"/>
      <c r="U63" s="2"/>
    </row>
    <row r="64" spans="1:21" ht="13.5" x14ac:dyDescent="0.25">
      <c r="A64" s="116"/>
      <c r="B64" s="119"/>
      <c r="C64" s="73" t="s">
        <v>82</v>
      </c>
      <c r="D64" s="78">
        <v>0.99</v>
      </c>
      <c r="E64" s="18">
        <v>1000</v>
      </c>
      <c r="F64" s="74"/>
      <c r="G64" s="73"/>
      <c r="H64" s="18"/>
      <c r="I64" s="18"/>
      <c r="J64" s="74"/>
      <c r="K64" s="107"/>
      <c r="L64" s="78"/>
      <c r="M64" s="18"/>
      <c r="N64" s="74"/>
      <c r="O64" s="107"/>
      <c r="P64" s="78"/>
      <c r="Q64" s="18"/>
      <c r="R64" s="74"/>
      <c r="S64" s="73"/>
      <c r="T64" s="13"/>
      <c r="U64" s="2"/>
    </row>
    <row r="65" spans="1:21" ht="6" customHeight="1" x14ac:dyDescent="0.25">
      <c r="A65" s="116"/>
      <c r="B65" s="119"/>
      <c r="C65" s="73"/>
      <c r="D65" s="18"/>
      <c r="E65" s="18"/>
      <c r="F65" s="74"/>
      <c r="G65" s="73"/>
      <c r="H65" s="18"/>
      <c r="I65" s="18"/>
      <c r="J65" s="74"/>
      <c r="K65" s="73"/>
      <c r="L65" s="18"/>
      <c r="M65" s="18"/>
      <c r="N65" s="74"/>
      <c r="O65" s="107"/>
      <c r="P65" s="78"/>
      <c r="Q65" s="18"/>
      <c r="R65" s="74"/>
      <c r="S65" s="73"/>
      <c r="T65" s="13"/>
      <c r="U65" s="2"/>
    </row>
    <row r="66" spans="1:21" x14ac:dyDescent="0.25">
      <c r="A66" s="117"/>
      <c r="B66" s="120"/>
      <c r="C66" s="67" t="s">
        <v>7</v>
      </c>
      <c r="D66" s="77"/>
      <c r="E66" s="68">
        <f>SUM(E61:E64)</f>
        <v>51000</v>
      </c>
      <c r="F66" s="69"/>
      <c r="G66" s="67" t="s">
        <v>7</v>
      </c>
      <c r="H66" s="77"/>
      <c r="I66" s="68">
        <f>SUM(I61:I63)</f>
        <v>0</v>
      </c>
      <c r="J66" s="69"/>
      <c r="K66" s="67" t="s">
        <v>7</v>
      </c>
      <c r="L66" s="77"/>
      <c r="M66" s="68">
        <f>SUM(M61:M63)</f>
        <v>50000</v>
      </c>
      <c r="N66" s="69"/>
      <c r="O66" s="67" t="s">
        <v>7</v>
      </c>
      <c r="P66" s="77"/>
      <c r="Q66" s="68">
        <f>SUM(Q61:Q65)</f>
        <v>14207</v>
      </c>
      <c r="R66" s="69"/>
      <c r="S66" s="67" t="s">
        <v>13</v>
      </c>
      <c r="T66" s="68">
        <f>+E66+I66+M66+Q66</f>
        <v>115207</v>
      </c>
      <c r="U66" s="69"/>
    </row>
    <row r="67" spans="1:21" ht="16.5" customHeight="1" thickBot="1" x14ac:dyDescent="0.45">
      <c r="A67" s="115" t="s">
        <v>21</v>
      </c>
      <c r="B67" s="118" t="s">
        <v>22</v>
      </c>
      <c r="C67" s="14" t="s">
        <v>0</v>
      </c>
      <c r="D67" s="15"/>
      <c r="E67" s="15" t="s">
        <v>1</v>
      </c>
      <c r="F67" s="16">
        <f>COUNTA(C68:C70)</f>
        <v>1</v>
      </c>
      <c r="G67" s="14" t="s">
        <v>0</v>
      </c>
      <c r="H67" s="15"/>
      <c r="I67" s="15" t="s">
        <v>1</v>
      </c>
      <c r="J67" s="16">
        <f>COUNTA(G68:G70)</f>
        <v>0</v>
      </c>
      <c r="K67" s="14" t="s">
        <v>0</v>
      </c>
      <c r="L67" s="15"/>
      <c r="M67" s="15" t="s">
        <v>1</v>
      </c>
      <c r="N67" s="16">
        <f>COUNTA(K68:K70)</f>
        <v>0</v>
      </c>
      <c r="O67" s="14" t="s">
        <v>0</v>
      </c>
      <c r="P67" s="15"/>
      <c r="Q67" s="15" t="s">
        <v>1</v>
      </c>
      <c r="R67" s="16">
        <f>COUNTA(O68:O70)</f>
        <v>0</v>
      </c>
      <c r="S67" s="14"/>
      <c r="T67" s="15"/>
      <c r="U67" s="16">
        <f>+F67+J67+N67+R67</f>
        <v>1</v>
      </c>
    </row>
    <row r="68" spans="1:21" ht="13.5" x14ac:dyDescent="0.25">
      <c r="A68" s="116"/>
      <c r="B68" s="119"/>
      <c r="C68" s="73" t="s">
        <v>33</v>
      </c>
      <c r="D68" s="78"/>
      <c r="E68" s="18">
        <v>0</v>
      </c>
      <c r="F68" s="74"/>
      <c r="G68" s="73"/>
      <c r="H68" s="78"/>
      <c r="I68" s="18"/>
      <c r="J68" s="74"/>
      <c r="K68" s="73"/>
      <c r="L68" s="78"/>
      <c r="M68" s="18"/>
      <c r="N68" s="74"/>
      <c r="O68" s="97"/>
      <c r="P68" s="78"/>
      <c r="Q68" s="18"/>
      <c r="R68" s="74"/>
      <c r="S68" s="73"/>
      <c r="T68" s="78"/>
      <c r="U68" s="99"/>
    </row>
    <row r="69" spans="1:21" ht="13.5" x14ac:dyDescent="0.25">
      <c r="A69" s="116"/>
      <c r="B69" s="119"/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7.5" customHeight="1" x14ac:dyDescent="0.25">
      <c r="A70" s="116"/>
      <c r="B70" s="119"/>
      <c r="C70" s="73"/>
      <c r="D70" s="78"/>
      <c r="E70" s="18"/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x14ac:dyDescent="0.25">
      <c r="A71" s="117"/>
      <c r="B71" s="120"/>
      <c r="C71" s="67" t="s">
        <v>7</v>
      </c>
      <c r="D71" s="77"/>
      <c r="E71" s="68">
        <f>SUM(E68:E70)</f>
        <v>0</v>
      </c>
      <c r="F71" s="69"/>
      <c r="G71" s="67" t="s">
        <v>7</v>
      </c>
      <c r="H71" s="77"/>
      <c r="I71" s="68">
        <f>SUM(I68:I70)</f>
        <v>0</v>
      </c>
      <c r="J71" s="69"/>
      <c r="K71" s="67" t="s">
        <v>7</v>
      </c>
      <c r="L71" s="77"/>
      <c r="M71" s="68">
        <f>SUM(M68:M70)</f>
        <v>0</v>
      </c>
      <c r="N71" s="69"/>
      <c r="O71" s="67" t="s">
        <v>7</v>
      </c>
      <c r="P71" s="77"/>
      <c r="Q71" s="68">
        <f>SUM(Q68:Q70)</f>
        <v>0</v>
      </c>
      <c r="R71" s="69"/>
      <c r="S71" s="67" t="s">
        <v>13</v>
      </c>
      <c r="T71" s="68">
        <f>+E71+I71+M71+Q71</f>
        <v>0</v>
      </c>
      <c r="U71" s="69"/>
    </row>
    <row r="72" spans="1:21" ht="16.5" thickBot="1" x14ac:dyDescent="0.45">
      <c r="A72" s="115"/>
      <c r="B72" s="118" t="s">
        <v>37</v>
      </c>
      <c r="C72" s="14" t="s">
        <v>0</v>
      </c>
      <c r="D72" s="15"/>
      <c r="E72" s="15" t="s">
        <v>1</v>
      </c>
      <c r="F72" s="16">
        <f>COUNTA(C73:C78)</f>
        <v>5</v>
      </c>
      <c r="G72" s="14" t="s">
        <v>0</v>
      </c>
      <c r="H72" s="15"/>
      <c r="I72" s="15" t="s">
        <v>1</v>
      </c>
      <c r="J72" s="16">
        <f>COUNTA(G73:G78)</f>
        <v>0</v>
      </c>
      <c r="K72" s="14" t="s">
        <v>0</v>
      </c>
      <c r="L72" s="15"/>
      <c r="M72" s="15" t="s">
        <v>1</v>
      </c>
      <c r="N72" s="16">
        <f>COUNTA(K73:K78)</f>
        <v>0</v>
      </c>
      <c r="O72" s="14" t="s">
        <v>0</v>
      </c>
      <c r="P72" s="15"/>
      <c r="Q72" s="15" t="s">
        <v>1</v>
      </c>
      <c r="R72" s="16">
        <f>COUNTA(O73:O78)</f>
        <v>0</v>
      </c>
      <c r="S72" s="14"/>
      <c r="T72" s="15"/>
      <c r="U72" s="16">
        <f>+F72+J72+N72+R72</f>
        <v>5</v>
      </c>
    </row>
    <row r="73" spans="1:21" ht="13.5" x14ac:dyDescent="0.25">
      <c r="A73" s="116"/>
      <c r="B73" s="119"/>
      <c r="C73" s="97" t="s">
        <v>53</v>
      </c>
      <c r="D73" s="78">
        <v>0.2</v>
      </c>
      <c r="E73" s="18">
        <v>550</v>
      </c>
      <c r="F73" s="74"/>
      <c r="G73" s="97"/>
      <c r="H73" s="78"/>
      <c r="I73" s="18"/>
      <c r="J73" s="74"/>
      <c r="K73" s="73"/>
      <c r="L73" s="78"/>
      <c r="M73" s="18"/>
      <c r="N73" s="74"/>
      <c r="O73" s="73"/>
      <c r="P73" s="78"/>
      <c r="Q73" s="18"/>
      <c r="R73" s="74"/>
      <c r="S73" s="73"/>
      <c r="T73" s="13"/>
      <c r="U73" s="2"/>
    </row>
    <row r="74" spans="1:21" ht="13.5" x14ac:dyDescent="0.25">
      <c r="A74" s="116"/>
      <c r="B74" s="119"/>
      <c r="C74" s="73" t="s">
        <v>50</v>
      </c>
      <c r="D74" s="78">
        <v>0.3</v>
      </c>
      <c r="E74" s="18">
        <v>300</v>
      </c>
      <c r="F74" s="74"/>
      <c r="G74" s="73"/>
      <c r="H74" s="78"/>
      <c r="I74" s="18"/>
      <c r="J74" s="74"/>
      <c r="K74" s="73"/>
      <c r="L74" s="78"/>
      <c r="M74" s="18"/>
      <c r="N74" s="74"/>
      <c r="O74" s="73"/>
      <c r="P74" s="78"/>
      <c r="Q74" s="18"/>
      <c r="R74" s="74"/>
      <c r="S74" s="73"/>
      <c r="T74" s="13"/>
      <c r="U74" s="2"/>
    </row>
    <row r="75" spans="1:21" ht="13.5" x14ac:dyDescent="0.25">
      <c r="A75" s="116"/>
      <c r="B75" s="119"/>
      <c r="C75" s="73" t="s">
        <v>52</v>
      </c>
      <c r="D75" s="78">
        <v>0.5</v>
      </c>
      <c r="E75" s="18">
        <v>175</v>
      </c>
      <c r="F75" s="74"/>
      <c r="G75" s="73"/>
      <c r="H75" s="78"/>
      <c r="I75" s="18"/>
      <c r="J75" s="74"/>
      <c r="K75" s="73"/>
      <c r="L75" s="78"/>
      <c r="M75" s="18"/>
      <c r="N75" s="74"/>
      <c r="O75" s="73"/>
      <c r="P75" s="78"/>
      <c r="Q75" s="18"/>
      <c r="R75" s="74"/>
      <c r="S75" s="73"/>
      <c r="T75" s="13"/>
      <c r="U75" s="2"/>
    </row>
    <row r="76" spans="1:21" ht="13.5" x14ac:dyDescent="0.25">
      <c r="A76" s="116"/>
      <c r="B76" s="119"/>
      <c r="C76" s="73" t="s">
        <v>51</v>
      </c>
      <c r="D76" s="78">
        <v>0.5</v>
      </c>
      <c r="E76" s="18">
        <v>125</v>
      </c>
      <c r="F76" s="74"/>
      <c r="G76" s="73"/>
      <c r="H76" s="78"/>
      <c r="I76" s="18"/>
      <c r="J76" s="74"/>
      <c r="K76" s="73"/>
      <c r="L76" s="78"/>
      <c r="M76" s="18"/>
      <c r="N76" s="74"/>
      <c r="O76" s="73"/>
      <c r="P76" s="78"/>
      <c r="Q76" s="18"/>
      <c r="R76" s="74"/>
      <c r="S76" s="73"/>
      <c r="T76" s="13"/>
      <c r="U76" s="2"/>
    </row>
    <row r="77" spans="1:21" ht="13.5" x14ac:dyDescent="0.25">
      <c r="A77" s="116"/>
      <c r="B77" s="119"/>
      <c r="C77" s="97" t="s">
        <v>35</v>
      </c>
      <c r="D77" s="78">
        <v>0.25</v>
      </c>
      <c r="E77" s="18">
        <v>0</v>
      </c>
      <c r="F77" s="74"/>
      <c r="G77" s="97"/>
      <c r="H77" s="78"/>
      <c r="I77" s="18"/>
      <c r="J77" s="74"/>
      <c r="K77" s="73"/>
      <c r="L77" s="78"/>
      <c r="M77" s="18"/>
      <c r="N77" s="74"/>
      <c r="O77" s="73"/>
      <c r="P77" s="78"/>
      <c r="Q77" s="18"/>
      <c r="R77" s="74"/>
      <c r="S77" s="73"/>
      <c r="T77" s="13"/>
      <c r="U77" s="2"/>
    </row>
    <row r="78" spans="1:21" ht="7.5" customHeight="1" x14ac:dyDescent="0.25">
      <c r="A78" s="116"/>
      <c r="B78" s="119"/>
      <c r="C78" s="73"/>
      <c r="D78" s="18"/>
      <c r="E78" s="18"/>
      <c r="F78" s="74"/>
      <c r="G78" s="73"/>
      <c r="H78" s="18"/>
      <c r="I78" s="18"/>
      <c r="J78" s="74"/>
      <c r="K78" s="73"/>
      <c r="L78" s="18"/>
      <c r="M78" s="18"/>
      <c r="N78" s="74"/>
      <c r="O78" s="73"/>
      <c r="P78" s="18"/>
      <c r="Q78" s="18"/>
      <c r="R78" s="74"/>
      <c r="S78" s="73"/>
      <c r="T78" s="13"/>
      <c r="U78" s="2"/>
    </row>
    <row r="79" spans="1:21" x14ac:dyDescent="0.25">
      <c r="A79" s="117"/>
      <c r="B79" s="120"/>
      <c r="C79" s="67" t="s">
        <v>7</v>
      </c>
      <c r="D79" s="77"/>
      <c r="E79" s="68">
        <f>SUM(E73:E78)</f>
        <v>1150</v>
      </c>
      <c r="F79" s="69"/>
      <c r="G79" s="67" t="s">
        <v>7</v>
      </c>
      <c r="H79" s="77"/>
      <c r="I79" s="68">
        <f>SUM(I73:I78)</f>
        <v>0</v>
      </c>
      <c r="J79" s="69"/>
      <c r="K79" s="67" t="s">
        <v>7</v>
      </c>
      <c r="L79" s="77"/>
      <c r="M79" s="68">
        <f>SUM(M73:M78)</f>
        <v>0</v>
      </c>
      <c r="N79" s="69"/>
      <c r="O79" s="67" t="s">
        <v>7</v>
      </c>
      <c r="P79" s="77"/>
      <c r="Q79" s="68">
        <f>SUM(Q73:Q78)</f>
        <v>0</v>
      </c>
      <c r="R79" s="69"/>
      <c r="S79" s="67" t="s">
        <v>13</v>
      </c>
      <c r="T79" s="68">
        <f>+E79+I79+M79+Q79</f>
        <v>1150</v>
      </c>
      <c r="U79" s="69"/>
    </row>
    <row r="80" spans="1:21" s="12" customFormat="1" ht="6.75" customHeight="1" x14ac:dyDescent="0.25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25">
      <c r="C81" s="67" t="s">
        <v>6</v>
      </c>
      <c r="D81" s="77"/>
      <c r="E81" s="68">
        <f>+E15+E28+E33+E37+E44+E55+E71+E59+E66+E79</f>
        <v>150745</v>
      </c>
      <c r="F81" s="70">
        <f>+F7+F16+F29+F34+F38+F45+F67+F56+F60+F72</f>
        <v>38</v>
      </c>
      <c r="G81" s="67" t="s">
        <v>6</v>
      </c>
      <c r="H81" s="77"/>
      <c r="I81" s="68">
        <f>+I15+I28+I33+I37+I44+I55+I71+I59+I66+I79</f>
        <v>20000</v>
      </c>
      <c r="J81" s="70">
        <f>+J7+J16+J29+J34+J38+J45+J67+J56+J60+J72</f>
        <v>6</v>
      </c>
      <c r="K81" s="67" t="s">
        <v>6</v>
      </c>
      <c r="L81" s="77"/>
      <c r="M81" s="68">
        <f>+M15+M28+M33+M37+M44+M55+M71+M59+M66+M79</f>
        <v>50000</v>
      </c>
      <c r="N81" s="70">
        <f>+N7+N16+N29+N34+N38+N45+N67+N56+N60+N72</f>
        <v>1</v>
      </c>
      <c r="O81" s="67" t="s">
        <v>6</v>
      </c>
      <c r="P81" s="77"/>
      <c r="Q81" s="68">
        <f>+Q15+Q28+Q33+Q37+Q44+Q55+Q71+Q59+Q66+Q79</f>
        <v>14207</v>
      </c>
      <c r="R81" s="70">
        <f>+R7+R16+R29+R34+R38+R45+R67+R56+R60+R72</f>
        <v>2</v>
      </c>
      <c r="S81" s="67" t="s">
        <v>6</v>
      </c>
      <c r="T81" s="68">
        <f>+T15+T28+T33+T37+T44+T55+T71+T59+T66+T79</f>
        <v>234952</v>
      </c>
      <c r="U81" s="70">
        <f>+U7+U16+U29+U34+U38+U45+U67+U56+U60+U72</f>
        <v>47</v>
      </c>
    </row>
  </sheetData>
  <mergeCells count="20">
    <mergeCell ref="A72:A79"/>
    <mergeCell ref="B72:B79"/>
    <mergeCell ref="A67:A71"/>
    <mergeCell ref="B67:B71"/>
    <mergeCell ref="A45:A55"/>
    <mergeCell ref="B45:B55"/>
    <mergeCell ref="A60:A66"/>
    <mergeCell ref="B60:B66"/>
    <mergeCell ref="A56:A59"/>
    <mergeCell ref="B56:B59"/>
    <mergeCell ref="A38:A44"/>
    <mergeCell ref="B38:B44"/>
    <mergeCell ref="A7:A15"/>
    <mergeCell ref="B7:B15"/>
    <mergeCell ref="A34:A37"/>
    <mergeCell ref="B34:B37"/>
    <mergeCell ref="A16:A28"/>
    <mergeCell ref="B16:B28"/>
    <mergeCell ref="A29:A33"/>
    <mergeCell ref="B29:B33"/>
  </mergeCells>
  <phoneticPr fontId="0" type="noConversion"/>
  <printOptions horizontalCentered="1" verticalCentered="1"/>
  <pageMargins left="0.2" right="0.2" top="0.25" bottom="0.2" header="0.25" footer="0.25"/>
  <pageSetup scale="48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E27" sqref="E27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27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59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October 26,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19</v>
      </c>
      <c r="D7" s="55"/>
      <c r="E7" s="55"/>
      <c r="F7" s="55"/>
      <c r="G7" s="56"/>
      <c r="I7" s="60" t="s">
        <v>15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25</v>
      </c>
      <c r="H8" s="52"/>
      <c r="I8" s="49" t="s">
        <v>0</v>
      </c>
      <c r="J8" s="50"/>
      <c r="K8" s="51" t="s">
        <v>1</v>
      </c>
      <c r="L8" s="48"/>
      <c r="M8" s="86" t="s">
        <v>25</v>
      </c>
    </row>
    <row r="9" spans="1:20" ht="15" customHeight="1" x14ac:dyDescent="0.25">
      <c r="A9" s="46"/>
      <c r="B9" s="46"/>
      <c r="C9" s="101"/>
      <c r="D9" s="62"/>
      <c r="E9" s="63"/>
      <c r="F9" s="48"/>
      <c r="G9" s="59"/>
      <c r="H9" s="52"/>
      <c r="I9" s="64"/>
      <c r="J9" s="62"/>
      <c r="K9" s="63"/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25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25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25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0</v>
      </c>
      <c r="L14" s="61"/>
      <c r="M14" s="80">
        <f>COUNTA(I9:I13)</f>
        <v>0</v>
      </c>
    </row>
    <row r="15" spans="1:20" ht="15" customHeight="1" x14ac:dyDescent="0.25">
      <c r="A15" s="46"/>
      <c r="B15" s="46"/>
      <c r="I15" s="47"/>
      <c r="K15" s="47"/>
      <c r="M15" s="47"/>
      <c r="R15" s="48"/>
    </row>
    <row r="16" spans="1:20" ht="15" customHeight="1" x14ac:dyDescent="0.25">
      <c r="A16" s="46"/>
      <c r="B16" s="46"/>
      <c r="C16" s="60" t="s">
        <v>24</v>
      </c>
      <c r="D16" s="55"/>
      <c r="E16" s="55"/>
      <c r="F16" s="55"/>
      <c r="G16" s="56"/>
      <c r="I16" s="60" t="s">
        <v>20</v>
      </c>
      <c r="J16" s="55"/>
      <c r="K16" s="55"/>
      <c r="L16" s="55"/>
      <c r="M16" s="56"/>
      <c r="R16" s="48"/>
    </row>
    <row r="17" spans="1:13" ht="15" customHeight="1" x14ac:dyDescent="0.4">
      <c r="A17" s="46"/>
      <c r="B17" s="46"/>
      <c r="C17" s="49" t="s">
        <v>0</v>
      </c>
      <c r="D17" s="50"/>
      <c r="E17" s="51" t="s">
        <v>1</v>
      </c>
      <c r="F17" s="48"/>
      <c r="G17" s="86" t="s">
        <v>25</v>
      </c>
      <c r="H17" s="52"/>
      <c r="I17" s="49" t="s">
        <v>0</v>
      </c>
      <c r="J17" s="50"/>
      <c r="K17" s="51" t="s">
        <v>1</v>
      </c>
      <c r="L17" s="48"/>
      <c r="M17" s="86" t="s">
        <v>25</v>
      </c>
    </row>
    <row r="18" spans="1:13" ht="15" customHeight="1" x14ac:dyDescent="0.25">
      <c r="A18" s="46"/>
      <c r="B18" s="46"/>
      <c r="C18" s="103"/>
      <c r="D18" s="62"/>
      <c r="E18" s="63"/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25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25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25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25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25">
      <c r="A23" s="46"/>
      <c r="B23" s="46"/>
      <c r="C23" s="76" t="s">
        <v>7</v>
      </c>
      <c r="D23" s="61"/>
      <c r="E23" s="75">
        <f>SUM(E18:E22)</f>
        <v>0</v>
      </c>
      <c r="F23" s="61"/>
      <c r="G23" s="80">
        <f>COUNTA(C18:C22)</f>
        <v>0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25">
      <c r="A24" s="46"/>
      <c r="B24" s="46"/>
      <c r="H24" s="52"/>
      <c r="I24" s="47"/>
      <c r="K24" s="47"/>
      <c r="M24" s="47"/>
    </row>
    <row r="25" spans="1:13" ht="15" customHeight="1" x14ac:dyDescent="0.25">
      <c r="A25" s="46"/>
      <c r="B25" s="46"/>
      <c r="C25" s="60" t="s">
        <v>26</v>
      </c>
      <c r="D25" s="55"/>
      <c r="E25" s="55"/>
      <c r="F25" s="55"/>
      <c r="G25" s="56"/>
      <c r="H25" s="52"/>
      <c r="I25" s="60" t="s">
        <v>14</v>
      </c>
      <c r="J25" s="55"/>
      <c r="K25" s="55"/>
      <c r="L25" s="55"/>
      <c r="M25" s="56"/>
    </row>
    <row r="26" spans="1:13" ht="15" customHeight="1" x14ac:dyDescent="0.4">
      <c r="A26" s="46"/>
      <c r="B26" s="46"/>
      <c r="C26" s="49" t="s">
        <v>0</v>
      </c>
      <c r="D26" s="50"/>
      <c r="E26" s="51" t="s">
        <v>1</v>
      </c>
      <c r="F26" s="48"/>
      <c r="G26" s="86" t="s">
        <v>25</v>
      </c>
      <c r="H26" s="52"/>
      <c r="I26" s="49" t="s">
        <v>0</v>
      </c>
      <c r="J26" s="50"/>
      <c r="K26" s="51" t="s">
        <v>1</v>
      </c>
      <c r="L26" s="48"/>
      <c r="M26" s="86" t="s">
        <v>25</v>
      </c>
    </row>
    <row r="27" spans="1:13" ht="15" customHeight="1" x14ac:dyDescent="0.25">
      <c r="A27" s="46"/>
      <c r="B27" s="46"/>
      <c r="C27" s="102" t="s">
        <v>81</v>
      </c>
      <c r="D27" s="62"/>
      <c r="E27" s="63">
        <f>5000-750</f>
        <v>4250</v>
      </c>
      <c r="F27" s="48"/>
      <c r="G27" s="59"/>
      <c r="H27" s="52"/>
      <c r="I27" s="110"/>
      <c r="J27" s="62"/>
      <c r="K27" s="63"/>
      <c r="L27" s="48"/>
      <c r="M27" s="59"/>
    </row>
    <row r="28" spans="1:13" ht="15" customHeight="1" x14ac:dyDescent="0.25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25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0</v>
      </c>
      <c r="L29" s="61"/>
      <c r="M29" s="80">
        <f>COUNTA(I27:I28)</f>
        <v>0</v>
      </c>
    </row>
    <row r="30" spans="1:13" ht="15" customHeight="1" x14ac:dyDescent="0.25">
      <c r="A30" s="46"/>
      <c r="B30" s="46"/>
      <c r="H30" s="52"/>
      <c r="I30" s="47"/>
      <c r="K30" s="47"/>
      <c r="M30" s="47"/>
    </row>
    <row r="31" spans="1:13" ht="15" customHeight="1" x14ac:dyDescent="0.25">
      <c r="A31" s="46"/>
      <c r="B31" s="46"/>
      <c r="C31" s="60" t="s">
        <v>11</v>
      </c>
      <c r="D31" s="55"/>
      <c r="E31" s="55"/>
      <c r="F31" s="55"/>
      <c r="G31" s="56"/>
      <c r="H31" s="52"/>
      <c r="I31" s="60" t="s">
        <v>23</v>
      </c>
      <c r="J31" s="55"/>
      <c r="K31" s="55"/>
      <c r="L31" s="55"/>
      <c r="M31" s="56"/>
    </row>
    <row r="32" spans="1:13" ht="15" customHeight="1" x14ac:dyDescent="0.4">
      <c r="A32" s="46"/>
      <c r="B32" s="46"/>
      <c r="C32" s="49" t="s">
        <v>0</v>
      </c>
      <c r="D32" s="50"/>
      <c r="E32" s="51" t="s">
        <v>1</v>
      </c>
      <c r="F32" s="48"/>
      <c r="G32" s="86" t="s">
        <v>25</v>
      </c>
      <c r="H32" s="52"/>
      <c r="I32" s="49" t="s">
        <v>0</v>
      </c>
      <c r="J32" s="50"/>
      <c r="K32" s="51" t="s">
        <v>1</v>
      </c>
      <c r="L32" s="48"/>
      <c r="M32" s="86" t="s">
        <v>25</v>
      </c>
    </row>
    <row r="33" spans="1:13" ht="15" customHeight="1" x14ac:dyDescent="0.25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25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25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5">
      <c r="A36" s="53"/>
      <c r="B36" s="53"/>
      <c r="I36" s="47"/>
      <c r="K36" s="47"/>
      <c r="M36" s="47"/>
    </row>
    <row r="37" spans="1:13" ht="15" customHeight="1" x14ac:dyDescent="0.25">
      <c r="A37" s="53"/>
      <c r="B37" s="53"/>
      <c r="C37" s="60" t="s">
        <v>12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">
      <c r="A38" s="46"/>
      <c r="B38" s="46"/>
      <c r="C38" s="49" t="s">
        <v>0</v>
      </c>
      <c r="D38" s="50"/>
      <c r="E38" s="51" t="s">
        <v>1</v>
      </c>
      <c r="F38" s="48"/>
      <c r="G38" s="86" t="s">
        <v>25</v>
      </c>
      <c r="H38" s="52"/>
      <c r="I38" s="51"/>
      <c r="J38" s="50"/>
      <c r="K38" s="51"/>
      <c r="L38" s="46"/>
      <c r="M38" s="51"/>
    </row>
    <row r="39" spans="1:13" ht="15" customHeight="1" x14ac:dyDescent="0.25">
      <c r="A39" s="46"/>
      <c r="B39" s="46"/>
      <c r="C39" s="64" t="s">
        <v>68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25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25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5354.0569999999998</v>
      </c>
      <c r="L41" s="61"/>
      <c r="M41" s="80">
        <f>+G14+G23+G29+G35+G41+M14+M23+M29+M35</f>
        <v>2</v>
      </c>
    </row>
    <row r="42" spans="1:13" ht="15" customHeight="1" x14ac:dyDescent="0.25">
      <c r="A42" s="53"/>
      <c r="B42" s="53"/>
      <c r="H42" s="52"/>
      <c r="I42" s="47"/>
      <c r="K42" s="47"/>
      <c r="M42" s="47"/>
    </row>
    <row r="43" spans="1:13" ht="15" customHeight="1" x14ac:dyDescent="0.25">
      <c r="A43" s="53"/>
      <c r="B43" s="53"/>
      <c r="H43" s="52"/>
    </row>
    <row r="44" spans="1:13" ht="15" customHeight="1" x14ac:dyDescent="0.25">
      <c r="A44" s="53"/>
      <c r="B44" s="53"/>
      <c r="H44" s="52"/>
    </row>
    <row r="45" spans="1:13" ht="15" customHeight="1" x14ac:dyDescent="0.25">
      <c r="A45" s="53"/>
      <c r="B45" s="53"/>
      <c r="H45" s="52"/>
    </row>
    <row r="46" spans="1:13" ht="15" customHeight="1" x14ac:dyDescent="0.25">
      <c r="A46" s="53"/>
      <c r="B46" s="53"/>
      <c r="H46" s="52"/>
    </row>
    <row r="47" spans="1:13" ht="15" customHeight="1" x14ac:dyDescent="0.25">
      <c r="A47" s="53"/>
      <c r="B47" s="53"/>
      <c r="H47" s="52"/>
    </row>
    <row r="48" spans="1:13" ht="15" customHeight="1" x14ac:dyDescent="0.25">
      <c r="A48" s="53"/>
      <c r="B48" s="53"/>
      <c r="C48" s="57" t="str">
        <f ca="1">CELL("filename")</f>
        <v xml:space="preserve">C:\Users\Felienne\Enron\EnronSpreadsheets\[jeffrey_a_shankman__13968__Global Hot List 1026.xls]Hotlist - Identified </v>
      </c>
      <c r="E48" s="24"/>
      <c r="G48" s="24"/>
      <c r="H48" s="52"/>
    </row>
    <row r="49" spans="1:16" ht="15" customHeight="1" x14ac:dyDescent="0.25">
      <c r="A49" s="53"/>
      <c r="B49" s="53"/>
      <c r="C49" s="57">
        <f ca="1">NOW()</f>
        <v>41886.605537152776</v>
      </c>
      <c r="E49" s="24"/>
      <c r="G49" s="24"/>
      <c r="N49" s="47"/>
    </row>
    <row r="50" spans="1:16" ht="15" customHeight="1" x14ac:dyDescent="0.25">
      <c r="A50" s="53"/>
      <c r="B50" s="53"/>
      <c r="E50" s="24"/>
      <c r="G50" s="24"/>
    </row>
    <row r="51" spans="1:16" ht="15" customHeight="1" x14ac:dyDescent="0.25">
      <c r="A51" s="53"/>
      <c r="B51" s="53"/>
      <c r="E51" s="24"/>
      <c r="G51" s="24"/>
    </row>
    <row r="52" spans="1:16" ht="15" customHeight="1" x14ac:dyDescent="0.25">
      <c r="A52" s="53"/>
      <c r="B52" s="53"/>
      <c r="E52" s="24"/>
      <c r="G52" s="24"/>
      <c r="N52" s="54"/>
    </row>
    <row r="53" spans="1:16" ht="15" customHeight="1" x14ac:dyDescent="0.25">
      <c r="A53" s="53"/>
      <c r="B53" s="53"/>
      <c r="E53" s="24"/>
      <c r="G53" s="24"/>
      <c r="N53" s="47"/>
    </row>
    <row r="54" spans="1:16" ht="15" customHeight="1" x14ac:dyDescent="0.25">
      <c r="A54" s="53"/>
      <c r="B54" s="53"/>
      <c r="N54" s="47"/>
    </row>
    <row r="55" spans="1:16" ht="15" customHeight="1" x14ac:dyDescent="0.25">
      <c r="A55" s="53"/>
      <c r="B55" s="53"/>
      <c r="N55" s="47"/>
    </row>
    <row r="56" spans="1:16" ht="15" customHeight="1" x14ac:dyDescent="0.25">
      <c r="A56" s="53"/>
      <c r="B56" s="53"/>
      <c r="P56" s="81"/>
    </row>
    <row r="57" spans="1:16" ht="15" customHeight="1" x14ac:dyDescent="0.25">
      <c r="A57" s="53"/>
      <c r="B57" s="53"/>
    </row>
    <row r="58" spans="1:16" ht="15" customHeight="1" x14ac:dyDescent="0.25">
      <c r="A58" s="53"/>
      <c r="B58" s="53"/>
    </row>
    <row r="59" spans="1:16" ht="15" customHeight="1" x14ac:dyDescent="0.25">
      <c r="A59" s="53"/>
      <c r="B59" s="53"/>
    </row>
    <row r="60" spans="1:16" ht="15" customHeight="1" x14ac:dyDescent="0.25">
      <c r="A60" s="46"/>
      <c r="B60" s="46"/>
    </row>
    <row r="61" spans="1:16" ht="15" customHeight="1" x14ac:dyDescent="0.25">
      <c r="A61" s="53"/>
      <c r="B61" s="53"/>
      <c r="N61" s="47"/>
    </row>
    <row r="62" spans="1:16" ht="15" customHeight="1" x14ac:dyDescent="0.25">
      <c r="A62" s="53"/>
      <c r="B62" s="53"/>
      <c r="H62" s="47"/>
    </row>
    <row r="63" spans="1:16" ht="15" customHeight="1" x14ac:dyDescent="0.25">
      <c r="A63" s="53"/>
      <c r="B63" s="53"/>
      <c r="H63" s="47"/>
    </row>
    <row r="64" spans="1:16" ht="15" customHeight="1" x14ac:dyDescent="0.25">
      <c r="A64" s="53"/>
      <c r="B64" s="53"/>
      <c r="H64" s="47"/>
      <c r="N64" s="54"/>
    </row>
    <row r="65" spans="1:14" ht="15" customHeight="1" x14ac:dyDescent="0.25">
      <c r="A65" s="53"/>
      <c r="B65" s="53"/>
      <c r="N65" s="54"/>
    </row>
    <row r="66" spans="1:14" ht="15" customHeight="1" x14ac:dyDescent="0.25">
      <c r="A66" s="53"/>
      <c r="B66" s="53"/>
    </row>
    <row r="67" spans="1:14" ht="15" customHeight="1" x14ac:dyDescent="0.25">
      <c r="A67" s="53"/>
      <c r="B67" s="53"/>
    </row>
    <row r="68" spans="1:14" ht="15" customHeight="1" x14ac:dyDescent="0.25">
      <c r="A68" s="53"/>
      <c r="B68" s="53"/>
    </row>
    <row r="69" spans="1:14" ht="15" customHeight="1" x14ac:dyDescent="0.25">
      <c r="A69" s="46"/>
      <c r="B69" s="46"/>
    </row>
    <row r="70" spans="1:14" ht="15" customHeight="1" x14ac:dyDescent="0.25">
      <c r="A70" s="46"/>
      <c r="B70" s="46"/>
    </row>
    <row r="71" spans="1:14" ht="15" customHeight="1" x14ac:dyDescent="0.25">
      <c r="A71" s="46"/>
      <c r="B71" s="46"/>
    </row>
    <row r="72" spans="1:14" ht="15" customHeight="1" x14ac:dyDescent="0.25">
      <c r="A72" s="46"/>
      <c r="B72" s="46"/>
    </row>
    <row r="73" spans="1:14" ht="15" customHeight="1" x14ac:dyDescent="0.25">
      <c r="A73" s="46"/>
      <c r="B73" s="46"/>
    </row>
    <row r="74" spans="1:14" ht="15" customHeight="1" x14ac:dyDescent="0.25">
      <c r="A74" s="53"/>
      <c r="B74" s="53"/>
    </row>
    <row r="75" spans="1:14" ht="15" customHeight="1" x14ac:dyDescent="0.25">
      <c r="A75" s="53"/>
      <c r="B75" s="53"/>
    </row>
    <row r="76" spans="1:14" ht="15" customHeight="1" x14ac:dyDescent="0.25">
      <c r="A76" s="53"/>
      <c r="B76" s="53"/>
    </row>
    <row r="77" spans="1:14" ht="15" customHeight="1" x14ac:dyDescent="0.25">
      <c r="A77" s="53"/>
      <c r="B77" s="53"/>
    </row>
    <row r="78" spans="1:14" ht="15" customHeight="1" x14ac:dyDescent="0.25">
      <c r="A78" s="53"/>
      <c r="B78" s="53"/>
    </row>
    <row r="79" spans="1:14" ht="15" customHeight="1" x14ac:dyDescent="0.25">
      <c r="A79" s="46"/>
      <c r="B79" s="46"/>
    </row>
    <row r="80" spans="1:14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  <c r="N89" s="58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3"/>
      <c r="B102" s="53"/>
    </row>
    <row r="103" spans="1:2" ht="15" customHeight="1" x14ac:dyDescent="0.25">
      <c r="A103" s="53"/>
      <c r="B103" s="53"/>
    </row>
    <row r="104" spans="1:2" ht="15" customHeight="1" x14ac:dyDescent="0.25">
      <c r="A104" s="53"/>
      <c r="B104" s="53"/>
    </row>
    <row r="105" spans="1:2" ht="15" customHeight="1" x14ac:dyDescent="0.25">
      <c r="A105" s="53"/>
      <c r="B105" s="53"/>
    </row>
    <row r="106" spans="1:2" ht="15" customHeight="1" x14ac:dyDescent="0.25">
      <c r="A106" s="58"/>
      <c r="B106" s="58"/>
    </row>
    <row r="107" spans="1:2" ht="15" customHeight="1" x14ac:dyDescent="0.25">
      <c r="A107" s="58"/>
      <c r="B107" s="58"/>
    </row>
    <row r="108" spans="1:2" x14ac:dyDescent="0.25">
      <c r="A108" s="58"/>
      <c r="B108" s="58"/>
    </row>
    <row r="109" spans="1:2" x14ac:dyDescent="0.25">
      <c r="A109" s="58"/>
      <c r="B109" s="58"/>
    </row>
    <row r="110" spans="1:2" x14ac:dyDescent="0.25">
      <c r="A110" s="58"/>
      <c r="B110" s="58"/>
    </row>
    <row r="111" spans="1:2" x14ac:dyDescent="0.25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2001-10-26T19:18:40Z</cp:lastPrinted>
  <dcterms:created xsi:type="dcterms:W3CDTF">1999-10-18T12:36:30Z</dcterms:created>
  <dcterms:modified xsi:type="dcterms:W3CDTF">2014-09-04T12:31:58Z</dcterms:modified>
</cp:coreProperties>
</file>