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80" yWindow="1140" windowWidth="12780" windowHeight="76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Sheet1!$A$64:$V$153</definedName>
  </definedNames>
  <calcPr calcId="152511"/>
</workbook>
</file>

<file path=xl/calcChain.xml><?xml version="1.0" encoding="utf-8"?>
<calcChain xmlns="http://schemas.openxmlformats.org/spreadsheetml/2006/main">
  <c r="S4" i="1" l="1"/>
  <c r="T4" i="1"/>
  <c r="V4" i="1" s="1"/>
  <c r="U4" i="1"/>
  <c r="S5" i="1"/>
  <c r="T5" i="1"/>
  <c r="V5" i="1" s="1"/>
  <c r="U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R42" i="1"/>
  <c r="S42" i="1"/>
  <c r="V42" i="1" s="1"/>
  <c r="T42" i="1"/>
  <c r="U42" i="1"/>
  <c r="S43" i="1"/>
  <c r="V43" i="1" s="1"/>
  <c r="T43" i="1"/>
  <c r="U43" i="1"/>
  <c r="S44" i="1"/>
  <c r="T44" i="1"/>
  <c r="U44" i="1"/>
  <c r="V44" i="1"/>
  <c r="S45" i="1"/>
  <c r="T45" i="1"/>
  <c r="U45" i="1"/>
  <c r="V45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D63" i="1"/>
  <c r="S63" i="1" s="1"/>
  <c r="E63" i="1"/>
  <c r="H63" i="1"/>
  <c r="I63" i="1"/>
  <c r="T63" i="1" s="1"/>
  <c r="X83" i="1" s="1"/>
  <c r="L63" i="1"/>
  <c r="M63" i="1"/>
  <c r="P63" i="1"/>
  <c r="Q63" i="1"/>
  <c r="R63" i="1"/>
  <c r="AA83" i="1" s="1"/>
  <c r="U63" i="1"/>
  <c r="S64" i="1"/>
  <c r="T64" i="1"/>
  <c r="U64" i="1"/>
  <c r="V64" i="1"/>
  <c r="S65" i="1"/>
  <c r="V65" i="1" s="1"/>
  <c r="T65" i="1"/>
  <c r="U65" i="1"/>
  <c r="S66" i="1"/>
  <c r="T66" i="1"/>
  <c r="U66" i="1"/>
  <c r="V66" i="1"/>
  <c r="S67" i="1"/>
  <c r="V67" i="1" s="1"/>
  <c r="T67" i="1"/>
  <c r="U67" i="1"/>
  <c r="S68" i="1"/>
  <c r="T68" i="1"/>
  <c r="U68" i="1"/>
  <c r="V68" i="1"/>
  <c r="S69" i="1"/>
  <c r="V69" i="1" s="1"/>
  <c r="T69" i="1"/>
  <c r="U69" i="1"/>
  <c r="S70" i="1"/>
  <c r="T70" i="1"/>
  <c r="U70" i="1"/>
  <c r="V70" i="1"/>
  <c r="S71" i="1"/>
  <c r="V71" i="1" s="1"/>
  <c r="T71" i="1"/>
  <c r="U71" i="1"/>
  <c r="S72" i="1"/>
  <c r="T72" i="1"/>
  <c r="U72" i="1"/>
  <c r="V72" i="1"/>
  <c r="S73" i="1"/>
  <c r="V73" i="1" s="1"/>
  <c r="T73" i="1"/>
  <c r="U73" i="1"/>
  <c r="S74" i="1"/>
  <c r="T74" i="1"/>
  <c r="U74" i="1"/>
  <c r="V74" i="1"/>
  <c r="J75" i="1"/>
  <c r="R75" i="1" s="1"/>
  <c r="S75" i="1"/>
  <c r="V75" i="1" s="1"/>
  <c r="T75" i="1"/>
  <c r="U75" i="1"/>
  <c r="S76" i="1"/>
  <c r="V76" i="1" s="1"/>
  <c r="T76" i="1"/>
  <c r="U76" i="1"/>
  <c r="S77" i="1"/>
  <c r="V77" i="1" s="1"/>
  <c r="T77" i="1"/>
  <c r="U77" i="1"/>
  <c r="S78" i="1"/>
  <c r="W79" i="1" s="1"/>
  <c r="T78" i="1"/>
  <c r="X78" i="1" s="1"/>
  <c r="U78" i="1"/>
  <c r="Y78" i="1" s="1"/>
  <c r="AA78" i="1"/>
  <c r="S79" i="1"/>
  <c r="V79" i="1" s="1"/>
  <c r="T79" i="1"/>
  <c r="U79" i="1"/>
  <c r="AA79" i="1"/>
  <c r="S80" i="1"/>
  <c r="V80" i="1" s="1"/>
  <c r="T80" i="1"/>
  <c r="U80" i="1"/>
  <c r="AA80" i="1"/>
  <c r="S81" i="1"/>
  <c r="T81" i="1"/>
  <c r="V81" i="1" s="1"/>
  <c r="U81" i="1"/>
  <c r="Y83" i="1" s="1"/>
  <c r="W81" i="1"/>
  <c r="X81" i="1"/>
  <c r="Y81" i="1"/>
  <c r="AA81" i="1"/>
  <c r="S82" i="1"/>
  <c r="V82" i="1" s="1"/>
  <c r="T82" i="1"/>
  <c r="U82" i="1"/>
  <c r="W82" i="1"/>
  <c r="X82" i="1"/>
  <c r="Y82" i="1"/>
  <c r="S83" i="1"/>
  <c r="T83" i="1"/>
  <c r="U83" i="1"/>
  <c r="V83" i="1"/>
  <c r="S84" i="1"/>
  <c r="T84" i="1"/>
  <c r="X86" i="1" s="1"/>
  <c r="U84" i="1"/>
  <c r="Y85" i="1" s="1"/>
  <c r="W84" i="1"/>
  <c r="AA84" i="1"/>
  <c r="S85" i="1"/>
  <c r="T85" i="1"/>
  <c r="U85" i="1"/>
  <c r="V85" i="1"/>
  <c r="W85" i="1"/>
  <c r="X85" i="1"/>
  <c r="AA85" i="1"/>
  <c r="S86" i="1"/>
  <c r="V86" i="1" s="1"/>
  <c r="T86" i="1"/>
  <c r="U86" i="1"/>
  <c r="S87" i="1"/>
  <c r="W87" i="1" s="1"/>
  <c r="T87" i="1"/>
  <c r="X87" i="1" s="1"/>
  <c r="U87" i="1"/>
  <c r="Y87" i="1"/>
  <c r="AA87" i="1"/>
  <c r="S88" i="1"/>
  <c r="V88" i="1" s="1"/>
  <c r="Z88" i="1" s="1"/>
  <c r="T88" i="1"/>
  <c r="U88" i="1"/>
  <c r="AA88" i="1"/>
  <c r="S89" i="1"/>
  <c r="V89" i="1" s="1"/>
  <c r="T89" i="1"/>
  <c r="U89" i="1"/>
  <c r="S90" i="1"/>
  <c r="W91" i="1" s="1"/>
  <c r="T90" i="1"/>
  <c r="X90" i="1" s="1"/>
  <c r="U90" i="1"/>
  <c r="Y90" i="1" s="1"/>
  <c r="AA90" i="1"/>
  <c r="S91" i="1"/>
  <c r="V91" i="1" s="1"/>
  <c r="Z91" i="1" s="1"/>
  <c r="T91" i="1"/>
  <c r="U91" i="1"/>
  <c r="AA91" i="1"/>
  <c r="S92" i="1"/>
  <c r="V92" i="1" s="1"/>
  <c r="T92" i="1"/>
  <c r="U92" i="1"/>
  <c r="AA92" i="1"/>
  <c r="S93" i="1"/>
  <c r="T93" i="1"/>
  <c r="V93" i="1" s="1"/>
  <c r="U93" i="1"/>
  <c r="S94" i="1"/>
  <c r="T94" i="1"/>
  <c r="U94" i="1"/>
  <c r="V94" i="1"/>
  <c r="S95" i="1"/>
  <c r="T95" i="1"/>
  <c r="V95" i="1" s="1"/>
  <c r="U95" i="1"/>
  <c r="S96" i="1"/>
  <c r="T96" i="1"/>
  <c r="U96" i="1"/>
  <c r="V96" i="1"/>
  <c r="S97" i="1"/>
  <c r="T97" i="1"/>
  <c r="V97" i="1" s="1"/>
  <c r="U97" i="1"/>
  <c r="S98" i="1"/>
  <c r="T98" i="1"/>
  <c r="U98" i="1"/>
  <c r="V98" i="1"/>
  <c r="S99" i="1"/>
  <c r="V99" i="1" s="1"/>
  <c r="T99" i="1"/>
  <c r="U99" i="1"/>
  <c r="S100" i="1"/>
  <c r="T100" i="1"/>
  <c r="U100" i="1"/>
  <c r="V100" i="1"/>
  <c r="S101" i="1"/>
  <c r="V101" i="1" s="1"/>
  <c r="T101" i="1"/>
  <c r="U101" i="1"/>
  <c r="S102" i="1"/>
  <c r="T102" i="1"/>
  <c r="U102" i="1"/>
  <c r="V102" i="1"/>
  <c r="S103" i="1"/>
  <c r="V103" i="1" s="1"/>
  <c r="T103" i="1"/>
  <c r="U103" i="1"/>
  <c r="S104" i="1"/>
  <c r="T104" i="1"/>
  <c r="U104" i="1"/>
  <c r="V104" i="1"/>
  <c r="S105" i="1"/>
  <c r="V105" i="1" s="1"/>
  <c r="T105" i="1"/>
  <c r="U105" i="1"/>
  <c r="S106" i="1"/>
  <c r="T106" i="1"/>
  <c r="U106" i="1"/>
  <c r="V106" i="1"/>
  <c r="S107" i="1"/>
  <c r="V107" i="1" s="1"/>
  <c r="T107" i="1"/>
  <c r="U107" i="1"/>
  <c r="S108" i="1"/>
  <c r="T108" i="1"/>
  <c r="U108" i="1"/>
  <c r="V108" i="1"/>
  <c r="S109" i="1"/>
  <c r="V109" i="1" s="1"/>
  <c r="T109" i="1"/>
  <c r="U109" i="1"/>
  <c r="S110" i="1"/>
  <c r="T110" i="1"/>
  <c r="U110" i="1"/>
  <c r="V110" i="1"/>
  <c r="S111" i="1"/>
  <c r="V111" i="1" s="1"/>
  <c r="T111" i="1"/>
  <c r="U111" i="1"/>
  <c r="S112" i="1"/>
  <c r="T112" i="1"/>
  <c r="U112" i="1"/>
  <c r="V112" i="1"/>
  <c r="S113" i="1"/>
  <c r="V113" i="1" s="1"/>
  <c r="T113" i="1"/>
  <c r="U113" i="1"/>
  <c r="S114" i="1"/>
  <c r="T114" i="1"/>
  <c r="U114" i="1"/>
  <c r="V114" i="1"/>
  <c r="S115" i="1"/>
  <c r="V115" i="1" s="1"/>
  <c r="T115" i="1"/>
  <c r="U115" i="1"/>
  <c r="S116" i="1"/>
  <c r="T116" i="1"/>
  <c r="U116" i="1"/>
  <c r="V116" i="1"/>
  <c r="D117" i="1"/>
  <c r="E117" i="1"/>
  <c r="H117" i="1"/>
  <c r="I117" i="1"/>
  <c r="L117" i="1"/>
  <c r="U117" i="1" s="1"/>
  <c r="M117" i="1"/>
  <c r="P117" i="1"/>
  <c r="Q117" i="1"/>
  <c r="R117" i="1"/>
  <c r="S117" i="1"/>
  <c r="T117" i="1"/>
  <c r="S118" i="1"/>
  <c r="V118" i="1" s="1"/>
  <c r="T118" i="1"/>
  <c r="U118" i="1"/>
  <c r="S119" i="1"/>
  <c r="V119" i="1" s="1"/>
  <c r="T119" i="1"/>
  <c r="U119" i="1"/>
  <c r="D120" i="1"/>
  <c r="E120" i="1"/>
  <c r="H120" i="1"/>
  <c r="I120" i="1"/>
  <c r="L120" i="1"/>
  <c r="U120" i="1" s="1"/>
  <c r="M120" i="1"/>
  <c r="P120" i="1"/>
  <c r="Q120" i="1"/>
  <c r="R120" i="1"/>
  <c r="S120" i="1"/>
  <c r="T120" i="1"/>
  <c r="S121" i="1"/>
  <c r="T121" i="1"/>
  <c r="U121" i="1"/>
  <c r="V121" i="1"/>
  <c r="S122" i="1"/>
  <c r="V122" i="1" s="1"/>
  <c r="T122" i="1"/>
  <c r="U122" i="1"/>
  <c r="S123" i="1"/>
  <c r="T123" i="1"/>
  <c r="U123" i="1"/>
  <c r="V123" i="1"/>
  <c r="S124" i="1"/>
  <c r="V124" i="1" s="1"/>
  <c r="T124" i="1"/>
  <c r="U124" i="1"/>
  <c r="S125" i="1"/>
  <c r="T125" i="1"/>
  <c r="U125" i="1"/>
  <c r="V125" i="1"/>
  <c r="S126" i="1"/>
  <c r="V126" i="1" s="1"/>
  <c r="T126" i="1"/>
  <c r="U126" i="1"/>
  <c r="S127" i="1"/>
  <c r="T127" i="1"/>
  <c r="U127" i="1"/>
  <c r="V127" i="1"/>
  <c r="S128" i="1"/>
  <c r="V128" i="1" s="1"/>
  <c r="T128" i="1"/>
  <c r="U128" i="1"/>
  <c r="S129" i="1"/>
  <c r="T129" i="1"/>
  <c r="U129" i="1"/>
  <c r="V129" i="1"/>
  <c r="S130" i="1"/>
  <c r="V130" i="1" s="1"/>
  <c r="T130" i="1"/>
  <c r="U130" i="1"/>
  <c r="S131" i="1"/>
  <c r="T131" i="1"/>
  <c r="U131" i="1"/>
  <c r="V131" i="1"/>
  <c r="X131" i="1"/>
  <c r="Y131" i="1"/>
  <c r="S132" i="1"/>
  <c r="T132" i="1"/>
  <c r="V132" i="1" s="1"/>
  <c r="U132" i="1"/>
  <c r="S133" i="1"/>
  <c r="T133" i="1"/>
  <c r="U133" i="1"/>
  <c r="V133" i="1"/>
  <c r="D134" i="1"/>
  <c r="E134" i="1"/>
  <c r="S134" i="1" s="1"/>
  <c r="V134" i="1" s="1"/>
  <c r="H134" i="1"/>
  <c r="I134" i="1"/>
  <c r="L134" i="1"/>
  <c r="P134" i="1"/>
  <c r="Q134" i="1"/>
  <c r="R134" i="1"/>
  <c r="W136" i="1" s="1"/>
  <c r="T134" i="1"/>
  <c r="U134" i="1"/>
  <c r="S135" i="1"/>
  <c r="T135" i="1"/>
  <c r="U135" i="1"/>
  <c r="V135" i="1"/>
  <c r="X135" i="1"/>
  <c r="S136" i="1"/>
  <c r="V136" i="1" s="1"/>
  <c r="T136" i="1"/>
  <c r="U136" i="1"/>
  <c r="S137" i="1"/>
  <c r="V137" i="1" s="1"/>
  <c r="T137" i="1"/>
  <c r="U137" i="1"/>
  <c r="S138" i="1"/>
  <c r="T138" i="1"/>
  <c r="U138" i="1"/>
  <c r="V138" i="1"/>
  <c r="S139" i="1"/>
  <c r="V139" i="1" s="1"/>
  <c r="T139" i="1"/>
  <c r="U139" i="1"/>
  <c r="S140" i="1"/>
  <c r="T140" i="1"/>
  <c r="U140" i="1"/>
  <c r="V140" i="1"/>
  <c r="S141" i="1"/>
  <c r="V141" i="1" s="1"/>
  <c r="T141" i="1"/>
  <c r="U141" i="1"/>
  <c r="S142" i="1"/>
  <c r="T142" i="1"/>
  <c r="U142" i="1"/>
  <c r="V142" i="1"/>
  <c r="W142" i="1"/>
  <c r="D143" i="1"/>
  <c r="S143" i="1" s="1"/>
  <c r="V143" i="1" s="1"/>
  <c r="E143" i="1"/>
  <c r="H143" i="1"/>
  <c r="I143" i="1"/>
  <c r="L143" i="1"/>
  <c r="M143" i="1"/>
  <c r="P143" i="1"/>
  <c r="Q143" i="1"/>
  <c r="R143" i="1"/>
  <c r="T143" i="1"/>
  <c r="U143" i="1"/>
  <c r="S144" i="1"/>
  <c r="T144" i="1"/>
  <c r="U144" i="1"/>
  <c r="V144" i="1"/>
  <c r="S145" i="1"/>
  <c r="T145" i="1"/>
  <c r="V145" i="1" s="1"/>
  <c r="U145" i="1"/>
  <c r="S146" i="1"/>
  <c r="T146" i="1"/>
  <c r="U146" i="1"/>
  <c r="V146" i="1"/>
  <c r="S147" i="1"/>
  <c r="T147" i="1"/>
  <c r="V147" i="1" s="1"/>
  <c r="U147" i="1"/>
  <c r="S148" i="1"/>
  <c r="T148" i="1"/>
  <c r="U148" i="1"/>
  <c r="V148" i="1"/>
  <c r="S149" i="1"/>
  <c r="T149" i="1"/>
  <c r="V149" i="1" s="1"/>
  <c r="U149" i="1"/>
  <c r="S150" i="1"/>
  <c r="T150" i="1"/>
  <c r="U150" i="1"/>
  <c r="V150" i="1"/>
  <c r="S151" i="1"/>
  <c r="T151" i="1"/>
  <c r="V151" i="1" s="1"/>
  <c r="U151" i="1"/>
  <c r="S152" i="1"/>
  <c r="T152" i="1"/>
  <c r="U152" i="1"/>
  <c r="V152" i="1"/>
  <c r="S153" i="1"/>
  <c r="T153" i="1"/>
  <c r="V153" i="1" s="1"/>
  <c r="U153" i="1"/>
  <c r="S154" i="1"/>
  <c r="T154" i="1"/>
  <c r="U154" i="1"/>
  <c r="V154" i="1"/>
  <c r="S155" i="1"/>
  <c r="T155" i="1"/>
  <c r="V155" i="1" s="1"/>
  <c r="U155" i="1"/>
  <c r="S156" i="1"/>
  <c r="T156" i="1"/>
  <c r="U156" i="1"/>
  <c r="V156" i="1"/>
  <c r="S157" i="1"/>
  <c r="T157" i="1"/>
  <c r="V157" i="1" s="1"/>
  <c r="U157" i="1"/>
  <c r="S158" i="1"/>
  <c r="T158" i="1"/>
  <c r="U158" i="1"/>
  <c r="V158" i="1"/>
  <c r="S159" i="1"/>
  <c r="T159" i="1"/>
  <c r="V159" i="1" s="1"/>
  <c r="U159" i="1"/>
  <c r="S160" i="1"/>
  <c r="T160" i="1"/>
  <c r="U160" i="1"/>
  <c r="V160" i="1"/>
  <c r="S161" i="1"/>
  <c r="T161" i="1"/>
  <c r="V161" i="1" s="1"/>
  <c r="U161" i="1"/>
  <c r="S162" i="1"/>
  <c r="T162" i="1"/>
  <c r="U162" i="1"/>
  <c r="V162" i="1"/>
  <c r="Z81" i="1" l="1"/>
  <c r="Z82" i="1"/>
  <c r="V120" i="1"/>
  <c r="V117" i="1"/>
  <c r="V63" i="1"/>
  <c r="Z83" i="1" s="1"/>
  <c r="W86" i="1"/>
  <c r="W83" i="1"/>
  <c r="V84" i="1"/>
  <c r="Y92" i="1"/>
  <c r="Y88" i="1"/>
  <c r="W90" i="1"/>
  <c r="V87" i="1"/>
  <c r="Z87" i="1" s="1"/>
  <c r="Y84" i="1"/>
  <c r="AA82" i="1"/>
  <c r="AB88" i="1" s="1"/>
  <c r="W78" i="1"/>
  <c r="V90" i="1"/>
  <c r="X84" i="1"/>
  <c r="V78" i="1"/>
  <c r="AA86" i="1"/>
  <c r="Y80" i="1"/>
  <c r="X92" i="1"/>
  <c r="Y91" i="1"/>
  <c r="X88" i="1"/>
  <c r="X80" i="1"/>
  <c r="Y79" i="1"/>
  <c r="W92" i="1"/>
  <c r="X91" i="1"/>
  <c r="W88" i="1"/>
  <c r="Y86" i="1"/>
  <c r="W80" i="1"/>
  <c r="X79" i="1"/>
  <c r="Z79" i="1" l="1"/>
  <c r="Z78" i="1"/>
  <c r="Z80" i="1"/>
  <c r="Z84" i="1"/>
  <c r="Z85" i="1"/>
  <c r="Z86" i="1"/>
  <c r="Z90" i="1"/>
  <c r="Z92" i="1"/>
</calcChain>
</file>

<file path=xl/sharedStrings.xml><?xml version="1.0" encoding="utf-8"?>
<sst xmlns="http://schemas.openxmlformats.org/spreadsheetml/2006/main" count="48" uniqueCount="33">
  <si>
    <t>AGA</t>
  </si>
  <si>
    <t>Max</t>
  </si>
  <si>
    <t>Min</t>
  </si>
  <si>
    <t>Production</t>
  </si>
  <si>
    <t>East</t>
  </si>
  <si>
    <t>West</t>
  </si>
  <si>
    <t>Total</t>
  </si>
  <si>
    <t>DATE</t>
  </si>
  <si>
    <t>Mean Temperatures</t>
  </si>
  <si>
    <t>Prod</t>
  </si>
  <si>
    <t>BEGINNING</t>
  </si>
  <si>
    <t>ENDING</t>
  </si>
  <si>
    <t>YEAR</t>
  </si>
  <si>
    <t>(a)</t>
  </si>
  <si>
    <t>(b)</t>
  </si>
  <si>
    <t>(a)  Includes 4 BCF of cushion Gas Withdrawn that was not included in the official AGA Number.</t>
  </si>
  <si>
    <t>(b)  Includes 3 BCF of cushion Gas Withdrawn that was not included in the official AGA Number.</t>
  </si>
  <si>
    <t>©</t>
  </si>
  <si>
    <t>©  Includes 1 BCF of cushion gas withdrawn that was not included in the official AGA numbers</t>
  </si>
  <si>
    <t>(d)</t>
  </si>
  <si>
    <t>(d)  Includes 2 BCF of cushion Gas Withdrawn that was not included in the official AGA Number.</t>
  </si>
  <si>
    <t>(e)</t>
  </si>
  <si>
    <t>(e)  Includes 5 BCF of cushion Gas Withdrawn that was not included in the official AGA Number.</t>
  </si>
  <si>
    <t>(f)</t>
  </si>
  <si>
    <t>(f)  Includes 3 BCF of cushion Gas Withdrawn that was not included in the official AGA Number.</t>
  </si>
  <si>
    <t>(G)</t>
  </si>
  <si>
    <t>"(g)  The West injection does not include 14 BCF reclassification from Cushion Gas To Working in California.</t>
  </si>
  <si>
    <t>(h)</t>
  </si>
  <si>
    <t>(h)  Includes an adjustment to this week on the next weeks report increasing the previous weeks injection by 47 BCF</t>
  </si>
  <si>
    <t>2001</t>
  </si>
  <si>
    <t>2000</t>
  </si>
  <si>
    <t>(I)</t>
  </si>
  <si>
    <t>(I)  There was a correction of the October 5, 2001 West Stg volume the week of October, 12, 2001.  To reflect this the Oct 5, volumes for the West  have been increased by 6 and the oct 12 volumes decreased by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</si>
</sst>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.0_);[Red]\(#,##0.0\)"/>
    <numFmt numFmtId="168" formatCode="0.0"/>
    <numFmt numFmtId="169" formatCode="0_);[Red]\(0\)"/>
    <numFmt numFmtId="171" formatCode="m/d"/>
  </numFmts>
  <fonts count="3" x14ac:knownFonts="1">
    <font>
      <sz val="10"/>
      <name val="Arial"/>
    </font>
    <font>
      <b/>
      <sz val="9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38" fontId="1" fillId="2" borderId="2" xfId="0" applyNumberFormat="1" applyFont="1" applyFill="1" applyBorder="1" applyAlignment="1">
      <alignment horizontal="center"/>
    </xf>
    <xf numFmtId="0" fontId="1" fillId="2" borderId="0" xfId="0" quotePrefix="1" applyFont="1" applyFill="1" applyAlignment="1">
      <alignment horizontal="left"/>
    </xf>
    <xf numFmtId="168" fontId="1" fillId="2" borderId="0" xfId="0" applyNumberFormat="1" applyFont="1" applyFill="1" applyBorder="1" applyAlignment="1">
      <alignment horizontal="center"/>
    </xf>
    <xf numFmtId="171" fontId="1" fillId="2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8" fontId="1" fillId="3" borderId="0" xfId="0" applyNumberFormat="1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/>
    <xf numFmtId="0" fontId="1" fillId="3" borderId="0" xfId="0" applyFont="1" applyFill="1"/>
    <xf numFmtId="38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/>
    <xf numFmtId="16" fontId="1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71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8" fontId="1" fillId="4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0" fontId="1" fillId="4" borderId="0" xfId="0" applyFont="1" applyFill="1"/>
    <xf numFmtId="38" fontId="2" fillId="4" borderId="0" xfId="0" applyNumberFormat="1" applyFont="1" applyFill="1" applyBorder="1" applyAlignment="1">
      <alignment horizontal="center"/>
    </xf>
    <xf numFmtId="17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171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" fillId="5" borderId="0" xfId="0" applyFont="1" applyFill="1"/>
    <xf numFmtId="38" fontId="1" fillId="5" borderId="0" xfId="0" applyNumberFormat="1" applyFont="1" applyFill="1"/>
    <xf numFmtId="16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8" fontId="1" fillId="5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38" fontId="1" fillId="5" borderId="0" xfId="0" quotePrefix="1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0" fontId="1" fillId="6" borderId="0" xfId="0" applyFont="1" applyFill="1"/>
    <xf numFmtId="38" fontId="2" fillId="4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  <xf numFmtId="38" fontId="1" fillId="3" borderId="0" xfId="0" applyNumberFormat="1" applyFont="1" applyFill="1"/>
    <xf numFmtId="165" fontId="1" fillId="5" borderId="0" xfId="0" applyNumberFormat="1" applyFont="1" applyFill="1"/>
    <xf numFmtId="171" fontId="1" fillId="6" borderId="0" xfId="0" applyNumberFormat="1" applyFont="1" applyFill="1" applyBorder="1" applyAlignment="1">
      <alignment horizontal="center"/>
    </xf>
    <xf numFmtId="171" fontId="1" fillId="5" borderId="0" xfId="0" applyNumberFormat="1" applyFont="1" applyFill="1" applyBorder="1" applyAlignment="1">
      <alignment horizontal="center"/>
    </xf>
    <xf numFmtId="0" fontId="1" fillId="5" borderId="0" xfId="0" quotePrefix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71" fontId="1" fillId="5" borderId="0" xfId="0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38" fontId="1" fillId="4" borderId="0" xfId="0" applyNumberFormat="1" applyFont="1" applyFill="1"/>
    <xf numFmtId="0" fontId="1" fillId="6" borderId="0" xfId="0" quotePrefix="1" applyFont="1" applyFill="1" applyBorder="1" applyAlignment="1">
      <alignment horizontal="center"/>
    </xf>
    <xf numFmtId="38" fontId="1" fillId="5" borderId="0" xfId="0" quotePrefix="1" applyNumberFormat="1" applyFont="1" applyFill="1" applyAlignment="1">
      <alignment horizontal="center"/>
    </xf>
    <xf numFmtId="171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0" fontId="1" fillId="7" borderId="0" xfId="0" applyFont="1" applyFill="1"/>
    <xf numFmtId="168" fontId="1" fillId="7" borderId="0" xfId="0" applyNumberFormat="1" applyFont="1" applyFill="1" applyBorder="1" applyAlignment="1">
      <alignment horizontal="center"/>
    </xf>
    <xf numFmtId="171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/>
    <xf numFmtId="16" fontId="1" fillId="3" borderId="3" xfId="0" applyNumberFormat="1" applyFont="1" applyFill="1" applyBorder="1" applyAlignment="1">
      <alignment horizontal="center"/>
    </xf>
    <xf numFmtId="171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38" fontId="1" fillId="3" borderId="3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2" fillId="3" borderId="0" xfId="0" applyFont="1" applyFill="1"/>
    <xf numFmtId="165" fontId="1" fillId="7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ther_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253">
          <cell r="U1253">
            <v>34.451961708038283</v>
          </cell>
          <cell r="V1253">
            <v>18.066879133007742</v>
          </cell>
        </row>
        <row r="1256">
          <cell r="U1256" t="str">
            <v>MAX</v>
          </cell>
          <cell r="V1256" t="str">
            <v>MIN</v>
          </cell>
        </row>
        <row r="1274">
          <cell r="U1274">
            <v>42.952882445394572</v>
          </cell>
          <cell r="V1274">
            <v>29.310127941179857</v>
          </cell>
        </row>
        <row r="1277">
          <cell r="U1277" t="str">
            <v>MAX</v>
          </cell>
          <cell r="V1277" t="str">
            <v>MIN</v>
          </cell>
        </row>
        <row r="1442">
          <cell r="U1442">
            <v>96.779132697877415</v>
          </cell>
          <cell r="V1442">
            <v>73.215346050861527</v>
          </cell>
        </row>
        <row r="1443">
          <cell r="U1443">
            <v>83.011486799104063</v>
          </cell>
          <cell r="V1443">
            <v>62.965686532366853</v>
          </cell>
        </row>
        <row r="1444">
          <cell r="U1444">
            <v>85.045819535989068</v>
          </cell>
          <cell r="V1444">
            <v>60.291015251972432</v>
          </cell>
        </row>
        <row r="1445">
          <cell r="U1445">
            <v>85.712970596177769</v>
          </cell>
          <cell r="V1445">
            <v>63.901928787607375</v>
          </cell>
        </row>
        <row r="1568">
          <cell r="U1568">
            <v>68.28272382476149</v>
          </cell>
          <cell r="V1568">
            <v>46.708731746916193</v>
          </cell>
        </row>
        <row r="1569">
          <cell r="U1569">
            <v>59.003259575443117</v>
          </cell>
          <cell r="V1569">
            <v>37.039481907472897</v>
          </cell>
        </row>
        <row r="1570">
          <cell r="U1570">
            <v>61.976759686736919</v>
          </cell>
          <cell r="V1570">
            <v>41.4914239381146</v>
          </cell>
        </row>
        <row r="1571">
          <cell r="U1571">
            <v>61.235236280142523</v>
          </cell>
          <cell r="V1571">
            <v>39.712531322186905</v>
          </cell>
        </row>
        <row r="1575">
          <cell r="U1575">
            <v>63.448018871154787</v>
          </cell>
          <cell r="V1575">
            <v>42.883482897743988</v>
          </cell>
        </row>
        <row r="1576">
          <cell r="U1576">
            <v>57.935269629736467</v>
          </cell>
          <cell r="V1576">
            <v>40.335666070796314</v>
          </cell>
        </row>
        <row r="1577">
          <cell r="U1577">
            <v>56.244555420983602</v>
          </cell>
          <cell r="V1577">
            <v>38.377778897928664</v>
          </cell>
        </row>
        <row r="1578">
          <cell r="U1578">
            <v>58.374123074422528</v>
          </cell>
          <cell r="V1578">
            <v>40.236602128022071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abSelected="1" topLeftCell="A99" workbookViewId="0">
      <selection activeCell="J120" sqref="J120"/>
    </sheetView>
  </sheetViews>
  <sheetFormatPr defaultRowHeight="12" customHeight="1" x14ac:dyDescent="0.2"/>
  <cols>
    <col min="1" max="1" width="9.7109375" style="1" customWidth="1"/>
    <col min="2" max="5" width="6.7109375" style="1" customWidth="1"/>
    <col min="6" max="6" width="5.7109375" style="2" customWidth="1"/>
    <col min="7" max="7" width="3.7109375" style="2" customWidth="1"/>
    <col min="8" max="9" width="7.7109375" style="1" customWidth="1"/>
    <col min="10" max="10" width="5.7109375" style="2" customWidth="1"/>
    <col min="11" max="11" width="3.7109375" style="2" customWidth="1"/>
    <col min="12" max="13" width="6.7109375" style="1" customWidth="1"/>
    <col min="14" max="14" width="5.7109375" style="2" customWidth="1"/>
    <col min="15" max="15" width="3.7109375" style="2" customWidth="1"/>
    <col min="16" max="17" width="6.7109375" style="1" customWidth="1"/>
    <col min="18" max="18" width="5.7109375" style="2" customWidth="1"/>
    <col min="19" max="22" width="6.7109375" style="1" customWidth="1"/>
    <col min="23" max="16384" width="9.140625" style="8"/>
  </cols>
  <sheetData>
    <row r="1" spans="1:25" ht="12" customHeight="1" thickBot="1" x14ac:dyDescent="0.25"/>
    <row r="2" spans="1:25" ht="12" customHeight="1" thickBot="1" x14ac:dyDescent="0.25">
      <c r="A2" s="96" t="s">
        <v>7</v>
      </c>
      <c r="B2" s="96"/>
      <c r="C2" s="97"/>
      <c r="D2" s="99" t="s">
        <v>3</v>
      </c>
      <c r="E2" s="100"/>
      <c r="F2" s="101"/>
      <c r="G2" s="10"/>
      <c r="H2" s="99" t="s">
        <v>4</v>
      </c>
      <c r="I2" s="100"/>
      <c r="J2" s="101"/>
      <c r="K2" s="10"/>
      <c r="L2" s="99" t="s">
        <v>5</v>
      </c>
      <c r="M2" s="100"/>
      <c r="N2" s="101"/>
      <c r="O2" s="10"/>
      <c r="P2" s="99" t="s">
        <v>6</v>
      </c>
      <c r="Q2" s="100"/>
      <c r="R2" s="101"/>
      <c r="S2" s="98" t="s">
        <v>8</v>
      </c>
      <c r="T2" s="96"/>
      <c r="U2" s="96"/>
      <c r="V2" s="97"/>
    </row>
    <row r="3" spans="1:25" ht="12" customHeight="1" thickBot="1" x14ac:dyDescent="0.25">
      <c r="A3" s="3" t="s">
        <v>10</v>
      </c>
      <c r="B3" s="3" t="s">
        <v>11</v>
      </c>
      <c r="C3" s="3" t="s">
        <v>12</v>
      </c>
      <c r="D3" s="3" t="s">
        <v>1</v>
      </c>
      <c r="E3" s="3" t="s">
        <v>2</v>
      </c>
      <c r="F3" s="4" t="s">
        <v>0</v>
      </c>
      <c r="G3" s="6"/>
      <c r="H3" s="3" t="s">
        <v>1</v>
      </c>
      <c r="I3" s="3" t="s">
        <v>2</v>
      </c>
      <c r="J3" s="4" t="s">
        <v>0</v>
      </c>
      <c r="K3" s="4"/>
      <c r="L3" s="3" t="s">
        <v>1</v>
      </c>
      <c r="M3" s="3" t="s">
        <v>2</v>
      </c>
      <c r="N3" s="4" t="s">
        <v>0</v>
      </c>
      <c r="O3" s="4"/>
      <c r="P3" s="3" t="s">
        <v>1</v>
      </c>
      <c r="Q3" s="3" t="s">
        <v>2</v>
      </c>
      <c r="R3" s="4" t="s">
        <v>0</v>
      </c>
      <c r="S3" s="3" t="s">
        <v>9</v>
      </c>
      <c r="T3" s="3" t="s">
        <v>4</v>
      </c>
      <c r="U3" s="3" t="s">
        <v>5</v>
      </c>
      <c r="V3" s="3" t="s">
        <v>6</v>
      </c>
    </row>
    <row r="4" spans="1:25" s="93" customFormat="1" ht="12" customHeight="1" x14ac:dyDescent="0.2">
      <c r="A4" s="88">
        <v>36161</v>
      </c>
      <c r="B4" s="89">
        <v>36167</v>
      </c>
      <c r="C4" s="90">
        <v>1999</v>
      </c>
      <c r="D4" s="91">
        <v>43.220527272334309</v>
      </c>
      <c r="E4" s="91">
        <v>22.694632392574032</v>
      </c>
      <c r="F4" s="92">
        <v>-64</v>
      </c>
      <c r="G4" s="92"/>
      <c r="H4" s="91">
        <v>33.039043578307719</v>
      </c>
      <c r="I4" s="91">
        <v>14.895386569396024</v>
      </c>
      <c r="J4" s="92">
        <v>-152</v>
      </c>
      <c r="K4" s="92"/>
      <c r="L4" s="91">
        <v>39.987323443684474</v>
      </c>
      <c r="M4" s="91">
        <v>21.886755681961159</v>
      </c>
      <c r="N4" s="92">
        <v>-17</v>
      </c>
      <c r="O4" s="92"/>
      <c r="P4" s="91">
        <v>36.433741764792089</v>
      </c>
      <c r="Q4" s="91">
        <v>17.924023535110003</v>
      </c>
      <c r="R4" s="92">
        <v>-233</v>
      </c>
      <c r="S4" s="91">
        <f t="shared" ref="S4:S45" si="0">AVERAGE(D4:E4)</f>
        <v>32.957579832454172</v>
      </c>
      <c r="T4" s="91">
        <f t="shared" ref="T4:T45" si="1">AVERAGE(H4:I4)</f>
        <v>23.967215073851872</v>
      </c>
      <c r="U4" s="91">
        <f t="shared" ref="U4:U45" si="2">AVERAGE(L4:M4)</f>
        <v>30.937039562822818</v>
      </c>
      <c r="V4" s="91">
        <f t="shared" ref="V4:V45" si="3">AVERAGE(S4:U4)</f>
        <v>29.287278156376289</v>
      </c>
    </row>
    <row r="5" spans="1:25" s="20" customFormat="1" ht="12" customHeight="1" x14ac:dyDescent="0.2">
      <c r="A5" s="14">
        <v>36168</v>
      </c>
      <c r="B5" s="14">
        <v>36174</v>
      </c>
      <c r="C5" s="15">
        <v>1999</v>
      </c>
      <c r="D5" s="18">
        <v>51.623769443392561</v>
      </c>
      <c r="E5" s="18">
        <v>25.997433345457537</v>
      </c>
      <c r="F5" s="17">
        <v>-56</v>
      </c>
      <c r="G5" s="17"/>
      <c r="H5" s="18">
        <v>38.725122382436567</v>
      </c>
      <c r="I5" s="18">
        <v>19.481486076095827</v>
      </c>
      <c r="J5" s="17">
        <v>-135</v>
      </c>
      <c r="K5" s="17"/>
      <c r="L5" s="18">
        <v>43.155136767939439</v>
      </c>
      <c r="M5" s="18">
        <v>24.670748071447012</v>
      </c>
      <c r="N5" s="17">
        <v>-12</v>
      </c>
      <c r="O5" s="17"/>
      <c r="P5" s="18">
        <v>41.903771844698639</v>
      </c>
      <c r="Q5" s="18">
        <v>21.844551143244967</v>
      </c>
      <c r="R5" s="17">
        <v>-203</v>
      </c>
      <c r="S5" s="18">
        <f t="shared" si="0"/>
        <v>38.810601394425049</v>
      </c>
      <c r="T5" s="18">
        <f t="shared" si="1"/>
        <v>29.103304229266197</v>
      </c>
      <c r="U5" s="18">
        <f t="shared" si="2"/>
        <v>33.912942419693223</v>
      </c>
      <c r="V5" s="18">
        <f t="shared" si="3"/>
        <v>33.942282681128155</v>
      </c>
    </row>
    <row r="6" spans="1:25" s="34" customFormat="1" ht="12" customHeight="1" x14ac:dyDescent="0.2">
      <c r="A6" s="28">
        <v>36532</v>
      </c>
      <c r="B6" s="28">
        <v>36538</v>
      </c>
      <c r="C6" s="29">
        <v>2000</v>
      </c>
      <c r="D6" s="33">
        <v>60.709266021980199</v>
      </c>
      <c r="E6" s="33">
        <v>35.575365752177746</v>
      </c>
      <c r="F6" s="32">
        <v>-15</v>
      </c>
      <c r="G6" s="32"/>
      <c r="H6" s="33">
        <v>50.564918446148233</v>
      </c>
      <c r="I6" s="33">
        <v>31.487838102760215</v>
      </c>
      <c r="J6" s="32">
        <v>-86</v>
      </c>
      <c r="K6" s="32"/>
      <c r="L6" s="33">
        <v>46.019823381103478</v>
      </c>
      <c r="M6" s="33">
        <v>28.571067101513712</v>
      </c>
      <c r="N6" s="32">
        <v>-9</v>
      </c>
      <c r="O6" s="32"/>
      <c r="P6" s="33">
        <v>51.004538810560305</v>
      </c>
      <c r="Q6" s="33">
        <v>31.386467120305369</v>
      </c>
      <c r="R6" s="32">
        <v>-110</v>
      </c>
      <c r="S6" s="33">
        <f t="shared" si="0"/>
        <v>48.142315887078972</v>
      </c>
      <c r="T6" s="33">
        <f t="shared" si="1"/>
        <v>41.026378274454224</v>
      </c>
      <c r="U6" s="33">
        <f t="shared" si="2"/>
        <v>37.295445241308599</v>
      </c>
      <c r="V6" s="33">
        <f t="shared" si="3"/>
        <v>42.154713134280598</v>
      </c>
    </row>
    <row r="7" spans="1:25" s="34" customFormat="1" ht="12" customHeight="1" x14ac:dyDescent="0.2">
      <c r="A7" s="28">
        <v>36539</v>
      </c>
      <c r="B7" s="28">
        <v>36545</v>
      </c>
      <c r="C7" s="29">
        <v>2000</v>
      </c>
      <c r="D7" s="33">
        <v>61.62020651556584</v>
      </c>
      <c r="E7" s="33">
        <v>36.301888456221306</v>
      </c>
      <c r="F7" s="32">
        <v>-49</v>
      </c>
      <c r="G7" s="32"/>
      <c r="H7" s="33">
        <v>38.485787134299436</v>
      </c>
      <c r="I7" s="33">
        <v>19.938572273096703</v>
      </c>
      <c r="J7" s="32">
        <v>-136</v>
      </c>
      <c r="K7" s="32"/>
      <c r="L7" s="33">
        <v>48.315515620212963</v>
      </c>
      <c r="M7" s="33">
        <v>30.429669452045783</v>
      </c>
      <c r="N7" s="32">
        <v>-10</v>
      </c>
      <c r="O7" s="32"/>
      <c r="P7" s="33">
        <v>44.670367049978978</v>
      </c>
      <c r="Q7" s="33">
        <v>25.220966237263731</v>
      </c>
      <c r="R7" s="32">
        <v>-195</v>
      </c>
      <c r="S7" s="33">
        <f t="shared" si="0"/>
        <v>48.961047485893573</v>
      </c>
      <c r="T7" s="33">
        <f t="shared" si="1"/>
        <v>29.212179703698069</v>
      </c>
      <c r="U7" s="33">
        <f t="shared" si="2"/>
        <v>39.372592536129375</v>
      </c>
      <c r="V7" s="33">
        <f t="shared" si="3"/>
        <v>39.181939908573675</v>
      </c>
    </row>
    <row r="8" spans="1:25" s="20" customFormat="1" ht="12" customHeight="1" x14ac:dyDescent="0.2">
      <c r="A8" s="14">
        <v>36540</v>
      </c>
      <c r="B8" s="14">
        <v>36546</v>
      </c>
      <c r="C8" s="15">
        <v>1999</v>
      </c>
      <c r="D8" s="18">
        <v>63.427347921728334</v>
      </c>
      <c r="E8" s="18">
        <v>36.883949413015344</v>
      </c>
      <c r="F8" s="17">
        <v>-19</v>
      </c>
      <c r="G8" s="17"/>
      <c r="H8" s="18">
        <v>50.599841271893766</v>
      </c>
      <c r="I8" s="18">
        <v>30.492787465465867</v>
      </c>
      <c r="J8" s="17">
        <v>-67</v>
      </c>
      <c r="K8" s="17"/>
      <c r="L8" s="18">
        <v>48.841281148901629</v>
      </c>
      <c r="M8" s="18">
        <v>34.925442450540309</v>
      </c>
      <c r="N8" s="17">
        <v>-6</v>
      </c>
      <c r="O8" s="17"/>
      <c r="P8" s="18">
        <v>52.179241229042695</v>
      </c>
      <c r="Q8" s="18">
        <v>32.641953215899441</v>
      </c>
      <c r="R8" s="17">
        <v>-92</v>
      </c>
      <c r="S8" s="18">
        <f t="shared" si="0"/>
        <v>50.155648667371835</v>
      </c>
      <c r="T8" s="18">
        <f t="shared" si="1"/>
        <v>40.546314368679816</v>
      </c>
      <c r="U8" s="18">
        <f t="shared" si="2"/>
        <v>41.883361799720973</v>
      </c>
      <c r="V8" s="18">
        <f t="shared" si="3"/>
        <v>44.195108278590872</v>
      </c>
    </row>
    <row r="9" spans="1:25" s="34" customFormat="1" ht="12" customHeight="1" x14ac:dyDescent="0.2">
      <c r="A9" s="28">
        <v>36546</v>
      </c>
      <c r="B9" s="28">
        <v>27</v>
      </c>
      <c r="C9" s="29">
        <v>2000</v>
      </c>
      <c r="D9" s="33">
        <v>49.213189513475704</v>
      </c>
      <c r="E9" s="33">
        <v>29.392135605244594</v>
      </c>
      <c r="F9" s="32">
        <v>-68</v>
      </c>
      <c r="G9" s="32"/>
      <c r="H9" s="33">
        <v>30.630558781729846</v>
      </c>
      <c r="I9" s="33">
        <v>14.20930481315283</v>
      </c>
      <c r="J9" s="32">
        <v>-158</v>
      </c>
      <c r="K9" s="32"/>
      <c r="L9" s="33">
        <v>43.635551996418712</v>
      </c>
      <c r="M9" s="33">
        <v>29.299099469872704</v>
      </c>
      <c r="N9" s="32">
        <v>-16</v>
      </c>
      <c r="O9" s="32"/>
      <c r="P9" s="33">
        <v>36.909344748758926</v>
      </c>
      <c r="Q9" s="33">
        <v>20.484848530966659</v>
      </c>
      <c r="R9" s="32">
        <v>-242</v>
      </c>
      <c r="S9" s="33">
        <f t="shared" si="0"/>
        <v>39.302662559360151</v>
      </c>
      <c r="T9" s="33">
        <f t="shared" si="1"/>
        <v>22.419931797441336</v>
      </c>
      <c r="U9" s="33">
        <f t="shared" si="2"/>
        <v>36.467325733145707</v>
      </c>
      <c r="V9" s="33">
        <f t="shared" si="3"/>
        <v>32.729973363315729</v>
      </c>
    </row>
    <row r="10" spans="1:25" s="20" customFormat="1" ht="12" customHeight="1" x14ac:dyDescent="0.2">
      <c r="A10" s="14">
        <v>36547</v>
      </c>
      <c r="B10" s="14">
        <v>36553</v>
      </c>
      <c r="C10" s="15">
        <v>1999</v>
      </c>
      <c r="D10" s="18">
        <v>59.15965333372597</v>
      </c>
      <c r="E10" s="18">
        <v>36.01756687169425</v>
      </c>
      <c r="F10" s="17">
        <v>-14</v>
      </c>
      <c r="G10" s="17"/>
      <c r="H10" s="18">
        <v>52.873175093402239</v>
      </c>
      <c r="I10" s="18">
        <v>35.817239045353446</v>
      </c>
      <c r="J10" s="17">
        <v>-46</v>
      </c>
      <c r="K10" s="17"/>
      <c r="L10" s="18">
        <v>42.787336588158588</v>
      </c>
      <c r="M10" s="18">
        <v>27.724297994891579</v>
      </c>
      <c r="N10" s="17">
        <v>-18</v>
      </c>
      <c r="O10" s="17"/>
      <c r="P10" s="18">
        <v>51.280324800748566</v>
      </c>
      <c r="Q10" s="18">
        <v>33.772303771617317</v>
      </c>
      <c r="R10" s="17">
        <v>-78</v>
      </c>
      <c r="S10" s="18">
        <f t="shared" si="0"/>
        <v>47.588610102710106</v>
      </c>
      <c r="T10" s="18">
        <f t="shared" si="1"/>
        <v>44.345207069377842</v>
      </c>
      <c r="U10" s="18">
        <f t="shared" si="2"/>
        <v>35.255817291525084</v>
      </c>
      <c r="V10" s="18">
        <f t="shared" si="3"/>
        <v>42.396544821204344</v>
      </c>
    </row>
    <row r="11" spans="1:25" s="34" customFormat="1" ht="11.25" customHeight="1" x14ac:dyDescent="0.2">
      <c r="A11" s="36">
        <v>36553</v>
      </c>
      <c r="B11" s="36">
        <v>36559</v>
      </c>
      <c r="C11" s="37">
        <v>2000</v>
      </c>
      <c r="D11" s="38">
        <v>45.291171473683789</v>
      </c>
      <c r="E11" s="38">
        <v>25.273696043788437</v>
      </c>
      <c r="F11" s="40">
        <v>-76</v>
      </c>
      <c r="G11" s="40"/>
      <c r="H11" s="38">
        <v>36.748648346441719</v>
      </c>
      <c r="I11" s="38">
        <v>19.652174100032539</v>
      </c>
      <c r="J11" s="40">
        <v>-126</v>
      </c>
      <c r="K11" s="40"/>
      <c r="L11" s="38">
        <v>47.152834643772444</v>
      </c>
      <c r="M11" s="38">
        <v>29.721748859870154</v>
      </c>
      <c r="N11" s="40">
        <v>-11</v>
      </c>
      <c r="O11" s="40"/>
      <c r="P11" s="38">
        <v>40.770677721965612</v>
      </c>
      <c r="Q11" s="38">
        <v>23.125935847997376</v>
      </c>
      <c r="R11" s="40">
        <v>-213</v>
      </c>
      <c r="S11" s="38">
        <f t="shared" si="0"/>
        <v>35.282433758736111</v>
      </c>
      <c r="T11" s="38">
        <f t="shared" si="1"/>
        <v>28.200411223237129</v>
      </c>
      <c r="U11" s="38">
        <f t="shared" si="2"/>
        <v>38.437291751821299</v>
      </c>
      <c r="V11" s="38">
        <f t="shared" si="3"/>
        <v>33.973378911264852</v>
      </c>
    </row>
    <row r="12" spans="1:25" s="20" customFormat="1" ht="12" customHeight="1" x14ac:dyDescent="0.2">
      <c r="A12" s="14">
        <v>36554</v>
      </c>
      <c r="B12" s="14">
        <v>36560</v>
      </c>
      <c r="C12" s="15">
        <v>1999</v>
      </c>
      <c r="D12" s="18">
        <v>56.329946717994247</v>
      </c>
      <c r="E12" s="18">
        <v>37.887922457998712</v>
      </c>
      <c r="F12" s="17">
        <v>-18</v>
      </c>
      <c r="G12" s="17"/>
      <c r="H12" s="18">
        <v>48.939569827388517</v>
      </c>
      <c r="I12" s="18">
        <v>32.590833463686209</v>
      </c>
      <c r="J12" s="17">
        <v>-63</v>
      </c>
      <c r="K12" s="17"/>
      <c r="L12" s="18">
        <v>48.537570221776498</v>
      </c>
      <c r="M12" s="18">
        <v>29.968054242532048</v>
      </c>
      <c r="N12" s="17">
        <v>-12</v>
      </c>
      <c r="O12" s="17"/>
      <c r="P12" s="18">
        <v>50.006343401993078</v>
      </c>
      <c r="Q12" s="18">
        <v>32.756379214035768</v>
      </c>
      <c r="R12" s="17">
        <v>-93</v>
      </c>
      <c r="S12" s="18">
        <f t="shared" si="0"/>
        <v>47.10893458799648</v>
      </c>
      <c r="T12" s="18">
        <f t="shared" si="1"/>
        <v>40.76520164553736</v>
      </c>
      <c r="U12" s="18">
        <f t="shared" si="2"/>
        <v>39.25281223215427</v>
      </c>
      <c r="V12" s="18">
        <f t="shared" si="3"/>
        <v>42.375649488562708</v>
      </c>
    </row>
    <row r="13" spans="1:25" s="34" customFormat="1" ht="12" customHeight="1" x14ac:dyDescent="0.2">
      <c r="A13" s="36">
        <v>36560</v>
      </c>
      <c r="B13" s="36">
        <v>36566</v>
      </c>
      <c r="C13" s="37">
        <v>2000</v>
      </c>
      <c r="D13" s="41">
        <v>61.475073194466631</v>
      </c>
      <c r="E13" s="41">
        <v>32.980778149875484</v>
      </c>
      <c r="F13" s="40">
        <v>-47</v>
      </c>
      <c r="G13" s="40"/>
      <c r="H13" s="41">
        <v>45.029572019170274</v>
      </c>
      <c r="I13" s="41">
        <v>23.513214868812128</v>
      </c>
      <c r="J13" s="65">
        <v>-96</v>
      </c>
      <c r="K13" s="65"/>
      <c r="L13" s="41">
        <v>51.622872197782968</v>
      </c>
      <c r="M13" s="41">
        <v>33.078164072865775</v>
      </c>
      <c r="N13" s="65">
        <v>-15</v>
      </c>
      <c r="O13" s="65"/>
      <c r="P13" s="41">
        <v>49.324801824117557</v>
      </c>
      <c r="Q13" s="41">
        <v>27.466333686540899</v>
      </c>
      <c r="R13" s="65">
        <v>-158</v>
      </c>
      <c r="S13" s="38">
        <f t="shared" si="0"/>
        <v>47.227925672171054</v>
      </c>
      <c r="T13" s="38">
        <f t="shared" si="1"/>
        <v>34.271393443991201</v>
      </c>
      <c r="U13" s="38">
        <f t="shared" si="2"/>
        <v>42.350518135324371</v>
      </c>
      <c r="V13" s="38">
        <f t="shared" si="3"/>
        <v>41.28327908382888</v>
      </c>
    </row>
    <row r="14" spans="1:25" s="81" customFormat="1" ht="12" customHeight="1" x14ac:dyDescent="0.2">
      <c r="A14" s="77">
        <v>36561</v>
      </c>
      <c r="B14" s="77">
        <v>36567</v>
      </c>
      <c r="C14" s="78">
        <v>1998</v>
      </c>
      <c r="D14" s="79">
        <v>69.310972635309071</v>
      </c>
      <c r="E14" s="79">
        <v>45.1279757460116</v>
      </c>
      <c r="F14" s="80">
        <v>5</v>
      </c>
      <c r="G14" s="80"/>
      <c r="H14" s="79">
        <v>55.881229581763591</v>
      </c>
      <c r="I14" s="79">
        <v>34.766951123884191</v>
      </c>
      <c r="J14" s="80">
        <v>-43</v>
      </c>
      <c r="K14" s="80"/>
      <c r="L14" s="79">
        <v>48.66754020634896</v>
      </c>
      <c r="M14" s="79">
        <v>31.66211343163873</v>
      </c>
      <c r="N14" s="80">
        <v>-21</v>
      </c>
      <c r="O14" s="80"/>
      <c r="P14" s="79">
        <v>56.156180304938047</v>
      </c>
      <c r="Q14" s="79">
        <v>35.610442262272954</v>
      </c>
      <c r="R14" s="80">
        <v>-59</v>
      </c>
      <c r="S14" s="79">
        <f t="shared" si="0"/>
        <v>57.219474190660335</v>
      </c>
      <c r="T14" s="79">
        <f t="shared" si="1"/>
        <v>45.324090352823887</v>
      </c>
      <c r="U14" s="79">
        <f t="shared" si="2"/>
        <v>40.164826818993845</v>
      </c>
      <c r="V14" s="79">
        <f t="shared" si="3"/>
        <v>47.569463787492687</v>
      </c>
      <c r="W14" s="95"/>
      <c r="X14" s="95"/>
      <c r="Y14" s="95"/>
    </row>
    <row r="15" spans="1:25" s="34" customFormat="1" ht="12" customHeight="1" x14ac:dyDescent="0.2">
      <c r="A15" s="28">
        <v>36567</v>
      </c>
      <c r="B15" s="28">
        <v>36573</v>
      </c>
      <c r="C15" s="29">
        <v>2000</v>
      </c>
      <c r="D15" s="33">
        <v>61.769369279763126</v>
      </c>
      <c r="E15" s="33">
        <v>38.5627468443206</v>
      </c>
      <c r="F15" s="32">
        <v>-31</v>
      </c>
      <c r="G15" s="32"/>
      <c r="H15" s="33">
        <v>46.930617591954814</v>
      </c>
      <c r="I15" s="33">
        <v>28.035911419923153</v>
      </c>
      <c r="J15" s="32">
        <v>-90</v>
      </c>
      <c r="K15" s="32"/>
      <c r="L15" s="33">
        <v>45.008017130163097</v>
      </c>
      <c r="M15" s="33">
        <v>30.704529307936003</v>
      </c>
      <c r="N15" s="32">
        <v>-15</v>
      </c>
      <c r="O15" s="32"/>
      <c r="P15" s="33">
        <v>48.78631305982907</v>
      </c>
      <c r="Q15" s="33">
        <v>30.38711928887728</v>
      </c>
      <c r="R15" s="32">
        <v>-136</v>
      </c>
      <c r="S15" s="33">
        <f t="shared" si="0"/>
        <v>50.166058062041863</v>
      </c>
      <c r="T15" s="33">
        <f t="shared" si="1"/>
        <v>37.483264505938983</v>
      </c>
      <c r="U15" s="33">
        <f t="shared" si="2"/>
        <v>37.856273219049548</v>
      </c>
      <c r="V15" s="33">
        <f t="shared" si="3"/>
        <v>41.835198595676793</v>
      </c>
    </row>
    <row r="16" spans="1:25" s="20" customFormat="1" ht="12" customHeight="1" x14ac:dyDescent="0.2">
      <c r="A16" s="14">
        <v>36568</v>
      </c>
      <c r="B16" s="14">
        <v>36574</v>
      </c>
      <c r="C16" s="15">
        <v>1999</v>
      </c>
      <c r="D16" s="18">
        <v>60.465211489926595</v>
      </c>
      <c r="E16" s="18">
        <v>33.820700189189182</v>
      </c>
      <c r="F16" s="17">
        <v>-16</v>
      </c>
      <c r="G16" s="17"/>
      <c r="H16" s="18">
        <v>50.00424692424707</v>
      </c>
      <c r="I16" s="18">
        <v>29.107366751497487</v>
      </c>
      <c r="J16" s="17">
        <v>-72</v>
      </c>
      <c r="K16" s="17"/>
      <c r="L16" s="18">
        <v>49.047202318850353</v>
      </c>
      <c r="M16" s="18">
        <v>30.9295471357838</v>
      </c>
      <c r="N16" s="17">
        <v>-9</v>
      </c>
      <c r="O16" s="17"/>
      <c r="P16" s="18">
        <v>51.414682483431037</v>
      </c>
      <c r="Q16" s="18">
        <v>30.321077883879713</v>
      </c>
      <c r="R16" s="17">
        <v>-97</v>
      </c>
      <c r="S16" s="18">
        <f t="shared" si="0"/>
        <v>47.142955839557885</v>
      </c>
      <c r="T16" s="18">
        <f t="shared" si="1"/>
        <v>39.555806837872282</v>
      </c>
      <c r="U16" s="18">
        <f t="shared" si="2"/>
        <v>39.98837472731708</v>
      </c>
      <c r="V16" s="18">
        <f t="shared" si="3"/>
        <v>42.229045801582416</v>
      </c>
    </row>
    <row r="17" spans="1:25" s="20" customFormat="1" ht="12" customHeight="1" x14ac:dyDescent="0.2">
      <c r="A17" s="14">
        <v>36575</v>
      </c>
      <c r="B17" s="14">
        <v>36581</v>
      </c>
      <c r="C17" s="15">
        <v>1999</v>
      </c>
      <c r="D17" s="18">
        <v>59.284695837449497</v>
      </c>
      <c r="E17" s="18">
        <v>34.149501973435555</v>
      </c>
      <c r="F17" s="17">
        <v>-26</v>
      </c>
      <c r="G17" s="17"/>
      <c r="H17" s="18">
        <v>40.97709851145197</v>
      </c>
      <c r="I17" s="18">
        <v>24.665705420001739</v>
      </c>
      <c r="J17" s="17">
        <v>-96</v>
      </c>
      <c r="K17" s="17"/>
      <c r="L17" s="18">
        <v>50.803190321845591</v>
      </c>
      <c r="M17" s="18">
        <v>33.377955324612344</v>
      </c>
      <c r="N17" s="17">
        <v>-6</v>
      </c>
      <c r="O17" s="17"/>
      <c r="P17" s="18">
        <v>46.396639746347859</v>
      </c>
      <c r="Q17" s="18">
        <v>28.402591463301327</v>
      </c>
      <c r="R17" s="17">
        <v>-128</v>
      </c>
      <c r="S17" s="18">
        <f t="shared" si="0"/>
        <v>46.717098905442526</v>
      </c>
      <c r="T17" s="18">
        <f t="shared" si="1"/>
        <v>32.821401965726857</v>
      </c>
      <c r="U17" s="18">
        <f t="shared" si="2"/>
        <v>42.090572823228968</v>
      </c>
      <c r="V17" s="18">
        <f t="shared" si="3"/>
        <v>40.543024564799452</v>
      </c>
    </row>
    <row r="18" spans="1:25" s="34" customFormat="1" ht="12" customHeight="1" x14ac:dyDescent="0.2">
      <c r="A18" s="28">
        <v>36581</v>
      </c>
      <c r="B18" s="28">
        <v>36587</v>
      </c>
      <c r="C18" s="29">
        <v>2000</v>
      </c>
      <c r="D18" s="33">
        <v>67.787764050947516</v>
      </c>
      <c r="E18" s="33">
        <v>43.537905456509286</v>
      </c>
      <c r="F18" s="32">
        <v>-4</v>
      </c>
      <c r="G18" s="32"/>
      <c r="H18" s="33">
        <v>60.449244180175853</v>
      </c>
      <c r="I18" s="33">
        <v>39.337995018353837</v>
      </c>
      <c r="J18" s="32">
        <v>-24</v>
      </c>
      <c r="K18" s="32"/>
      <c r="L18" s="33">
        <v>53.206605631022754</v>
      </c>
      <c r="M18" s="33">
        <v>36.862448549689844</v>
      </c>
      <c r="N18" s="32">
        <v>-9</v>
      </c>
      <c r="O18" s="32"/>
      <c r="P18" s="33">
        <v>59.752501210475344</v>
      </c>
      <c r="Q18" s="33">
        <v>39.367632864524609</v>
      </c>
      <c r="R18" s="32">
        <v>-37</v>
      </c>
      <c r="S18" s="33">
        <f t="shared" si="0"/>
        <v>55.662834753728404</v>
      </c>
      <c r="T18" s="33">
        <f t="shared" si="1"/>
        <v>49.893619599264845</v>
      </c>
      <c r="U18" s="33">
        <f t="shared" si="2"/>
        <v>45.034527090356299</v>
      </c>
      <c r="V18" s="33">
        <f t="shared" si="3"/>
        <v>50.196993814449854</v>
      </c>
    </row>
    <row r="19" spans="1:25" s="20" customFormat="1" ht="12" customHeight="1" x14ac:dyDescent="0.2">
      <c r="A19" s="25">
        <v>36582</v>
      </c>
      <c r="B19" s="25">
        <v>36589</v>
      </c>
      <c r="C19" s="26">
        <v>1999</v>
      </c>
      <c r="D19" s="22">
        <v>68.81486792774723</v>
      </c>
      <c r="E19" s="22">
        <v>39.922851963358887</v>
      </c>
      <c r="F19" s="21">
        <v>-8</v>
      </c>
      <c r="G19" s="21"/>
      <c r="H19" s="22">
        <v>52.193963508824261</v>
      </c>
      <c r="I19" s="22">
        <v>32.486639375330746</v>
      </c>
      <c r="J19" s="21">
        <v>-59</v>
      </c>
      <c r="K19" s="21"/>
      <c r="L19" s="22">
        <v>52.694565207284022</v>
      </c>
      <c r="M19" s="22">
        <v>34.159689828618511</v>
      </c>
      <c r="N19" s="21">
        <v>-2</v>
      </c>
      <c r="O19" s="21"/>
      <c r="P19" s="22">
        <v>54.95357444991896</v>
      </c>
      <c r="Q19" s="22">
        <v>34.093126594358928</v>
      </c>
      <c r="R19" s="21">
        <v>-69</v>
      </c>
      <c r="S19" s="22">
        <f t="shared" si="0"/>
        <v>54.368859945553055</v>
      </c>
      <c r="T19" s="22">
        <f t="shared" si="1"/>
        <v>42.340301442077504</v>
      </c>
      <c r="U19" s="22">
        <f t="shared" si="2"/>
        <v>43.427127517951263</v>
      </c>
      <c r="V19" s="22">
        <f t="shared" si="3"/>
        <v>46.712096301860605</v>
      </c>
    </row>
    <row r="20" spans="1:25" s="34" customFormat="1" ht="12" customHeight="1" x14ac:dyDescent="0.2">
      <c r="A20" s="28">
        <v>36588</v>
      </c>
      <c r="B20" s="28">
        <v>36595</v>
      </c>
      <c r="C20" s="29">
        <v>2000</v>
      </c>
      <c r="D20" s="30">
        <v>68.878732327308342</v>
      </c>
      <c r="E20" s="30">
        <v>44.902739791552698</v>
      </c>
      <c r="F20" s="32">
        <v>-2</v>
      </c>
      <c r="G20" s="32"/>
      <c r="H20" s="30">
        <v>65.087383499299662</v>
      </c>
      <c r="I20" s="30">
        <v>38.578584147288751</v>
      </c>
      <c r="J20" s="32">
        <v>-16</v>
      </c>
      <c r="K20" s="32"/>
      <c r="L20" s="30">
        <v>54.776285492642685</v>
      </c>
      <c r="M20" s="30">
        <v>36.092835894865779</v>
      </c>
      <c r="N20" s="32">
        <v>-13</v>
      </c>
      <c r="O20" s="32"/>
      <c r="P20" s="30">
        <v>63.041742531009987</v>
      </c>
      <c r="Q20" s="30">
        <v>38.941880849220837</v>
      </c>
      <c r="R20" s="32">
        <v>-31</v>
      </c>
      <c r="S20" s="33">
        <f t="shared" si="0"/>
        <v>56.890736059430523</v>
      </c>
      <c r="T20" s="33">
        <f t="shared" si="1"/>
        <v>51.832983823294207</v>
      </c>
      <c r="U20" s="33">
        <f t="shared" si="2"/>
        <v>45.434560693754236</v>
      </c>
      <c r="V20" s="33">
        <f t="shared" si="3"/>
        <v>51.386093525492988</v>
      </c>
    </row>
    <row r="21" spans="1:25" s="20" customFormat="1" ht="12" customHeight="1" x14ac:dyDescent="0.2">
      <c r="A21" s="25">
        <v>36590</v>
      </c>
      <c r="B21" s="25">
        <v>36596</v>
      </c>
      <c r="C21" s="26">
        <v>1999</v>
      </c>
      <c r="D21" s="22">
        <v>58.528467558379582</v>
      </c>
      <c r="E21" s="22">
        <v>39.632005189109677</v>
      </c>
      <c r="F21" s="21">
        <v>-27</v>
      </c>
      <c r="G21" s="21"/>
      <c r="H21" s="22">
        <v>43.181117764952987</v>
      </c>
      <c r="I21" s="22">
        <v>25.725548246013048</v>
      </c>
      <c r="J21" s="21">
        <v>-90</v>
      </c>
      <c r="K21" s="21"/>
      <c r="L21" s="22">
        <v>47.499595458031699</v>
      </c>
      <c r="M21" s="22">
        <v>30.355018999455801</v>
      </c>
      <c r="N21" s="21">
        <v>-17</v>
      </c>
      <c r="O21" s="21"/>
      <c r="P21" s="22">
        <v>46.718786496586382</v>
      </c>
      <c r="Q21" s="22">
        <v>29.114918587499563</v>
      </c>
      <c r="R21" s="21">
        <v>-134</v>
      </c>
      <c r="S21" s="22">
        <f t="shared" si="0"/>
        <v>49.080236373744626</v>
      </c>
      <c r="T21" s="22">
        <f t="shared" si="1"/>
        <v>34.453333005483017</v>
      </c>
      <c r="U21" s="22">
        <f t="shared" si="2"/>
        <v>38.92730722874375</v>
      </c>
      <c r="V21" s="22">
        <f t="shared" si="3"/>
        <v>40.820292202657129</v>
      </c>
    </row>
    <row r="22" spans="1:25" s="34" customFormat="1" ht="12" customHeight="1" x14ac:dyDescent="0.2">
      <c r="A22" s="28">
        <v>36596</v>
      </c>
      <c r="B22" s="28">
        <v>36602</v>
      </c>
      <c r="C22" s="29">
        <v>2000</v>
      </c>
      <c r="D22" s="33">
        <v>61.877085014054927</v>
      </c>
      <c r="E22" s="33">
        <v>38.729244043126471</v>
      </c>
      <c r="F22" s="32">
        <v>-15</v>
      </c>
      <c r="G22" s="32"/>
      <c r="H22" s="33">
        <v>55.542935608498397</v>
      </c>
      <c r="I22" s="33">
        <v>35.420193678056933</v>
      </c>
      <c r="J22" s="32">
        <v>-38</v>
      </c>
      <c r="K22" s="32"/>
      <c r="L22" s="33">
        <v>53.967017213847029</v>
      </c>
      <c r="M22" s="33">
        <v>33.869508240584629</v>
      </c>
      <c r="N22" s="32">
        <v>-9</v>
      </c>
      <c r="O22" s="32"/>
      <c r="P22" s="33">
        <v>56.141276627051781</v>
      </c>
      <c r="Q22" s="33">
        <v>35.54612402259032</v>
      </c>
      <c r="R22" s="32">
        <v>-62</v>
      </c>
      <c r="S22" s="33">
        <f t="shared" si="0"/>
        <v>50.303164528590699</v>
      </c>
      <c r="T22" s="33">
        <f t="shared" si="1"/>
        <v>45.481564643277665</v>
      </c>
      <c r="U22" s="33">
        <f t="shared" si="2"/>
        <v>43.918262727215833</v>
      </c>
      <c r="V22" s="33">
        <f t="shared" si="3"/>
        <v>46.567663966361401</v>
      </c>
    </row>
    <row r="23" spans="1:25" s="20" customFormat="1" ht="12" customHeight="1" x14ac:dyDescent="0.2">
      <c r="A23" s="14">
        <v>36597</v>
      </c>
      <c r="B23" s="14">
        <v>36603</v>
      </c>
      <c r="C23" s="15">
        <v>1999</v>
      </c>
      <c r="D23" s="18">
        <v>59.319979061851619</v>
      </c>
      <c r="E23" s="18">
        <v>37.629778564355483</v>
      </c>
      <c r="F23" s="17">
        <v>-22</v>
      </c>
      <c r="G23" s="17"/>
      <c r="H23" s="18">
        <v>52.628802036659629</v>
      </c>
      <c r="I23" s="18">
        <v>31.793804940282225</v>
      </c>
      <c r="J23" s="17">
        <v>-57</v>
      </c>
      <c r="K23" s="17"/>
      <c r="L23" s="18">
        <v>54.754866551763769</v>
      </c>
      <c r="M23" s="18">
        <v>34.82543598234821</v>
      </c>
      <c r="N23" s="17">
        <v>-8</v>
      </c>
      <c r="O23" s="17"/>
      <c r="P23" s="18">
        <v>54.233590473547082</v>
      </c>
      <c r="Q23" s="18">
        <v>33.495579503202357</v>
      </c>
      <c r="R23" s="17">
        <v>-87</v>
      </c>
      <c r="S23" s="18">
        <f t="shared" si="0"/>
        <v>48.474878813103551</v>
      </c>
      <c r="T23" s="18">
        <f t="shared" si="1"/>
        <v>42.211303488470925</v>
      </c>
      <c r="U23" s="18">
        <f t="shared" si="2"/>
        <v>44.79015126705599</v>
      </c>
      <c r="V23" s="18">
        <f t="shared" si="3"/>
        <v>45.158777856210158</v>
      </c>
      <c r="W23" s="19"/>
      <c r="X23" s="19"/>
      <c r="Y23" s="19"/>
    </row>
    <row r="24" spans="1:25" s="34" customFormat="1" ht="12" customHeight="1" x14ac:dyDescent="0.2">
      <c r="A24" s="28">
        <v>36603</v>
      </c>
      <c r="B24" s="28">
        <v>36609</v>
      </c>
      <c r="C24" s="29">
        <v>2000</v>
      </c>
      <c r="D24" s="33">
        <v>62.551358287933382</v>
      </c>
      <c r="E24" s="33">
        <v>43.406818788138644</v>
      </c>
      <c r="F24" s="32">
        <v>-15</v>
      </c>
      <c r="G24" s="32"/>
      <c r="H24" s="33">
        <v>55.137527303243353</v>
      </c>
      <c r="I24" s="33">
        <v>37.32272441813565</v>
      </c>
      <c r="J24" s="32">
        <v>-35</v>
      </c>
      <c r="K24" s="32"/>
      <c r="L24" s="33">
        <v>56.488785209898765</v>
      </c>
      <c r="M24" s="33">
        <v>37.625287302857714</v>
      </c>
      <c r="N24" s="32">
        <v>7</v>
      </c>
      <c r="O24" s="32"/>
      <c r="P24" s="33">
        <v>56.657899483740039</v>
      </c>
      <c r="Q24" s="33">
        <v>38.363498845864434</v>
      </c>
      <c r="R24" s="32">
        <v>-43</v>
      </c>
      <c r="S24" s="33">
        <f t="shared" si="0"/>
        <v>52.979088538036009</v>
      </c>
      <c r="T24" s="33">
        <f t="shared" si="1"/>
        <v>46.230125860689498</v>
      </c>
      <c r="U24" s="33">
        <f t="shared" si="2"/>
        <v>47.05703625637824</v>
      </c>
      <c r="V24" s="33">
        <f t="shared" si="3"/>
        <v>48.755416885034585</v>
      </c>
    </row>
    <row r="25" spans="1:25" s="20" customFormat="1" ht="12" customHeight="1" x14ac:dyDescent="0.2">
      <c r="A25" s="14">
        <v>36604</v>
      </c>
      <c r="B25" s="14">
        <v>36610</v>
      </c>
      <c r="C25" s="15">
        <v>1999</v>
      </c>
      <c r="D25" s="18">
        <v>63.978042300988896</v>
      </c>
      <c r="E25" s="18">
        <v>41.459379228484636</v>
      </c>
      <c r="F25" s="17">
        <v>-5</v>
      </c>
      <c r="G25" s="17"/>
      <c r="H25" s="18">
        <v>55.048086537916483</v>
      </c>
      <c r="I25" s="18">
        <v>34.720628963579188</v>
      </c>
      <c r="J25" s="17">
        <v>-33</v>
      </c>
      <c r="K25" s="17"/>
      <c r="L25" s="18">
        <v>59.227965789193192</v>
      </c>
      <c r="M25" s="18">
        <v>37.188596619200226</v>
      </c>
      <c r="N25" s="17">
        <v>1</v>
      </c>
      <c r="O25" s="17"/>
      <c r="P25" s="18">
        <v>57.53429141566675</v>
      </c>
      <c r="Q25" s="18">
        <v>36.420680753890366</v>
      </c>
      <c r="R25" s="17">
        <v>-37</v>
      </c>
      <c r="S25" s="18">
        <f t="shared" si="0"/>
        <v>52.71871076473677</v>
      </c>
      <c r="T25" s="18">
        <f t="shared" si="1"/>
        <v>44.884357750747839</v>
      </c>
      <c r="U25" s="18">
        <f t="shared" si="2"/>
        <v>48.208281204196709</v>
      </c>
      <c r="V25" s="18">
        <f t="shared" si="3"/>
        <v>48.603783239893772</v>
      </c>
    </row>
    <row r="26" spans="1:25" s="34" customFormat="1" ht="12" customHeight="1" x14ac:dyDescent="0.2">
      <c r="A26" s="28">
        <v>36610</v>
      </c>
      <c r="B26" s="28">
        <v>36616</v>
      </c>
      <c r="C26" s="29">
        <v>2000</v>
      </c>
      <c r="D26" s="30">
        <v>72.894249433769374</v>
      </c>
      <c r="E26" s="30">
        <v>48.139823973043327</v>
      </c>
      <c r="F26" s="32">
        <v>-7</v>
      </c>
      <c r="G26" s="32"/>
      <c r="H26" s="30">
        <v>62.874694682504504</v>
      </c>
      <c r="I26" s="30">
        <v>41.028397674562754</v>
      </c>
      <c r="J26" s="32">
        <v>-3</v>
      </c>
      <c r="K26" s="32"/>
      <c r="L26" s="30">
        <v>59.713551684239711</v>
      </c>
      <c r="M26" s="30">
        <v>37.685589883590225</v>
      </c>
      <c r="N26" s="29">
        <v>5</v>
      </c>
      <c r="O26" s="29"/>
      <c r="P26" s="30">
        <v>63.649681818539989</v>
      </c>
      <c r="Q26" s="30">
        <v>41.296401110152196</v>
      </c>
      <c r="R26" s="32">
        <v>-5</v>
      </c>
      <c r="S26" s="33">
        <f t="shared" si="0"/>
        <v>60.517036703406347</v>
      </c>
      <c r="T26" s="33">
        <f t="shared" si="1"/>
        <v>51.951546178533633</v>
      </c>
      <c r="U26" s="33">
        <f t="shared" si="2"/>
        <v>48.699570783914965</v>
      </c>
      <c r="V26" s="33">
        <f t="shared" si="3"/>
        <v>53.72271788861832</v>
      </c>
    </row>
    <row r="27" spans="1:25" s="20" customFormat="1" ht="12" customHeight="1" x14ac:dyDescent="0.2">
      <c r="A27" s="14">
        <v>36611</v>
      </c>
      <c r="B27" s="14">
        <v>36617</v>
      </c>
      <c r="C27" s="15">
        <v>1999</v>
      </c>
      <c r="D27" s="18">
        <v>67.352342733219359</v>
      </c>
      <c r="E27" s="18">
        <v>47.001583249961875</v>
      </c>
      <c r="F27" s="17">
        <v>7</v>
      </c>
      <c r="G27" s="17"/>
      <c r="H27" s="18">
        <v>61.959047927116629</v>
      </c>
      <c r="I27" s="18">
        <v>39.97341734604089</v>
      </c>
      <c r="J27" s="17">
        <v>2</v>
      </c>
      <c r="K27" s="17"/>
      <c r="L27" s="18">
        <v>56.307685138802753</v>
      </c>
      <c r="M27" s="18">
        <v>37.148782190338409</v>
      </c>
      <c r="N27" s="17">
        <v>-7</v>
      </c>
      <c r="O27" s="17"/>
      <c r="P27" s="18">
        <v>61.362689163459031</v>
      </c>
      <c r="Q27" s="18">
        <v>40.361203377328856</v>
      </c>
      <c r="R27" s="17">
        <v>2</v>
      </c>
      <c r="S27" s="18">
        <f t="shared" si="0"/>
        <v>57.176962991590614</v>
      </c>
      <c r="T27" s="18">
        <f t="shared" si="1"/>
        <v>50.966232636578759</v>
      </c>
      <c r="U27" s="18">
        <f t="shared" si="2"/>
        <v>46.728233664570581</v>
      </c>
      <c r="V27" s="18">
        <f t="shared" si="3"/>
        <v>51.623809764246651</v>
      </c>
      <c r="W27" s="66"/>
    </row>
    <row r="28" spans="1:25" s="34" customFormat="1" ht="12" customHeight="1" x14ac:dyDescent="0.2">
      <c r="A28" s="28">
        <v>36616</v>
      </c>
      <c r="B28" s="28">
        <v>36622</v>
      </c>
      <c r="C28" s="29">
        <v>2000</v>
      </c>
      <c r="D28" s="30">
        <v>68.30513352924028</v>
      </c>
      <c r="E28" s="30">
        <v>44.553083353732049</v>
      </c>
      <c r="F28" s="32">
        <v>-4</v>
      </c>
      <c r="G28" s="32"/>
      <c r="H28" s="30">
        <v>62.766719346055673</v>
      </c>
      <c r="I28" s="30">
        <v>41.051861488113701</v>
      </c>
      <c r="J28" s="32">
        <v>1</v>
      </c>
      <c r="K28" s="32"/>
      <c r="L28" s="30">
        <v>64.383781028689157</v>
      </c>
      <c r="M28" s="30">
        <v>39.769028698410409</v>
      </c>
      <c r="N28" s="32">
        <v>5</v>
      </c>
      <c r="O28" s="32"/>
      <c r="P28" s="30">
        <v>64.058410665888033</v>
      </c>
      <c r="Q28" s="30">
        <v>41.276944327183713</v>
      </c>
      <c r="R28" s="32">
        <v>2</v>
      </c>
      <c r="S28" s="33">
        <f t="shared" si="0"/>
        <v>56.429108441486164</v>
      </c>
      <c r="T28" s="33">
        <f t="shared" si="1"/>
        <v>51.909290417084691</v>
      </c>
      <c r="U28" s="33">
        <f t="shared" si="2"/>
        <v>52.076404863549783</v>
      </c>
      <c r="V28" s="33">
        <f t="shared" si="3"/>
        <v>53.471601240706882</v>
      </c>
    </row>
    <row r="29" spans="1:25" s="20" customFormat="1" ht="12" customHeight="1" x14ac:dyDescent="0.2">
      <c r="A29" s="14">
        <v>36618</v>
      </c>
      <c r="B29" s="14">
        <v>36624</v>
      </c>
      <c r="C29" s="15">
        <v>1999</v>
      </c>
      <c r="D29" s="18">
        <v>74.484623888825752</v>
      </c>
      <c r="E29" s="18">
        <v>51.177977196991975</v>
      </c>
      <c r="F29" s="17">
        <v>11</v>
      </c>
      <c r="G29" s="17"/>
      <c r="H29" s="18">
        <v>69.461160240161675</v>
      </c>
      <c r="I29" s="18">
        <v>47.959081361378381</v>
      </c>
      <c r="J29" s="17">
        <v>34</v>
      </c>
      <c r="K29" s="17"/>
      <c r="L29" s="18">
        <v>52.93278263162275</v>
      </c>
      <c r="M29" s="18">
        <v>35.819706872920456</v>
      </c>
      <c r="N29" s="17">
        <v>-15</v>
      </c>
      <c r="O29" s="17"/>
      <c r="P29" s="18">
        <v>66.015214631773475</v>
      </c>
      <c r="Q29" s="18">
        <v>45.353683173551346</v>
      </c>
      <c r="R29" s="17">
        <v>30</v>
      </c>
      <c r="S29" s="18">
        <f t="shared" si="0"/>
        <v>62.831300542908863</v>
      </c>
      <c r="T29" s="18">
        <f t="shared" si="1"/>
        <v>58.710120800770028</v>
      </c>
      <c r="U29" s="18">
        <f t="shared" si="2"/>
        <v>44.376244752271603</v>
      </c>
      <c r="V29" s="18">
        <f t="shared" si="3"/>
        <v>55.305888698650165</v>
      </c>
    </row>
    <row r="30" spans="1:25" s="34" customFormat="1" ht="12" customHeight="1" x14ac:dyDescent="0.2">
      <c r="A30" s="28">
        <v>36622</v>
      </c>
      <c r="B30" s="28">
        <v>36629</v>
      </c>
      <c r="C30" s="29">
        <v>2000</v>
      </c>
      <c r="D30" s="30">
        <v>69.390707860373169</v>
      </c>
      <c r="E30" s="30">
        <v>44.921897578385654</v>
      </c>
      <c r="F30" s="32">
        <v>-8</v>
      </c>
      <c r="G30" s="32"/>
      <c r="H30" s="30">
        <v>58.052642798378741</v>
      </c>
      <c r="I30" s="30">
        <v>37.220116433995138</v>
      </c>
      <c r="J30" s="32">
        <v>-25</v>
      </c>
      <c r="K30" s="32"/>
      <c r="L30" s="30">
        <v>64.988163539101492</v>
      </c>
      <c r="M30" s="30">
        <v>40.522649996931399</v>
      </c>
      <c r="N30" s="32">
        <v>8</v>
      </c>
      <c r="O30" s="32"/>
      <c r="P30" s="30">
        <v>61.62715851650335</v>
      </c>
      <c r="Q30" s="30">
        <v>39.2867694592478</v>
      </c>
      <c r="R30" s="32">
        <v>-25</v>
      </c>
      <c r="S30" s="33">
        <f t="shared" si="0"/>
        <v>57.156302719379411</v>
      </c>
      <c r="T30" s="33">
        <f t="shared" si="1"/>
        <v>47.636379616186943</v>
      </c>
      <c r="U30" s="33">
        <f t="shared" si="2"/>
        <v>52.755406768016442</v>
      </c>
      <c r="V30" s="33">
        <f t="shared" si="3"/>
        <v>52.51602970119427</v>
      </c>
    </row>
    <row r="31" spans="1:25" s="20" customFormat="1" ht="12" customHeight="1" x14ac:dyDescent="0.2">
      <c r="A31" s="14">
        <v>36625</v>
      </c>
      <c r="B31" s="14">
        <v>36631</v>
      </c>
      <c r="C31" s="15">
        <v>1999</v>
      </c>
      <c r="D31" s="18">
        <v>70.969990259419575</v>
      </c>
      <c r="E31" s="18">
        <v>50.009097868341456</v>
      </c>
      <c r="F31" s="17">
        <v>3</v>
      </c>
      <c r="G31" s="17"/>
      <c r="H31" s="18">
        <v>63.677571605377892</v>
      </c>
      <c r="I31" s="18">
        <v>44.193251064812486</v>
      </c>
      <c r="J31" s="17">
        <v>5</v>
      </c>
      <c r="K31" s="17"/>
      <c r="L31" s="18">
        <v>59.594194962576474</v>
      </c>
      <c r="M31" s="18">
        <v>38.153549864346033</v>
      </c>
      <c r="N31" s="17">
        <v>-6</v>
      </c>
      <c r="O31" s="17"/>
      <c r="P31" s="18">
        <v>63.784196960977035</v>
      </c>
      <c r="Q31" s="18">
        <v>43.564136392987535</v>
      </c>
      <c r="R31" s="17">
        <v>2</v>
      </c>
      <c r="S31" s="18">
        <f t="shared" si="0"/>
        <v>60.489544063880516</v>
      </c>
      <c r="T31" s="18">
        <f t="shared" si="1"/>
        <v>53.935411335095189</v>
      </c>
      <c r="U31" s="18">
        <f t="shared" si="2"/>
        <v>48.873872413461257</v>
      </c>
      <c r="V31" s="18">
        <f t="shared" si="3"/>
        <v>54.432942604145659</v>
      </c>
      <c r="W31" s="94"/>
      <c r="X31" s="94"/>
      <c r="Y31" s="94"/>
    </row>
    <row r="32" spans="1:25" s="34" customFormat="1" ht="12" customHeight="1" x14ac:dyDescent="0.2">
      <c r="A32" s="28">
        <v>36630</v>
      </c>
      <c r="B32" s="28">
        <v>36636</v>
      </c>
      <c r="C32" s="29">
        <v>2000</v>
      </c>
      <c r="D32" s="30">
        <v>76.430826252382985</v>
      </c>
      <c r="E32" s="30">
        <v>50.801782504618721</v>
      </c>
      <c r="F32" s="32">
        <v>3</v>
      </c>
      <c r="G32" s="32"/>
      <c r="H32" s="30">
        <v>64.590462906083417</v>
      </c>
      <c r="I32" s="30">
        <v>45.532906072088387</v>
      </c>
      <c r="J32" s="32">
        <v>8</v>
      </c>
      <c r="K32" s="32"/>
      <c r="L32" s="30">
        <v>60.77618624031868</v>
      </c>
      <c r="M32" s="30">
        <v>41.905612692412774</v>
      </c>
      <c r="N32" s="32">
        <v>8</v>
      </c>
      <c r="O32" s="32"/>
      <c r="P32" s="30">
        <v>65.486097385164442</v>
      </c>
      <c r="Q32" s="30">
        <v>45.436227412326588</v>
      </c>
      <c r="R32" s="32">
        <v>19</v>
      </c>
      <c r="S32" s="33">
        <f t="shared" si="0"/>
        <v>63.616304378500857</v>
      </c>
      <c r="T32" s="33">
        <f t="shared" si="1"/>
        <v>55.061684489085906</v>
      </c>
      <c r="U32" s="33">
        <f t="shared" si="2"/>
        <v>51.340899466365727</v>
      </c>
      <c r="V32" s="33">
        <f t="shared" si="3"/>
        <v>56.672962777984161</v>
      </c>
    </row>
    <row r="33" spans="1:22" s="20" customFormat="1" ht="12" customHeight="1" x14ac:dyDescent="0.2">
      <c r="A33" s="14">
        <v>36632</v>
      </c>
      <c r="B33" s="14">
        <v>36638</v>
      </c>
      <c r="C33" s="15">
        <v>1999</v>
      </c>
      <c r="D33" s="18">
        <v>73.044720301981812</v>
      </c>
      <c r="E33" s="18">
        <v>47.272480202122168</v>
      </c>
      <c r="F33" s="17">
        <v>-4</v>
      </c>
      <c r="G33" s="17"/>
      <c r="H33" s="18">
        <v>61.97218802040846</v>
      </c>
      <c r="I33" s="18">
        <v>43.055741772385403</v>
      </c>
      <c r="J33" s="17">
        <v>3</v>
      </c>
      <c r="K33" s="17"/>
      <c r="L33" s="18">
        <v>64.300288666473051</v>
      </c>
      <c r="M33" s="18">
        <v>42.653626113950196</v>
      </c>
      <c r="N33" s="17">
        <v>6</v>
      </c>
      <c r="O33" s="17"/>
      <c r="P33" s="18">
        <v>64.322405220183697</v>
      </c>
      <c r="Q33" s="18">
        <v>43.620085726412114</v>
      </c>
      <c r="R33" s="17">
        <v>5</v>
      </c>
      <c r="S33" s="18">
        <f t="shared" si="0"/>
        <v>60.15860025205199</v>
      </c>
      <c r="T33" s="18">
        <f t="shared" si="1"/>
        <v>52.513964896396928</v>
      </c>
      <c r="U33" s="18">
        <f t="shared" si="2"/>
        <v>53.476957390211624</v>
      </c>
      <c r="V33" s="18">
        <f t="shared" si="3"/>
        <v>55.383174179553514</v>
      </c>
    </row>
    <row r="34" spans="1:22" s="34" customFormat="1" ht="12" customHeight="1" x14ac:dyDescent="0.2">
      <c r="A34" s="28">
        <v>36637</v>
      </c>
      <c r="B34" s="28">
        <v>36643</v>
      </c>
      <c r="C34" s="29">
        <v>2000</v>
      </c>
      <c r="D34" s="30">
        <v>77.492986940575975</v>
      </c>
      <c r="E34" s="30">
        <v>51.187577444838979</v>
      </c>
      <c r="F34" s="29">
        <v>3</v>
      </c>
      <c r="G34" s="29"/>
      <c r="H34" s="30">
        <v>62.036117037725653</v>
      </c>
      <c r="I34" s="30">
        <v>42.878366261437193</v>
      </c>
      <c r="J34" s="29">
        <v>20</v>
      </c>
      <c r="K34" s="29"/>
      <c r="L34" s="30">
        <v>67.810653552730429</v>
      </c>
      <c r="M34" s="30">
        <v>43.454460473457559</v>
      </c>
      <c r="N34" s="29">
        <v>9</v>
      </c>
      <c r="O34" s="29"/>
      <c r="P34" s="30">
        <v>65.964747816067558</v>
      </c>
      <c r="Q34" s="30">
        <v>44.341573821546952</v>
      </c>
      <c r="R34" s="29">
        <v>32</v>
      </c>
      <c r="S34" s="33">
        <f t="shared" si="0"/>
        <v>64.340282192707477</v>
      </c>
      <c r="T34" s="33">
        <f t="shared" si="1"/>
        <v>52.45724164958142</v>
      </c>
      <c r="U34" s="33">
        <f t="shared" si="2"/>
        <v>55.632557013093994</v>
      </c>
      <c r="V34" s="33">
        <f t="shared" si="3"/>
        <v>57.476693618460963</v>
      </c>
    </row>
    <row r="35" spans="1:22" s="20" customFormat="1" ht="12" customHeight="1" x14ac:dyDescent="0.2">
      <c r="A35" s="14">
        <v>36639</v>
      </c>
      <c r="B35" s="14">
        <v>36645</v>
      </c>
      <c r="C35" s="15">
        <v>1999</v>
      </c>
      <c r="D35" s="18">
        <v>71.192773176115423</v>
      </c>
      <c r="E35" s="18">
        <v>54.51345967605095</v>
      </c>
      <c r="F35" s="17">
        <v>5</v>
      </c>
      <c r="G35" s="17"/>
      <c r="H35" s="18">
        <v>65.962217448242683</v>
      </c>
      <c r="I35" s="18">
        <v>46.465977847596889</v>
      </c>
      <c r="J35" s="17">
        <v>23</v>
      </c>
      <c r="K35" s="17"/>
      <c r="L35" s="18">
        <v>62.872310762235195</v>
      </c>
      <c r="M35" s="18">
        <v>42.579317700919091</v>
      </c>
      <c r="N35" s="17">
        <v>6</v>
      </c>
      <c r="O35" s="17"/>
      <c r="P35" s="18">
        <v>65.997365845118864</v>
      </c>
      <c r="Q35" s="18">
        <v>46.742610202509056</v>
      </c>
      <c r="R35" s="17">
        <v>34</v>
      </c>
      <c r="S35" s="18">
        <f t="shared" si="0"/>
        <v>62.85311642608319</v>
      </c>
      <c r="T35" s="18">
        <f t="shared" si="1"/>
        <v>56.214097647919786</v>
      </c>
      <c r="U35" s="18">
        <f t="shared" si="2"/>
        <v>52.725814231577147</v>
      </c>
      <c r="V35" s="18">
        <f t="shared" si="3"/>
        <v>57.26434276852671</v>
      </c>
    </row>
    <row r="36" spans="1:22" ht="12" customHeight="1" x14ac:dyDescent="0.2">
      <c r="A36" s="28">
        <v>36644</v>
      </c>
      <c r="B36" s="28">
        <v>36650</v>
      </c>
      <c r="C36" s="29">
        <v>2000</v>
      </c>
      <c r="D36" s="30">
        <v>77.719092682836049</v>
      </c>
      <c r="E36" s="30">
        <v>55.554320549828844</v>
      </c>
      <c r="F36" s="32">
        <v>17</v>
      </c>
      <c r="G36" s="32"/>
      <c r="H36" s="30">
        <v>70.498475909481058</v>
      </c>
      <c r="I36" s="30">
        <v>46.527890989818594</v>
      </c>
      <c r="J36" s="32">
        <v>34</v>
      </c>
      <c r="K36" s="32"/>
      <c r="L36" s="30">
        <v>71.091511513618315</v>
      </c>
      <c r="M36" s="30">
        <v>46.586411826683999</v>
      </c>
      <c r="N36" s="32">
        <v>7</v>
      </c>
      <c r="O36" s="32"/>
      <c r="P36" s="30">
        <v>71.793701718634921</v>
      </c>
      <c r="Q36" s="30">
        <v>47.971827844375859</v>
      </c>
      <c r="R36" s="32">
        <v>58</v>
      </c>
      <c r="S36" s="33">
        <f t="shared" si="0"/>
        <v>66.636706616332447</v>
      </c>
      <c r="T36" s="33">
        <f t="shared" si="1"/>
        <v>58.51318344964983</v>
      </c>
      <c r="U36" s="33">
        <f t="shared" si="2"/>
        <v>58.838961670151157</v>
      </c>
      <c r="V36" s="33">
        <f t="shared" si="3"/>
        <v>61.329617245377811</v>
      </c>
    </row>
    <row r="37" spans="1:22" s="20" customFormat="1" ht="12" customHeight="1" x14ac:dyDescent="0.2">
      <c r="A37" s="14">
        <v>36646</v>
      </c>
      <c r="B37" s="14">
        <v>36652</v>
      </c>
      <c r="C37" s="15">
        <v>1999</v>
      </c>
      <c r="D37" s="18">
        <v>74.393549660862334</v>
      </c>
      <c r="E37" s="18">
        <v>55.292691480904111</v>
      </c>
      <c r="F37" s="17">
        <v>22</v>
      </c>
      <c r="G37" s="17"/>
      <c r="H37" s="18">
        <v>71.838942931238876</v>
      </c>
      <c r="I37" s="18">
        <v>49.858459217549452</v>
      </c>
      <c r="J37" s="17">
        <v>48</v>
      </c>
      <c r="K37" s="17"/>
      <c r="L37" s="18">
        <v>63.58680029417809</v>
      </c>
      <c r="M37" s="18">
        <v>44.750938597075887</v>
      </c>
      <c r="N37" s="17">
        <v>2</v>
      </c>
      <c r="O37" s="17"/>
      <c r="P37" s="18">
        <v>70.125848443939077</v>
      </c>
      <c r="Q37" s="18">
        <v>49.408130873171537</v>
      </c>
      <c r="R37" s="17">
        <v>72</v>
      </c>
      <c r="S37" s="18">
        <f t="shared" si="0"/>
        <v>64.843120570883229</v>
      </c>
      <c r="T37" s="18">
        <f t="shared" si="1"/>
        <v>60.848701074394164</v>
      </c>
      <c r="U37" s="18">
        <f t="shared" si="2"/>
        <v>54.168869445626989</v>
      </c>
      <c r="V37" s="18">
        <f t="shared" si="3"/>
        <v>59.953563696968132</v>
      </c>
    </row>
    <row r="38" spans="1:22" ht="12" customHeight="1" x14ac:dyDescent="0.2">
      <c r="A38" s="36">
        <v>36651</v>
      </c>
      <c r="B38" s="36">
        <v>36657</v>
      </c>
      <c r="C38" s="37">
        <v>2000</v>
      </c>
      <c r="D38" s="41">
        <v>84.696661623926744</v>
      </c>
      <c r="E38" s="41">
        <v>63.364508815058812</v>
      </c>
      <c r="F38" s="39">
        <v>1</v>
      </c>
      <c r="G38" s="39"/>
      <c r="H38" s="41">
        <v>79.70654056906308</v>
      </c>
      <c r="I38" s="41">
        <v>57.638109460087293</v>
      </c>
      <c r="J38" s="39">
        <v>40</v>
      </c>
      <c r="K38" s="39"/>
      <c r="L38" s="41">
        <v>67.760180251821964</v>
      </c>
      <c r="M38" s="41">
        <v>47.908725387457565</v>
      </c>
      <c r="N38" s="39">
        <v>5</v>
      </c>
      <c r="O38" s="39"/>
      <c r="P38" s="41">
        <v>77.431061937801971</v>
      </c>
      <c r="Q38" s="41">
        <v>56.048062584976506</v>
      </c>
      <c r="R38" s="40">
        <v>46</v>
      </c>
      <c r="S38" s="38">
        <f t="shared" si="0"/>
        <v>74.030585219492778</v>
      </c>
      <c r="T38" s="38">
        <f t="shared" si="1"/>
        <v>68.672325014575193</v>
      </c>
      <c r="U38" s="38">
        <f t="shared" si="2"/>
        <v>57.834452819639765</v>
      </c>
      <c r="V38" s="38">
        <f t="shared" si="3"/>
        <v>66.845787684569245</v>
      </c>
    </row>
    <row r="39" spans="1:22" ht="12" customHeight="1" x14ac:dyDescent="0.2">
      <c r="A39" s="14">
        <v>36653</v>
      </c>
      <c r="B39" s="14">
        <v>36659</v>
      </c>
      <c r="C39" s="15">
        <v>1999</v>
      </c>
      <c r="D39" s="18">
        <v>79.206445575921549</v>
      </c>
      <c r="E39" s="18">
        <v>54.580420488167441</v>
      </c>
      <c r="F39" s="17">
        <v>23</v>
      </c>
      <c r="G39" s="17"/>
      <c r="H39" s="18">
        <v>73.14947048940941</v>
      </c>
      <c r="I39" s="18">
        <v>51.986715780218496</v>
      </c>
      <c r="J39" s="17">
        <v>45</v>
      </c>
      <c r="K39" s="17"/>
      <c r="L39" s="18">
        <v>63.12262812410593</v>
      </c>
      <c r="M39" s="18">
        <v>43.228647718266778</v>
      </c>
      <c r="N39" s="17">
        <v>11</v>
      </c>
      <c r="O39" s="17"/>
      <c r="P39" s="18">
        <v>71.535427321046441</v>
      </c>
      <c r="Q39" s="18">
        <v>50.149990240732002</v>
      </c>
      <c r="R39" s="17">
        <v>79</v>
      </c>
      <c r="S39" s="18">
        <f t="shared" si="0"/>
        <v>66.893433032044499</v>
      </c>
      <c r="T39" s="18">
        <f t="shared" si="1"/>
        <v>62.56809313481395</v>
      </c>
      <c r="U39" s="18">
        <f t="shared" si="2"/>
        <v>53.17563792118635</v>
      </c>
      <c r="V39" s="18">
        <f t="shared" si="3"/>
        <v>60.87905469601494</v>
      </c>
    </row>
    <row r="40" spans="1:22" ht="12" customHeight="1" x14ac:dyDescent="0.2">
      <c r="A40" s="28">
        <v>36658</v>
      </c>
      <c r="B40" s="28">
        <v>36664</v>
      </c>
      <c r="C40" s="29">
        <v>2000</v>
      </c>
      <c r="D40" s="30">
        <v>80.70736450693559</v>
      </c>
      <c r="E40" s="30">
        <v>58.482637366334068</v>
      </c>
      <c r="F40" s="31">
        <v>7</v>
      </c>
      <c r="G40" s="31"/>
      <c r="H40" s="30">
        <v>73.783973834223531</v>
      </c>
      <c r="I40" s="30">
        <v>52.618109660320847</v>
      </c>
      <c r="J40" s="31">
        <v>42</v>
      </c>
      <c r="K40" s="31"/>
      <c r="L40" s="30">
        <v>68.874709226880441</v>
      </c>
      <c r="M40" s="30">
        <v>46.153987693161596</v>
      </c>
      <c r="N40" s="31">
        <v>6</v>
      </c>
      <c r="O40" s="31"/>
      <c r="P40" s="30">
        <v>73.620257782458069</v>
      </c>
      <c r="Q40" s="30">
        <v>51.887795040395488</v>
      </c>
      <c r="R40" s="31">
        <v>55</v>
      </c>
      <c r="S40" s="33">
        <f t="shared" si="0"/>
        <v>69.595000936634833</v>
      </c>
      <c r="T40" s="33">
        <f t="shared" si="1"/>
        <v>63.201041747272185</v>
      </c>
      <c r="U40" s="33">
        <f t="shared" si="2"/>
        <v>57.514348460021019</v>
      </c>
      <c r="V40" s="33">
        <f t="shared" si="3"/>
        <v>63.436797047976007</v>
      </c>
    </row>
    <row r="41" spans="1:22" ht="12" customHeight="1" x14ac:dyDescent="0.2">
      <c r="A41" s="24">
        <v>36660</v>
      </c>
      <c r="B41" s="14">
        <v>36666</v>
      </c>
      <c r="C41" s="15">
        <v>1999</v>
      </c>
      <c r="D41" s="18">
        <v>82.007054947735057</v>
      </c>
      <c r="E41" s="18">
        <v>60.246613521419249</v>
      </c>
      <c r="F41" s="17">
        <v>11</v>
      </c>
      <c r="G41" s="17"/>
      <c r="H41" s="18">
        <v>75.152621798916414</v>
      </c>
      <c r="I41" s="18">
        <v>52.949577741710726</v>
      </c>
      <c r="J41" s="17">
        <v>55</v>
      </c>
      <c r="K41" s="17"/>
      <c r="L41" s="18">
        <v>68.048634206442586</v>
      </c>
      <c r="M41" s="18">
        <v>47.304405191154729</v>
      </c>
      <c r="N41" s="17">
        <v>7</v>
      </c>
      <c r="O41" s="17"/>
      <c r="P41" s="18">
        <v>74.414823761175739</v>
      </c>
      <c r="Q41" s="18">
        <v>52.656177310707449</v>
      </c>
      <c r="R41" s="17">
        <v>73</v>
      </c>
      <c r="S41" s="18">
        <f t="shared" si="0"/>
        <v>71.12683423457716</v>
      </c>
      <c r="T41" s="18">
        <f t="shared" si="1"/>
        <v>64.05109977031357</v>
      </c>
      <c r="U41" s="18">
        <f t="shared" si="2"/>
        <v>57.676519698798657</v>
      </c>
      <c r="V41" s="18">
        <f t="shared" si="3"/>
        <v>64.2848179012298</v>
      </c>
    </row>
    <row r="42" spans="1:22" ht="12" customHeight="1" x14ac:dyDescent="0.2">
      <c r="A42" s="28">
        <v>36665</v>
      </c>
      <c r="B42" s="28">
        <v>36671</v>
      </c>
      <c r="C42" s="29">
        <v>2000</v>
      </c>
      <c r="D42" s="30">
        <v>85.811715117077142</v>
      </c>
      <c r="E42" s="30">
        <v>61.218039190887083</v>
      </c>
      <c r="F42" s="31">
        <v>10</v>
      </c>
      <c r="G42" s="31"/>
      <c r="H42" s="30">
        <v>72.87672688262262</v>
      </c>
      <c r="I42" s="30">
        <v>54.585628875151727</v>
      </c>
      <c r="J42" s="31">
        <v>40</v>
      </c>
      <c r="K42" s="31"/>
      <c r="L42" s="30">
        <v>76.640184099773336</v>
      </c>
      <c r="M42" s="30">
        <v>52.253709113280877</v>
      </c>
      <c r="N42" s="31">
        <v>6</v>
      </c>
      <c r="O42" s="31"/>
      <c r="P42" s="30">
        <v>75.890090787680919</v>
      </c>
      <c r="Q42" s="30">
        <v>55.037195919452593</v>
      </c>
      <c r="R42" s="31">
        <f>N42+J42+F42</f>
        <v>56</v>
      </c>
      <c r="S42" s="33">
        <f t="shared" si="0"/>
        <v>73.514877153982113</v>
      </c>
      <c r="T42" s="33">
        <f t="shared" si="1"/>
        <v>63.731177878887173</v>
      </c>
      <c r="U42" s="33">
        <f t="shared" si="2"/>
        <v>64.446946606527106</v>
      </c>
      <c r="V42" s="33">
        <f t="shared" si="3"/>
        <v>67.231000546465467</v>
      </c>
    </row>
    <row r="43" spans="1:22" ht="12" customHeight="1" x14ac:dyDescent="0.2">
      <c r="A43" s="14">
        <v>36667</v>
      </c>
      <c r="B43" s="14">
        <v>36673</v>
      </c>
      <c r="C43" s="15">
        <v>1999</v>
      </c>
      <c r="D43" s="18">
        <v>81.662276386383155</v>
      </c>
      <c r="E43" s="18">
        <v>59.637187231132472</v>
      </c>
      <c r="F43" s="17">
        <v>16</v>
      </c>
      <c r="G43" s="17"/>
      <c r="H43" s="18">
        <v>75.080890391995823</v>
      </c>
      <c r="I43" s="18">
        <v>53.632091010940194</v>
      </c>
      <c r="J43" s="17">
        <v>43</v>
      </c>
      <c r="K43" s="17"/>
      <c r="L43" s="18">
        <v>75.090937807068315</v>
      </c>
      <c r="M43" s="18">
        <v>49.995410771000032</v>
      </c>
      <c r="N43" s="17">
        <v>12</v>
      </c>
      <c r="O43" s="17"/>
      <c r="P43" s="18">
        <v>76.125328656516444</v>
      </c>
      <c r="Q43" s="18">
        <v>53.649550262317504</v>
      </c>
      <c r="R43" s="17">
        <v>71</v>
      </c>
      <c r="S43" s="18">
        <f t="shared" si="0"/>
        <v>70.649731808757821</v>
      </c>
      <c r="T43" s="18">
        <f t="shared" si="1"/>
        <v>64.356490701468005</v>
      </c>
      <c r="U43" s="18">
        <f t="shared" si="2"/>
        <v>62.54317428903417</v>
      </c>
      <c r="V43" s="18">
        <f t="shared" si="3"/>
        <v>65.84979893308666</v>
      </c>
    </row>
    <row r="44" spans="1:22" ht="12" customHeight="1" x14ac:dyDescent="0.2">
      <c r="A44" s="36">
        <v>36672</v>
      </c>
      <c r="B44" s="36">
        <v>36679</v>
      </c>
      <c r="C44" s="37">
        <v>2000</v>
      </c>
      <c r="D44" s="38">
        <v>90.184756998780315</v>
      </c>
      <c r="E44" s="38">
        <v>66.6445676988521</v>
      </c>
      <c r="F44" s="39">
        <v>14</v>
      </c>
      <c r="G44" s="39"/>
      <c r="H44" s="38">
        <v>75.410830006989684</v>
      </c>
      <c r="I44" s="38">
        <v>55.609743972300613</v>
      </c>
      <c r="J44" s="39">
        <v>52</v>
      </c>
      <c r="K44" s="39"/>
      <c r="L44" s="38">
        <v>73.288491947551719</v>
      </c>
      <c r="M44" s="38">
        <v>51.827031123031539</v>
      </c>
      <c r="N44" s="39">
        <v>12</v>
      </c>
      <c r="O44" s="39"/>
      <c r="P44" s="38">
        <v>77.205010812069844</v>
      </c>
      <c r="Q44" s="38">
        <v>56.385957534716326</v>
      </c>
      <c r="R44" s="40">
        <v>78</v>
      </c>
      <c r="S44" s="38">
        <f t="shared" si="0"/>
        <v>78.414662348816208</v>
      </c>
      <c r="T44" s="38">
        <f t="shared" si="1"/>
        <v>65.510286989645152</v>
      </c>
      <c r="U44" s="38">
        <f t="shared" si="2"/>
        <v>62.557761535291633</v>
      </c>
      <c r="V44" s="38">
        <f t="shared" si="3"/>
        <v>68.827570291251007</v>
      </c>
    </row>
    <row r="45" spans="1:22" ht="12" customHeight="1" x14ac:dyDescent="0.2">
      <c r="A45" s="14">
        <v>36674</v>
      </c>
      <c r="B45" s="14">
        <v>36680</v>
      </c>
      <c r="C45" s="15">
        <v>1999</v>
      </c>
      <c r="D45" s="16">
        <v>85.131736887789813</v>
      </c>
      <c r="E45" s="16">
        <v>64.094488495326516</v>
      </c>
      <c r="F45" s="17">
        <v>19</v>
      </c>
      <c r="G45" s="17"/>
      <c r="H45" s="16">
        <v>82.369055211691759</v>
      </c>
      <c r="I45" s="16">
        <v>59.793443230925817</v>
      </c>
      <c r="J45" s="17">
        <v>58</v>
      </c>
      <c r="K45" s="17"/>
      <c r="L45" s="16">
        <v>71.756205582623963</v>
      </c>
      <c r="M45" s="16">
        <v>50.188291752913059</v>
      </c>
      <c r="N45" s="17">
        <v>14</v>
      </c>
      <c r="O45" s="17"/>
      <c r="P45" s="16">
        <v>80.083142620224464</v>
      </c>
      <c r="Q45" s="16">
        <v>58.009635094833143</v>
      </c>
      <c r="R45" s="17">
        <v>91</v>
      </c>
      <c r="S45" s="18">
        <f t="shared" si="0"/>
        <v>74.613112691558172</v>
      </c>
      <c r="T45" s="18">
        <f t="shared" si="1"/>
        <v>71.081249221308781</v>
      </c>
      <c r="U45" s="18">
        <f t="shared" si="2"/>
        <v>60.972248667768511</v>
      </c>
      <c r="V45" s="18">
        <f t="shared" si="3"/>
        <v>68.888870193545145</v>
      </c>
    </row>
    <row r="46" spans="1:22" ht="12" customHeight="1" x14ac:dyDescent="0.2">
      <c r="A46" s="14"/>
      <c r="B46" s="14"/>
      <c r="C46" s="15"/>
      <c r="D46" s="16"/>
      <c r="E46" s="16"/>
      <c r="F46" s="17"/>
      <c r="G46" s="17"/>
      <c r="H46" s="16"/>
      <c r="I46" s="16"/>
      <c r="J46" s="17"/>
      <c r="K46" s="17"/>
      <c r="L46" s="16"/>
      <c r="M46" s="16"/>
      <c r="N46" s="17"/>
      <c r="O46" s="17"/>
      <c r="P46" s="16"/>
      <c r="Q46" s="16"/>
      <c r="R46" s="17"/>
      <c r="S46" s="18"/>
      <c r="T46" s="18"/>
      <c r="U46" s="18"/>
      <c r="V46" s="18"/>
    </row>
    <row r="47" spans="1:22" ht="12" customHeight="1" x14ac:dyDescent="0.2">
      <c r="A47" s="14"/>
      <c r="B47" s="14"/>
      <c r="C47" s="15"/>
      <c r="D47" s="16"/>
      <c r="E47" s="16"/>
      <c r="F47" s="17"/>
      <c r="G47" s="17"/>
      <c r="H47" s="16"/>
      <c r="I47" s="16"/>
      <c r="J47" s="17"/>
      <c r="K47" s="17"/>
      <c r="L47" s="16"/>
      <c r="M47" s="16"/>
      <c r="N47" s="17"/>
      <c r="O47" s="17"/>
      <c r="P47" s="16"/>
      <c r="Q47" s="16"/>
      <c r="R47" s="17"/>
      <c r="S47" s="18"/>
      <c r="T47" s="18"/>
      <c r="U47" s="18"/>
      <c r="V47" s="18"/>
    </row>
    <row r="48" spans="1:22" ht="12" customHeight="1" x14ac:dyDescent="0.2">
      <c r="A48" s="54">
        <v>37044</v>
      </c>
      <c r="B48" s="54">
        <v>37050</v>
      </c>
      <c r="C48" s="55">
        <v>2001</v>
      </c>
      <c r="D48" s="56">
        <v>84.973524988188942</v>
      </c>
      <c r="E48" s="56">
        <v>64.59629815829723</v>
      </c>
      <c r="F48" s="57">
        <v>27</v>
      </c>
      <c r="G48" s="57"/>
      <c r="H48" s="56">
        <v>72.580548614985162</v>
      </c>
      <c r="I48" s="56">
        <v>55.574092097710988</v>
      </c>
      <c r="J48" s="57">
        <v>64</v>
      </c>
      <c r="K48" s="57"/>
      <c r="L48" s="56">
        <v>72.336764909048483</v>
      </c>
      <c r="M48" s="56">
        <v>51.141076507457896</v>
      </c>
      <c r="N48" s="57">
        <v>14</v>
      </c>
      <c r="O48" s="57"/>
      <c r="P48" s="56">
        <v>74.479852165811735</v>
      </c>
      <c r="Q48" s="56">
        <v>55.86483249221429</v>
      </c>
      <c r="R48" s="57">
        <v>105</v>
      </c>
      <c r="S48" s="58">
        <f t="shared" ref="S48:S66" si="4">AVERAGE(D48:E48)</f>
        <v>74.784911573243079</v>
      </c>
      <c r="T48" s="58">
        <f t="shared" ref="T48:T66" si="5">AVERAGE(H48:I48)</f>
        <v>64.077320356348082</v>
      </c>
      <c r="U48" s="58">
        <f t="shared" ref="U48:U66" si="6">AVERAGE(L48:M48)</f>
        <v>61.73892070825319</v>
      </c>
      <c r="V48" s="58">
        <f t="shared" ref="V48:V66" si="7">AVERAGE(S48:U48)</f>
        <v>66.86705087928145</v>
      </c>
    </row>
    <row r="49" spans="1:25" ht="12" customHeight="1" x14ac:dyDescent="0.2">
      <c r="A49" s="28">
        <v>36680</v>
      </c>
      <c r="B49" s="28">
        <v>36686</v>
      </c>
      <c r="C49" s="29">
        <v>2000</v>
      </c>
      <c r="D49" s="33">
        <v>84.356640887912306</v>
      </c>
      <c r="E49" s="33">
        <v>62.957619119001777</v>
      </c>
      <c r="F49" s="32">
        <v>21</v>
      </c>
      <c r="G49" s="32"/>
      <c r="H49" s="33">
        <v>76.261763276840384</v>
      </c>
      <c r="I49" s="33">
        <v>55.458969915048641</v>
      </c>
      <c r="J49" s="32">
        <v>53</v>
      </c>
      <c r="K49" s="32"/>
      <c r="L49" s="33">
        <v>77.944850301604305</v>
      </c>
      <c r="M49" s="33">
        <v>52.80162633700715</v>
      </c>
      <c r="N49" s="32">
        <v>4</v>
      </c>
      <c r="O49" s="32"/>
      <c r="P49" s="33">
        <v>77.975095224109992</v>
      </c>
      <c r="Q49" s="33">
        <v>55.964162365647198</v>
      </c>
      <c r="R49" s="32">
        <v>78</v>
      </c>
      <c r="S49" s="33">
        <f t="shared" si="4"/>
        <v>73.657130003457041</v>
      </c>
      <c r="T49" s="33">
        <f t="shared" si="5"/>
        <v>65.860366595944512</v>
      </c>
      <c r="U49" s="33">
        <f t="shared" si="6"/>
        <v>65.373238319305727</v>
      </c>
      <c r="V49" s="33">
        <f t="shared" si="7"/>
        <v>68.296911639569103</v>
      </c>
    </row>
    <row r="50" spans="1:25" ht="12" customHeight="1" x14ac:dyDescent="0.2">
      <c r="A50" s="14">
        <v>36681</v>
      </c>
      <c r="B50" s="14">
        <v>36687</v>
      </c>
      <c r="C50" s="15">
        <v>1999</v>
      </c>
      <c r="D50" s="16">
        <v>89.130803857247088</v>
      </c>
      <c r="E50" s="16">
        <v>68.569392495449009</v>
      </c>
      <c r="F50" s="17">
        <v>17</v>
      </c>
      <c r="G50" s="17"/>
      <c r="H50" s="16">
        <v>86.291405209374233</v>
      </c>
      <c r="I50" s="16">
        <v>63.875750542943358</v>
      </c>
      <c r="J50" s="17">
        <v>34</v>
      </c>
      <c r="K50" s="17"/>
      <c r="L50" s="16">
        <v>72.62003011104585</v>
      </c>
      <c r="M50" s="16">
        <v>51.081279334935886</v>
      </c>
      <c r="N50" s="17">
        <v>12</v>
      </c>
      <c r="O50" s="17"/>
      <c r="P50" s="16">
        <v>83.232819851956037</v>
      </c>
      <c r="Q50" s="16">
        <v>61.335712885167226</v>
      </c>
      <c r="R50" s="17">
        <v>63</v>
      </c>
      <c r="S50" s="18">
        <f t="shared" si="4"/>
        <v>78.850098176348041</v>
      </c>
      <c r="T50" s="18">
        <f t="shared" si="5"/>
        <v>75.083577876158799</v>
      </c>
      <c r="U50" s="18">
        <f t="shared" si="6"/>
        <v>61.850654722990868</v>
      </c>
      <c r="V50" s="18">
        <f t="shared" si="7"/>
        <v>71.928110258499231</v>
      </c>
    </row>
    <row r="51" spans="1:25" ht="12" customHeight="1" x14ac:dyDescent="0.2">
      <c r="A51" s="54">
        <v>37051</v>
      </c>
      <c r="B51" s="54">
        <v>37057</v>
      </c>
      <c r="C51" s="55">
        <v>2001</v>
      </c>
      <c r="D51" s="56">
        <v>90.478035456362051</v>
      </c>
      <c r="E51" s="56">
        <v>68.34142753673035</v>
      </c>
      <c r="F51" s="57">
        <v>30</v>
      </c>
      <c r="G51" s="57"/>
      <c r="H51" s="56">
        <v>81.912186436128479</v>
      </c>
      <c r="I51" s="56">
        <v>61.06502918583503</v>
      </c>
      <c r="J51" s="57">
        <v>62</v>
      </c>
      <c r="K51" s="57"/>
      <c r="L51" s="56">
        <v>76.87630987187849</v>
      </c>
      <c r="M51" s="56">
        <v>53.972826494323954</v>
      </c>
      <c r="N51" s="57">
        <v>14</v>
      </c>
      <c r="O51" s="57"/>
      <c r="P51" s="56">
        <v>81.975989585689746</v>
      </c>
      <c r="Q51" s="56">
        <v>60.39705395575924</v>
      </c>
      <c r="R51" s="57">
        <v>106</v>
      </c>
      <c r="S51" s="58">
        <f t="shared" si="4"/>
        <v>79.4097314965462</v>
      </c>
      <c r="T51" s="58">
        <f t="shared" si="5"/>
        <v>71.488607810981762</v>
      </c>
      <c r="U51" s="58">
        <f t="shared" si="6"/>
        <v>65.424568183101229</v>
      </c>
      <c r="V51" s="58">
        <f t="shared" si="7"/>
        <v>72.10763583020973</v>
      </c>
    </row>
    <row r="52" spans="1:25" ht="12" customHeight="1" x14ac:dyDescent="0.2">
      <c r="A52" s="36">
        <v>36687</v>
      </c>
      <c r="B52" s="36">
        <v>36693</v>
      </c>
      <c r="C52" s="37">
        <v>2000</v>
      </c>
      <c r="D52" s="38">
        <v>87.740823968838328</v>
      </c>
      <c r="E52" s="38">
        <v>67.408183290268525</v>
      </c>
      <c r="F52" s="40">
        <v>11</v>
      </c>
      <c r="G52" s="40"/>
      <c r="H52" s="38">
        <v>81.966870584698469</v>
      </c>
      <c r="I52" s="38">
        <v>61.978357605325968</v>
      </c>
      <c r="J52" s="40">
        <v>48</v>
      </c>
      <c r="K52" s="40"/>
      <c r="L52" s="38">
        <v>76.605420687220743</v>
      </c>
      <c r="M52" s="38">
        <v>53.963945211275828</v>
      </c>
      <c r="N52" s="64">
        <v>5</v>
      </c>
      <c r="O52" s="64"/>
      <c r="P52" s="38">
        <v>81.50516324097886</v>
      </c>
      <c r="Q52" s="38">
        <v>60.781423501285772</v>
      </c>
      <c r="R52" s="40">
        <v>64</v>
      </c>
      <c r="S52" s="38">
        <f t="shared" si="4"/>
        <v>77.574503629553419</v>
      </c>
      <c r="T52" s="38">
        <f t="shared" si="5"/>
        <v>71.972614095012219</v>
      </c>
      <c r="U52" s="38">
        <f t="shared" si="6"/>
        <v>65.284682949248293</v>
      </c>
      <c r="V52" s="38">
        <f t="shared" si="7"/>
        <v>71.610600224604639</v>
      </c>
    </row>
    <row r="53" spans="1:25" ht="12" customHeight="1" x14ac:dyDescent="0.2">
      <c r="A53" s="14">
        <v>36688</v>
      </c>
      <c r="B53" s="14">
        <v>36694</v>
      </c>
      <c r="C53" s="15">
        <v>1999</v>
      </c>
      <c r="D53" s="16">
        <v>81.348348333805461</v>
      </c>
      <c r="E53" s="16">
        <v>62.945410328301293</v>
      </c>
      <c r="F53" s="17">
        <v>24</v>
      </c>
      <c r="G53" s="17"/>
      <c r="H53" s="16">
        <v>78.722524437236814</v>
      </c>
      <c r="I53" s="16">
        <v>60.574552886661046</v>
      </c>
      <c r="J53" s="17">
        <v>50</v>
      </c>
      <c r="K53" s="17"/>
      <c r="L53" s="16">
        <v>77.19351320781729</v>
      </c>
      <c r="M53" s="16">
        <v>53.839648406592055</v>
      </c>
      <c r="N53" s="17">
        <v>11</v>
      </c>
      <c r="O53" s="17"/>
      <c r="P53" s="16">
        <v>78.745858860399878</v>
      </c>
      <c r="Q53" s="16">
        <v>59.221693323029811</v>
      </c>
      <c r="R53" s="17">
        <v>85</v>
      </c>
      <c r="S53" s="18">
        <f t="shared" si="4"/>
        <v>72.146879331053384</v>
      </c>
      <c r="T53" s="18">
        <f t="shared" si="5"/>
        <v>69.648538661948933</v>
      </c>
      <c r="U53" s="18">
        <f t="shared" si="6"/>
        <v>65.516580807204676</v>
      </c>
      <c r="V53" s="18">
        <f t="shared" si="7"/>
        <v>69.103999600069002</v>
      </c>
    </row>
    <row r="54" spans="1:25" ht="12" customHeight="1" x14ac:dyDescent="0.2">
      <c r="A54" s="54">
        <v>37058</v>
      </c>
      <c r="B54" s="54">
        <v>37064</v>
      </c>
      <c r="C54" s="55">
        <v>2001</v>
      </c>
      <c r="D54" s="56">
        <v>89.309855900618572</v>
      </c>
      <c r="E54" s="56">
        <v>65.360401619415512</v>
      </c>
      <c r="F54" s="57">
        <v>28</v>
      </c>
      <c r="G54" s="57"/>
      <c r="H54" s="56">
        <v>82.479241776133961</v>
      </c>
      <c r="I54" s="56">
        <v>62.783530203580398</v>
      </c>
      <c r="J54" s="57">
        <v>68</v>
      </c>
      <c r="K54" s="57"/>
      <c r="L54" s="56">
        <v>81.195818493475883</v>
      </c>
      <c r="M54" s="56">
        <v>53.623100554196334</v>
      </c>
      <c r="N54" s="57">
        <v>12</v>
      </c>
      <c r="O54" s="57"/>
      <c r="P54" s="56">
        <v>83.231229394195296</v>
      </c>
      <c r="Q54" s="56">
        <v>60.840893936757674</v>
      </c>
      <c r="R54" s="57">
        <v>108</v>
      </c>
      <c r="S54" s="58">
        <f t="shared" si="4"/>
        <v>77.335128760017042</v>
      </c>
      <c r="T54" s="58">
        <f t="shared" si="5"/>
        <v>72.631385989857179</v>
      </c>
      <c r="U54" s="58">
        <f t="shared" si="6"/>
        <v>67.409459523836105</v>
      </c>
      <c r="V54" s="58">
        <f t="shared" si="7"/>
        <v>72.458658091236771</v>
      </c>
    </row>
    <row r="55" spans="1:25" ht="12" customHeight="1" x14ac:dyDescent="0.2">
      <c r="A55" s="28">
        <v>36694</v>
      </c>
      <c r="B55" s="28">
        <v>36700</v>
      </c>
      <c r="C55" s="29">
        <v>2000</v>
      </c>
      <c r="D55" s="30">
        <v>84.025557815305973</v>
      </c>
      <c r="E55" s="30">
        <v>65.605771100111156</v>
      </c>
      <c r="F55" s="31">
        <v>12</v>
      </c>
      <c r="G55" s="31"/>
      <c r="H55" s="30">
        <v>80.917705796749971</v>
      </c>
      <c r="I55" s="30">
        <v>62.660100243076585</v>
      </c>
      <c r="J55" s="31">
        <v>52</v>
      </c>
      <c r="K55" s="31"/>
      <c r="L55" s="30">
        <v>79.065422421826952</v>
      </c>
      <c r="M55" s="30">
        <v>54.826919363125896</v>
      </c>
      <c r="N55" s="31">
        <v>9</v>
      </c>
      <c r="O55" s="31"/>
      <c r="P55" s="30">
        <v>80.934395621969827</v>
      </c>
      <c r="Q55" s="30">
        <v>61.116418344434422</v>
      </c>
      <c r="R55" s="32">
        <v>73</v>
      </c>
      <c r="S55" s="33">
        <f t="shared" si="4"/>
        <v>74.815664457708564</v>
      </c>
      <c r="T55" s="33">
        <f t="shared" si="5"/>
        <v>71.788903019913278</v>
      </c>
      <c r="U55" s="33">
        <f t="shared" si="6"/>
        <v>66.946170892476431</v>
      </c>
      <c r="V55" s="33">
        <f t="shared" si="7"/>
        <v>71.183579456699434</v>
      </c>
    </row>
    <row r="56" spans="1:25" ht="12" customHeight="1" x14ac:dyDescent="0.2">
      <c r="A56" s="14">
        <v>36695</v>
      </c>
      <c r="B56" s="14">
        <v>36701</v>
      </c>
      <c r="C56" s="15">
        <v>1999</v>
      </c>
      <c r="D56" s="16">
        <v>83.796742278432731</v>
      </c>
      <c r="E56" s="16">
        <v>66.588677588315079</v>
      </c>
      <c r="F56" s="17">
        <v>25</v>
      </c>
      <c r="G56" s="17"/>
      <c r="H56" s="16">
        <v>80.463790787597773</v>
      </c>
      <c r="I56" s="16">
        <v>60.309372749310107</v>
      </c>
      <c r="J56" s="17">
        <v>55</v>
      </c>
      <c r="K56" s="17"/>
      <c r="L56" s="16">
        <v>78.733465499845209</v>
      </c>
      <c r="M56" s="16">
        <v>57.065045697958872</v>
      </c>
      <c r="N56" s="17">
        <v>11</v>
      </c>
      <c r="O56" s="17"/>
      <c r="P56" s="16">
        <v>80.547409207074466</v>
      </c>
      <c r="Q56" s="16">
        <v>60.470918131932251</v>
      </c>
      <c r="R56" s="17">
        <v>91</v>
      </c>
      <c r="S56" s="18">
        <f t="shared" si="4"/>
        <v>75.192709933373905</v>
      </c>
      <c r="T56" s="18">
        <f t="shared" si="5"/>
        <v>70.386581768453937</v>
      </c>
      <c r="U56" s="18">
        <f t="shared" si="6"/>
        <v>67.899255598902045</v>
      </c>
      <c r="V56" s="18">
        <f t="shared" si="7"/>
        <v>71.159515766909962</v>
      </c>
    </row>
    <row r="57" spans="1:25" ht="12" customHeight="1" x14ac:dyDescent="0.2">
      <c r="A57" s="54">
        <v>37065</v>
      </c>
      <c r="B57" s="54">
        <v>37071</v>
      </c>
      <c r="C57" s="55">
        <v>2001</v>
      </c>
      <c r="D57" s="56">
        <v>90.415846569111707</v>
      </c>
      <c r="E57" s="56">
        <v>66.835772134809361</v>
      </c>
      <c r="F57" s="57">
        <v>32</v>
      </c>
      <c r="G57" s="57"/>
      <c r="H57" s="56">
        <v>81.34539605638308</v>
      </c>
      <c r="I57" s="56">
        <v>61.507182867925273</v>
      </c>
      <c r="J57" s="57">
        <v>62</v>
      </c>
      <c r="K57" s="57"/>
      <c r="L57" s="56">
        <v>80.723323948969281</v>
      </c>
      <c r="M57" s="56">
        <v>58.059639139419552</v>
      </c>
      <c r="N57" s="57">
        <v>11</v>
      </c>
      <c r="O57" s="57"/>
      <c r="P57" s="56">
        <v>82.621661515036024</v>
      </c>
      <c r="Q57" s="56">
        <v>61.466080737165242</v>
      </c>
      <c r="R57" s="57">
        <v>105</v>
      </c>
      <c r="S57" s="58">
        <f t="shared" si="4"/>
        <v>78.625809351960527</v>
      </c>
      <c r="T57" s="58">
        <f t="shared" si="5"/>
        <v>71.426289462154173</v>
      </c>
      <c r="U57" s="58">
        <f t="shared" si="6"/>
        <v>69.39148154419442</v>
      </c>
      <c r="V57" s="58">
        <f t="shared" si="7"/>
        <v>73.147860119436373</v>
      </c>
    </row>
    <row r="58" spans="1:25" ht="12" customHeight="1" x14ac:dyDescent="0.2">
      <c r="A58" s="28">
        <v>36701</v>
      </c>
      <c r="B58" s="28">
        <v>36707</v>
      </c>
      <c r="C58" s="29">
        <v>2000</v>
      </c>
      <c r="D58" s="33">
        <v>87.437457393707717</v>
      </c>
      <c r="E58" s="33">
        <v>68.431031310961316</v>
      </c>
      <c r="F58" s="32">
        <v>11</v>
      </c>
      <c r="G58" s="32"/>
      <c r="H58" s="33">
        <v>81.672270329668279</v>
      </c>
      <c r="I58" s="33">
        <v>63.373445194437977</v>
      </c>
      <c r="J58" s="32">
        <v>50</v>
      </c>
      <c r="K58" s="32"/>
      <c r="L58" s="33">
        <v>82.698770307651188</v>
      </c>
      <c r="M58" s="33">
        <v>57.126988179686947</v>
      </c>
      <c r="N58" s="35">
        <v>8</v>
      </c>
      <c r="O58" s="35"/>
      <c r="P58" s="33">
        <v>82.848322633495073</v>
      </c>
      <c r="Q58" s="33">
        <v>62.571241255905306</v>
      </c>
      <c r="R58" s="32">
        <v>69</v>
      </c>
      <c r="S58" s="33">
        <f t="shared" si="4"/>
        <v>77.934244352334517</v>
      </c>
      <c r="T58" s="33">
        <f t="shared" si="5"/>
        <v>72.522857762053121</v>
      </c>
      <c r="U58" s="33">
        <f t="shared" si="6"/>
        <v>69.912879243669067</v>
      </c>
      <c r="V58" s="33">
        <f t="shared" si="7"/>
        <v>73.456660452685568</v>
      </c>
    </row>
    <row r="59" spans="1:25" s="20" customFormat="1" ht="12" customHeight="1" x14ac:dyDescent="0.2">
      <c r="A59" s="14">
        <v>36702</v>
      </c>
      <c r="B59" s="14">
        <v>36708</v>
      </c>
      <c r="C59" s="15">
        <v>1999</v>
      </c>
      <c r="D59" s="16">
        <v>88.524014308871173</v>
      </c>
      <c r="E59" s="16">
        <v>70.327826044842624</v>
      </c>
      <c r="F59" s="17">
        <v>12</v>
      </c>
      <c r="G59" s="17"/>
      <c r="H59" s="16">
        <v>84.19119959764447</v>
      </c>
      <c r="I59" s="16">
        <v>66.554221659429402</v>
      </c>
      <c r="J59" s="17">
        <v>46</v>
      </c>
      <c r="K59" s="17"/>
      <c r="L59" s="16">
        <v>78.440934234906933</v>
      </c>
      <c r="M59" s="16">
        <v>56.043481492121714</v>
      </c>
      <c r="N59" s="17">
        <v>11</v>
      </c>
      <c r="O59" s="17"/>
      <c r="P59" s="16">
        <v>83.401584141257004</v>
      </c>
      <c r="Q59" s="16">
        <v>64.45454351255664</v>
      </c>
      <c r="R59" s="17">
        <v>69</v>
      </c>
      <c r="S59" s="18">
        <f t="shared" si="4"/>
        <v>79.425920176856891</v>
      </c>
      <c r="T59" s="18">
        <f t="shared" si="5"/>
        <v>75.372710628536936</v>
      </c>
      <c r="U59" s="18">
        <f t="shared" si="6"/>
        <v>67.242207863514324</v>
      </c>
      <c r="V59" s="18">
        <f t="shared" si="7"/>
        <v>74.01361288963605</v>
      </c>
    </row>
    <row r="60" spans="1:25" ht="12" customHeight="1" x14ac:dyDescent="0.2">
      <c r="A60" s="54">
        <v>37072</v>
      </c>
      <c r="B60" s="54">
        <v>37078</v>
      </c>
      <c r="C60" s="55">
        <v>2001</v>
      </c>
      <c r="D60" s="56">
        <v>91.60589156151741</v>
      </c>
      <c r="E60" s="56">
        <v>69.706389177806855</v>
      </c>
      <c r="F60" s="57">
        <v>30</v>
      </c>
      <c r="G60" s="57"/>
      <c r="H60" s="56">
        <v>81.624315277213384</v>
      </c>
      <c r="I60" s="56">
        <v>62.033188833013199</v>
      </c>
      <c r="J60" s="57">
        <v>71</v>
      </c>
      <c r="K60" s="57"/>
      <c r="L60" s="56">
        <v>85.803457450198181</v>
      </c>
      <c r="M60" s="56">
        <v>58.716913867685008</v>
      </c>
      <c r="N60" s="57">
        <v>9</v>
      </c>
      <c r="O60" s="57"/>
      <c r="P60" s="56">
        <v>84.276806814885958</v>
      </c>
      <c r="Q60" s="56">
        <v>62.396931699621732</v>
      </c>
      <c r="R60" s="57">
        <v>110</v>
      </c>
      <c r="S60" s="58">
        <f t="shared" si="4"/>
        <v>80.656140369662126</v>
      </c>
      <c r="T60" s="58">
        <f t="shared" si="5"/>
        <v>71.828752055113284</v>
      </c>
      <c r="U60" s="58">
        <f t="shared" si="6"/>
        <v>72.260185658941595</v>
      </c>
      <c r="V60" s="58">
        <f t="shared" si="7"/>
        <v>74.915026027905668</v>
      </c>
    </row>
    <row r="61" spans="1:25" s="20" customFormat="1" ht="12" customHeight="1" x14ac:dyDescent="0.2">
      <c r="A61" s="42">
        <v>36708</v>
      </c>
      <c r="B61" s="42">
        <v>36714</v>
      </c>
      <c r="C61" s="43">
        <v>2000</v>
      </c>
      <c r="D61" s="44">
        <v>91.6195990050077</v>
      </c>
      <c r="E61" s="44">
        <v>70.691133528038861</v>
      </c>
      <c r="F61" s="45">
        <v>26</v>
      </c>
      <c r="G61" s="45"/>
      <c r="H61" s="44">
        <v>82.650598430714837</v>
      </c>
      <c r="I61" s="44">
        <v>62.938141109734886</v>
      </c>
      <c r="J61" s="45">
        <v>63</v>
      </c>
      <c r="K61" s="45"/>
      <c r="L61" s="44">
        <v>79.381029942373416</v>
      </c>
      <c r="M61" s="44">
        <v>57.617237885757703</v>
      </c>
      <c r="N61" s="45">
        <v>8</v>
      </c>
      <c r="O61" s="45"/>
      <c r="P61" s="44">
        <v>83.231456607744775</v>
      </c>
      <c r="Q61" s="44">
        <v>62.800127945556383</v>
      </c>
      <c r="R61" s="45">
        <v>97</v>
      </c>
      <c r="S61" s="33">
        <f t="shared" si="4"/>
        <v>81.155366266523288</v>
      </c>
      <c r="T61" s="33">
        <f t="shared" si="5"/>
        <v>72.794369770224861</v>
      </c>
      <c r="U61" s="33">
        <f t="shared" si="6"/>
        <v>68.499133914065567</v>
      </c>
      <c r="V61" s="33">
        <f t="shared" si="7"/>
        <v>74.149623316937905</v>
      </c>
    </row>
    <row r="62" spans="1:25" s="19" customFormat="1" ht="12" customHeight="1" x14ac:dyDescent="0.2">
      <c r="A62" s="14">
        <v>36709</v>
      </c>
      <c r="B62" s="14">
        <v>36715</v>
      </c>
      <c r="C62" s="15">
        <v>1999</v>
      </c>
      <c r="D62" s="16">
        <v>92.030461746048104</v>
      </c>
      <c r="E62" s="16">
        <v>72.296325316649231</v>
      </c>
      <c r="F62" s="17">
        <v>9</v>
      </c>
      <c r="G62" s="17"/>
      <c r="H62" s="16">
        <v>89.269766446474307</v>
      </c>
      <c r="I62" s="16">
        <v>70.099024185618546</v>
      </c>
      <c r="J62" s="17">
        <v>36</v>
      </c>
      <c r="K62" s="17"/>
      <c r="L62" s="16">
        <v>80.020187648914828</v>
      </c>
      <c r="M62" s="16">
        <v>57.138467485234187</v>
      </c>
      <c r="N62" s="17">
        <v>14</v>
      </c>
      <c r="O62" s="17"/>
      <c r="P62" s="16">
        <v>87.33335458228801</v>
      </c>
      <c r="Q62" s="16">
        <v>67.121188126879233</v>
      </c>
      <c r="R62" s="17">
        <v>59</v>
      </c>
      <c r="S62" s="18">
        <f t="shared" si="4"/>
        <v>82.163393531348675</v>
      </c>
      <c r="T62" s="18">
        <f t="shared" si="5"/>
        <v>79.68439531604642</v>
      </c>
      <c r="U62" s="18">
        <f t="shared" si="6"/>
        <v>68.5793275670745</v>
      </c>
      <c r="V62" s="18">
        <f t="shared" si="7"/>
        <v>76.809038804823203</v>
      </c>
      <c r="W62" s="20"/>
      <c r="X62" s="20"/>
      <c r="Y62" s="20"/>
    </row>
    <row r="63" spans="1:25" ht="12" customHeight="1" x14ac:dyDescent="0.2">
      <c r="A63" s="54">
        <v>37079</v>
      </c>
      <c r="B63" s="54">
        <v>37085</v>
      </c>
      <c r="C63" s="55">
        <v>2001</v>
      </c>
      <c r="D63" s="56">
        <f>[1]Sheet2!$U$1442</f>
        <v>96.779132697877415</v>
      </c>
      <c r="E63" s="56">
        <f>[1]Sheet2!$V$1442</f>
        <v>73.215346050861527</v>
      </c>
      <c r="F63" s="57">
        <v>22</v>
      </c>
      <c r="G63" s="57"/>
      <c r="H63" s="56">
        <f>[1]Sheet2!$U$1443</f>
        <v>83.011486799104063</v>
      </c>
      <c r="I63" s="56">
        <f>[1]Sheet2!$V$1443</f>
        <v>62.965686532366853</v>
      </c>
      <c r="J63" s="57">
        <v>62</v>
      </c>
      <c r="K63" s="57"/>
      <c r="L63" s="56">
        <f>[1]Sheet2!$U$1444</f>
        <v>85.045819535989068</v>
      </c>
      <c r="M63" s="56">
        <f>[1]Sheet2!$V$1444</f>
        <v>60.291015251972432</v>
      </c>
      <c r="N63" s="57">
        <v>12</v>
      </c>
      <c r="O63" s="59" t="s">
        <v>25</v>
      </c>
      <c r="P63" s="56">
        <f>[1]Sheet2!$U$1445</f>
        <v>85.712970596177769</v>
      </c>
      <c r="Q63" s="56">
        <f>[1]Sheet2!$V$1445</f>
        <v>63.901928787607375</v>
      </c>
      <c r="R63" s="57">
        <f>N63+J63+F63</f>
        <v>96</v>
      </c>
      <c r="S63" s="58">
        <f t="shared" si="4"/>
        <v>84.997239374369471</v>
      </c>
      <c r="T63" s="58">
        <f t="shared" si="5"/>
        <v>72.988586665735454</v>
      </c>
      <c r="U63" s="58">
        <f t="shared" si="6"/>
        <v>72.668417393980747</v>
      </c>
      <c r="V63" s="58">
        <f t="shared" si="7"/>
        <v>76.884747811361891</v>
      </c>
      <c r="W63" s="9"/>
      <c r="X63" s="9"/>
      <c r="Y63" s="9"/>
    </row>
    <row r="64" spans="1:25" s="20" customFormat="1" ht="12" customHeight="1" x14ac:dyDescent="0.2">
      <c r="A64" s="28">
        <v>36715</v>
      </c>
      <c r="B64" s="28">
        <v>36721</v>
      </c>
      <c r="C64" s="29">
        <v>2000</v>
      </c>
      <c r="D64" s="30">
        <v>95.615237197298228</v>
      </c>
      <c r="E64" s="30">
        <v>72.799965997021161</v>
      </c>
      <c r="F64" s="31">
        <v>9</v>
      </c>
      <c r="G64" s="31"/>
      <c r="H64" s="30">
        <v>83.856018339565168</v>
      </c>
      <c r="I64" s="30">
        <v>63.706197600809027</v>
      </c>
      <c r="J64" s="31">
        <v>52</v>
      </c>
      <c r="K64" s="31"/>
      <c r="L64" s="30">
        <v>83.105081511407661</v>
      </c>
      <c r="M64" s="30">
        <v>59.534316880919803</v>
      </c>
      <c r="N64" s="31">
        <v>9</v>
      </c>
      <c r="O64" s="31"/>
      <c r="P64" s="30">
        <v>85.524860057235742</v>
      </c>
      <c r="Q64" s="30">
        <v>64.075273788712991</v>
      </c>
      <c r="R64" s="32">
        <v>70</v>
      </c>
      <c r="S64" s="33">
        <f t="shared" si="4"/>
        <v>84.207601597159695</v>
      </c>
      <c r="T64" s="33">
        <f t="shared" si="5"/>
        <v>73.781107970187094</v>
      </c>
      <c r="U64" s="33">
        <f t="shared" si="6"/>
        <v>71.319699196163725</v>
      </c>
      <c r="V64" s="33">
        <f t="shared" si="7"/>
        <v>76.436136254503509</v>
      </c>
    </row>
    <row r="65" spans="1:27" s="19" customFormat="1" ht="12" customHeight="1" x14ac:dyDescent="0.2">
      <c r="A65" s="14">
        <v>36716</v>
      </c>
      <c r="B65" s="14">
        <v>36722</v>
      </c>
      <c r="C65" s="15">
        <v>1999</v>
      </c>
      <c r="D65" s="16">
        <v>88.023081278328462</v>
      </c>
      <c r="E65" s="16">
        <v>67.079798467805631</v>
      </c>
      <c r="F65" s="17">
        <v>14</v>
      </c>
      <c r="G65" s="17"/>
      <c r="H65" s="16">
        <v>82.939296104869541</v>
      </c>
      <c r="I65" s="16">
        <v>62.845261347601792</v>
      </c>
      <c r="J65" s="17">
        <v>56</v>
      </c>
      <c r="K65" s="17"/>
      <c r="L65" s="16">
        <v>85.482060037737853</v>
      </c>
      <c r="M65" s="16">
        <v>59.397575850402333</v>
      </c>
      <c r="N65" s="17">
        <v>8</v>
      </c>
      <c r="O65" s="17"/>
      <c r="P65" s="16">
        <v>84.396552926592136</v>
      </c>
      <c r="Q65" s="16">
        <v>62.630929946436225</v>
      </c>
      <c r="R65" s="17">
        <v>78</v>
      </c>
      <c r="S65" s="18">
        <f t="shared" si="4"/>
        <v>77.551439873067039</v>
      </c>
      <c r="T65" s="18">
        <f t="shared" si="5"/>
        <v>72.892278726235674</v>
      </c>
      <c r="U65" s="18">
        <f t="shared" si="6"/>
        <v>72.439817944070086</v>
      </c>
      <c r="V65" s="18">
        <f t="shared" si="7"/>
        <v>74.294512181124261</v>
      </c>
      <c r="W65" s="20"/>
      <c r="X65" s="20"/>
      <c r="Y65" s="20"/>
    </row>
    <row r="66" spans="1:27" ht="12" customHeight="1" x14ac:dyDescent="0.2">
      <c r="A66" s="54">
        <v>37086</v>
      </c>
      <c r="B66" s="54">
        <v>37092</v>
      </c>
      <c r="C66" s="55">
        <v>2001</v>
      </c>
      <c r="D66" s="56">
        <v>94.526128137395958</v>
      </c>
      <c r="E66" s="56">
        <v>72.771469419034247</v>
      </c>
      <c r="F66" s="57">
        <v>13</v>
      </c>
      <c r="G66" s="57"/>
      <c r="H66" s="56">
        <v>82.63246299019815</v>
      </c>
      <c r="I66" s="56">
        <v>62.554545352808205</v>
      </c>
      <c r="J66" s="57">
        <v>60</v>
      </c>
      <c r="K66" s="57"/>
      <c r="L66" s="56">
        <v>81.272023759882615</v>
      </c>
      <c r="M66" s="56">
        <v>58.699313729316572</v>
      </c>
      <c r="N66" s="57">
        <v>11</v>
      </c>
      <c r="O66" s="57"/>
      <c r="P66" s="56">
        <v>84.166189836586071</v>
      </c>
      <c r="Q66" s="56">
        <v>63.182673770125369</v>
      </c>
      <c r="R66" s="57">
        <v>84</v>
      </c>
      <c r="S66" s="58">
        <f t="shared" si="4"/>
        <v>83.648798778215109</v>
      </c>
      <c r="T66" s="58">
        <f t="shared" si="5"/>
        <v>72.593504171503184</v>
      </c>
      <c r="U66" s="58">
        <f t="shared" si="6"/>
        <v>69.985668744599593</v>
      </c>
      <c r="V66" s="58">
        <f t="shared" si="7"/>
        <v>75.409323898105967</v>
      </c>
    </row>
    <row r="67" spans="1:27" s="20" customFormat="1" ht="12" customHeight="1" x14ac:dyDescent="0.2">
      <c r="A67" s="36">
        <v>36722</v>
      </c>
      <c r="B67" s="36">
        <v>36728</v>
      </c>
      <c r="C67" s="37">
        <v>2000</v>
      </c>
      <c r="D67" s="41">
        <v>95.55277234355114</v>
      </c>
      <c r="E67" s="41">
        <v>71.897961022059704</v>
      </c>
      <c r="F67" s="39">
        <v>1</v>
      </c>
      <c r="G67" s="39"/>
      <c r="H67" s="41">
        <v>81.82878011457089</v>
      </c>
      <c r="I67" s="41">
        <v>63.14360657035617</v>
      </c>
      <c r="J67" s="39">
        <v>48</v>
      </c>
      <c r="K67" s="39"/>
      <c r="L67" s="41">
        <v>82.8112437081287</v>
      </c>
      <c r="M67" s="41">
        <v>58.204518992617935</v>
      </c>
      <c r="N67" s="39">
        <v>5</v>
      </c>
      <c r="O67" s="39"/>
      <c r="P67" s="41">
        <v>84.253443826451971</v>
      </c>
      <c r="Q67" s="41">
        <v>63.262086940003648</v>
      </c>
      <c r="R67" s="40">
        <v>54</v>
      </c>
      <c r="S67" s="38">
        <f t="shared" ref="S67:S74" si="8">AVERAGE(D67:E67)</f>
        <v>83.725366682805429</v>
      </c>
      <c r="T67" s="38">
        <f t="shared" ref="T67:T74" si="9">AVERAGE(H67:I67)</f>
        <v>72.486193342463537</v>
      </c>
      <c r="U67" s="38">
        <f t="shared" ref="U67:U74" si="10">AVERAGE(L67:M67)</f>
        <v>70.50788135037331</v>
      </c>
      <c r="V67" s="38">
        <f t="shared" ref="V67:V74" si="11">AVERAGE(S67:U67)</f>
        <v>75.573147125214092</v>
      </c>
    </row>
    <row r="68" spans="1:27" s="20" customFormat="1" ht="12" customHeight="1" x14ac:dyDescent="0.2">
      <c r="A68" s="14">
        <v>36723</v>
      </c>
      <c r="B68" s="14">
        <v>36729</v>
      </c>
      <c r="C68" s="15">
        <v>1999</v>
      </c>
      <c r="D68" s="16">
        <v>91.600469417232091</v>
      </c>
      <c r="E68" s="16">
        <v>71.455703504428499</v>
      </c>
      <c r="F68" s="17">
        <v>1</v>
      </c>
      <c r="G68" s="17"/>
      <c r="H68" s="16">
        <v>88.921796632051965</v>
      </c>
      <c r="I68" s="16">
        <v>69.226094980724497</v>
      </c>
      <c r="J68" s="17">
        <v>30</v>
      </c>
      <c r="K68" s="17"/>
      <c r="L68" s="16">
        <v>81.149929146348896</v>
      </c>
      <c r="M68" s="16">
        <v>58.597923702684305</v>
      </c>
      <c r="N68" s="17">
        <v>10</v>
      </c>
      <c r="O68" s="17"/>
      <c r="P68" s="16">
        <v>87.351580867342548</v>
      </c>
      <c r="Q68" s="16">
        <v>66.8518632131385</v>
      </c>
      <c r="R68" s="17">
        <v>41</v>
      </c>
      <c r="S68" s="18">
        <f t="shared" si="8"/>
        <v>81.528086460830295</v>
      </c>
      <c r="T68" s="18">
        <f t="shared" si="9"/>
        <v>79.073945806388224</v>
      </c>
      <c r="U68" s="18">
        <f t="shared" si="10"/>
        <v>69.873926424516597</v>
      </c>
      <c r="V68" s="18">
        <f t="shared" si="11"/>
        <v>76.825319563911705</v>
      </c>
    </row>
    <row r="69" spans="1:27" ht="12" customHeight="1" x14ac:dyDescent="0.2">
      <c r="A69" s="47">
        <v>37093</v>
      </c>
      <c r="B69" s="47">
        <v>37099</v>
      </c>
      <c r="C69" s="55">
        <v>2001</v>
      </c>
      <c r="D69" s="49">
        <v>96.848652499359545</v>
      </c>
      <c r="E69" s="49">
        <v>74.551888866496313</v>
      </c>
      <c r="F69" s="50">
        <v>19</v>
      </c>
      <c r="G69" s="50"/>
      <c r="H69" s="49">
        <v>85.273099018407805</v>
      </c>
      <c r="I69" s="49">
        <v>66.562682933867649</v>
      </c>
      <c r="J69" s="50">
        <v>48</v>
      </c>
      <c r="K69" s="50"/>
      <c r="L69" s="49">
        <v>83.193184241295597</v>
      </c>
      <c r="M69" s="49">
        <v>59.968667354799024</v>
      </c>
      <c r="N69" s="50">
        <v>10</v>
      </c>
      <c r="O69" s="50"/>
      <c r="P69" s="49">
        <v>86.571850133928407</v>
      </c>
      <c r="Q69" s="49">
        <v>66.135382805742111</v>
      </c>
      <c r="R69" s="50">
        <v>77</v>
      </c>
      <c r="S69" s="51">
        <f>AVERAGE(D69:E69)</f>
        <v>85.700270682927936</v>
      </c>
      <c r="T69" s="51">
        <f>AVERAGE(H69:I69)</f>
        <v>75.917890976137727</v>
      </c>
      <c r="U69" s="51">
        <f>AVERAGE(L69:M69)</f>
        <v>71.580925798047303</v>
      </c>
      <c r="V69" s="51">
        <f>AVERAGE(S69:U69)</f>
        <v>77.733029152370989</v>
      </c>
    </row>
    <row r="70" spans="1:27" s="20" customFormat="1" ht="12" customHeight="1" x14ac:dyDescent="0.2">
      <c r="A70" s="36">
        <v>36729</v>
      </c>
      <c r="B70" s="36">
        <v>36735</v>
      </c>
      <c r="C70" s="37">
        <v>2000</v>
      </c>
      <c r="D70" s="41">
        <v>91.464667222109995</v>
      </c>
      <c r="E70" s="41">
        <v>67.759854449638198</v>
      </c>
      <c r="F70" s="39">
        <v>16</v>
      </c>
      <c r="G70" s="39"/>
      <c r="H70" s="41">
        <v>79.695687449332624</v>
      </c>
      <c r="I70" s="41">
        <v>61.220189252073581</v>
      </c>
      <c r="J70" s="39">
        <v>49</v>
      </c>
      <c r="K70" s="39"/>
      <c r="L70" s="41">
        <v>85.055513909253932</v>
      </c>
      <c r="M70" s="41">
        <v>59.590656311111289</v>
      </c>
      <c r="N70" s="65">
        <v>-2</v>
      </c>
      <c r="O70" s="65"/>
      <c r="P70" s="41">
        <v>82.934095696414303</v>
      </c>
      <c r="Q70" s="41">
        <v>61.837306766128869</v>
      </c>
      <c r="R70" s="40">
        <v>63</v>
      </c>
      <c r="S70" s="38">
        <f t="shared" si="8"/>
        <v>79.612260835874096</v>
      </c>
      <c r="T70" s="38">
        <f t="shared" si="9"/>
        <v>70.457938350703103</v>
      </c>
      <c r="U70" s="38">
        <f t="shared" si="10"/>
        <v>72.323085110182603</v>
      </c>
      <c r="V70" s="38">
        <f t="shared" si="11"/>
        <v>74.13109476558661</v>
      </c>
    </row>
    <row r="71" spans="1:27" s="20" customFormat="1" ht="12" customHeight="1" x14ac:dyDescent="0.2">
      <c r="A71" s="14">
        <v>36730</v>
      </c>
      <c r="B71" s="14">
        <v>36736</v>
      </c>
      <c r="C71" s="15">
        <v>1999</v>
      </c>
      <c r="D71" s="16">
        <v>97.472040845202827</v>
      </c>
      <c r="E71" s="16">
        <v>73.697326353149592</v>
      </c>
      <c r="F71" s="17">
        <v>-11</v>
      </c>
      <c r="G71" s="17"/>
      <c r="H71" s="16">
        <v>91.612054881363179</v>
      </c>
      <c r="I71" s="16">
        <v>70.326066429767863</v>
      </c>
      <c r="J71" s="17">
        <v>30</v>
      </c>
      <c r="K71" s="17"/>
      <c r="L71" s="16">
        <v>85.336847009786766</v>
      </c>
      <c r="M71" s="16">
        <v>59.889761294061387</v>
      </c>
      <c r="N71" s="17">
        <v>7</v>
      </c>
      <c r="O71" s="17"/>
      <c r="P71" s="16">
        <v>90.929496625994915</v>
      </c>
      <c r="Q71" s="16">
        <v>68.18179554528615</v>
      </c>
      <c r="R71" s="17">
        <v>26</v>
      </c>
      <c r="S71" s="18">
        <f t="shared" si="8"/>
        <v>85.584683599176202</v>
      </c>
      <c r="T71" s="18">
        <f t="shared" si="9"/>
        <v>80.969060655565528</v>
      </c>
      <c r="U71" s="18">
        <f t="shared" si="10"/>
        <v>72.613304151924069</v>
      </c>
      <c r="V71" s="18">
        <f t="shared" si="11"/>
        <v>79.722349468888595</v>
      </c>
    </row>
    <row r="72" spans="1:27" ht="12" customHeight="1" x14ac:dyDescent="0.2">
      <c r="A72" s="54">
        <v>37100</v>
      </c>
      <c r="B72" s="54">
        <v>37105</v>
      </c>
      <c r="C72" s="55">
        <v>2001</v>
      </c>
      <c r="D72" s="56">
        <v>95.804483309821123</v>
      </c>
      <c r="E72" s="56">
        <v>74.454982377090943</v>
      </c>
      <c r="F72" s="57">
        <v>16</v>
      </c>
      <c r="G72" s="57"/>
      <c r="H72" s="56">
        <v>83.143256367819561</v>
      </c>
      <c r="I72" s="56">
        <v>64.176792641506736</v>
      </c>
      <c r="J72" s="57">
        <v>55</v>
      </c>
      <c r="K72" s="57"/>
      <c r="L72" s="56">
        <v>82.385638532067389</v>
      </c>
      <c r="M72" s="56">
        <v>59.630155385699183</v>
      </c>
      <c r="N72" s="57">
        <v>9</v>
      </c>
      <c r="O72" s="57"/>
      <c r="P72" s="56">
        <v>84.953175278024801</v>
      </c>
      <c r="Q72" s="56">
        <v>64.637205036687334</v>
      </c>
      <c r="R72" s="57">
        <v>80</v>
      </c>
      <c r="S72" s="58">
        <f>AVERAGE(D72:E72)</f>
        <v>85.129732843456026</v>
      </c>
      <c r="T72" s="58">
        <f>AVERAGE(H72:I72)</f>
        <v>73.660024504663141</v>
      </c>
      <c r="U72" s="58">
        <f>AVERAGE(L72:M72)</f>
        <v>71.007896958883293</v>
      </c>
      <c r="V72" s="58">
        <f>AVERAGE(S72:U72)</f>
        <v>76.599218102334149</v>
      </c>
    </row>
    <row r="73" spans="1:27" s="20" customFormat="1" ht="12" customHeight="1" x14ac:dyDescent="0.2">
      <c r="A73" s="28">
        <v>36736</v>
      </c>
      <c r="B73" s="28">
        <v>36742</v>
      </c>
      <c r="C73" s="29">
        <v>2000</v>
      </c>
      <c r="D73" s="30">
        <v>91.030673649253274</v>
      </c>
      <c r="E73" s="30">
        <v>68.3</v>
      </c>
      <c r="F73" s="32">
        <v>17</v>
      </c>
      <c r="G73" s="32"/>
      <c r="H73" s="30">
        <v>81.8</v>
      </c>
      <c r="I73" s="30">
        <v>65.8</v>
      </c>
      <c r="J73" s="32">
        <v>49</v>
      </c>
      <c r="K73" s="32"/>
      <c r="L73" s="30">
        <v>88.896897177503831</v>
      </c>
      <c r="M73" s="30">
        <v>62</v>
      </c>
      <c r="N73" s="32">
        <v>-1</v>
      </c>
      <c r="O73" s="32"/>
      <c r="P73" s="30">
        <v>85.069268639632213</v>
      </c>
      <c r="Q73" s="30">
        <v>65.207407817491983</v>
      </c>
      <c r="R73" s="32">
        <v>65</v>
      </c>
      <c r="S73" s="33">
        <f t="shared" si="8"/>
        <v>79.665336824626635</v>
      </c>
      <c r="T73" s="33">
        <f t="shared" si="9"/>
        <v>73.8</v>
      </c>
      <c r="U73" s="33">
        <f t="shared" si="10"/>
        <v>75.448448588751916</v>
      </c>
      <c r="V73" s="33">
        <f t="shared" si="11"/>
        <v>76.304595137792845</v>
      </c>
    </row>
    <row r="74" spans="1:27" s="20" customFormat="1" ht="12" customHeight="1" x14ac:dyDescent="0.2">
      <c r="A74" s="14">
        <v>36737</v>
      </c>
      <c r="B74" s="14">
        <v>36743</v>
      </c>
      <c r="C74" s="15">
        <v>1999</v>
      </c>
      <c r="D74" s="16">
        <v>91.894581798380784</v>
      </c>
      <c r="E74" s="16">
        <v>71.571329464452816</v>
      </c>
      <c r="F74" s="17">
        <v>-1</v>
      </c>
      <c r="G74" s="17"/>
      <c r="H74" s="16">
        <v>88.139592862703111</v>
      </c>
      <c r="I74" s="16">
        <v>67.275405182080974</v>
      </c>
      <c r="J74" s="17">
        <v>38</v>
      </c>
      <c r="K74" s="17"/>
      <c r="L74" s="16">
        <v>82.600195293570152</v>
      </c>
      <c r="M74" s="16">
        <v>59.50163971699655</v>
      </c>
      <c r="N74" s="17">
        <v>8</v>
      </c>
      <c r="O74" s="17"/>
      <c r="P74" s="16">
        <v>87.312613900039139</v>
      </c>
      <c r="Q74" s="16">
        <v>65.96071986800996</v>
      </c>
      <c r="R74" s="17">
        <v>45</v>
      </c>
      <c r="S74" s="18">
        <f t="shared" si="8"/>
        <v>81.7329556314168</v>
      </c>
      <c r="T74" s="18">
        <f t="shared" si="9"/>
        <v>77.707499022392042</v>
      </c>
      <c r="U74" s="18">
        <f t="shared" si="10"/>
        <v>71.050917505283351</v>
      </c>
      <c r="V74" s="18">
        <f t="shared" si="11"/>
        <v>76.83045738636406</v>
      </c>
    </row>
    <row r="75" spans="1:27" s="9" customFormat="1" ht="12" customHeight="1" x14ac:dyDescent="0.2">
      <c r="A75" s="54">
        <v>37106</v>
      </c>
      <c r="B75" s="54">
        <v>37112</v>
      </c>
      <c r="C75" s="55">
        <v>2001</v>
      </c>
      <c r="D75" s="56">
        <v>96.646858386897861</v>
      </c>
      <c r="E75" s="56">
        <v>72.169706407590652</v>
      </c>
      <c r="F75" s="57">
        <v>0</v>
      </c>
      <c r="G75" s="57"/>
      <c r="H75" s="56">
        <v>88.316717581281594</v>
      </c>
      <c r="I75" s="56">
        <v>68.511282764394622</v>
      </c>
      <c r="J75" s="57">
        <f>-12+47</f>
        <v>35</v>
      </c>
      <c r="K75" s="59" t="s">
        <v>27</v>
      </c>
      <c r="L75" s="56">
        <v>86.959167267258437</v>
      </c>
      <c r="M75" s="56">
        <v>62.177375693272595</v>
      </c>
      <c r="N75" s="57">
        <v>15</v>
      </c>
      <c r="O75" s="57"/>
      <c r="P75" s="56">
        <v>89.287065365517407</v>
      </c>
      <c r="Q75" s="56">
        <v>67.465146053994701</v>
      </c>
      <c r="R75" s="57">
        <f>N75+J75+F75</f>
        <v>50</v>
      </c>
      <c r="S75" s="58">
        <f t="shared" ref="S75:S80" si="12">AVERAGE(D75:E75)</f>
        <v>84.40828239724425</v>
      </c>
      <c r="T75" s="58">
        <f t="shared" ref="T75:T80" si="13">AVERAGE(H75:I75)</f>
        <v>78.414000172838115</v>
      </c>
      <c r="U75" s="58">
        <f t="shared" ref="U75:U80" si="14">AVERAGE(L75:M75)</f>
        <v>74.568271480265508</v>
      </c>
      <c r="V75" s="58">
        <f t="shared" ref="V75:V80" si="15">AVERAGE(S75:U75)</f>
        <v>79.130184683449286</v>
      </c>
      <c r="W75" s="8"/>
      <c r="X75" s="8"/>
      <c r="Y75" s="8"/>
    </row>
    <row r="76" spans="1:27" s="20" customFormat="1" ht="12" customHeight="1" x14ac:dyDescent="0.2">
      <c r="A76" s="28">
        <v>36743</v>
      </c>
      <c r="B76" s="28">
        <v>36749</v>
      </c>
      <c r="C76" s="29">
        <v>2000</v>
      </c>
      <c r="D76" s="30">
        <v>96.814773930889388</v>
      </c>
      <c r="E76" s="30">
        <v>73.25566950144966</v>
      </c>
      <c r="F76" s="32">
        <v>12</v>
      </c>
      <c r="G76" s="32"/>
      <c r="H76" s="30">
        <v>84.449576937663409</v>
      </c>
      <c r="I76" s="30">
        <v>66</v>
      </c>
      <c r="J76" s="32">
        <v>40</v>
      </c>
      <c r="K76" s="32"/>
      <c r="L76" s="30">
        <v>86.397942939309274</v>
      </c>
      <c r="M76" s="30">
        <v>61.143090162161322</v>
      </c>
      <c r="N76" s="32">
        <v>0</v>
      </c>
      <c r="O76" s="32"/>
      <c r="P76" s="30">
        <v>86.3979429393099</v>
      </c>
      <c r="Q76" s="30">
        <v>65.900000000000006</v>
      </c>
      <c r="R76" s="32">
        <v>52</v>
      </c>
      <c r="S76" s="33">
        <f t="shared" si="12"/>
        <v>85.035221716169531</v>
      </c>
      <c r="T76" s="33">
        <f t="shared" si="13"/>
        <v>75.224788468831704</v>
      </c>
      <c r="U76" s="33">
        <f t="shared" si="14"/>
        <v>73.770516550735294</v>
      </c>
      <c r="V76" s="33">
        <f t="shared" si="15"/>
        <v>78.010175578578853</v>
      </c>
    </row>
    <row r="77" spans="1:27" s="20" customFormat="1" ht="12" customHeight="1" x14ac:dyDescent="0.2">
      <c r="A77" s="14">
        <v>36744</v>
      </c>
      <c r="B77" s="14">
        <v>36750</v>
      </c>
      <c r="C77" s="15">
        <v>1999</v>
      </c>
      <c r="D77" s="16">
        <v>95.944038981544594</v>
      </c>
      <c r="E77" s="16">
        <v>72.812075680745934</v>
      </c>
      <c r="F77" s="17">
        <v>1</v>
      </c>
      <c r="G77" s="17"/>
      <c r="H77" s="16">
        <v>85.345701893546789</v>
      </c>
      <c r="I77" s="16">
        <v>64.922188775049278</v>
      </c>
      <c r="J77" s="17">
        <v>43</v>
      </c>
      <c r="K77" s="17"/>
      <c r="L77" s="16">
        <v>79.664659040306816</v>
      </c>
      <c r="M77" s="16">
        <v>59.24983323931734</v>
      </c>
      <c r="N77" s="17">
        <v>7</v>
      </c>
      <c r="O77" s="17"/>
      <c r="P77" s="16">
        <v>85.565706533956075</v>
      </c>
      <c r="Q77" s="16">
        <v>64.715663930372827</v>
      </c>
      <c r="R77" s="17">
        <v>51</v>
      </c>
      <c r="S77" s="18">
        <f t="shared" si="12"/>
        <v>84.378057331145271</v>
      </c>
      <c r="T77" s="18">
        <f t="shared" si="13"/>
        <v>75.133945334298033</v>
      </c>
      <c r="U77" s="18">
        <f t="shared" si="14"/>
        <v>69.457246139812071</v>
      </c>
      <c r="V77" s="18">
        <f t="shared" si="15"/>
        <v>76.323082935085125</v>
      </c>
    </row>
    <row r="78" spans="1:27" s="9" customFormat="1" ht="12" customHeight="1" x14ac:dyDescent="0.2">
      <c r="A78" s="54">
        <v>37113</v>
      </c>
      <c r="B78" s="54">
        <v>37119</v>
      </c>
      <c r="C78" s="55">
        <v>2001</v>
      </c>
      <c r="D78" s="56">
        <v>91.459605641493482</v>
      </c>
      <c r="E78" s="56">
        <v>69.44140908426057</v>
      </c>
      <c r="F78" s="57">
        <v>23</v>
      </c>
      <c r="G78" s="57"/>
      <c r="H78" s="56">
        <v>82.29983389120892</v>
      </c>
      <c r="I78" s="56">
        <v>64.164124157737291</v>
      </c>
      <c r="J78" s="57">
        <v>57</v>
      </c>
      <c r="K78" s="57"/>
      <c r="L78" s="56">
        <v>84.024096096545279</v>
      </c>
      <c r="M78" s="56">
        <v>58.922159049992068</v>
      </c>
      <c r="N78" s="57">
        <v>6</v>
      </c>
      <c r="O78" s="57"/>
      <c r="P78" s="56">
        <v>84.192308448007509</v>
      </c>
      <c r="Q78" s="56">
        <v>63.65445196938834</v>
      </c>
      <c r="R78" s="57">
        <v>86</v>
      </c>
      <c r="S78" s="58">
        <f t="shared" si="12"/>
        <v>80.450507362877033</v>
      </c>
      <c r="T78" s="58">
        <f t="shared" si="13"/>
        <v>73.231979024473105</v>
      </c>
      <c r="U78" s="58">
        <f t="shared" si="14"/>
        <v>71.47312757326867</v>
      </c>
      <c r="V78" s="58">
        <f t="shared" si="15"/>
        <v>75.051871320206274</v>
      </c>
      <c r="W78" s="9">
        <f>S78-$S$60</f>
        <v>-0.20563300678509222</v>
      </c>
      <c r="X78" s="9">
        <f>T78-$T$60</f>
        <v>1.4032269693598209</v>
      </c>
      <c r="Y78" s="9">
        <f>U78-$T$60</f>
        <v>-0.35562448184461459</v>
      </c>
      <c r="Z78" s="9">
        <f>V78-$V$60</f>
        <v>0.13684529230060605</v>
      </c>
      <c r="AA78" s="23">
        <f>R78-R54</f>
        <v>-22</v>
      </c>
    </row>
    <row r="79" spans="1:27" s="20" customFormat="1" ht="12" customHeight="1" x14ac:dyDescent="0.2">
      <c r="A79" s="28">
        <v>36750</v>
      </c>
      <c r="B79" s="28">
        <v>36756</v>
      </c>
      <c r="C79" s="29">
        <v>2000</v>
      </c>
      <c r="D79" s="30">
        <v>97.606563135367082</v>
      </c>
      <c r="E79" s="30">
        <v>71.600419863744222</v>
      </c>
      <c r="F79" s="32">
        <v>4</v>
      </c>
      <c r="G79" s="32"/>
      <c r="H79" s="30">
        <v>81.803694432129035</v>
      </c>
      <c r="I79" s="30">
        <v>62.891967158356316</v>
      </c>
      <c r="J79" s="32">
        <v>52</v>
      </c>
      <c r="K79" s="32"/>
      <c r="L79" s="30">
        <v>84.474800810663282</v>
      </c>
      <c r="M79" s="30">
        <v>58.733978370704101</v>
      </c>
      <c r="N79" s="32">
        <v>-1</v>
      </c>
      <c r="O79" s="32"/>
      <c r="P79" s="30">
        <v>84</v>
      </c>
      <c r="Q79" s="30">
        <v>63.4</v>
      </c>
      <c r="R79" s="32">
        <v>55</v>
      </c>
      <c r="S79" s="33">
        <f t="shared" si="12"/>
        <v>84.603491499555645</v>
      </c>
      <c r="T79" s="33">
        <f t="shared" si="13"/>
        <v>72.347830795242672</v>
      </c>
      <c r="U79" s="33">
        <f t="shared" si="14"/>
        <v>71.604389590683695</v>
      </c>
      <c r="V79" s="33">
        <f t="shared" si="15"/>
        <v>76.185237295160675</v>
      </c>
      <c r="W79" s="19">
        <f>S78-$S$66</f>
        <v>-3.1982914153380761</v>
      </c>
      <c r="X79" s="19">
        <f>T78-$T$66</f>
        <v>0.6384748529699209</v>
      </c>
      <c r="Y79" s="19">
        <f>U78-$U$66</f>
        <v>1.4874588286690766</v>
      </c>
      <c r="Z79" s="19">
        <f>V78-$V$66</f>
        <v>-0.35745257789969287</v>
      </c>
      <c r="AA79" s="66">
        <f>R78-R60</f>
        <v>-24</v>
      </c>
    </row>
    <row r="80" spans="1:27" s="20" customFormat="1" ht="12" customHeight="1" x14ac:dyDescent="0.2">
      <c r="A80" s="14">
        <v>36751</v>
      </c>
      <c r="B80" s="14">
        <v>36757</v>
      </c>
      <c r="C80" s="15">
        <v>1999</v>
      </c>
      <c r="D80" s="16">
        <v>94.755853205597475</v>
      </c>
      <c r="E80" s="16">
        <v>69.032532865711858</v>
      </c>
      <c r="F80" s="17">
        <v>4</v>
      </c>
      <c r="G80" s="17"/>
      <c r="H80" s="16">
        <v>85.135523209892611</v>
      </c>
      <c r="I80" s="16">
        <v>64.873247844328759</v>
      </c>
      <c r="J80" s="17">
        <v>41</v>
      </c>
      <c r="K80" s="17"/>
      <c r="L80" s="16">
        <v>80.732617654412223</v>
      </c>
      <c r="M80" s="16">
        <v>57.562196525945822</v>
      </c>
      <c r="N80" s="17">
        <v>5</v>
      </c>
      <c r="O80" s="17"/>
      <c r="P80" s="16">
        <v>85.528675281813548</v>
      </c>
      <c r="Q80" s="16">
        <v>63.655664391459972</v>
      </c>
      <c r="R80" s="17">
        <v>50</v>
      </c>
      <c r="S80" s="18">
        <f t="shared" si="12"/>
        <v>81.894193035654666</v>
      </c>
      <c r="T80" s="18">
        <f t="shared" si="13"/>
        <v>75.004385527110685</v>
      </c>
      <c r="U80" s="18">
        <f t="shared" si="14"/>
        <v>69.14740709017903</v>
      </c>
      <c r="V80" s="18">
        <f t="shared" si="15"/>
        <v>75.348661884314794</v>
      </c>
      <c r="W80" s="19">
        <f>S78-$S$63</f>
        <v>-4.5467320114924377</v>
      </c>
      <c r="X80" s="19">
        <f>T78-$T$63</f>
        <v>0.24339235873765119</v>
      </c>
      <c r="Y80" s="19">
        <f>U78-$U$63</f>
        <v>-1.1952898207120768</v>
      </c>
      <c r="Z80" s="19">
        <f>V78-$V$63</f>
        <v>-1.8328764911556163</v>
      </c>
      <c r="AA80" s="66">
        <f>R78-$R$63</f>
        <v>-10</v>
      </c>
    </row>
    <row r="81" spans="1:28" s="52" customFormat="1" ht="12" customHeight="1" x14ac:dyDescent="0.2">
      <c r="A81" s="54">
        <v>37120</v>
      </c>
      <c r="B81" s="54">
        <v>37126</v>
      </c>
      <c r="C81" s="55">
        <v>2001</v>
      </c>
      <c r="D81" s="49">
        <v>93.72698921931493</v>
      </c>
      <c r="E81" s="49">
        <v>69.436503008734491</v>
      </c>
      <c r="F81" s="57">
        <v>12</v>
      </c>
      <c r="G81" s="57"/>
      <c r="H81" s="49">
        <v>81.916017102249839</v>
      </c>
      <c r="I81" s="49">
        <v>63.425436523898064</v>
      </c>
      <c r="J81" s="57">
        <v>55</v>
      </c>
      <c r="K81" s="57"/>
      <c r="L81" s="49">
        <v>81.581752972096012</v>
      </c>
      <c r="M81" s="49">
        <v>57.971541163107972</v>
      </c>
      <c r="N81" s="57">
        <v>9</v>
      </c>
      <c r="O81" s="57"/>
      <c r="P81" s="49">
        <v>83.699969749459825</v>
      </c>
      <c r="Q81" s="49">
        <v>62.977543647831681</v>
      </c>
      <c r="R81" s="57">
        <v>76</v>
      </c>
      <c r="S81" s="58">
        <f t="shared" ref="S81:S87" si="16">AVERAGE(D81:E81)</f>
        <v>81.58174611402471</v>
      </c>
      <c r="T81" s="58">
        <f t="shared" ref="T81:T87" si="17">AVERAGE(H81:I81)</f>
        <v>72.670726813073955</v>
      </c>
      <c r="U81" s="58">
        <f t="shared" ref="U81:U87" si="18">AVERAGE(L81:M81)</f>
        <v>69.776647067601999</v>
      </c>
      <c r="V81" s="58">
        <f t="shared" ref="V81:V87" si="19">AVERAGE(S81:U81)</f>
        <v>74.676373331566893</v>
      </c>
      <c r="W81" s="67">
        <f>S81-$S$60</f>
        <v>0.92560574436258491</v>
      </c>
      <c r="X81" s="67">
        <f>T81-$T$60</f>
        <v>0.84197475796067067</v>
      </c>
      <c r="Y81" s="67">
        <f>U81-$T$60</f>
        <v>-2.0521049875112851</v>
      </c>
      <c r="Z81" s="67">
        <f>V81-$V$60</f>
        <v>-0.23865269633877517</v>
      </c>
      <c r="AA81" s="53">
        <f>R81-R57</f>
        <v>-29</v>
      </c>
    </row>
    <row r="82" spans="1:28" s="20" customFormat="1" ht="12" customHeight="1" x14ac:dyDescent="0.2">
      <c r="A82" s="28">
        <v>36757</v>
      </c>
      <c r="B82" s="28">
        <v>36763</v>
      </c>
      <c r="C82" s="29">
        <v>2000</v>
      </c>
      <c r="D82" s="30">
        <v>96.1</v>
      </c>
      <c r="E82" s="30">
        <v>70.8</v>
      </c>
      <c r="F82" s="31">
        <v>12</v>
      </c>
      <c r="G82" s="31"/>
      <c r="H82" s="30">
        <v>79.400000000000006</v>
      </c>
      <c r="I82" s="30">
        <v>60.4</v>
      </c>
      <c r="J82" s="31">
        <v>45</v>
      </c>
      <c r="K82" s="31"/>
      <c r="L82" s="30">
        <v>81.900000000000006</v>
      </c>
      <c r="M82" s="30">
        <v>57</v>
      </c>
      <c r="N82" s="32">
        <v>-5</v>
      </c>
      <c r="O82" s="32"/>
      <c r="P82" s="30">
        <v>81.900000000000006</v>
      </c>
      <c r="Q82" s="30">
        <v>61.2</v>
      </c>
      <c r="R82" s="32">
        <v>52</v>
      </c>
      <c r="S82" s="18">
        <f t="shared" si="16"/>
        <v>83.449999999999989</v>
      </c>
      <c r="T82" s="18">
        <f t="shared" si="17"/>
        <v>69.900000000000006</v>
      </c>
      <c r="U82" s="18">
        <f t="shared" si="18"/>
        <v>69.45</v>
      </c>
      <c r="V82" s="18">
        <f t="shared" si="19"/>
        <v>74.266666666666666</v>
      </c>
      <c r="W82" s="19">
        <f>S81-$S$66</f>
        <v>-2.067052664190399</v>
      </c>
      <c r="X82" s="19">
        <f>T81-$T$66</f>
        <v>7.7222641570770634E-2</v>
      </c>
      <c r="Y82" s="19">
        <f>U81-$U$66</f>
        <v>-0.20902167699759389</v>
      </c>
      <c r="Z82" s="19">
        <f>V81-$V$66</f>
        <v>-0.73295056653907409</v>
      </c>
      <c r="AA82" s="66">
        <f>R81-R63</f>
        <v>-20</v>
      </c>
    </row>
    <row r="83" spans="1:28" s="20" customFormat="1" ht="12" customHeight="1" x14ac:dyDescent="0.2">
      <c r="A83" s="14">
        <v>36758</v>
      </c>
      <c r="B83" s="14">
        <v>36764</v>
      </c>
      <c r="C83" s="15">
        <v>1999</v>
      </c>
      <c r="D83" s="16">
        <v>93.565497203010864</v>
      </c>
      <c r="E83" s="16">
        <v>68.485500521253755</v>
      </c>
      <c r="F83" s="17">
        <v>20</v>
      </c>
      <c r="G83" s="17"/>
      <c r="H83" s="16">
        <v>82.153530236088017</v>
      </c>
      <c r="I83" s="16">
        <v>63.545052619153509</v>
      </c>
      <c r="J83" s="17">
        <v>51</v>
      </c>
      <c r="K83" s="17"/>
      <c r="L83" s="16">
        <v>85.346385328324118</v>
      </c>
      <c r="M83" s="16">
        <v>59.906989166231831</v>
      </c>
      <c r="N83" s="17">
        <v>-2</v>
      </c>
      <c r="O83" s="17"/>
      <c r="P83" s="16">
        <v>84.779377240297677</v>
      </c>
      <c r="Q83" s="16">
        <v>63.393618790962108</v>
      </c>
      <c r="R83" s="17">
        <v>69</v>
      </c>
      <c r="S83" s="18">
        <f t="shared" si="16"/>
        <v>81.025498862132309</v>
      </c>
      <c r="T83" s="18">
        <f t="shared" si="17"/>
        <v>72.849291427620756</v>
      </c>
      <c r="U83" s="18">
        <f t="shared" si="18"/>
        <v>72.626687247277971</v>
      </c>
      <c r="V83" s="18">
        <f t="shared" si="19"/>
        <v>75.500492512343683</v>
      </c>
      <c r="W83" s="19">
        <f>S81-$S$63</f>
        <v>-3.4154932603447605</v>
      </c>
      <c r="X83" s="19">
        <f>T81-$T$63</f>
        <v>-0.31785985266149908</v>
      </c>
      <c r="Y83" s="19">
        <f>U81-$U$63</f>
        <v>-2.8917703263787473</v>
      </c>
      <c r="Z83" s="19">
        <f>V81-$V$63</f>
        <v>-2.2083744797949976</v>
      </c>
      <c r="AA83" s="66">
        <f>R81-$R$63</f>
        <v>-20</v>
      </c>
    </row>
    <row r="84" spans="1:28" s="52" customFormat="1" ht="12" customHeight="1" x14ac:dyDescent="0.2">
      <c r="A84" s="54">
        <v>37127</v>
      </c>
      <c r="B84" s="54">
        <v>37133</v>
      </c>
      <c r="C84" s="55">
        <v>2001</v>
      </c>
      <c r="D84" s="49">
        <v>89.257938835064905</v>
      </c>
      <c r="E84" s="49">
        <v>68.794883061974119</v>
      </c>
      <c r="F84" s="57">
        <v>21</v>
      </c>
      <c r="G84" s="57"/>
      <c r="H84" s="49">
        <v>82.664593756895272</v>
      </c>
      <c r="I84" s="49">
        <v>62.953731655225411</v>
      </c>
      <c r="J84" s="57">
        <v>49</v>
      </c>
      <c r="K84" s="57"/>
      <c r="L84" s="49">
        <v>84.604471420709487</v>
      </c>
      <c r="M84" s="49">
        <v>57.70890740777584</v>
      </c>
      <c r="N84" s="57">
        <v>7</v>
      </c>
      <c r="O84" s="57"/>
      <c r="P84" s="49">
        <v>84.206119469624667</v>
      </c>
      <c r="Q84" s="49">
        <v>62.532588162877218</v>
      </c>
      <c r="R84" s="57">
        <v>77</v>
      </c>
      <c r="S84" s="58">
        <f t="shared" si="16"/>
        <v>79.026410948519512</v>
      </c>
      <c r="T84" s="58">
        <f t="shared" si="17"/>
        <v>72.809162706060334</v>
      </c>
      <c r="U84" s="58">
        <f t="shared" si="18"/>
        <v>71.156689414242663</v>
      </c>
      <c r="V84" s="58">
        <f t="shared" si="19"/>
        <v>74.33075435627417</v>
      </c>
      <c r="W84" s="67">
        <f>S84-$S$60</f>
        <v>-1.6297294211426134</v>
      </c>
      <c r="X84" s="67">
        <f>T84-$T$60</f>
        <v>0.98041065094705004</v>
      </c>
      <c r="Y84" s="67">
        <f>U84-$T$60</f>
        <v>-0.67206264087062095</v>
      </c>
      <c r="Z84" s="67">
        <f>V84-$V$60</f>
        <v>-0.58427167163149818</v>
      </c>
      <c r="AA84" s="53">
        <f>R84-R60</f>
        <v>-33</v>
      </c>
    </row>
    <row r="85" spans="1:28" s="20" customFormat="1" ht="12" customHeight="1" x14ac:dyDescent="0.2">
      <c r="A85" s="28">
        <v>36764</v>
      </c>
      <c r="B85" s="28">
        <v>36770</v>
      </c>
      <c r="C85" s="29">
        <v>2000</v>
      </c>
      <c r="D85" s="30">
        <v>100.2</v>
      </c>
      <c r="E85" s="30">
        <v>72.599999999999994</v>
      </c>
      <c r="F85" s="32">
        <v>3</v>
      </c>
      <c r="G85" s="32"/>
      <c r="H85" s="30">
        <v>83.3</v>
      </c>
      <c r="I85" s="30">
        <v>64.400000000000006</v>
      </c>
      <c r="J85" s="32">
        <v>40</v>
      </c>
      <c r="K85" s="32"/>
      <c r="L85" s="30">
        <v>79.900000000000006</v>
      </c>
      <c r="M85" s="30">
        <v>57.1</v>
      </c>
      <c r="N85" s="32">
        <v>-1</v>
      </c>
      <c r="O85" s="32"/>
      <c r="P85" s="30">
        <v>85.1</v>
      </c>
      <c r="Q85" s="30">
        <v>63.8</v>
      </c>
      <c r="R85" s="32">
        <v>42</v>
      </c>
      <c r="S85" s="18">
        <f t="shared" si="16"/>
        <v>86.4</v>
      </c>
      <c r="T85" s="18">
        <f t="shared" si="17"/>
        <v>73.849999999999994</v>
      </c>
      <c r="U85" s="18">
        <f t="shared" si="18"/>
        <v>68.5</v>
      </c>
      <c r="V85" s="18">
        <f t="shared" si="19"/>
        <v>76.25</v>
      </c>
      <c r="W85" s="19">
        <f>S84-$S$66</f>
        <v>-4.6223878296955974</v>
      </c>
      <c r="X85" s="19">
        <f>T84-$T$66</f>
        <v>0.21565853455715001</v>
      </c>
      <c r="Y85" s="19">
        <f>U84-$U$66</f>
        <v>1.1710206696430703</v>
      </c>
      <c r="Z85" s="19">
        <f>V84-$V$66</f>
        <v>-1.0785695418317971</v>
      </c>
      <c r="AA85" s="66">
        <f>R84-R66</f>
        <v>-7</v>
      </c>
    </row>
    <row r="86" spans="1:28" s="20" customFormat="1" ht="12" customHeight="1" x14ac:dyDescent="0.2">
      <c r="A86" s="14">
        <v>36765</v>
      </c>
      <c r="B86" s="14">
        <v>36772</v>
      </c>
      <c r="C86" s="15">
        <v>1999</v>
      </c>
      <c r="D86" s="16">
        <v>94.298417790743486</v>
      </c>
      <c r="E86" s="16">
        <v>69.56614057780321</v>
      </c>
      <c r="F86" s="17">
        <v>15</v>
      </c>
      <c r="G86" s="17"/>
      <c r="H86" s="16">
        <v>83.953879920823525</v>
      </c>
      <c r="I86" s="16">
        <v>61.686253403259684</v>
      </c>
      <c r="J86" s="17">
        <v>45</v>
      </c>
      <c r="K86" s="17"/>
      <c r="L86" s="16">
        <v>79.577195673356613</v>
      </c>
      <c r="M86" s="16">
        <v>58.215919320154228</v>
      </c>
      <c r="N86" s="17">
        <v>6</v>
      </c>
      <c r="O86" s="17"/>
      <c r="P86" s="16">
        <v>84.468405422195559</v>
      </c>
      <c r="Q86" s="16">
        <v>62.043184076949082</v>
      </c>
      <c r="R86" s="17">
        <v>66</v>
      </c>
      <c r="S86" s="18">
        <f t="shared" si="16"/>
        <v>81.932279184273341</v>
      </c>
      <c r="T86" s="18">
        <f t="shared" si="17"/>
        <v>72.820066662041597</v>
      </c>
      <c r="U86" s="18">
        <f t="shared" si="18"/>
        <v>68.89655749675542</v>
      </c>
      <c r="V86" s="18">
        <f t="shared" si="19"/>
        <v>74.54963444769011</v>
      </c>
      <c r="W86" s="19">
        <f>S84-$S$63</f>
        <v>-5.9708284258499589</v>
      </c>
      <c r="X86" s="19">
        <f>T84-$T$63</f>
        <v>-0.1794239596751197</v>
      </c>
      <c r="Y86" s="19">
        <f>U84-$U$63</f>
        <v>-1.5117279797380831</v>
      </c>
      <c r="Z86" s="19">
        <f>V84-$V$63</f>
        <v>-2.5539934550877206</v>
      </c>
      <c r="AA86" s="66">
        <f>R84-$R$63</f>
        <v>-19</v>
      </c>
    </row>
    <row r="87" spans="1:28" s="52" customFormat="1" ht="12" customHeight="1" x14ac:dyDescent="0.2">
      <c r="A87" s="54">
        <v>37134</v>
      </c>
      <c r="B87" s="54">
        <v>37140</v>
      </c>
      <c r="C87" s="55">
        <v>2001</v>
      </c>
      <c r="D87" s="49">
        <v>88.053609579353861</v>
      </c>
      <c r="E87" s="49">
        <v>67.673127163337895</v>
      </c>
      <c r="F87" s="57">
        <v>25</v>
      </c>
      <c r="G87" s="57"/>
      <c r="H87" s="49">
        <v>79.395333047601014</v>
      </c>
      <c r="I87" s="49">
        <v>59.855593263643982</v>
      </c>
      <c r="J87" s="57">
        <v>60</v>
      </c>
      <c r="K87" s="57"/>
      <c r="L87" s="49">
        <v>81.940399963179374</v>
      </c>
      <c r="M87" s="49">
        <v>57.271302135329194</v>
      </c>
      <c r="N87" s="57">
        <v>10</v>
      </c>
      <c r="O87" s="57"/>
      <c r="P87" s="49">
        <v>81.419037295546147</v>
      </c>
      <c r="Q87" s="49">
        <v>60.430011707405527</v>
      </c>
      <c r="R87" s="57">
        <v>95</v>
      </c>
      <c r="S87" s="58">
        <f t="shared" si="16"/>
        <v>77.863368371345871</v>
      </c>
      <c r="T87" s="58">
        <f t="shared" si="17"/>
        <v>69.625463155622498</v>
      </c>
      <c r="U87" s="58">
        <f t="shared" si="18"/>
        <v>69.605851049254284</v>
      </c>
      <c r="V87" s="58">
        <f t="shared" si="19"/>
        <v>72.364894192074217</v>
      </c>
      <c r="W87" s="67">
        <f>S87-$S$51</f>
        <v>-1.5463631252003296</v>
      </c>
      <c r="X87" s="67">
        <f>T87-$T$51</f>
        <v>-1.8631446553592639</v>
      </c>
      <c r="Y87" s="67">
        <f>U87-$U$51</f>
        <v>4.1812828661530546</v>
      </c>
      <c r="Z87" s="67">
        <f>V87-$V$51</f>
        <v>0.25725836186448703</v>
      </c>
      <c r="AA87" s="53">
        <f>R87-R48</f>
        <v>-10</v>
      </c>
    </row>
    <row r="88" spans="1:28" s="20" customFormat="1" ht="12" customHeight="1" x14ac:dyDescent="0.2">
      <c r="A88" s="28">
        <v>36771</v>
      </c>
      <c r="B88" s="28">
        <v>36777</v>
      </c>
      <c r="C88" s="29">
        <v>2000</v>
      </c>
      <c r="D88" s="30">
        <v>98.42062533860468</v>
      </c>
      <c r="E88" s="30">
        <v>70.161527059988231</v>
      </c>
      <c r="F88" s="31">
        <v>17</v>
      </c>
      <c r="G88" s="31"/>
      <c r="H88" s="30">
        <v>79.487752154360294</v>
      </c>
      <c r="I88" s="30">
        <v>61.309968665670652</v>
      </c>
      <c r="J88" s="31">
        <v>50</v>
      </c>
      <c r="K88" s="31"/>
      <c r="L88" s="30">
        <v>75.421003854823766</v>
      </c>
      <c r="M88" s="30">
        <v>53.691999432220832</v>
      </c>
      <c r="N88" s="31">
        <v>5</v>
      </c>
      <c r="O88" s="31"/>
      <c r="P88" s="30">
        <v>81.441375510168399</v>
      </c>
      <c r="Q88" s="30">
        <v>60.756436010030889</v>
      </c>
      <c r="R88" s="32">
        <v>72</v>
      </c>
      <c r="S88" s="33">
        <f t="shared" ref="S88:S95" si="20">AVERAGE(D88:E88)</f>
        <v>84.291076199296455</v>
      </c>
      <c r="T88" s="33">
        <f t="shared" ref="T88:T95" si="21">AVERAGE(H88:I88)</f>
        <v>70.398860410015473</v>
      </c>
      <c r="U88" s="33">
        <f t="shared" ref="U88:U95" si="22">AVERAGE(L88:M88)</f>
        <v>64.556501643522296</v>
      </c>
      <c r="V88" s="33">
        <f t="shared" ref="V88:V95" si="23">AVERAGE(S88:U88)</f>
        <v>73.082146084278079</v>
      </c>
      <c r="W88" s="19">
        <f>S87-$S$54</f>
        <v>0.52823961132882857</v>
      </c>
      <c r="X88" s="19">
        <f>T87-$T$54</f>
        <v>-3.0059228342346813</v>
      </c>
      <c r="Y88" s="19">
        <f>T87-$T$54</f>
        <v>-3.0059228342346813</v>
      </c>
      <c r="Z88" s="19">
        <f>V88-$V$54</f>
        <v>0.62348799304130864</v>
      </c>
      <c r="AA88" s="66">
        <f>R87-R54</f>
        <v>-13</v>
      </c>
      <c r="AB88" s="66">
        <f>AVERAGE(AA78:AA88)</f>
        <v>-18.818181818181817</v>
      </c>
    </row>
    <row r="89" spans="1:28" s="20" customFormat="1" ht="12" customHeight="1" x14ac:dyDescent="0.2">
      <c r="A89" s="14">
        <v>36773</v>
      </c>
      <c r="B89" s="14">
        <v>36779</v>
      </c>
      <c r="C89" s="15">
        <v>1999</v>
      </c>
      <c r="D89" s="16">
        <v>89.57290586978786</v>
      </c>
      <c r="E89" s="16">
        <v>66.924371970579216</v>
      </c>
      <c r="F89" s="17">
        <v>18</v>
      </c>
      <c r="G89" s="17"/>
      <c r="H89" s="16">
        <v>84.51438558497334</v>
      </c>
      <c r="I89" s="16">
        <v>64.129139382493122</v>
      </c>
      <c r="J89" s="17">
        <v>55</v>
      </c>
      <c r="K89" s="17"/>
      <c r="L89" s="16">
        <v>77.622276709989109</v>
      </c>
      <c r="M89" s="16">
        <v>53.030514385210822</v>
      </c>
      <c r="N89" s="17">
        <v>8</v>
      </c>
      <c r="O89" s="17"/>
      <c r="P89" s="16">
        <v>83.546655316967772</v>
      </c>
      <c r="Q89" s="16">
        <v>61.723729814500764</v>
      </c>
      <c r="R89" s="17">
        <v>81</v>
      </c>
      <c r="S89" s="18">
        <f t="shared" si="20"/>
        <v>78.248638920183538</v>
      </c>
      <c r="T89" s="18">
        <f t="shared" si="21"/>
        <v>74.321762483733238</v>
      </c>
      <c r="U89" s="18">
        <f t="shared" si="22"/>
        <v>65.326395547599958</v>
      </c>
      <c r="V89" s="18">
        <f t="shared" si="23"/>
        <v>72.632265650505573</v>
      </c>
    </row>
    <row r="90" spans="1:28" s="52" customFormat="1" ht="12" customHeight="1" x14ac:dyDescent="0.2">
      <c r="A90" s="54">
        <v>37141</v>
      </c>
      <c r="B90" s="54">
        <v>37147</v>
      </c>
      <c r="C90" s="55">
        <v>2001</v>
      </c>
      <c r="D90" s="56">
        <v>84.690218703800909</v>
      </c>
      <c r="E90" s="56">
        <v>61.807459260970234</v>
      </c>
      <c r="F90" s="57">
        <v>28</v>
      </c>
      <c r="G90" s="57"/>
      <c r="H90" s="56">
        <v>80.153732940200328</v>
      </c>
      <c r="I90" s="56">
        <v>59.656411729461119</v>
      </c>
      <c r="J90" s="57">
        <v>52</v>
      </c>
      <c r="K90" s="57"/>
      <c r="L90" s="56">
        <v>78.037092382752746</v>
      </c>
      <c r="M90" s="56">
        <v>45.974908276313727</v>
      </c>
      <c r="N90" s="57">
        <v>10</v>
      </c>
      <c r="O90" s="57"/>
      <c r="P90" s="56">
        <v>80.328747251738449</v>
      </c>
      <c r="Q90" s="56">
        <v>56.486258663216731</v>
      </c>
      <c r="R90" s="57">
        <v>90</v>
      </c>
      <c r="S90" s="58">
        <f t="shared" si="20"/>
        <v>73.248838982385564</v>
      </c>
      <c r="T90" s="58">
        <f t="shared" si="21"/>
        <v>69.90507233483072</v>
      </c>
      <c r="U90" s="58">
        <f t="shared" si="22"/>
        <v>62.006000329533236</v>
      </c>
      <c r="V90" s="58">
        <f t="shared" si="23"/>
        <v>68.386637215583178</v>
      </c>
      <c r="W90" s="67">
        <f>S90-$S$51</f>
        <v>-6.1608925141606363</v>
      </c>
      <c r="X90" s="67">
        <f>T90-$T$51</f>
        <v>-1.5835354761510416</v>
      </c>
      <c r="Y90" s="67">
        <f>U90-$U$51</f>
        <v>-3.4185678535679926</v>
      </c>
      <c r="Z90" s="67">
        <f>V90-$V$51</f>
        <v>-3.7209986146265521</v>
      </c>
      <c r="AA90" s="53">
        <f>R90-R51</f>
        <v>-16</v>
      </c>
    </row>
    <row r="91" spans="1:28" s="20" customFormat="1" ht="12" customHeight="1" x14ac:dyDescent="0.2">
      <c r="A91" s="28">
        <v>36778</v>
      </c>
      <c r="B91" s="28">
        <v>36784</v>
      </c>
      <c r="C91" s="29">
        <v>2000</v>
      </c>
      <c r="D91" s="30">
        <v>93.644200290556512</v>
      </c>
      <c r="E91" s="30">
        <v>67.877671990732551</v>
      </c>
      <c r="F91" s="31">
        <v>17</v>
      </c>
      <c r="G91" s="31"/>
      <c r="H91" s="30">
        <v>80.609755447769956</v>
      </c>
      <c r="I91" s="30">
        <v>61.728052470192878</v>
      </c>
      <c r="J91" s="31">
        <v>48</v>
      </c>
      <c r="K91" s="31"/>
      <c r="L91" s="30">
        <v>80.757194601051197</v>
      </c>
      <c r="M91" s="30">
        <v>54.041759645264122</v>
      </c>
      <c r="N91" s="31">
        <v>2</v>
      </c>
      <c r="O91" s="31"/>
      <c r="P91" s="30">
        <v>82.710993811496934</v>
      </c>
      <c r="Q91" s="30">
        <v>60.729260103360076</v>
      </c>
      <c r="R91" s="32">
        <v>67</v>
      </c>
      <c r="S91" s="33">
        <f t="shared" si="20"/>
        <v>80.760936140644532</v>
      </c>
      <c r="T91" s="33">
        <f t="shared" si="21"/>
        <v>71.168903958981417</v>
      </c>
      <c r="U91" s="33">
        <f t="shared" si="22"/>
        <v>67.399477123157652</v>
      </c>
      <c r="V91" s="33">
        <f t="shared" si="23"/>
        <v>73.109772407594534</v>
      </c>
      <c r="W91" s="19">
        <f>S90-$S$54</f>
        <v>-4.0862897776314782</v>
      </c>
      <c r="X91" s="19">
        <f>T90-$T$54</f>
        <v>-2.7263136550264591</v>
      </c>
      <c r="Y91" s="19">
        <f>T90-$T$54</f>
        <v>-2.7263136550264591</v>
      </c>
      <c r="Z91" s="19">
        <f>V91-$V$54</f>
        <v>0.65111431635776285</v>
      </c>
      <c r="AA91" s="66">
        <f>R90-R57</f>
        <v>-15</v>
      </c>
    </row>
    <row r="92" spans="1:28" s="20" customFormat="1" ht="12" customHeight="1" x14ac:dyDescent="0.2">
      <c r="A92" s="14">
        <v>36780</v>
      </c>
      <c r="B92" s="14">
        <v>36786</v>
      </c>
      <c r="C92" s="15">
        <v>1999</v>
      </c>
      <c r="D92" s="16">
        <v>82.291171473683775</v>
      </c>
      <c r="E92" s="16">
        <v>59.797470250397112</v>
      </c>
      <c r="F92" s="17">
        <v>24</v>
      </c>
      <c r="G92" s="17"/>
      <c r="H92" s="16">
        <v>77.816375561432366</v>
      </c>
      <c r="I92" s="16">
        <v>56.958784348655385</v>
      </c>
      <c r="J92" s="17">
        <v>46</v>
      </c>
      <c r="K92" s="17"/>
      <c r="L92" s="16">
        <v>76.403242311806849</v>
      </c>
      <c r="M92" s="16">
        <v>50.574100396224381</v>
      </c>
      <c r="N92" s="17">
        <v>8</v>
      </c>
      <c r="O92" s="17"/>
      <c r="P92" s="16">
        <v>78.162144034276906</v>
      </c>
      <c r="Q92" s="16">
        <v>55.769850485320184</v>
      </c>
      <c r="R92" s="17">
        <v>78</v>
      </c>
      <c r="S92" s="18">
        <f t="shared" si="20"/>
        <v>71.04432086204045</v>
      </c>
      <c r="T92" s="18">
        <f t="shared" si="21"/>
        <v>67.387579955043876</v>
      </c>
      <c r="U92" s="18">
        <f t="shared" si="22"/>
        <v>63.488671354015615</v>
      </c>
      <c r="V92" s="18">
        <f t="shared" si="23"/>
        <v>67.306857390366659</v>
      </c>
      <c r="W92" s="19">
        <f>S90-$S$57</f>
        <v>-5.3769703695749627</v>
      </c>
      <c r="X92" s="19">
        <f>T90-$T$57</f>
        <v>-1.5212171273234532</v>
      </c>
      <c r="Y92" s="19">
        <f>T90-$T$57</f>
        <v>-1.5212171273234532</v>
      </c>
      <c r="Z92" s="19">
        <f>V90-$V$57</f>
        <v>-4.761222903853195</v>
      </c>
      <c r="AA92" s="66">
        <f>R90-R57</f>
        <v>-15</v>
      </c>
    </row>
    <row r="93" spans="1:28" s="52" customFormat="1" ht="12" customHeight="1" x14ac:dyDescent="0.2">
      <c r="A93" s="54">
        <v>37148</v>
      </c>
      <c r="B93" s="54">
        <v>37154</v>
      </c>
      <c r="C93" s="55">
        <v>2001</v>
      </c>
      <c r="D93" s="56">
        <v>82.520868342827953</v>
      </c>
      <c r="E93" s="56">
        <v>64.369464444072776</v>
      </c>
      <c r="F93" s="57">
        <v>25</v>
      </c>
      <c r="G93" s="57"/>
      <c r="H93" s="56">
        <v>72.870908978686245</v>
      </c>
      <c r="I93" s="56">
        <v>53.230718754776227</v>
      </c>
      <c r="J93" s="57">
        <v>58</v>
      </c>
      <c r="K93" s="57"/>
      <c r="L93" s="56">
        <v>75.393211241166739</v>
      </c>
      <c r="M93" s="56">
        <v>53.893167989784267</v>
      </c>
      <c r="N93" s="57">
        <v>8</v>
      </c>
      <c r="O93" s="57"/>
      <c r="P93" s="56">
        <v>75.045759233476673</v>
      </c>
      <c r="Q93" s="56">
        <v>55.164011795985793</v>
      </c>
      <c r="R93" s="57">
        <v>91</v>
      </c>
      <c r="S93" s="58">
        <f t="shared" si="20"/>
        <v>73.445166393450364</v>
      </c>
      <c r="T93" s="58">
        <f t="shared" si="21"/>
        <v>63.050813866731232</v>
      </c>
      <c r="U93" s="58">
        <f t="shared" si="22"/>
        <v>64.643189615475507</v>
      </c>
      <c r="V93" s="58">
        <f t="shared" si="23"/>
        <v>67.046389958552368</v>
      </c>
    </row>
    <row r="94" spans="1:28" s="20" customFormat="1" ht="12" customHeight="1" x14ac:dyDescent="0.2">
      <c r="A94" s="28">
        <v>36785</v>
      </c>
      <c r="B94" s="28">
        <v>36791</v>
      </c>
      <c r="C94" s="29">
        <v>2000</v>
      </c>
      <c r="D94" s="30">
        <v>88.111935726164518</v>
      </c>
      <c r="E94" s="30">
        <v>58.350645866478061</v>
      </c>
      <c r="F94" s="32">
        <v>18</v>
      </c>
      <c r="G94" s="32"/>
      <c r="H94" s="30">
        <v>74.998859673567537</v>
      </c>
      <c r="I94" s="30">
        <v>54.061877739265299</v>
      </c>
      <c r="J94" s="32">
        <v>57</v>
      </c>
      <c r="K94" s="32"/>
      <c r="L94" s="30">
        <v>79.49829129552279</v>
      </c>
      <c r="M94" s="30">
        <v>54.839655222568574</v>
      </c>
      <c r="N94" s="32">
        <v>2</v>
      </c>
      <c r="O94" s="32"/>
      <c r="P94" s="30">
        <v>78.229266571919723</v>
      </c>
      <c r="Q94" s="30">
        <v>54.940384765807494</v>
      </c>
      <c r="R94" s="32">
        <v>77</v>
      </c>
      <c r="S94" s="33">
        <f t="shared" si="20"/>
        <v>73.231290796321289</v>
      </c>
      <c r="T94" s="33">
        <f t="shared" si="21"/>
        <v>64.530368706416425</v>
      </c>
      <c r="U94" s="33">
        <f t="shared" si="22"/>
        <v>67.168973259045686</v>
      </c>
      <c r="V94" s="33">
        <f t="shared" si="23"/>
        <v>68.310210920594457</v>
      </c>
    </row>
    <row r="95" spans="1:28" s="20" customFormat="1" ht="12" customHeight="1" x14ac:dyDescent="0.2">
      <c r="A95" s="14">
        <v>36787</v>
      </c>
      <c r="B95" s="14">
        <v>36793</v>
      </c>
      <c r="C95" s="15">
        <v>1999</v>
      </c>
      <c r="D95" s="16">
        <v>79.821760525765001</v>
      </c>
      <c r="E95" s="16">
        <v>54.334047069010708</v>
      </c>
      <c r="F95" s="17">
        <v>19</v>
      </c>
      <c r="G95" s="17"/>
      <c r="H95" s="16">
        <v>73.310089528202525</v>
      </c>
      <c r="I95" s="16">
        <v>50.942506280482931</v>
      </c>
      <c r="J95" s="17">
        <v>53</v>
      </c>
      <c r="K95" s="17"/>
      <c r="L95" s="16">
        <v>78.060295121082575</v>
      </c>
      <c r="M95" s="16">
        <v>51.409277710746146</v>
      </c>
      <c r="N95" s="17">
        <v>7</v>
      </c>
      <c r="O95" s="17"/>
      <c r="P95" s="16">
        <v>75.559815808865835</v>
      </c>
      <c r="Q95" s="16">
        <v>51.599174453326356</v>
      </c>
      <c r="R95" s="17">
        <v>79</v>
      </c>
      <c r="S95" s="18">
        <f t="shared" si="20"/>
        <v>67.077903797387847</v>
      </c>
      <c r="T95" s="18">
        <f t="shared" si="21"/>
        <v>62.126297904342728</v>
      </c>
      <c r="U95" s="18">
        <f t="shared" si="22"/>
        <v>64.734786415914357</v>
      </c>
      <c r="V95" s="18">
        <f t="shared" si="23"/>
        <v>64.646329372548308</v>
      </c>
    </row>
    <row r="96" spans="1:28" s="52" customFormat="1" ht="12" customHeight="1" x14ac:dyDescent="0.2">
      <c r="A96" s="69">
        <v>37155</v>
      </c>
      <c r="B96" s="69">
        <v>37161</v>
      </c>
      <c r="C96" s="70" t="s">
        <v>29</v>
      </c>
      <c r="D96" s="56">
        <v>78.748133528639585</v>
      </c>
      <c r="E96" s="56">
        <v>54.760837033668793</v>
      </c>
      <c r="F96" s="71">
        <v>13</v>
      </c>
      <c r="G96" s="57"/>
      <c r="H96" s="56">
        <v>70.653532061269672</v>
      </c>
      <c r="I96" s="56">
        <v>51.962731763908941</v>
      </c>
      <c r="J96" s="57">
        <v>47</v>
      </c>
      <c r="K96" s="57"/>
      <c r="L96" s="56">
        <v>76.385490143890706</v>
      </c>
      <c r="M96" s="56">
        <v>50.374213876014572</v>
      </c>
      <c r="N96" s="57">
        <v>6</v>
      </c>
      <c r="O96" s="57"/>
      <c r="P96" s="56">
        <v>73.4057602609507</v>
      </c>
      <c r="Q96" s="56">
        <v>51.998069623790805</v>
      </c>
      <c r="R96" s="57">
        <v>66</v>
      </c>
      <c r="S96" s="58">
        <f t="shared" ref="S96:S101" si="24">AVERAGE(D96:E96)</f>
        <v>66.754485281154189</v>
      </c>
      <c r="T96" s="58">
        <f t="shared" ref="T96:T101" si="25">AVERAGE(H96:I96)</f>
        <v>61.308131912589303</v>
      </c>
      <c r="U96" s="58">
        <f t="shared" ref="U96:U101" si="26">AVERAGE(L96:M96)</f>
        <v>63.379852009952643</v>
      </c>
      <c r="V96" s="58">
        <f t="shared" ref="V96:V101" si="27">AVERAGE(S96:U96)</f>
        <v>63.814156401232047</v>
      </c>
    </row>
    <row r="97" spans="1:22" s="34" customFormat="1" ht="12" customHeight="1" x14ac:dyDescent="0.2">
      <c r="A97" s="28">
        <v>36792</v>
      </c>
      <c r="B97" s="28">
        <v>36798</v>
      </c>
      <c r="C97" s="29">
        <v>2000</v>
      </c>
      <c r="D97" s="30">
        <v>78.332421110187795</v>
      </c>
      <c r="E97" s="30">
        <v>51.68935890875234</v>
      </c>
      <c r="F97" s="31">
        <v>25</v>
      </c>
      <c r="G97" s="31"/>
      <c r="H97" s="30">
        <v>68.723503553096393</v>
      </c>
      <c r="I97" s="30">
        <v>49.882906695926636</v>
      </c>
      <c r="J97" s="31">
        <v>50</v>
      </c>
      <c r="K97" s="31"/>
      <c r="L97" s="30">
        <v>71.713393344021313</v>
      </c>
      <c r="M97" s="30">
        <v>45.405587744800528</v>
      </c>
      <c r="N97" s="31">
        <v>3</v>
      </c>
      <c r="O97" s="31"/>
      <c r="P97" s="30">
        <v>71.011839643153223</v>
      </c>
      <c r="Q97" s="30">
        <v>49.01999574880243</v>
      </c>
      <c r="R97" s="32">
        <v>78</v>
      </c>
      <c r="S97" s="33">
        <f t="shared" si="24"/>
        <v>65.010890009470074</v>
      </c>
      <c r="T97" s="33">
        <f t="shared" si="25"/>
        <v>59.303205124511514</v>
      </c>
      <c r="U97" s="33">
        <f t="shared" si="26"/>
        <v>58.55949054441092</v>
      </c>
      <c r="V97" s="33">
        <f t="shared" si="27"/>
        <v>60.957861892797503</v>
      </c>
    </row>
    <row r="98" spans="1:22" s="34" customFormat="1" ht="12" customHeight="1" x14ac:dyDescent="0.2">
      <c r="A98" s="25">
        <v>36794</v>
      </c>
      <c r="B98" s="25">
        <v>36800</v>
      </c>
      <c r="C98" s="26">
        <v>1999</v>
      </c>
      <c r="D98" s="27">
        <v>78.746563967931365</v>
      </c>
      <c r="E98" s="27">
        <v>55.174746633776671</v>
      </c>
      <c r="F98" s="21">
        <v>16</v>
      </c>
      <c r="G98" s="21"/>
      <c r="H98" s="27">
        <v>76.025173198993642</v>
      </c>
      <c r="I98" s="27">
        <v>55.342136925394435</v>
      </c>
      <c r="J98" s="21">
        <v>44</v>
      </c>
      <c r="K98" s="21"/>
      <c r="L98" s="27">
        <v>72.516127959507472</v>
      </c>
      <c r="M98" s="27">
        <v>47.325400716014514</v>
      </c>
      <c r="N98" s="21">
        <v>2</v>
      </c>
      <c r="O98" s="21"/>
      <c r="P98" s="27">
        <v>75.555559688097873</v>
      </c>
      <c r="Q98" s="27">
        <v>53.258544537730636</v>
      </c>
      <c r="R98" s="21">
        <v>62</v>
      </c>
      <c r="S98" s="22">
        <f t="shared" si="24"/>
        <v>66.960655300854015</v>
      </c>
      <c r="T98" s="22">
        <f t="shared" si="25"/>
        <v>65.683655062194035</v>
      </c>
      <c r="U98" s="22">
        <f t="shared" si="26"/>
        <v>59.920764337760993</v>
      </c>
      <c r="V98" s="22">
        <f t="shared" si="27"/>
        <v>64.188358233603012</v>
      </c>
    </row>
    <row r="99" spans="1:22" s="52" customFormat="1" ht="12" customHeight="1" x14ac:dyDescent="0.2">
      <c r="A99" s="72">
        <v>37162</v>
      </c>
      <c r="B99" s="72">
        <v>37168</v>
      </c>
      <c r="C99" s="73" t="s">
        <v>29</v>
      </c>
      <c r="D99" s="49">
        <v>80.246479370759317</v>
      </c>
      <c r="E99" s="49">
        <v>53.329551110641276</v>
      </c>
      <c r="F99" s="50">
        <v>19</v>
      </c>
      <c r="G99" s="50"/>
      <c r="H99" s="49">
        <v>71.211391110310657</v>
      </c>
      <c r="I99" s="49">
        <v>48.444966780389549</v>
      </c>
      <c r="J99" s="50">
        <v>46</v>
      </c>
      <c r="K99" s="50"/>
      <c r="L99" s="49">
        <v>77.464939875840486</v>
      </c>
      <c r="M99" s="49">
        <v>49.811007475308259</v>
      </c>
      <c r="N99" s="50">
        <v>6</v>
      </c>
      <c r="O99" s="76" t="s">
        <v>31</v>
      </c>
      <c r="P99" s="49">
        <v>74.246342308801772</v>
      </c>
      <c r="Q99" s="49">
        <v>49.568742218430238</v>
      </c>
      <c r="R99" s="57">
        <v>71</v>
      </c>
      <c r="S99" s="58">
        <f t="shared" si="24"/>
        <v>66.788015240700304</v>
      </c>
      <c r="T99" s="58">
        <f t="shared" si="25"/>
        <v>59.828178945350103</v>
      </c>
      <c r="U99" s="58">
        <f t="shared" si="26"/>
        <v>63.637973675574372</v>
      </c>
      <c r="V99" s="58">
        <f t="shared" si="27"/>
        <v>63.418055953874926</v>
      </c>
    </row>
    <row r="100" spans="1:22" s="34" customFormat="1" ht="12" customHeight="1" x14ac:dyDescent="0.2">
      <c r="A100" s="28">
        <v>36799</v>
      </c>
      <c r="B100" s="28">
        <v>36805</v>
      </c>
      <c r="C100" s="29">
        <v>2000</v>
      </c>
      <c r="D100" s="30">
        <v>85.888438526757938</v>
      </c>
      <c r="E100" s="30">
        <v>58.745319927207753</v>
      </c>
      <c r="F100" s="32">
        <v>12</v>
      </c>
      <c r="G100" s="32"/>
      <c r="H100" s="30">
        <v>73.002893214386916</v>
      </c>
      <c r="I100" s="30">
        <v>51.702329754628046</v>
      </c>
      <c r="J100" s="32">
        <v>47</v>
      </c>
      <c r="K100" s="32"/>
      <c r="L100" s="30">
        <v>71.377367581793976</v>
      </c>
      <c r="M100" s="30">
        <v>49.296861301754717</v>
      </c>
      <c r="N100" s="32">
        <v>3</v>
      </c>
      <c r="O100" s="32"/>
      <c r="P100" s="30">
        <v>71.377367581793976</v>
      </c>
      <c r="Q100" s="30">
        <v>49.296861301754717</v>
      </c>
      <c r="R100" s="32">
        <v>62</v>
      </c>
      <c r="S100" s="33">
        <f t="shared" si="24"/>
        <v>72.316879226982849</v>
      </c>
      <c r="T100" s="33">
        <f t="shared" si="25"/>
        <v>62.352611484507477</v>
      </c>
      <c r="U100" s="33">
        <f t="shared" si="26"/>
        <v>60.337114441774347</v>
      </c>
      <c r="V100" s="33">
        <f t="shared" si="27"/>
        <v>65.002201717754886</v>
      </c>
    </row>
    <row r="101" spans="1:22" s="34" customFormat="1" ht="12" customHeight="1" x14ac:dyDescent="0.2">
      <c r="A101" s="14">
        <v>36801</v>
      </c>
      <c r="B101" s="14">
        <v>36807</v>
      </c>
      <c r="C101" s="15">
        <v>1999</v>
      </c>
      <c r="D101" s="16">
        <v>76.952797640647773</v>
      </c>
      <c r="E101" s="16">
        <v>50.215663905669274</v>
      </c>
      <c r="F101" s="17">
        <v>11</v>
      </c>
      <c r="G101" s="17"/>
      <c r="H101" s="16">
        <v>67.300969627451451</v>
      </c>
      <c r="I101" s="16">
        <v>46.355718886741137</v>
      </c>
      <c r="J101" s="17">
        <v>31</v>
      </c>
      <c r="K101" s="17"/>
      <c r="L101" s="16">
        <v>68.869367998269524</v>
      </c>
      <c r="M101" s="16">
        <v>44.199336004794446</v>
      </c>
      <c r="N101" s="17">
        <v>7</v>
      </c>
      <c r="O101" s="17"/>
      <c r="P101" s="16">
        <v>69.231344039969457</v>
      </c>
      <c r="Q101" s="16">
        <v>46.413436177111109</v>
      </c>
      <c r="R101" s="17">
        <v>49</v>
      </c>
      <c r="S101" s="18">
        <f t="shared" si="24"/>
        <v>63.584230773158524</v>
      </c>
      <c r="T101" s="18">
        <f t="shared" si="25"/>
        <v>56.82834425709629</v>
      </c>
      <c r="U101" s="18">
        <f t="shared" si="26"/>
        <v>56.534352001531985</v>
      </c>
      <c r="V101" s="18">
        <f t="shared" si="27"/>
        <v>58.9823090105956</v>
      </c>
    </row>
    <row r="102" spans="1:22" s="52" customFormat="1" ht="12" customHeight="1" x14ac:dyDescent="0.2">
      <c r="A102" s="69">
        <v>37169</v>
      </c>
      <c r="B102" s="69">
        <v>37175</v>
      </c>
      <c r="C102" s="55">
        <v>2001</v>
      </c>
      <c r="D102" s="56">
        <v>74.268221005756843</v>
      </c>
      <c r="E102" s="56">
        <v>52.008432016358242</v>
      </c>
      <c r="F102" s="57">
        <v>15</v>
      </c>
      <c r="G102" s="57"/>
      <c r="H102" s="56">
        <v>65.749162745233008</v>
      </c>
      <c r="I102" s="56">
        <v>44.697230559849928</v>
      </c>
      <c r="J102" s="57">
        <v>36</v>
      </c>
      <c r="K102" s="57"/>
      <c r="L102" s="56">
        <v>66.140331583024704</v>
      </c>
      <c r="M102" s="56">
        <v>44.406319589424214</v>
      </c>
      <c r="N102" s="57">
        <v>6</v>
      </c>
      <c r="O102" s="59" t="s">
        <v>31</v>
      </c>
      <c r="P102" s="56">
        <v>67.198138113636475</v>
      </c>
      <c r="Q102" s="56">
        <v>45.779975676366917</v>
      </c>
      <c r="R102" s="57">
        <v>57</v>
      </c>
      <c r="S102" s="58">
        <f t="shared" ref="S102:S107" si="28">AVERAGE(D102:E102)</f>
        <v>63.138326511057542</v>
      </c>
      <c r="T102" s="58">
        <f t="shared" ref="T102:T107" si="29">AVERAGE(H102:I102)</f>
        <v>55.223196652541468</v>
      </c>
      <c r="U102" s="58">
        <f t="shared" ref="U102:U107" si="30">AVERAGE(L102:M102)</f>
        <v>55.273325586224459</v>
      </c>
      <c r="V102" s="58">
        <f t="shared" ref="V102:V107" si="31">AVERAGE(S102:U102)</f>
        <v>57.878282916607816</v>
      </c>
    </row>
    <row r="103" spans="1:22" s="34" customFormat="1" ht="12" customHeight="1" x14ac:dyDescent="0.2">
      <c r="A103" s="36">
        <v>36806</v>
      </c>
      <c r="B103" s="36">
        <v>36812</v>
      </c>
      <c r="C103" s="37">
        <v>2000</v>
      </c>
      <c r="D103" s="41">
        <v>62.703653328920254</v>
      </c>
      <c r="E103" s="41">
        <v>41.327465481173846</v>
      </c>
      <c r="F103" s="40">
        <v>6</v>
      </c>
      <c r="G103" s="40"/>
      <c r="H103" s="41">
        <v>61.268659400799663</v>
      </c>
      <c r="I103" s="41">
        <v>39.826035595312469</v>
      </c>
      <c r="J103" s="40">
        <v>20</v>
      </c>
      <c r="K103" s="40"/>
      <c r="L103" s="41">
        <v>64.768511229888219</v>
      </c>
      <c r="M103" s="41">
        <v>43.195901607359012</v>
      </c>
      <c r="N103" s="40">
        <v>3</v>
      </c>
      <c r="O103" s="40"/>
      <c r="P103" s="41">
        <v>62.393886440262541</v>
      </c>
      <c r="Q103" s="41">
        <v>40.928425366833551</v>
      </c>
      <c r="R103" s="40">
        <v>29</v>
      </c>
      <c r="S103" s="38">
        <f t="shared" si="28"/>
        <v>52.01555940504705</v>
      </c>
      <c r="T103" s="38">
        <f t="shared" si="29"/>
        <v>50.54734749805607</v>
      </c>
      <c r="U103" s="38">
        <f t="shared" si="30"/>
        <v>53.982206418623619</v>
      </c>
      <c r="V103" s="38">
        <f t="shared" si="31"/>
        <v>52.181704440575572</v>
      </c>
    </row>
    <row r="104" spans="1:22" s="34" customFormat="1" ht="12" customHeight="1" x14ac:dyDescent="0.2">
      <c r="A104" s="14">
        <v>36808</v>
      </c>
      <c r="B104" s="14">
        <v>36814</v>
      </c>
      <c r="C104" s="15">
        <v>1999</v>
      </c>
      <c r="D104" s="16">
        <v>82.053931787102698</v>
      </c>
      <c r="E104" s="16">
        <v>55.520995648861032</v>
      </c>
      <c r="F104" s="17">
        <v>8</v>
      </c>
      <c r="G104" s="17"/>
      <c r="H104" s="16">
        <v>70.56952610535815</v>
      </c>
      <c r="I104" s="16">
        <v>51.190747297679607</v>
      </c>
      <c r="J104" s="17">
        <v>32</v>
      </c>
      <c r="K104" s="17"/>
      <c r="L104" s="16">
        <v>73.621178843932768</v>
      </c>
      <c r="M104" s="16">
        <v>46.351124222318646</v>
      </c>
      <c r="N104" s="17">
        <v>2</v>
      </c>
      <c r="O104" s="17"/>
      <c r="P104" s="16">
        <v>73.170607940083599</v>
      </c>
      <c r="Q104" s="16">
        <v>50.634396309125769</v>
      </c>
      <c r="R104" s="17">
        <v>42</v>
      </c>
      <c r="S104" s="18">
        <f t="shared" si="28"/>
        <v>68.787463717981865</v>
      </c>
      <c r="T104" s="18">
        <f t="shared" si="29"/>
        <v>60.880136701518879</v>
      </c>
      <c r="U104" s="18">
        <f t="shared" si="30"/>
        <v>59.986151533125707</v>
      </c>
      <c r="V104" s="18">
        <f t="shared" si="31"/>
        <v>63.217917317542145</v>
      </c>
    </row>
    <row r="105" spans="1:22" s="52" customFormat="1" ht="12" customHeight="1" x14ac:dyDescent="0.2">
      <c r="A105" s="69">
        <v>37176</v>
      </c>
      <c r="B105" s="69">
        <v>37182</v>
      </c>
      <c r="C105" s="55">
        <v>2001</v>
      </c>
      <c r="D105" s="56">
        <v>70.739954181037163</v>
      </c>
      <c r="E105" s="56">
        <v>45.11144785646264</v>
      </c>
      <c r="F105" s="57">
        <v>4</v>
      </c>
      <c r="G105" s="57"/>
      <c r="H105" s="56">
        <v>64.094814117309085</v>
      </c>
      <c r="I105" s="56">
        <v>43.031464455397305</v>
      </c>
      <c r="J105" s="57">
        <v>16</v>
      </c>
      <c r="K105" s="57"/>
      <c r="L105" s="56">
        <v>66.674657069859634</v>
      </c>
      <c r="M105" s="56">
        <v>43.418084534003768</v>
      </c>
      <c r="N105" s="57">
        <v>5</v>
      </c>
      <c r="O105" s="57"/>
      <c r="P105" s="56">
        <v>65.808754224688883</v>
      </c>
      <c r="Q105" s="56">
        <v>43.459940943819518</v>
      </c>
      <c r="R105" s="57">
        <v>25</v>
      </c>
      <c r="S105" s="58">
        <f t="shared" si="28"/>
        <v>57.925701018749905</v>
      </c>
      <c r="T105" s="58">
        <f t="shared" si="29"/>
        <v>53.563139286353191</v>
      </c>
      <c r="U105" s="58">
        <f t="shared" si="30"/>
        <v>55.046370801931701</v>
      </c>
      <c r="V105" s="58">
        <f t="shared" si="31"/>
        <v>55.511737035678266</v>
      </c>
    </row>
    <row r="106" spans="1:22" s="34" customFormat="1" ht="12" customHeight="1" x14ac:dyDescent="0.2">
      <c r="A106" s="28">
        <v>36813</v>
      </c>
      <c r="B106" s="28">
        <v>36819</v>
      </c>
      <c r="C106" s="29">
        <v>2000</v>
      </c>
      <c r="D106" s="30">
        <v>76.993008295006504</v>
      </c>
      <c r="E106" s="30">
        <v>54.74527037371989</v>
      </c>
      <c r="F106" s="32">
        <v>22</v>
      </c>
      <c r="G106" s="32"/>
      <c r="H106" s="30">
        <v>70.536305028374741</v>
      </c>
      <c r="I106" s="30">
        <v>47.674826921377125</v>
      </c>
      <c r="J106" s="32">
        <v>47</v>
      </c>
      <c r="K106" s="32"/>
      <c r="L106" s="30">
        <v>67.781264809456772</v>
      </c>
      <c r="M106" s="30">
        <v>44.614819188415666</v>
      </c>
      <c r="N106" s="32">
        <v>2</v>
      </c>
      <c r="O106" s="32"/>
      <c r="P106" s="30">
        <v>70.851484261008579</v>
      </c>
      <c r="Q106" s="30">
        <v>48.008909076879291</v>
      </c>
      <c r="R106" s="32">
        <v>71</v>
      </c>
      <c r="S106" s="33">
        <f t="shared" si="28"/>
        <v>65.869139334363197</v>
      </c>
      <c r="T106" s="33">
        <f t="shared" si="29"/>
        <v>59.10556597487593</v>
      </c>
      <c r="U106" s="33">
        <f t="shared" si="30"/>
        <v>56.198041998936219</v>
      </c>
      <c r="V106" s="33">
        <f t="shared" si="31"/>
        <v>60.390915769391789</v>
      </c>
    </row>
    <row r="107" spans="1:22" s="34" customFormat="1" ht="12" customHeight="1" x14ac:dyDescent="0.2">
      <c r="A107" s="14">
        <v>36814</v>
      </c>
      <c r="B107" s="14">
        <v>36820</v>
      </c>
      <c r="C107" s="15">
        <v>1999</v>
      </c>
      <c r="D107" s="18">
        <v>71.149290070230393</v>
      </c>
      <c r="E107" s="18">
        <v>45.71305536281578</v>
      </c>
      <c r="F107" s="17">
        <v>0</v>
      </c>
      <c r="G107" s="17"/>
      <c r="H107" s="18">
        <v>65.179116351824263</v>
      </c>
      <c r="I107" s="18">
        <v>45.403639422061602</v>
      </c>
      <c r="J107" s="17">
        <v>13</v>
      </c>
      <c r="K107" s="17"/>
      <c r="L107" s="18">
        <v>67.36242166140714</v>
      </c>
      <c r="M107" s="18">
        <v>40.063568790017413</v>
      </c>
      <c r="N107" s="17">
        <v>0</v>
      </c>
      <c r="O107" s="17"/>
      <c r="P107" s="18">
        <v>66.684455023642812</v>
      </c>
      <c r="Q107" s="18">
        <v>44.082359553193655</v>
      </c>
      <c r="R107" s="17">
        <v>13</v>
      </c>
      <c r="S107" s="18">
        <f t="shared" si="28"/>
        <v>58.431172716523086</v>
      </c>
      <c r="T107" s="18">
        <f t="shared" si="29"/>
        <v>55.291377886942932</v>
      </c>
      <c r="U107" s="18">
        <f t="shared" si="30"/>
        <v>53.712995225712277</v>
      </c>
      <c r="V107" s="18">
        <f t="shared" si="31"/>
        <v>55.811848609726098</v>
      </c>
    </row>
    <row r="108" spans="1:22" s="52" customFormat="1" ht="12" customHeight="1" x14ac:dyDescent="0.2">
      <c r="A108" s="69">
        <v>37183</v>
      </c>
      <c r="B108" s="69">
        <v>37189</v>
      </c>
      <c r="C108" s="70" t="s">
        <v>30</v>
      </c>
      <c r="D108" s="58">
        <v>76.908122375102707</v>
      </c>
      <c r="E108" s="58">
        <v>51.441553227673083</v>
      </c>
      <c r="F108" s="57">
        <v>-2</v>
      </c>
      <c r="G108" s="57"/>
      <c r="H108" s="58">
        <v>69.028632549455295</v>
      </c>
      <c r="I108" s="58">
        <v>47.508375062506289</v>
      </c>
      <c r="J108" s="57">
        <v>25</v>
      </c>
      <c r="K108" s="57"/>
      <c r="L108" s="58">
        <v>63.440779758168034</v>
      </c>
      <c r="M108" s="58">
        <v>41.824505578923677</v>
      </c>
      <c r="N108" s="57">
        <v>0</v>
      </c>
      <c r="O108" s="57"/>
      <c r="P108" s="58">
        <v>68.842145201829467</v>
      </c>
      <c r="Q108" s="58">
        <v>46.672532696762154</v>
      </c>
      <c r="R108" s="57">
        <v>23</v>
      </c>
      <c r="S108" s="58">
        <f>AVERAGE(D108:E108)</f>
        <v>64.174837801387895</v>
      </c>
      <c r="T108" s="58">
        <f>AVERAGE(H108:I108)</f>
        <v>58.268503805980792</v>
      </c>
      <c r="U108" s="58">
        <f>AVERAGE(L108:M108)</f>
        <v>52.632642668545856</v>
      </c>
      <c r="V108" s="58">
        <f>AVERAGE(S108:U108)</f>
        <v>58.358661425304852</v>
      </c>
    </row>
    <row r="109" spans="1:22" s="34" customFormat="1" ht="12" customHeight="1" x14ac:dyDescent="0.2">
      <c r="A109" s="28">
        <v>36820</v>
      </c>
      <c r="B109" s="28">
        <v>36826</v>
      </c>
      <c r="C109" s="29">
        <v>2000</v>
      </c>
      <c r="D109" s="30">
        <v>75.250586566402632</v>
      </c>
      <c r="E109" s="30">
        <v>58.301648353958782</v>
      </c>
      <c r="F109" s="31">
        <v>17</v>
      </c>
      <c r="G109" s="31"/>
      <c r="H109" s="30">
        <v>69.987356168213992</v>
      </c>
      <c r="I109" s="30">
        <v>49.458322128052025</v>
      </c>
      <c r="J109" s="31">
        <v>48</v>
      </c>
      <c r="K109" s="31"/>
      <c r="L109" s="30">
        <v>64.393392032400897</v>
      </c>
      <c r="M109" s="30">
        <v>45.063863390357355</v>
      </c>
      <c r="N109" s="31">
        <v>5</v>
      </c>
      <c r="O109" s="31"/>
      <c r="P109" s="30">
        <v>69.385136170531013</v>
      </c>
      <c r="Q109" s="30">
        <v>49.730638804211935</v>
      </c>
      <c r="R109" s="32">
        <v>70</v>
      </c>
      <c r="S109" s="33">
        <f>AVERAGE(D109:E109)</f>
        <v>66.7761174601807</v>
      </c>
      <c r="T109" s="33">
        <f>AVERAGE(H109:I109)</f>
        <v>59.722839148133005</v>
      </c>
      <c r="U109" s="33">
        <f>AVERAGE(L109:M109)</f>
        <v>54.728627711379126</v>
      </c>
      <c r="V109" s="33">
        <f>AVERAGE(S109:U109)</f>
        <v>60.409194773230944</v>
      </c>
    </row>
    <row r="110" spans="1:22" s="34" customFormat="1" ht="12" customHeight="1" x14ac:dyDescent="0.2">
      <c r="A110" s="14">
        <v>36821</v>
      </c>
      <c r="B110" s="14">
        <v>36827</v>
      </c>
      <c r="C110" s="15">
        <v>1999</v>
      </c>
      <c r="D110" s="18">
        <v>75.852476883879291</v>
      </c>
      <c r="E110" s="18">
        <v>43.800538463895101</v>
      </c>
      <c r="F110" s="17">
        <v>-9</v>
      </c>
      <c r="G110" s="17"/>
      <c r="H110" s="18">
        <v>62.353005239759874</v>
      </c>
      <c r="I110" s="18">
        <v>38.914803393608707</v>
      </c>
      <c r="J110" s="17">
        <v>10</v>
      </c>
      <c r="K110" s="17"/>
      <c r="L110" s="18">
        <v>66.275325875930662</v>
      </c>
      <c r="M110" s="18">
        <v>41.316795167264246</v>
      </c>
      <c r="N110" s="17">
        <v>3</v>
      </c>
      <c r="O110" s="17"/>
      <c r="P110" s="18">
        <v>65.496493497985512</v>
      </c>
      <c r="Q110" s="18">
        <v>40.304585956646498</v>
      </c>
      <c r="R110" s="17">
        <v>4</v>
      </c>
      <c r="S110" s="18">
        <f>AVERAGE(D110:E110)</f>
        <v>59.826507673887193</v>
      </c>
      <c r="T110" s="18">
        <f>AVERAGE(H110:I110)</f>
        <v>50.633904316684294</v>
      </c>
      <c r="U110" s="18">
        <f>AVERAGE(L110:M110)</f>
        <v>53.796060521597454</v>
      </c>
      <c r="V110" s="18">
        <f>AVERAGE(S110:U110)</f>
        <v>54.752157504056321</v>
      </c>
    </row>
    <row r="111" spans="1:22" s="52" customFormat="1" ht="12" customHeight="1" x14ac:dyDescent="0.2">
      <c r="A111" s="69">
        <v>37190</v>
      </c>
      <c r="B111" s="69">
        <v>37196</v>
      </c>
      <c r="C111" s="55">
        <v>2001</v>
      </c>
      <c r="D111" s="58">
        <v>72.804344642110081</v>
      </c>
      <c r="E111" s="58">
        <v>47.388899566327822</v>
      </c>
      <c r="F111" s="57">
        <v>2</v>
      </c>
      <c r="G111" s="57"/>
      <c r="H111" s="58">
        <v>58.832508808501537</v>
      </c>
      <c r="I111" s="58">
        <v>38.3313080504239</v>
      </c>
      <c r="J111" s="57">
        <v>4</v>
      </c>
      <c r="K111" s="57"/>
      <c r="L111" s="58">
        <v>61.701064595355845</v>
      </c>
      <c r="M111" s="58">
        <v>43.254805400374948</v>
      </c>
      <c r="N111" s="57">
        <v>4</v>
      </c>
      <c r="O111" s="57"/>
      <c r="P111" s="58">
        <v>61.780378263762799</v>
      </c>
      <c r="Q111" s="58">
        <v>41.028530526076139</v>
      </c>
      <c r="R111" s="57">
        <v>10</v>
      </c>
      <c r="S111" s="58">
        <f>AVERAGE(D111:E111)</f>
        <v>60.096622104218952</v>
      </c>
      <c r="T111" s="58">
        <f>AVERAGE(H111:I111)</f>
        <v>48.581908429462715</v>
      </c>
      <c r="U111" s="58">
        <f>AVERAGE(L111:M111)</f>
        <v>52.477934997865397</v>
      </c>
      <c r="V111" s="58">
        <f>AVERAGE(S111:U111)</f>
        <v>53.718821843849021</v>
      </c>
    </row>
    <row r="112" spans="1:22" s="34" customFormat="1" ht="12" customHeight="1" x14ac:dyDescent="0.2">
      <c r="A112" s="36">
        <v>36828</v>
      </c>
      <c r="B112" s="36">
        <v>36833</v>
      </c>
      <c r="C112" s="37">
        <v>2000</v>
      </c>
      <c r="D112" s="41">
        <v>74.932812774874662</v>
      </c>
      <c r="E112" s="41">
        <v>56.312697701107737</v>
      </c>
      <c r="F112" s="40">
        <v>21</v>
      </c>
      <c r="G112" s="40"/>
      <c r="H112" s="38">
        <v>65.410030051287507</v>
      </c>
      <c r="I112" s="38">
        <v>43.054598603544015</v>
      </c>
      <c r="J112" s="40">
        <v>17</v>
      </c>
      <c r="K112" s="40"/>
      <c r="L112" s="41">
        <v>57.61987986355291</v>
      </c>
      <c r="M112" s="41">
        <v>43.231706564542421</v>
      </c>
      <c r="N112" s="40">
        <v>-2</v>
      </c>
      <c r="O112" s="40"/>
      <c r="P112" s="41">
        <v>64.91505576078707</v>
      </c>
      <c r="Q112" s="41">
        <v>45.209340857699772</v>
      </c>
      <c r="R112" s="40">
        <v>36</v>
      </c>
      <c r="S112" s="38">
        <f t="shared" ref="S112:S130" si="32">AVERAGE(D112:E112)</f>
        <v>65.6227552379912</v>
      </c>
      <c r="T112" s="38">
        <f t="shared" ref="T112:T130" si="33">AVERAGE(H112:I112)</f>
        <v>54.232314327415764</v>
      </c>
      <c r="U112" s="38">
        <f t="shared" ref="U112:U130" si="34">AVERAGE(L112:M112)</f>
        <v>50.425793214047665</v>
      </c>
      <c r="V112" s="38">
        <f t="shared" ref="V112:V130" si="35">AVERAGE(S112:U112)</f>
        <v>56.760287593151538</v>
      </c>
    </row>
    <row r="113" spans="1:22" s="20" customFormat="1" ht="12" customHeight="1" x14ac:dyDescent="0.2">
      <c r="A113" s="14">
        <v>36828</v>
      </c>
      <c r="B113" s="14">
        <v>36834</v>
      </c>
      <c r="C113" s="15">
        <v>1999</v>
      </c>
      <c r="D113" s="18">
        <v>69.811997928200697</v>
      </c>
      <c r="E113" s="18">
        <v>43.475094548897147</v>
      </c>
      <c r="F113" s="17">
        <v>1</v>
      </c>
      <c r="G113" s="17"/>
      <c r="H113" s="18">
        <v>64.900763658439615</v>
      </c>
      <c r="I113" s="18">
        <v>41.542193849092044</v>
      </c>
      <c r="J113" s="17">
        <v>10</v>
      </c>
      <c r="K113" s="17"/>
      <c r="L113" s="18">
        <v>64.297021222615541</v>
      </c>
      <c r="M113" s="18">
        <v>39.019782682727772</v>
      </c>
      <c r="N113" s="17">
        <v>1</v>
      </c>
      <c r="O113" s="17"/>
      <c r="P113" s="18">
        <v>65.52331170716289</v>
      </c>
      <c r="Q113" s="18">
        <v>41.200929380698064</v>
      </c>
      <c r="R113" s="17">
        <v>12</v>
      </c>
      <c r="S113" s="18">
        <f t="shared" si="32"/>
        <v>56.643546238548922</v>
      </c>
      <c r="T113" s="18">
        <f t="shared" si="33"/>
        <v>53.22147875376583</v>
      </c>
      <c r="U113" s="18">
        <f t="shared" si="34"/>
        <v>51.658401952671653</v>
      </c>
      <c r="V113" s="18">
        <f t="shared" si="35"/>
        <v>53.841142314995466</v>
      </c>
    </row>
    <row r="114" spans="1:22" s="52" customFormat="1" ht="12" customHeight="1" x14ac:dyDescent="0.2">
      <c r="A114" s="69">
        <v>37197</v>
      </c>
      <c r="B114" s="69">
        <v>37203</v>
      </c>
      <c r="C114" s="55">
        <v>2001</v>
      </c>
      <c r="D114" s="58">
        <v>74.892888079765228</v>
      </c>
      <c r="E114" s="58">
        <v>49.930037365252772</v>
      </c>
      <c r="F114" s="57">
        <v>9</v>
      </c>
      <c r="G114" s="57"/>
      <c r="H114" s="58">
        <v>63.927314779386514</v>
      </c>
      <c r="I114" s="58">
        <v>41.164588060500698</v>
      </c>
      <c r="J114" s="57">
        <v>-3</v>
      </c>
      <c r="K114" s="57"/>
      <c r="L114" s="58">
        <v>63.107306127582689</v>
      </c>
      <c r="M114" s="58">
        <v>40.834389370339807</v>
      </c>
      <c r="N114" s="57">
        <v>1</v>
      </c>
      <c r="O114" s="57"/>
      <c r="P114" s="58">
        <v>65.452795362062616</v>
      </c>
      <c r="Q114" s="58">
        <v>42.467465284667497</v>
      </c>
      <c r="R114" s="57">
        <v>7</v>
      </c>
      <c r="S114" s="58">
        <f>AVERAGE(D114:E114)</f>
        <v>62.411462722509</v>
      </c>
      <c r="T114" s="58">
        <f>AVERAGE(H114:I114)</f>
        <v>52.545951419943606</v>
      </c>
      <c r="U114" s="58">
        <f>AVERAGE(L114:M114)</f>
        <v>51.970847748961248</v>
      </c>
      <c r="V114" s="58">
        <f>AVERAGE(S114:U114)</f>
        <v>55.642753963804616</v>
      </c>
    </row>
    <row r="115" spans="1:22" s="34" customFormat="1" ht="12" customHeight="1" x14ac:dyDescent="0.2">
      <c r="A115" s="28">
        <v>36833</v>
      </c>
      <c r="B115" s="28">
        <v>36840</v>
      </c>
      <c r="C115" s="29">
        <v>2000</v>
      </c>
      <c r="D115" s="30">
        <v>57.446703922512789</v>
      </c>
      <c r="E115" s="30">
        <v>42.868333199578572</v>
      </c>
      <c r="F115" s="31">
        <v>1</v>
      </c>
      <c r="G115" s="31"/>
      <c r="H115" s="33">
        <v>60.823994378287622</v>
      </c>
      <c r="I115" s="33">
        <v>43.005169689378654</v>
      </c>
      <c r="J115" s="31">
        <v>4</v>
      </c>
      <c r="K115" s="31"/>
      <c r="L115" s="30">
        <v>52.017983034746379</v>
      </c>
      <c r="M115" s="30">
        <v>35.866857375693137</v>
      </c>
      <c r="N115" s="32">
        <v>-11</v>
      </c>
      <c r="O115" s="32"/>
      <c r="P115" s="30">
        <v>58.042143943953839</v>
      </c>
      <c r="Q115" s="30">
        <v>41.129958879946486</v>
      </c>
      <c r="R115" s="32">
        <v>-6</v>
      </c>
      <c r="S115" s="33">
        <f t="shared" si="32"/>
        <v>50.157518561045677</v>
      </c>
      <c r="T115" s="33">
        <f t="shared" si="33"/>
        <v>51.914582033833142</v>
      </c>
      <c r="U115" s="33">
        <f t="shared" si="34"/>
        <v>43.942420205219761</v>
      </c>
      <c r="V115" s="33">
        <f t="shared" si="35"/>
        <v>48.671506933366196</v>
      </c>
    </row>
    <row r="116" spans="1:22" s="20" customFormat="1" ht="12" customHeight="1" x14ac:dyDescent="0.2">
      <c r="A116" s="14">
        <v>36835</v>
      </c>
      <c r="B116" s="14">
        <v>36841</v>
      </c>
      <c r="C116" s="15">
        <v>1999</v>
      </c>
      <c r="D116" s="18">
        <v>76.907278458783168</v>
      </c>
      <c r="E116" s="18">
        <v>48.667076510306657</v>
      </c>
      <c r="F116" s="17">
        <v>-5</v>
      </c>
      <c r="G116" s="17"/>
      <c r="H116" s="18">
        <v>65.454901215213027</v>
      </c>
      <c r="I116" s="18">
        <v>41.359096257022316</v>
      </c>
      <c r="J116" s="17">
        <v>9</v>
      </c>
      <c r="K116" s="17"/>
      <c r="L116" s="18">
        <v>63.749707323679701</v>
      </c>
      <c r="M116" s="18">
        <v>42.621207287095416</v>
      </c>
      <c r="N116" s="17">
        <v>5</v>
      </c>
      <c r="O116" s="17"/>
      <c r="P116" s="18">
        <v>66.830306379905736</v>
      </c>
      <c r="Q116" s="18">
        <v>42.8398367564754</v>
      </c>
      <c r="R116" s="17">
        <v>9</v>
      </c>
      <c r="S116" s="18">
        <f t="shared" si="32"/>
        <v>62.787177484544912</v>
      </c>
      <c r="T116" s="18">
        <f t="shared" si="33"/>
        <v>53.406998736117671</v>
      </c>
      <c r="U116" s="18">
        <f t="shared" si="34"/>
        <v>53.185457305387558</v>
      </c>
      <c r="V116" s="18">
        <f t="shared" si="35"/>
        <v>56.459877842016716</v>
      </c>
    </row>
    <row r="117" spans="1:22" s="63" customFormat="1" ht="12" customHeight="1" x14ac:dyDescent="0.2">
      <c r="A117" s="68">
        <v>37204</v>
      </c>
      <c r="B117" s="68">
        <v>37210</v>
      </c>
      <c r="C117" s="75" t="s">
        <v>29</v>
      </c>
      <c r="D117" s="62">
        <f>[1]Sheet2!$U$1568</f>
        <v>68.28272382476149</v>
      </c>
      <c r="E117" s="62">
        <f>[1]Sheet2!$V$1568</f>
        <v>46.708731746916193</v>
      </c>
      <c r="F117" s="61">
        <v>5</v>
      </c>
      <c r="G117" s="61"/>
      <c r="H117" s="62">
        <f>[1]Sheet2!$U$1569</f>
        <v>59.003259575443117</v>
      </c>
      <c r="I117" s="62">
        <f>[1]Sheet2!$V$1569</f>
        <v>37.039481907472897</v>
      </c>
      <c r="J117" s="61">
        <v>-7</v>
      </c>
      <c r="K117" s="61"/>
      <c r="L117" s="62">
        <f>[1]Sheet2!$U$1570</f>
        <v>61.976759686736919</v>
      </c>
      <c r="M117" s="62">
        <f>[1]Sheet2!$V$1570</f>
        <v>41.4914239381146</v>
      </c>
      <c r="N117" s="61">
        <v>1</v>
      </c>
      <c r="O117" s="61"/>
      <c r="P117" s="62">
        <f>[1]Sheet2!$U$1571</f>
        <v>61.235236280142523</v>
      </c>
      <c r="Q117" s="62">
        <f>[1]Sheet2!$V$1571</f>
        <v>39.712531322186905</v>
      </c>
      <c r="R117" s="61">
        <f>N117+J117+F117</f>
        <v>-1</v>
      </c>
      <c r="S117" s="62">
        <f>AVERAGE(D117:E117)</f>
        <v>57.495727785838838</v>
      </c>
      <c r="T117" s="62">
        <f>AVERAGE(H117:I117)</f>
        <v>48.021370741458007</v>
      </c>
      <c r="U117" s="62">
        <f>AVERAGE(L117:M117)</f>
        <v>51.73409181242576</v>
      </c>
      <c r="V117" s="62">
        <f>AVERAGE(S117:U117)</f>
        <v>52.417063446574197</v>
      </c>
    </row>
    <row r="118" spans="1:22" s="34" customFormat="1" ht="12" customHeight="1" x14ac:dyDescent="0.2">
      <c r="A118" s="28">
        <v>36840</v>
      </c>
      <c r="B118" s="28">
        <v>36847</v>
      </c>
      <c r="C118" s="29">
        <v>2000</v>
      </c>
      <c r="D118" s="30">
        <v>50.275222895635608</v>
      </c>
      <c r="E118" s="30">
        <v>31.258906909291802</v>
      </c>
      <c r="F118" s="32">
        <v>-39</v>
      </c>
      <c r="G118" s="32"/>
      <c r="H118" s="33">
        <v>50.956185325292559</v>
      </c>
      <c r="I118" s="33">
        <v>35.517093819680063</v>
      </c>
      <c r="J118" s="32">
        <v>-24</v>
      </c>
      <c r="K118" s="32"/>
      <c r="L118" s="30">
        <v>42.233705276406475</v>
      </c>
      <c r="M118" s="30">
        <v>26.066669592418975</v>
      </c>
      <c r="N118" s="32">
        <v>-31</v>
      </c>
      <c r="O118" s="32"/>
      <c r="P118" s="30">
        <v>48.586138244236487</v>
      </c>
      <c r="Q118" s="30">
        <v>32.410424361314917</v>
      </c>
      <c r="R118" s="32">
        <v>-94</v>
      </c>
      <c r="S118" s="33">
        <f t="shared" si="32"/>
        <v>40.767064902463702</v>
      </c>
      <c r="T118" s="33">
        <f t="shared" si="33"/>
        <v>43.236639572486311</v>
      </c>
      <c r="U118" s="33">
        <f t="shared" si="34"/>
        <v>34.150187434412729</v>
      </c>
      <c r="V118" s="33">
        <f t="shared" si="35"/>
        <v>39.384630636454247</v>
      </c>
    </row>
    <row r="119" spans="1:22" s="20" customFormat="1" ht="12" customHeight="1" x14ac:dyDescent="0.2">
      <c r="A119" s="14">
        <v>36842</v>
      </c>
      <c r="B119" s="14">
        <v>36848</v>
      </c>
      <c r="C119" s="15">
        <v>1999</v>
      </c>
      <c r="D119" s="18">
        <v>76.258794113062365</v>
      </c>
      <c r="E119" s="18">
        <v>45.428189510472137</v>
      </c>
      <c r="F119" s="17">
        <v>-4</v>
      </c>
      <c r="G119" s="17"/>
      <c r="H119" s="18">
        <v>57.836672827792448</v>
      </c>
      <c r="I119" s="18">
        <v>36.274292489989868</v>
      </c>
      <c r="J119" s="17">
        <v>-19</v>
      </c>
      <c r="K119" s="17"/>
      <c r="L119" s="18">
        <v>62.982537909020699</v>
      </c>
      <c r="M119" s="18">
        <v>41.576415562694542</v>
      </c>
      <c r="N119" s="17">
        <v>3</v>
      </c>
      <c r="O119" s="17"/>
      <c r="P119" s="18">
        <v>62.073397891652206</v>
      </c>
      <c r="Q119" s="18">
        <v>39.083915845724754</v>
      </c>
      <c r="R119" s="17">
        <v>-20</v>
      </c>
      <c r="S119" s="18">
        <f t="shared" si="32"/>
        <v>60.843491811767251</v>
      </c>
      <c r="T119" s="18">
        <f t="shared" si="33"/>
        <v>47.055482658891158</v>
      </c>
      <c r="U119" s="18">
        <f t="shared" si="34"/>
        <v>52.279476735857621</v>
      </c>
      <c r="V119" s="18">
        <f t="shared" si="35"/>
        <v>53.392817068838674</v>
      </c>
    </row>
    <row r="120" spans="1:22" s="63" customFormat="1" ht="12" customHeight="1" x14ac:dyDescent="0.2">
      <c r="A120" s="68">
        <v>37211</v>
      </c>
      <c r="B120" s="68">
        <v>37217</v>
      </c>
      <c r="C120" s="60">
        <v>2001</v>
      </c>
      <c r="D120" s="62">
        <f>[1]Sheet2!$U$1575</f>
        <v>63.448018871154787</v>
      </c>
      <c r="E120" s="62">
        <f>[1]Sheet2!$V$1575</f>
        <v>42.883482897743988</v>
      </c>
      <c r="F120" s="61">
        <v>-4</v>
      </c>
      <c r="G120" s="61"/>
      <c r="H120" s="62">
        <f>[1]Sheet2!$U$1576</f>
        <v>57.935269629736467</v>
      </c>
      <c r="I120" s="62">
        <f>[1]Sheet2!$V$1576</f>
        <v>40.335666070796314</v>
      </c>
      <c r="J120" s="61">
        <v>-6</v>
      </c>
      <c r="K120" s="61"/>
      <c r="L120" s="62">
        <f>[1]Sheet2!$U$1577</f>
        <v>56.244555420983602</v>
      </c>
      <c r="M120" s="62">
        <f>[1]Sheet2!$V$1577</f>
        <v>38.377778897928664</v>
      </c>
      <c r="N120" s="61">
        <v>0</v>
      </c>
      <c r="O120" s="61"/>
      <c r="P120" s="62">
        <f>[1]Sheet2!$U$1578</f>
        <v>58.374123074422528</v>
      </c>
      <c r="Q120" s="62">
        <f>[1]Sheet2!$V$1578</f>
        <v>40.236602128022071</v>
      </c>
      <c r="R120" s="61">
        <f>N120+J120+F120</f>
        <v>-10</v>
      </c>
      <c r="S120" s="62">
        <f>AVERAGE(D120:E120)</f>
        <v>53.165750884449388</v>
      </c>
      <c r="T120" s="62">
        <f>AVERAGE(H120:I120)</f>
        <v>49.135467850266394</v>
      </c>
      <c r="U120" s="62">
        <f>AVERAGE(L120:M120)</f>
        <v>47.311167159456133</v>
      </c>
      <c r="V120" s="62">
        <f>AVERAGE(S120:U120)</f>
        <v>49.870795298057295</v>
      </c>
    </row>
    <row r="121" spans="1:22" s="81" customFormat="1" ht="12" customHeight="1" x14ac:dyDescent="0.2">
      <c r="A121" s="77">
        <v>36843</v>
      </c>
      <c r="B121" s="77">
        <v>36849</v>
      </c>
      <c r="C121" s="78">
        <v>1998</v>
      </c>
      <c r="D121" s="79">
        <v>64.787396642651913</v>
      </c>
      <c r="E121" s="79">
        <v>45.336683810921556</v>
      </c>
      <c r="F121" s="80">
        <v>-4</v>
      </c>
      <c r="G121" s="80"/>
      <c r="H121" s="79">
        <v>58.292042368193385</v>
      </c>
      <c r="I121" s="79">
        <v>40.096910286917065</v>
      </c>
      <c r="J121" s="80">
        <v>-12</v>
      </c>
      <c r="K121" s="80"/>
      <c r="L121" s="79">
        <v>53.949286466646953</v>
      </c>
      <c r="M121" s="79">
        <v>37.960236765470647</v>
      </c>
      <c r="N121" s="80">
        <v>3</v>
      </c>
      <c r="O121" s="80"/>
      <c r="P121" s="79">
        <v>58.205932503805428</v>
      </c>
      <c r="Q121" s="79">
        <v>40.378117446791251</v>
      </c>
      <c r="R121" s="80">
        <v>-13</v>
      </c>
      <c r="S121" s="79">
        <f t="shared" si="32"/>
        <v>55.062040226786735</v>
      </c>
      <c r="T121" s="79">
        <f t="shared" si="33"/>
        <v>49.194476327555222</v>
      </c>
      <c r="U121" s="79">
        <f t="shared" si="34"/>
        <v>45.954761616058803</v>
      </c>
      <c r="V121" s="79">
        <f t="shared" si="35"/>
        <v>50.070426056800251</v>
      </c>
    </row>
    <row r="122" spans="1:22" s="34" customFormat="1" ht="12" customHeight="1" x14ac:dyDescent="0.2">
      <c r="A122" s="36">
        <v>36848</v>
      </c>
      <c r="B122" s="36">
        <v>36854</v>
      </c>
      <c r="C122" s="37">
        <v>2000</v>
      </c>
      <c r="D122" s="41">
        <v>51.380280533586031</v>
      </c>
      <c r="E122" s="41">
        <v>30.301266435859503</v>
      </c>
      <c r="F122" s="40">
        <v>-42</v>
      </c>
      <c r="G122" s="40"/>
      <c r="H122" s="38">
        <v>42.127280277271204</v>
      </c>
      <c r="I122" s="38">
        <v>26.348069887268466</v>
      </c>
      <c r="J122" s="40">
        <v>-91</v>
      </c>
      <c r="K122" s="40"/>
      <c r="L122" s="41">
        <v>46.38164717509386</v>
      </c>
      <c r="M122" s="41">
        <v>25.922639105870044</v>
      </c>
      <c r="N122" s="40">
        <v>-13</v>
      </c>
      <c r="O122" s="40"/>
      <c r="P122" s="41">
        <v>45.119924236015251</v>
      </c>
      <c r="Q122" s="41">
        <v>26.976701222034531</v>
      </c>
      <c r="R122" s="40">
        <v>-146</v>
      </c>
      <c r="S122" s="38">
        <f t="shared" si="32"/>
        <v>40.840773484722767</v>
      </c>
      <c r="T122" s="38">
        <f t="shared" si="33"/>
        <v>34.237675082269831</v>
      </c>
      <c r="U122" s="38">
        <f t="shared" si="34"/>
        <v>36.152143140481954</v>
      </c>
      <c r="V122" s="38">
        <f t="shared" si="35"/>
        <v>37.076863902491517</v>
      </c>
    </row>
    <row r="123" spans="1:22" s="20" customFormat="1" ht="12" customHeight="1" x14ac:dyDescent="0.2">
      <c r="A123" s="14">
        <v>36849</v>
      </c>
      <c r="B123" s="14">
        <v>36855</v>
      </c>
      <c r="C123" s="15">
        <v>1999</v>
      </c>
      <c r="D123" s="18">
        <v>62.882323454192431</v>
      </c>
      <c r="E123" s="18">
        <v>39.414255653972987</v>
      </c>
      <c r="F123" s="17">
        <v>3</v>
      </c>
      <c r="G123" s="17"/>
      <c r="H123" s="18">
        <v>61.897776780394345</v>
      </c>
      <c r="I123" s="18">
        <v>43.831218762959693</v>
      </c>
      <c r="J123" s="17">
        <v>5</v>
      </c>
      <c r="K123" s="17"/>
      <c r="L123" s="18">
        <v>52.406322916967298</v>
      </c>
      <c r="M123" s="18">
        <v>35.622427364313289</v>
      </c>
      <c r="N123" s="17">
        <v>-3</v>
      </c>
      <c r="O123" s="17"/>
      <c r="P123" s="18">
        <v>59.618128263031039</v>
      </c>
      <c r="Q123" s="18">
        <v>41.025620415831412</v>
      </c>
      <c r="R123" s="17">
        <v>5</v>
      </c>
      <c r="S123" s="18">
        <f t="shared" si="32"/>
        <v>51.148289554082709</v>
      </c>
      <c r="T123" s="18">
        <f t="shared" si="33"/>
        <v>52.864497771677023</v>
      </c>
      <c r="U123" s="18">
        <f t="shared" si="34"/>
        <v>44.014375140640297</v>
      </c>
      <c r="V123" s="18">
        <f t="shared" si="35"/>
        <v>49.342387488800007</v>
      </c>
    </row>
    <row r="124" spans="1:22" s="81" customFormat="1" ht="12" customHeight="1" x14ac:dyDescent="0.2">
      <c r="A124" s="77">
        <v>36850</v>
      </c>
      <c r="B124" s="77">
        <v>36856</v>
      </c>
      <c r="C124" s="78">
        <v>1998</v>
      </c>
      <c r="D124" s="79">
        <v>66.557247357765078</v>
      </c>
      <c r="E124" s="79">
        <v>43.180105125045436</v>
      </c>
      <c r="F124" s="80">
        <v>7</v>
      </c>
      <c r="G124" s="80"/>
      <c r="H124" s="79">
        <v>58.287994440376515</v>
      </c>
      <c r="I124" s="79">
        <v>39.164785722477447</v>
      </c>
      <c r="J124" s="80">
        <v>-7</v>
      </c>
      <c r="K124" s="80"/>
      <c r="L124" s="79">
        <v>56.815651316877933</v>
      </c>
      <c r="M124" s="79">
        <v>38.9503553817447</v>
      </c>
      <c r="N124" s="80">
        <v>8</v>
      </c>
      <c r="O124" s="80"/>
      <c r="P124" s="79">
        <v>59.219247599837978</v>
      </c>
      <c r="Q124" s="79">
        <v>39.745404263963614</v>
      </c>
      <c r="R124" s="80">
        <v>8</v>
      </c>
      <c r="S124" s="79">
        <f t="shared" si="32"/>
        <v>54.868676241405254</v>
      </c>
      <c r="T124" s="79">
        <f t="shared" si="33"/>
        <v>48.726390081426985</v>
      </c>
      <c r="U124" s="79">
        <f t="shared" si="34"/>
        <v>47.883003349311316</v>
      </c>
      <c r="V124" s="79">
        <f t="shared" si="35"/>
        <v>50.492689890714523</v>
      </c>
    </row>
    <row r="125" spans="1:22" s="34" customFormat="1" ht="12" customHeight="1" x14ac:dyDescent="0.2">
      <c r="A125" s="28">
        <v>36855</v>
      </c>
      <c r="B125" s="28">
        <v>36861</v>
      </c>
      <c r="C125" s="29">
        <v>2000</v>
      </c>
      <c r="D125" s="33">
        <v>58.168836619789481</v>
      </c>
      <c r="E125" s="33">
        <v>34.376979062452349</v>
      </c>
      <c r="F125" s="32">
        <v>-11</v>
      </c>
      <c r="G125" s="32"/>
      <c r="H125" s="33">
        <v>48.40664284609722</v>
      </c>
      <c r="I125" s="33">
        <v>32.601485419103973</v>
      </c>
      <c r="J125" s="32">
        <v>-57</v>
      </c>
      <c r="K125" s="32"/>
      <c r="L125" s="33">
        <v>47.60940017767966</v>
      </c>
      <c r="M125" s="33">
        <v>31.622633659499293</v>
      </c>
      <c r="N125" s="32">
        <v>-5</v>
      </c>
      <c r="O125" s="32"/>
      <c r="P125" s="33">
        <v>47.853335757054566</v>
      </c>
      <c r="Q125" s="33">
        <v>30.694635111383395</v>
      </c>
      <c r="R125" s="32">
        <v>-73</v>
      </c>
      <c r="S125" s="33">
        <f t="shared" si="32"/>
        <v>46.272907841120912</v>
      </c>
      <c r="T125" s="33">
        <f t="shared" si="33"/>
        <v>40.504064132600597</v>
      </c>
      <c r="U125" s="33">
        <f t="shared" si="34"/>
        <v>39.61601691858948</v>
      </c>
      <c r="V125" s="33">
        <f t="shared" si="35"/>
        <v>42.130996297437001</v>
      </c>
    </row>
    <row r="126" spans="1:22" s="20" customFormat="1" ht="12" customHeight="1" x14ac:dyDescent="0.2">
      <c r="A126" s="14">
        <v>36856</v>
      </c>
      <c r="B126" s="14">
        <v>36862</v>
      </c>
      <c r="C126" s="15">
        <v>1999</v>
      </c>
      <c r="D126" s="18">
        <v>65.03648455626471</v>
      </c>
      <c r="E126" s="18">
        <v>38.986709518293182</v>
      </c>
      <c r="F126" s="17">
        <v>-11</v>
      </c>
      <c r="G126" s="17"/>
      <c r="H126" s="18">
        <v>51.344248248892924</v>
      </c>
      <c r="I126" s="18">
        <v>32.523552354337269</v>
      </c>
      <c r="J126" s="17">
        <v>-56</v>
      </c>
      <c r="K126" s="17"/>
      <c r="L126" s="18">
        <v>53.885109515226986</v>
      </c>
      <c r="M126" s="18">
        <v>36.568274796748263</v>
      </c>
      <c r="N126" s="17">
        <v>-2</v>
      </c>
      <c r="O126" s="17"/>
      <c r="P126" s="18">
        <v>54.163769579092346</v>
      </c>
      <c r="Q126" s="18">
        <v>34.584571782297544</v>
      </c>
      <c r="R126" s="17">
        <v>-69</v>
      </c>
      <c r="S126" s="18">
        <f t="shared" si="32"/>
        <v>52.011597037278946</v>
      </c>
      <c r="T126" s="18">
        <f t="shared" si="33"/>
        <v>41.933900301615097</v>
      </c>
      <c r="U126" s="18">
        <f t="shared" si="34"/>
        <v>45.226692155987621</v>
      </c>
      <c r="V126" s="18">
        <f t="shared" si="35"/>
        <v>46.390729831627219</v>
      </c>
    </row>
    <row r="127" spans="1:22" s="81" customFormat="1" ht="12" customHeight="1" x14ac:dyDescent="0.2">
      <c r="A127" s="77">
        <v>36857</v>
      </c>
      <c r="B127" s="77">
        <v>36863</v>
      </c>
      <c r="C127" s="78">
        <v>1998</v>
      </c>
      <c r="D127" s="82">
        <v>70.41646858947351</v>
      </c>
      <c r="E127" s="82">
        <v>50.367011406309729</v>
      </c>
      <c r="F127" s="80">
        <v>14</v>
      </c>
      <c r="G127" s="80"/>
      <c r="H127" s="82">
        <v>64.758468957132692</v>
      </c>
      <c r="I127" s="82">
        <v>42.390518791560154</v>
      </c>
      <c r="J127" s="80">
        <v>14</v>
      </c>
      <c r="K127" s="80"/>
      <c r="L127" s="82">
        <v>54.409760747313342</v>
      </c>
      <c r="M127" s="82">
        <v>38.550740292478864</v>
      </c>
      <c r="N127" s="80">
        <v>-1</v>
      </c>
      <c r="O127" s="80"/>
      <c r="P127" s="82">
        <v>62.998675607861074</v>
      </c>
      <c r="Q127" s="82">
        <v>42.667943092755451</v>
      </c>
      <c r="R127" s="80">
        <v>27</v>
      </c>
      <c r="S127" s="79">
        <f t="shared" si="32"/>
        <v>60.391739997891619</v>
      </c>
      <c r="T127" s="79">
        <f t="shared" si="33"/>
        <v>53.574493874346423</v>
      </c>
      <c r="U127" s="79">
        <f t="shared" si="34"/>
        <v>46.480250519896103</v>
      </c>
      <c r="V127" s="79">
        <f t="shared" si="35"/>
        <v>53.482161464044715</v>
      </c>
    </row>
    <row r="128" spans="1:22" s="34" customFormat="1" ht="12" customHeight="1" x14ac:dyDescent="0.2">
      <c r="A128" s="28">
        <v>36862</v>
      </c>
      <c r="B128" s="28">
        <v>36868</v>
      </c>
      <c r="C128" s="29">
        <v>2000</v>
      </c>
      <c r="D128" s="30">
        <v>49.061573711515379</v>
      </c>
      <c r="E128" s="30">
        <v>30.389187853152841</v>
      </c>
      <c r="F128" s="32">
        <v>-41</v>
      </c>
      <c r="G128" s="32"/>
      <c r="H128" s="30">
        <v>40.389416132105495</v>
      </c>
      <c r="I128" s="30">
        <v>23.491369923759688</v>
      </c>
      <c r="J128" s="32">
        <v>-110</v>
      </c>
      <c r="K128" s="32"/>
      <c r="L128" s="30">
        <v>45.716062693812859</v>
      </c>
      <c r="M128" s="30">
        <v>29.183642965401695</v>
      </c>
      <c r="N128" s="32">
        <v>-7</v>
      </c>
      <c r="O128" s="32"/>
      <c r="P128" s="30">
        <v>43.129070905442177</v>
      </c>
      <c r="Q128" s="30">
        <v>26.0439592568029</v>
      </c>
      <c r="R128" s="32">
        <v>-158</v>
      </c>
      <c r="S128" s="33">
        <f t="shared" si="32"/>
        <v>39.725380782334113</v>
      </c>
      <c r="T128" s="33">
        <f t="shared" si="33"/>
        <v>31.940393027932593</v>
      </c>
      <c r="U128" s="33">
        <f t="shared" si="34"/>
        <v>37.449852829607281</v>
      </c>
      <c r="V128" s="33">
        <f t="shared" si="35"/>
        <v>36.371875546624658</v>
      </c>
    </row>
    <row r="129" spans="1:25" s="20" customFormat="1" ht="12" customHeight="1" x14ac:dyDescent="0.2">
      <c r="A129" s="14">
        <v>36863</v>
      </c>
      <c r="B129" s="14">
        <v>36869</v>
      </c>
      <c r="C129" s="15">
        <v>1999</v>
      </c>
      <c r="D129" s="18">
        <v>57.8</v>
      </c>
      <c r="E129" s="18">
        <v>35.4</v>
      </c>
      <c r="F129" s="17">
        <v>-22</v>
      </c>
      <c r="G129" s="17"/>
      <c r="H129" s="18">
        <v>56.1</v>
      </c>
      <c r="I129" s="18">
        <v>36.700000000000003</v>
      </c>
      <c r="J129" s="17">
        <v>-37</v>
      </c>
      <c r="K129" s="17"/>
      <c r="L129" s="18">
        <v>48.7</v>
      </c>
      <c r="M129" s="18">
        <v>30.9</v>
      </c>
      <c r="N129" s="17">
        <v>-14</v>
      </c>
      <c r="O129" s="17"/>
      <c r="P129" s="18">
        <v>54.5</v>
      </c>
      <c r="Q129" s="18">
        <v>35</v>
      </c>
      <c r="R129" s="17">
        <v>-73</v>
      </c>
      <c r="S129" s="18">
        <f t="shared" si="32"/>
        <v>46.599999999999994</v>
      </c>
      <c r="T129" s="18">
        <f t="shared" si="33"/>
        <v>46.400000000000006</v>
      </c>
      <c r="U129" s="18">
        <f t="shared" si="34"/>
        <v>39.799999999999997</v>
      </c>
      <c r="V129" s="18">
        <f t="shared" si="35"/>
        <v>44.266666666666673</v>
      </c>
    </row>
    <row r="130" spans="1:25" s="81" customFormat="1" ht="12" customHeight="1" x14ac:dyDescent="0.2">
      <c r="A130" s="77">
        <v>36864</v>
      </c>
      <c r="B130" s="77">
        <v>36870</v>
      </c>
      <c r="C130" s="78">
        <v>1998</v>
      </c>
      <c r="D130" s="79">
        <v>58.658020530276232</v>
      </c>
      <c r="E130" s="79">
        <v>40.397529550472548</v>
      </c>
      <c r="F130" s="80">
        <v>-16</v>
      </c>
      <c r="G130" s="80"/>
      <c r="H130" s="79">
        <v>60.780062940417032</v>
      </c>
      <c r="I130" s="79">
        <v>42.988281398642791</v>
      </c>
      <c r="J130" s="80">
        <v>-19</v>
      </c>
      <c r="K130" s="80"/>
      <c r="L130" s="79">
        <v>45.010362979319382</v>
      </c>
      <c r="M130" s="79">
        <v>28.573398330653895</v>
      </c>
      <c r="N130" s="80">
        <v>-14</v>
      </c>
      <c r="O130" s="80"/>
      <c r="P130" s="79">
        <v>56.397631358377026</v>
      </c>
      <c r="Q130" s="79">
        <v>38.879297110230979</v>
      </c>
      <c r="R130" s="80">
        <v>-49</v>
      </c>
      <c r="S130" s="79">
        <f t="shared" si="32"/>
        <v>49.527775040374394</v>
      </c>
      <c r="T130" s="79">
        <f t="shared" si="33"/>
        <v>51.884172169529911</v>
      </c>
      <c r="U130" s="79">
        <f t="shared" si="34"/>
        <v>36.791880654986642</v>
      </c>
      <c r="V130" s="79">
        <f t="shared" si="35"/>
        <v>46.067942621630316</v>
      </c>
    </row>
    <row r="131" spans="1:25" s="34" customFormat="1" ht="12" customHeight="1" x14ac:dyDescent="0.2">
      <c r="A131" s="36">
        <v>36869</v>
      </c>
      <c r="B131" s="36">
        <v>36875</v>
      </c>
      <c r="C131" s="37">
        <v>2000</v>
      </c>
      <c r="D131" s="41">
        <v>45.297788105204837</v>
      </c>
      <c r="E131" s="41">
        <v>24.889039192689225</v>
      </c>
      <c r="F131" s="40">
        <v>-46</v>
      </c>
      <c r="G131" s="40"/>
      <c r="H131" s="41">
        <v>40.676159281814243</v>
      </c>
      <c r="I131" s="41">
        <v>24.029638960469065</v>
      </c>
      <c r="J131" s="40">
        <v>-100</v>
      </c>
      <c r="K131" s="40"/>
      <c r="L131" s="41">
        <v>37.86067998832214</v>
      </c>
      <c r="M131" s="41">
        <v>23.741555259902562</v>
      </c>
      <c r="N131" s="40">
        <v>-12</v>
      </c>
      <c r="O131" s="40"/>
      <c r="P131" s="41">
        <v>40.685330125192998</v>
      </c>
      <c r="Q131" s="41">
        <v>24.091763250252725</v>
      </c>
      <c r="R131" s="40">
        <v>-158</v>
      </c>
      <c r="S131" s="38">
        <f t="shared" ref="S131:S136" si="36">AVERAGE(D131:E131)</f>
        <v>35.093413648947035</v>
      </c>
      <c r="T131" s="38">
        <f t="shared" ref="T131:T136" si="37">AVERAGE(H131:I131)</f>
        <v>32.352899121141654</v>
      </c>
      <c r="U131" s="38">
        <f t="shared" ref="U131:U136" si="38">AVERAGE(L131:M131)</f>
        <v>30.801117624112351</v>
      </c>
      <c r="V131" s="38">
        <f t="shared" ref="V131:V136" si="39">AVERAGE(S131:U131)</f>
        <v>32.749143464733685</v>
      </c>
      <c r="X131" s="74">
        <f>R131</f>
        <v>-158</v>
      </c>
      <c r="Y131" s="74">
        <f>AVERAGE(X134:X181)</f>
        <v>-173</v>
      </c>
    </row>
    <row r="132" spans="1:25" s="20" customFormat="1" ht="12" customHeight="1" x14ac:dyDescent="0.2">
      <c r="A132" s="14">
        <v>36870</v>
      </c>
      <c r="B132" s="14">
        <v>36876</v>
      </c>
      <c r="C132" s="15">
        <v>1999</v>
      </c>
      <c r="D132" s="18">
        <v>53.91461621764175</v>
      </c>
      <c r="E132" s="18">
        <v>30.861306450900877</v>
      </c>
      <c r="F132" s="17">
        <v>-26</v>
      </c>
      <c r="G132" s="17"/>
      <c r="H132" s="18">
        <v>50.048776418294871</v>
      </c>
      <c r="I132" s="18">
        <v>34.151534039722122</v>
      </c>
      <c r="J132" s="17">
        <v>-75</v>
      </c>
      <c r="K132" s="17"/>
      <c r="L132" s="18">
        <v>48.266715666676276</v>
      </c>
      <c r="M132" s="18">
        <v>30.583303187285885</v>
      </c>
      <c r="N132" s="17">
        <v>-15</v>
      </c>
      <c r="O132" s="17"/>
      <c r="P132" s="18">
        <v>50.2034779029361</v>
      </c>
      <c r="Q132" s="18">
        <v>32.715069934933396</v>
      </c>
      <c r="R132" s="17">
        <v>-116</v>
      </c>
      <c r="S132" s="18">
        <f t="shared" si="36"/>
        <v>42.38796133427131</v>
      </c>
      <c r="T132" s="18">
        <f t="shared" si="37"/>
        <v>42.100155229008493</v>
      </c>
      <c r="U132" s="18">
        <f t="shared" si="38"/>
        <v>39.425009426981077</v>
      </c>
      <c r="V132" s="18">
        <f t="shared" si="39"/>
        <v>41.304375330086962</v>
      </c>
    </row>
    <row r="133" spans="1:25" s="81" customFormat="1" ht="12" customHeight="1" x14ac:dyDescent="0.2">
      <c r="A133" s="83">
        <v>36871</v>
      </c>
      <c r="B133" s="83">
        <v>36877</v>
      </c>
      <c r="C133" s="84">
        <v>1998</v>
      </c>
      <c r="D133" s="85">
        <v>56.891789551379489</v>
      </c>
      <c r="E133" s="85">
        <v>31.826921213357267</v>
      </c>
      <c r="F133" s="86">
        <v>-21</v>
      </c>
      <c r="G133" s="86"/>
      <c r="H133" s="85">
        <v>50.202767050930419</v>
      </c>
      <c r="I133" s="85">
        <v>32.67680501355904</v>
      </c>
      <c r="J133" s="86">
        <v>-57</v>
      </c>
      <c r="K133" s="86"/>
      <c r="L133" s="85">
        <v>53.127383103129503</v>
      </c>
      <c r="M133" s="85">
        <v>32.267673332593816</v>
      </c>
      <c r="N133" s="86">
        <v>-7</v>
      </c>
      <c r="O133" s="86"/>
      <c r="P133" s="85">
        <v>52.012122673917077</v>
      </c>
      <c r="Q133" s="85">
        <v>32.437281806308206</v>
      </c>
      <c r="R133" s="86">
        <v>-85</v>
      </c>
      <c r="S133" s="85">
        <f t="shared" si="36"/>
        <v>44.359355382368378</v>
      </c>
      <c r="T133" s="85">
        <f t="shared" si="37"/>
        <v>41.439786032244726</v>
      </c>
      <c r="U133" s="85">
        <f t="shared" si="38"/>
        <v>42.69752821786166</v>
      </c>
      <c r="V133" s="85">
        <f t="shared" si="39"/>
        <v>42.832223210824928</v>
      </c>
    </row>
    <row r="134" spans="1:25" s="34" customFormat="1" ht="12" customHeight="1" x14ac:dyDescent="0.2">
      <c r="A134" s="36">
        <v>36876</v>
      </c>
      <c r="B134" s="36">
        <v>36882</v>
      </c>
      <c r="C134" s="37">
        <v>2000</v>
      </c>
      <c r="D134" s="41">
        <f>[1]Sheet2!$U$1253</f>
        <v>34.451961708038283</v>
      </c>
      <c r="E134" s="41">
        <f>[1]Sheet2!$V$1253</f>
        <v>18.066879133007742</v>
      </c>
      <c r="F134" s="40">
        <v>-51</v>
      </c>
      <c r="G134" s="40"/>
      <c r="H134" s="41">
        <f>[1]Sheet2!$U$1254</f>
        <v>0</v>
      </c>
      <c r="I134" s="41">
        <f>[1]Sheet2!$V$1254</f>
        <v>0</v>
      </c>
      <c r="J134" s="40">
        <v>-110</v>
      </c>
      <c r="K134" s="40"/>
      <c r="L134" s="41">
        <f>[1]Sheet2!$U$1255</f>
        <v>0</v>
      </c>
      <c r="M134" s="41">
        <v>23.6</v>
      </c>
      <c r="N134" s="40">
        <v>-14</v>
      </c>
      <c r="O134" s="40"/>
      <c r="P134" s="41" t="str">
        <f>[1]Sheet2!$U$1256</f>
        <v>MAX</v>
      </c>
      <c r="Q134" s="41" t="str">
        <f>[1]Sheet2!$V$1256</f>
        <v>MIN</v>
      </c>
      <c r="R134" s="40">
        <f>F134+J134+N134</f>
        <v>-175</v>
      </c>
      <c r="S134" s="38">
        <f t="shared" si="36"/>
        <v>26.259420420523014</v>
      </c>
      <c r="T134" s="38">
        <f t="shared" si="37"/>
        <v>0</v>
      </c>
      <c r="U134" s="38">
        <f t="shared" si="38"/>
        <v>11.8</v>
      </c>
      <c r="V134" s="38">
        <f t="shared" si="39"/>
        <v>12.68647347350767</v>
      </c>
    </row>
    <row r="135" spans="1:25" s="20" customFormat="1" ht="12" customHeight="1" x14ac:dyDescent="0.2">
      <c r="A135" s="14">
        <v>36877</v>
      </c>
      <c r="B135" s="14">
        <v>36883</v>
      </c>
      <c r="C135" s="15">
        <v>1999</v>
      </c>
      <c r="D135" s="18">
        <v>47.896059096740082</v>
      </c>
      <c r="E135" s="18">
        <v>27.887123578115933</v>
      </c>
      <c r="F135" s="17">
        <v>-49</v>
      </c>
      <c r="G135" s="17"/>
      <c r="H135" s="18">
        <v>42.999364968131744</v>
      </c>
      <c r="I135" s="18">
        <v>26.772383552024543</v>
      </c>
      <c r="J135" s="17">
        <v>-109</v>
      </c>
      <c r="K135" s="17"/>
      <c r="L135" s="18">
        <v>47.046289601078257</v>
      </c>
      <c r="M135" s="18">
        <v>27.284350302158288</v>
      </c>
      <c r="N135" s="17">
        <v>-15</v>
      </c>
      <c r="O135" s="17"/>
      <c r="P135" s="18">
        <v>44.812972025530485</v>
      </c>
      <c r="Q135" s="18">
        <v>27.080222044108801</v>
      </c>
      <c r="R135" s="17">
        <v>-173</v>
      </c>
      <c r="S135" s="18">
        <f t="shared" si="36"/>
        <v>37.891591337428011</v>
      </c>
      <c r="T135" s="18">
        <f t="shared" si="37"/>
        <v>34.88587426007814</v>
      </c>
      <c r="U135" s="18">
        <f t="shared" si="38"/>
        <v>37.165319951618272</v>
      </c>
      <c r="V135" s="18">
        <f t="shared" si="39"/>
        <v>36.647595183041474</v>
      </c>
      <c r="X135" s="66">
        <f>R135</f>
        <v>-173</v>
      </c>
    </row>
    <row r="136" spans="1:25" s="81" customFormat="1" ht="12" customHeight="1" x14ac:dyDescent="0.2">
      <c r="A136" s="77">
        <v>36878</v>
      </c>
      <c r="B136" s="77">
        <v>36884</v>
      </c>
      <c r="C136" s="78">
        <v>1998</v>
      </c>
      <c r="D136" s="79">
        <v>40.59209870030503</v>
      </c>
      <c r="E136" s="79">
        <v>24.580455531851634</v>
      </c>
      <c r="F136" s="80">
        <v>-36</v>
      </c>
      <c r="G136" s="80"/>
      <c r="H136" s="79">
        <v>44.615559756958156</v>
      </c>
      <c r="I136" s="79">
        <v>28.123371988392432</v>
      </c>
      <c r="J136" s="80">
        <v>-93</v>
      </c>
      <c r="K136" s="80"/>
      <c r="L136" s="79">
        <v>31.460580585309366</v>
      </c>
      <c r="M136" s="79">
        <v>14.946450823580221</v>
      </c>
      <c r="N136" s="80">
        <v>-38</v>
      </c>
      <c r="O136" s="80"/>
      <c r="P136" s="79">
        <v>40.603063021434266</v>
      </c>
      <c r="Q136" s="79">
        <v>24.181317098707709</v>
      </c>
      <c r="R136" s="80">
        <v>-167</v>
      </c>
      <c r="S136" s="79">
        <f t="shared" si="36"/>
        <v>32.586277116078335</v>
      </c>
      <c r="T136" s="79">
        <f t="shared" si="37"/>
        <v>36.369465872675292</v>
      </c>
      <c r="U136" s="79">
        <f t="shared" si="38"/>
        <v>23.203515704444793</v>
      </c>
      <c r="V136" s="79">
        <f t="shared" si="39"/>
        <v>30.719752897732807</v>
      </c>
      <c r="W136" s="87">
        <f>AVERAGE(R131:R136)</f>
        <v>-145.66666666666666</v>
      </c>
    </row>
    <row r="137" spans="1:25" s="34" customFormat="1" ht="12" customHeight="1" x14ac:dyDescent="0.2">
      <c r="A137" s="28">
        <v>36883</v>
      </c>
      <c r="B137" s="28">
        <v>36889</v>
      </c>
      <c r="C137" s="29">
        <v>2000</v>
      </c>
      <c r="D137" s="30">
        <v>39.113236165002846</v>
      </c>
      <c r="E137" s="30">
        <v>22.464419454670647</v>
      </c>
      <c r="F137" s="32">
        <v>-63</v>
      </c>
      <c r="G137" s="32"/>
      <c r="H137" s="30">
        <v>30.183919681717672</v>
      </c>
      <c r="I137" s="30">
        <v>13.99577542297248</v>
      </c>
      <c r="J137" s="32">
        <v>-142</v>
      </c>
      <c r="K137" s="32"/>
      <c r="L137" s="30">
        <v>40.493164227329729</v>
      </c>
      <c r="M137" s="30">
        <v>24.28437508769975</v>
      </c>
      <c r="N137" s="32">
        <v>-4</v>
      </c>
      <c r="O137" s="32"/>
      <c r="P137" s="30">
        <v>34.242817969065491</v>
      </c>
      <c r="Q137" s="30">
        <v>17.976449917961517</v>
      </c>
      <c r="R137" s="32">
        <v>-209</v>
      </c>
      <c r="S137" s="33">
        <f>AVERAGE(D137:E137)</f>
        <v>30.788827809836746</v>
      </c>
      <c r="T137" s="33">
        <f>AVERAGE(H137:I137)</f>
        <v>22.089847552345077</v>
      </c>
      <c r="U137" s="33">
        <f>AVERAGE(L137:M137)</f>
        <v>32.388769657514743</v>
      </c>
      <c r="V137" s="33">
        <f>AVERAGE(S137:U137)</f>
        <v>28.422481673232188</v>
      </c>
    </row>
    <row r="138" spans="1:25" s="20" customFormat="1" ht="12" customHeight="1" x14ac:dyDescent="0.2">
      <c r="A138" s="14">
        <v>36884</v>
      </c>
      <c r="B138" s="14">
        <v>36890</v>
      </c>
      <c r="C138" s="15">
        <v>1999</v>
      </c>
      <c r="D138" s="18">
        <v>60.303069254203379</v>
      </c>
      <c r="E138" s="18">
        <v>31.54995874211934</v>
      </c>
      <c r="F138" s="17">
        <v>-25</v>
      </c>
      <c r="G138" s="17"/>
      <c r="H138" s="18">
        <v>41.390863834710053</v>
      </c>
      <c r="I138" s="18">
        <v>22.084817235495386</v>
      </c>
      <c r="J138" s="17">
        <v>-98</v>
      </c>
      <c r="K138" s="17"/>
      <c r="L138" s="18">
        <v>50.307604828468357</v>
      </c>
      <c r="M138" s="18">
        <v>29.371156027947574</v>
      </c>
      <c r="N138" s="17">
        <v>-10</v>
      </c>
      <c r="O138" s="17"/>
      <c r="P138" s="18">
        <v>46.672777641492317</v>
      </c>
      <c r="Q138" s="18">
        <v>25.452861439817198</v>
      </c>
      <c r="R138" s="17">
        <v>-133</v>
      </c>
      <c r="S138" s="18">
        <f>AVERAGE(D138:E138)</f>
        <v>45.926513998161361</v>
      </c>
      <c r="T138" s="18">
        <f>AVERAGE(H138:I138)</f>
        <v>31.73784053510272</v>
      </c>
      <c r="U138" s="18">
        <f>AVERAGE(L138:M138)</f>
        <v>39.839380428207967</v>
      </c>
      <c r="V138" s="18">
        <f>AVERAGE(S138:U138)</f>
        <v>39.167911653824014</v>
      </c>
    </row>
    <row r="139" spans="1:25" s="81" customFormat="1" ht="12" customHeight="1" x14ac:dyDescent="0.2">
      <c r="A139" s="77">
        <v>36885</v>
      </c>
      <c r="B139" s="77">
        <v>36891</v>
      </c>
      <c r="C139" s="78">
        <v>1998</v>
      </c>
      <c r="D139" s="79">
        <v>50.920193867017531</v>
      </c>
      <c r="E139" s="79">
        <v>26.236935521027021</v>
      </c>
      <c r="F139" s="80">
        <v>-56</v>
      </c>
      <c r="G139" s="80"/>
      <c r="H139" s="79">
        <v>39.753191676591776</v>
      </c>
      <c r="I139" s="79">
        <v>22.728327644710618</v>
      </c>
      <c r="J139" s="80">
        <v>-95</v>
      </c>
      <c r="K139" s="80"/>
      <c r="L139" s="79">
        <v>45.513158262497925</v>
      </c>
      <c r="M139" s="79">
        <v>26.922551998557854</v>
      </c>
      <c r="N139" s="80">
        <v>-7</v>
      </c>
      <c r="O139" s="80"/>
      <c r="P139" s="79">
        <v>42.998980352711477</v>
      </c>
      <c r="Q139" s="79">
        <v>24.359992113725866</v>
      </c>
      <c r="R139" s="80">
        <v>-158</v>
      </c>
      <c r="S139" s="79">
        <f>AVERAGE(D139:E139)</f>
        <v>38.578564694022276</v>
      </c>
      <c r="T139" s="79">
        <f>AVERAGE(H139:I139)</f>
        <v>31.240759660651197</v>
      </c>
      <c r="U139" s="79">
        <f>AVERAGE(L139:M139)</f>
        <v>36.217855130527887</v>
      </c>
      <c r="V139" s="79">
        <f>AVERAGE(S139:U139)</f>
        <v>35.345726495067119</v>
      </c>
    </row>
    <row r="140" spans="1:25" s="52" customFormat="1" ht="12" customHeight="1" x14ac:dyDescent="0.2">
      <c r="A140" s="69">
        <v>36890</v>
      </c>
      <c r="B140" s="69">
        <v>36530</v>
      </c>
      <c r="C140" s="55">
        <v>2001</v>
      </c>
      <c r="D140" s="56">
        <v>38.802425879411061</v>
      </c>
      <c r="E140" s="56">
        <v>19.615505498618077</v>
      </c>
      <c r="F140" s="57">
        <v>-60</v>
      </c>
      <c r="G140" s="57"/>
      <c r="H140" s="56">
        <v>31.311498302869126</v>
      </c>
      <c r="I140" s="56">
        <v>15.866014746394971</v>
      </c>
      <c r="J140" s="57">
        <v>-98</v>
      </c>
      <c r="K140" s="57"/>
      <c r="L140" s="56">
        <v>44.674231361913286</v>
      </c>
      <c r="M140" s="56">
        <v>25.81963769928673</v>
      </c>
      <c r="N140" s="57">
        <v>-9</v>
      </c>
      <c r="O140" s="57"/>
      <c r="P140" s="56">
        <v>35.926218683142956</v>
      </c>
      <c r="Q140" s="56">
        <v>19.013673139566595</v>
      </c>
      <c r="R140" s="57">
        <v>-167</v>
      </c>
      <c r="S140" s="58">
        <f>AVERAGE(D140:E140)</f>
        <v>29.208965689014569</v>
      </c>
      <c r="T140" s="58">
        <f>AVERAGE(H140:I140)</f>
        <v>23.588756524632046</v>
      </c>
      <c r="U140" s="58">
        <f>AVERAGE(L140:M140)</f>
        <v>35.246934530600008</v>
      </c>
      <c r="V140" s="58">
        <f>AVERAGE(S140:U140)</f>
        <v>29.348218914748873</v>
      </c>
    </row>
    <row r="141" spans="1:25" s="34" customFormat="1" ht="12" customHeight="1" x14ac:dyDescent="0.2">
      <c r="A141" s="28">
        <v>36891</v>
      </c>
      <c r="B141" s="28">
        <v>36531</v>
      </c>
      <c r="C141" s="29">
        <v>2000</v>
      </c>
      <c r="D141" s="33">
        <v>55.8</v>
      </c>
      <c r="E141" s="33">
        <v>32.5</v>
      </c>
      <c r="F141" s="32">
        <v>-35</v>
      </c>
      <c r="G141" s="32"/>
      <c r="H141" s="33">
        <v>52.2</v>
      </c>
      <c r="I141" s="33">
        <v>33.299999999999997</v>
      </c>
      <c r="J141" s="32">
        <v>-53</v>
      </c>
      <c r="K141" s="32"/>
      <c r="L141" s="33">
        <v>42.9</v>
      </c>
      <c r="M141" s="33">
        <v>28.4</v>
      </c>
      <c r="N141" s="32">
        <v>-27</v>
      </c>
      <c r="O141" s="32"/>
      <c r="P141" s="33">
        <v>50.4</v>
      </c>
      <c r="Q141" s="33">
        <v>31.9</v>
      </c>
      <c r="R141" s="32">
        <v>-115</v>
      </c>
      <c r="S141" s="33">
        <f t="shared" ref="S141:S146" si="40">AVERAGE(D141:E141)</f>
        <v>44.15</v>
      </c>
      <c r="T141" s="33">
        <f t="shared" ref="T141:T146" si="41">AVERAGE(H141:I141)</f>
        <v>42.75</v>
      </c>
      <c r="U141" s="33">
        <f t="shared" ref="U141:U146" si="42">AVERAGE(L141:M141)</f>
        <v>35.65</v>
      </c>
      <c r="V141" s="33">
        <f t="shared" ref="V141:V146" si="43">AVERAGE(S141:U141)</f>
        <v>40.85</v>
      </c>
    </row>
    <row r="142" spans="1:25" s="52" customFormat="1" ht="12" customHeight="1" x14ac:dyDescent="0.2">
      <c r="A142" s="69">
        <v>36897</v>
      </c>
      <c r="B142" s="69">
        <v>36903</v>
      </c>
      <c r="C142" s="55">
        <v>2001</v>
      </c>
      <c r="D142" s="56">
        <v>47.787686298402299</v>
      </c>
      <c r="E142" s="56">
        <v>24.885137055624241</v>
      </c>
      <c r="F142" s="57">
        <v>-16</v>
      </c>
      <c r="G142" s="57"/>
      <c r="H142" s="56">
        <v>38.56877675405299</v>
      </c>
      <c r="I142" s="56">
        <v>21.386105934942702</v>
      </c>
      <c r="J142" s="57">
        <v>-93</v>
      </c>
      <c r="K142" s="57"/>
      <c r="L142" s="56">
        <v>43.06044371952045</v>
      </c>
      <c r="M142" s="56">
        <v>26.287081975400696</v>
      </c>
      <c r="N142" s="57">
        <v>-19</v>
      </c>
      <c r="O142" s="57"/>
      <c r="P142" s="56">
        <v>41.180728888237802</v>
      </c>
      <c r="Q142" s="56">
        <v>23.197606787019431</v>
      </c>
      <c r="R142" s="57">
        <v>-128</v>
      </c>
      <c r="S142" s="58">
        <f t="shared" si="40"/>
        <v>36.336411677013274</v>
      </c>
      <c r="T142" s="58">
        <f t="shared" si="41"/>
        <v>29.977441344497848</v>
      </c>
      <c r="U142" s="58">
        <f t="shared" si="42"/>
        <v>34.673762847460573</v>
      </c>
      <c r="V142" s="58">
        <f t="shared" si="43"/>
        <v>33.66253862299056</v>
      </c>
      <c r="W142" s="53">
        <f>AVERAGE(R138:R141)</f>
        <v>-143.25</v>
      </c>
    </row>
    <row r="143" spans="1:25" s="52" customFormat="1" ht="12" customHeight="1" x14ac:dyDescent="0.2">
      <c r="A143" s="69">
        <v>36904</v>
      </c>
      <c r="B143" s="69">
        <v>36910</v>
      </c>
      <c r="C143" s="55">
        <v>2001</v>
      </c>
      <c r="D143" s="56">
        <f>[1]Sheet2!$U$1274</f>
        <v>42.952882445394572</v>
      </c>
      <c r="E143" s="56">
        <f>[1]Sheet2!$V$1274</f>
        <v>29.310127941179857</v>
      </c>
      <c r="F143" s="57">
        <v>-27</v>
      </c>
      <c r="G143" s="57"/>
      <c r="H143" s="56">
        <f>[1]Sheet2!$U$1275</f>
        <v>0</v>
      </c>
      <c r="I143" s="56">
        <f>[1]Sheet2!$V$1275</f>
        <v>0</v>
      </c>
      <c r="J143" s="57">
        <v>-63</v>
      </c>
      <c r="K143" s="57"/>
      <c r="L143" s="56">
        <f>[1]Sheet2!$U$1276</f>
        <v>0</v>
      </c>
      <c r="M143" s="56">
        <f>[1]Sheet2!$V$1276</f>
        <v>0</v>
      </c>
      <c r="N143" s="57">
        <v>-13</v>
      </c>
      <c r="O143" s="57"/>
      <c r="P143" s="56" t="str">
        <f>[1]Sheet2!$U$1277</f>
        <v>MAX</v>
      </c>
      <c r="Q143" s="56" t="str">
        <f>[1]Sheet2!$V$1277</f>
        <v>MIN</v>
      </c>
      <c r="R143" s="57">
        <f>N143+J143+F143</f>
        <v>-103</v>
      </c>
      <c r="S143" s="58">
        <f t="shared" si="40"/>
        <v>36.131505193287211</v>
      </c>
      <c r="T143" s="58">
        <f t="shared" si="41"/>
        <v>0</v>
      </c>
      <c r="U143" s="58">
        <f t="shared" si="42"/>
        <v>0</v>
      </c>
      <c r="V143" s="58">
        <f t="shared" si="43"/>
        <v>12.04383506442907</v>
      </c>
    </row>
    <row r="144" spans="1:25" s="52" customFormat="1" ht="12" customHeight="1" x14ac:dyDescent="0.2">
      <c r="A144" s="69">
        <v>36911</v>
      </c>
      <c r="B144" s="69">
        <v>36917</v>
      </c>
      <c r="C144" s="55">
        <v>2001</v>
      </c>
      <c r="D144" s="56">
        <v>52.333488291390438</v>
      </c>
      <c r="E144" s="56">
        <v>31.694964757185453</v>
      </c>
      <c r="F144" s="57">
        <v>-15</v>
      </c>
      <c r="G144" s="57"/>
      <c r="H144" s="56">
        <v>43.479035647152898</v>
      </c>
      <c r="I144" s="56">
        <v>25.495899457414872</v>
      </c>
      <c r="J144" s="57">
        <v>-81</v>
      </c>
      <c r="K144" s="57"/>
      <c r="L144" s="56">
        <v>44.353437736326057</v>
      </c>
      <c r="M144" s="56">
        <v>27.371393806566495</v>
      </c>
      <c r="N144" s="57">
        <v>-5</v>
      </c>
      <c r="O144" s="57"/>
      <c r="P144" s="56">
        <v>45.105102917908027</v>
      </c>
      <c r="Q144" s="56">
        <v>26.958488328890851</v>
      </c>
      <c r="R144" s="57">
        <v>-101</v>
      </c>
      <c r="S144" s="58">
        <f t="shared" si="40"/>
        <v>42.014226524287949</v>
      </c>
      <c r="T144" s="58">
        <f t="shared" si="41"/>
        <v>34.487467552283888</v>
      </c>
      <c r="U144" s="58">
        <f t="shared" si="42"/>
        <v>35.86241577144628</v>
      </c>
      <c r="V144" s="58">
        <f t="shared" si="43"/>
        <v>37.454703282672703</v>
      </c>
    </row>
    <row r="145" spans="1:22" s="52" customFormat="1" ht="12" customHeight="1" x14ac:dyDescent="0.2">
      <c r="A145" s="69">
        <v>36918</v>
      </c>
      <c r="B145" s="69">
        <v>36924</v>
      </c>
      <c r="C145" s="55">
        <v>2001</v>
      </c>
      <c r="D145" s="56">
        <v>58.112331333517481</v>
      </c>
      <c r="E145" s="56">
        <v>33.61534999352763</v>
      </c>
      <c r="F145" s="57">
        <v>-10</v>
      </c>
      <c r="G145" s="57"/>
      <c r="H145" s="56">
        <v>43.893116961943221</v>
      </c>
      <c r="I145" s="56">
        <v>26.729975065764915</v>
      </c>
      <c r="J145" s="57">
        <v>-65</v>
      </c>
      <c r="K145" s="57"/>
      <c r="L145" s="56">
        <v>45.516279344696748</v>
      </c>
      <c r="M145" s="56">
        <v>28.232928716722867</v>
      </c>
      <c r="N145" s="57">
        <v>-20</v>
      </c>
      <c r="O145" s="57"/>
      <c r="P145" s="56">
        <v>46.560579602240914</v>
      </c>
      <c r="Q145" s="56">
        <v>28.205615623909988</v>
      </c>
      <c r="R145" s="57">
        <v>-95</v>
      </c>
      <c r="S145" s="58">
        <f t="shared" si="40"/>
        <v>45.863840663522552</v>
      </c>
      <c r="T145" s="58">
        <f t="shared" si="41"/>
        <v>35.31154601385407</v>
      </c>
      <c r="U145" s="58">
        <f t="shared" si="42"/>
        <v>36.874604030709804</v>
      </c>
      <c r="V145" s="58">
        <f t="shared" si="43"/>
        <v>39.349996902695473</v>
      </c>
    </row>
    <row r="146" spans="1:22" s="52" customFormat="1" ht="12" customHeight="1" x14ac:dyDescent="0.2">
      <c r="A146" s="69">
        <v>36925</v>
      </c>
      <c r="B146" s="69">
        <v>36931</v>
      </c>
      <c r="C146" s="55">
        <v>2001</v>
      </c>
      <c r="D146" s="56">
        <v>49.398540333560483</v>
      </c>
      <c r="E146" s="56">
        <v>32.66664503871948</v>
      </c>
      <c r="F146" s="57">
        <v>-19</v>
      </c>
      <c r="G146" s="57"/>
      <c r="H146" s="56">
        <v>43.915616803583269</v>
      </c>
      <c r="I146" s="56">
        <v>27.332484392123835</v>
      </c>
      <c r="J146" s="57">
        <v>-66</v>
      </c>
      <c r="K146" s="57"/>
      <c r="L146" s="56">
        <v>42.643543997038442</v>
      </c>
      <c r="M146" s="56">
        <v>25.196163259482834</v>
      </c>
      <c r="N146" s="57">
        <v>-20</v>
      </c>
      <c r="O146" s="57"/>
      <c r="P146" s="56">
        <v>44.45717206516089</v>
      </c>
      <c r="Q146" s="56">
        <v>27.628723839299496</v>
      </c>
      <c r="R146" s="57">
        <v>-105</v>
      </c>
      <c r="S146" s="58">
        <f t="shared" si="40"/>
        <v>41.032592686139978</v>
      </c>
      <c r="T146" s="58">
        <f t="shared" si="41"/>
        <v>35.624050597853554</v>
      </c>
      <c r="U146" s="58">
        <f t="shared" si="42"/>
        <v>33.91985362826064</v>
      </c>
      <c r="V146" s="58">
        <f t="shared" si="43"/>
        <v>36.858832304084721</v>
      </c>
    </row>
    <row r="147" spans="1:22" s="52" customFormat="1" ht="12" customHeight="1" x14ac:dyDescent="0.2">
      <c r="A147" s="69">
        <v>36932</v>
      </c>
      <c r="B147" s="69">
        <v>36938</v>
      </c>
      <c r="C147" s="55">
        <v>2001</v>
      </c>
      <c r="D147" s="56">
        <v>46.813913542773996</v>
      </c>
      <c r="E147" s="56">
        <v>31.761253995452265</v>
      </c>
      <c r="F147" s="57">
        <v>-11</v>
      </c>
      <c r="G147" s="57"/>
      <c r="H147" s="56">
        <v>42.773810328311562</v>
      </c>
      <c r="I147" s="56">
        <v>29.857813960283689</v>
      </c>
      <c r="J147" s="57">
        <v>-56</v>
      </c>
      <c r="K147" s="57"/>
      <c r="L147" s="56">
        <v>40.97160454099253</v>
      </c>
      <c r="M147" s="56">
        <v>26.465888597553558</v>
      </c>
      <c r="N147" s="57">
        <v>-23</v>
      </c>
      <c r="O147" s="57"/>
      <c r="P147" s="56">
        <v>42.950929203984536</v>
      </c>
      <c r="Q147" s="56">
        <v>29.288768480774248</v>
      </c>
      <c r="R147" s="57">
        <v>-90</v>
      </c>
      <c r="S147" s="58">
        <f t="shared" ref="S147:S162" si="44">AVERAGE(D147:E147)</f>
        <v>39.287583769113127</v>
      </c>
      <c r="T147" s="58">
        <f t="shared" ref="T147:T162" si="45">AVERAGE(H147:I147)</f>
        <v>36.315812144297624</v>
      </c>
      <c r="U147" s="58">
        <f t="shared" ref="U147:U162" si="46">AVERAGE(L147:M147)</f>
        <v>33.718746569273044</v>
      </c>
      <c r="V147" s="58">
        <f t="shared" ref="V147:V162" si="47">AVERAGE(S147:U147)</f>
        <v>36.440714160894601</v>
      </c>
    </row>
    <row r="148" spans="1:22" s="52" customFormat="1" ht="12" customHeight="1" x14ac:dyDescent="0.2">
      <c r="A148" s="69">
        <v>36939</v>
      </c>
      <c r="B148" s="69">
        <v>36945</v>
      </c>
      <c r="C148" s="55">
        <v>2001</v>
      </c>
      <c r="D148" s="56">
        <v>57.037855903021416</v>
      </c>
      <c r="E148" s="56">
        <v>36.268662662229261</v>
      </c>
      <c r="F148" s="57">
        <v>-14</v>
      </c>
      <c r="G148" s="59" t="s">
        <v>14</v>
      </c>
      <c r="H148" s="56">
        <v>44.828599295717623</v>
      </c>
      <c r="I148" s="56">
        <v>29.844813620579369</v>
      </c>
      <c r="J148" s="57">
        <v>-61</v>
      </c>
      <c r="K148" s="57"/>
      <c r="L148" s="56">
        <v>51.309564610023074</v>
      </c>
      <c r="M148" s="56">
        <v>32.628587320610471</v>
      </c>
      <c r="N148" s="57">
        <v>-3</v>
      </c>
      <c r="O148" s="57"/>
      <c r="P148" s="56">
        <v>48.424389285704201</v>
      </c>
      <c r="Q148" s="56">
        <v>31.576051073909966</v>
      </c>
      <c r="R148" s="57">
        <v>-78</v>
      </c>
      <c r="S148" s="58">
        <f t="shared" si="44"/>
        <v>46.653259282625342</v>
      </c>
      <c r="T148" s="58">
        <f t="shared" si="45"/>
        <v>37.336706458148498</v>
      </c>
      <c r="U148" s="58">
        <f t="shared" si="46"/>
        <v>41.969075965316776</v>
      </c>
      <c r="V148" s="58">
        <f t="shared" si="47"/>
        <v>41.986347235363539</v>
      </c>
    </row>
    <row r="149" spans="1:22" s="52" customFormat="1" ht="12" customHeight="1" x14ac:dyDescent="0.2">
      <c r="A149" s="72">
        <v>36946</v>
      </c>
      <c r="B149" s="72">
        <v>36952</v>
      </c>
      <c r="C149" s="48">
        <v>2001</v>
      </c>
      <c r="D149" s="49">
        <v>50.110867724411868</v>
      </c>
      <c r="E149" s="49">
        <v>32.828843672557404</v>
      </c>
      <c r="F149" s="50">
        <v>-10</v>
      </c>
      <c r="G149" s="50"/>
      <c r="H149" s="49">
        <v>46.861042851457832</v>
      </c>
      <c r="I149" s="49">
        <v>29.917261266482395</v>
      </c>
      <c r="J149" s="50">
        <v>-55</v>
      </c>
      <c r="K149" s="50"/>
      <c r="L149" s="49">
        <v>39.728473948156612</v>
      </c>
      <c r="M149" s="49">
        <v>21.698814820635313</v>
      </c>
      <c r="N149" s="50">
        <v>-16</v>
      </c>
      <c r="O149" s="50"/>
      <c r="P149" s="49">
        <v>45.545286740534479</v>
      </c>
      <c r="Q149" s="49">
        <v>28.269323916531071</v>
      </c>
      <c r="R149" s="50">
        <v>-81</v>
      </c>
      <c r="S149" s="51">
        <f t="shared" si="44"/>
        <v>41.469855698484636</v>
      </c>
      <c r="T149" s="51">
        <f t="shared" si="45"/>
        <v>38.389152058970112</v>
      </c>
      <c r="U149" s="51">
        <f t="shared" si="46"/>
        <v>30.713644384395963</v>
      </c>
      <c r="V149" s="51">
        <f t="shared" si="47"/>
        <v>36.857550713950239</v>
      </c>
    </row>
    <row r="150" spans="1:22" s="52" customFormat="1" ht="12" customHeight="1" x14ac:dyDescent="0.2">
      <c r="A150" s="69">
        <v>36953</v>
      </c>
      <c r="B150" s="69">
        <v>36959</v>
      </c>
      <c r="C150" s="55">
        <v>2001</v>
      </c>
      <c r="D150" s="56">
        <v>54.498133118364578</v>
      </c>
      <c r="E150" s="56">
        <v>37.219516489246374</v>
      </c>
      <c r="F150" s="57">
        <v>-10</v>
      </c>
      <c r="G150" s="59" t="s">
        <v>13</v>
      </c>
      <c r="H150" s="56">
        <v>47.410163422956906</v>
      </c>
      <c r="I150" s="56">
        <v>30.050727173525193</v>
      </c>
      <c r="J150" s="57">
        <v>-54</v>
      </c>
      <c r="K150" s="57"/>
      <c r="L150" s="56">
        <v>44.550211620076922</v>
      </c>
      <c r="M150" s="56">
        <v>26.290587266061465</v>
      </c>
      <c r="N150" s="57">
        <v>-13</v>
      </c>
      <c r="O150" s="57"/>
      <c r="P150" s="56">
        <v>47.798354388371941</v>
      </c>
      <c r="Q150" s="56">
        <v>30.220724022032329</v>
      </c>
      <c r="R150" s="57">
        <v>-77</v>
      </c>
      <c r="S150" s="58">
        <f t="shared" si="44"/>
        <v>45.858824803805476</v>
      </c>
      <c r="T150" s="58">
        <f t="shared" si="45"/>
        <v>38.730445298241051</v>
      </c>
      <c r="U150" s="58">
        <f t="shared" si="46"/>
        <v>35.420399443069194</v>
      </c>
      <c r="V150" s="58">
        <f t="shared" si="47"/>
        <v>40.003223181705238</v>
      </c>
    </row>
    <row r="151" spans="1:22" s="52" customFormat="1" ht="12" customHeight="1" x14ac:dyDescent="0.2">
      <c r="A151" s="72">
        <v>36960</v>
      </c>
      <c r="B151" s="72">
        <v>36966</v>
      </c>
      <c r="C151" s="48">
        <v>2001</v>
      </c>
      <c r="D151" s="49">
        <v>62.890219990671298</v>
      </c>
      <c r="E151" s="49">
        <v>40.550503009935916</v>
      </c>
      <c r="F151" s="50">
        <v>4</v>
      </c>
      <c r="G151" s="76" t="s">
        <v>17</v>
      </c>
      <c r="H151" s="49">
        <v>51.351685782361713</v>
      </c>
      <c r="I151" s="49">
        <v>33.059502147660709</v>
      </c>
      <c r="J151" s="50">
        <v>-31</v>
      </c>
      <c r="K151" s="50"/>
      <c r="L151" s="49">
        <v>51.60869644457668</v>
      </c>
      <c r="M151" s="49">
        <v>34.355280722773877</v>
      </c>
      <c r="N151" s="50">
        <v>5</v>
      </c>
      <c r="O151" s="50"/>
      <c r="P151" s="49">
        <v>53.24423146467921</v>
      </c>
      <c r="Q151" s="49">
        <v>34.577854641071923</v>
      </c>
      <c r="R151" s="50">
        <v>-24</v>
      </c>
      <c r="S151" s="51">
        <f t="shared" si="44"/>
        <v>51.720361500303611</v>
      </c>
      <c r="T151" s="51">
        <f t="shared" si="45"/>
        <v>42.205593965011211</v>
      </c>
      <c r="U151" s="51">
        <f t="shared" si="46"/>
        <v>42.981988583675275</v>
      </c>
      <c r="V151" s="51">
        <f t="shared" si="47"/>
        <v>45.635981349663361</v>
      </c>
    </row>
    <row r="152" spans="1:22" s="52" customFormat="1" ht="12" customHeight="1" x14ac:dyDescent="0.2">
      <c r="A152" s="69">
        <v>36967</v>
      </c>
      <c r="B152" s="69">
        <v>36973</v>
      </c>
      <c r="C152" s="55">
        <v>2001</v>
      </c>
      <c r="D152" s="49">
        <v>60.448662245947112</v>
      </c>
      <c r="E152" s="49">
        <v>37.322326148012081</v>
      </c>
      <c r="F152" s="50">
        <v>-5</v>
      </c>
      <c r="G152" s="76"/>
      <c r="H152" s="49">
        <v>50.628166509429718</v>
      </c>
      <c r="I152" s="49">
        <v>33.713758833692282</v>
      </c>
      <c r="J152" s="50">
        <v>-13</v>
      </c>
      <c r="K152" s="50"/>
      <c r="L152" s="49">
        <v>57.799158945780547</v>
      </c>
      <c r="M152" s="49">
        <v>36.975811874235738</v>
      </c>
      <c r="N152" s="50">
        <v>6</v>
      </c>
      <c r="O152" s="50"/>
      <c r="P152" s="49">
        <v>54.022866864641884</v>
      </c>
      <c r="Q152" s="49">
        <v>35.122052207954361</v>
      </c>
      <c r="R152" s="50">
        <v>-12</v>
      </c>
      <c r="S152" s="51">
        <f t="shared" si="44"/>
        <v>48.885494196979593</v>
      </c>
      <c r="T152" s="51">
        <f t="shared" si="45"/>
        <v>42.170962671561</v>
      </c>
      <c r="U152" s="51">
        <f t="shared" si="46"/>
        <v>47.387485410008139</v>
      </c>
      <c r="V152" s="51">
        <f t="shared" si="47"/>
        <v>46.147980759516237</v>
      </c>
    </row>
    <row r="153" spans="1:22" s="52" customFormat="1" ht="12" customHeight="1" x14ac:dyDescent="0.2">
      <c r="A153" s="69">
        <v>36974</v>
      </c>
      <c r="B153" s="69">
        <v>36980</v>
      </c>
      <c r="C153" s="55">
        <v>2001</v>
      </c>
      <c r="D153" s="56">
        <v>55.322354347069435</v>
      </c>
      <c r="E153" s="56">
        <v>38.133652502363113</v>
      </c>
      <c r="F153" s="57">
        <v>-15</v>
      </c>
      <c r="G153" s="59" t="s">
        <v>19</v>
      </c>
      <c r="H153" s="56">
        <v>47.861358774131759</v>
      </c>
      <c r="I153" s="56">
        <v>29.692430950658139</v>
      </c>
      <c r="J153" s="57">
        <v>-44</v>
      </c>
      <c r="K153" s="57"/>
      <c r="L153" s="56">
        <v>54.780047605764103</v>
      </c>
      <c r="M153" s="56">
        <v>36.825573898676268</v>
      </c>
      <c r="N153" s="57">
        <v>8</v>
      </c>
      <c r="O153" s="57"/>
      <c r="P153" s="56">
        <v>50.817799599334577</v>
      </c>
      <c r="Q153" s="56">
        <v>32.859074432262346</v>
      </c>
      <c r="R153" s="57">
        <v>-51</v>
      </c>
      <c r="S153" s="58">
        <f t="shared" si="44"/>
        <v>46.728003424716277</v>
      </c>
      <c r="T153" s="58">
        <f t="shared" si="45"/>
        <v>38.776894862394947</v>
      </c>
      <c r="U153" s="58">
        <f t="shared" si="46"/>
        <v>45.802810752220182</v>
      </c>
      <c r="V153" s="58">
        <f t="shared" si="47"/>
        <v>43.769236346443797</v>
      </c>
    </row>
    <row r="154" spans="1:22" s="52" customFormat="1" ht="12" customHeight="1" x14ac:dyDescent="0.2">
      <c r="A154" s="69">
        <v>36981</v>
      </c>
      <c r="B154" s="69">
        <v>36987</v>
      </c>
      <c r="C154" s="55">
        <v>2001</v>
      </c>
      <c r="D154" s="56">
        <v>71.282808421933566</v>
      </c>
      <c r="E154" s="56">
        <v>50.212645245659118</v>
      </c>
      <c r="F154" s="57">
        <v>10</v>
      </c>
      <c r="G154" s="59"/>
      <c r="H154" s="56">
        <v>55.742910769855378</v>
      </c>
      <c r="I154" s="56">
        <v>37.784330764508972</v>
      </c>
      <c r="J154" s="57">
        <v>-1</v>
      </c>
      <c r="K154" s="57"/>
      <c r="L154" s="56">
        <v>56.481832384996878</v>
      </c>
      <c r="M154" s="56">
        <v>38.64980547961774</v>
      </c>
      <c r="N154" s="57">
        <v>7</v>
      </c>
      <c r="O154" s="57"/>
      <c r="P154" s="56">
        <v>56.481832384996878</v>
      </c>
      <c r="Q154" s="56">
        <v>38.64980547961774</v>
      </c>
      <c r="R154" s="57">
        <v>16</v>
      </c>
      <c r="S154" s="58">
        <f t="shared" si="44"/>
        <v>60.747726833796342</v>
      </c>
      <c r="T154" s="58">
        <f t="shared" si="45"/>
        <v>46.763620767182175</v>
      </c>
      <c r="U154" s="58">
        <f t="shared" si="46"/>
        <v>47.565818932307309</v>
      </c>
      <c r="V154" s="58">
        <f t="shared" si="47"/>
        <v>51.692388844428613</v>
      </c>
    </row>
    <row r="155" spans="1:22" s="52" customFormat="1" ht="12" customHeight="1" x14ac:dyDescent="0.2">
      <c r="A155" s="69">
        <v>36988</v>
      </c>
      <c r="B155" s="69">
        <v>36994</v>
      </c>
      <c r="C155" s="55">
        <v>2001</v>
      </c>
      <c r="D155" s="56">
        <v>77.08522061209095</v>
      </c>
      <c r="E155" s="56">
        <v>56.63148227572362</v>
      </c>
      <c r="F155" s="57">
        <v>25</v>
      </c>
      <c r="G155" s="59" t="s">
        <v>21</v>
      </c>
      <c r="H155" s="56">
        <v>69.254434036638159</v>
      </c>
      <c r="I155" s="56">
        <v>49.389378903350526</v>
      </c>
      <c r="J155" s="57">
        <v>43</v>
      </c>
      <c r="K155" s="57"/>
      <c r="L155" s="56">
        <v>54.40368363179148</v>
      </c>
      <c r="M155" s="56">
        <v>37.313559049064047</v>
      </c>
      <c r="N155" s="57">
        <v>1</v>
      </c>
      <c r="O155" s="57"/>
      <c r="P155" s="56">
        <v>66.683378031722611</v>
      </c>
      <c r="Q155" s="56">
        <v>47.437178901428226</v>
      </c>
      <c r="R155" s="57">
        <v>69</v>
      </c>
      <c r="S155" s="58">
        <f t="shared" si="44"/>
        <v>66.858351443907281</v>
      </c>
      <c r="T155" s="58">
        <f t="shared" si="45"/>
        <v>59.321906469994346</v>
      </c>
      <c r="U155" s="58">
        <f t="shared" si="46"/>
        <v>45.85862134042776</v>
      </c>
      <c r="V155" s="58">
        <f t="shared" si="47"/>
        <v>57.34629308477647</v>
      </c>
    </row>
    <row r="156" spans="1:22" s="52" customFormat="1" ht="12" customHeight="1" x14ac:dyDescent="0.2">
      <c r="A156" s="54">
        <v>36995</v>
      </c>
      <c r="B156" s="54">
        <v>37001</v>
      </c>
      <c r="C156" s="55">
        <v>2001</v>
      </c>
      <c r="D156" s="56">
        <v>71.939938630528104</v>
      </c>
      <c r="E156" s="56">
        <v>48.147593203489095</v>
      </c>
      <c r="F156" s="57">
        <v>17</v>
      </c>
      <c r="G156" s="57" t="s">
        <v>23</v>
      </c>
      <c r="H156" s="56">
        <v>60.817902235275312</v>
      </c>
      <c r="I156" s="56">
        <v>39.900050027632787</v>
      </c>
      <c r="J156" s="57">
        <v>20</v>
      </c>
      <c r="K156" s="57"/>
      <c r="L156" s="56">
        <v>61.728196058291587</v>
      </c>
      <c r="M156" s="56">
        <v>38.777315271594318</v>
      </c>
      <c r="N156" s="57">
        <v>9</v>
      </c>
      <c r="O156" s="57"/>
      <c r="P156" s="56">
        <v>62.812147027541329</v>
      </c>
      <c r="Q156" s="56">
        <v>40.917575924132016</v>
      </c>
      <c r="R156" s="57">
        <v>46</v>
      </c>
      <c r="S156" s="58">
        <f t="shared" si="44"/>
        <v>60.043765917008599</v>
      </c>
      <c r="T156" s="58">
        <f t="shared" si="45"/>
        <v>50.35897613145405</v>
      </c>
      <c r="U156" s="58">
        <f t="shared" si="46"/>
        <v>50.252755664942953</v>
      </c>
      <c r="V156" s="58">
        <f t="shared" si="47"/>
        <v>53.551832571135201</v>
      </c>
    </row>
    <row r="157" spans="1:22" s="52" customFormat="1" ht="12" customHeight="1" x14ac:dyDescent="0.2">
      <c r="A157" s="47">
        <v>37002</v>
      </c>
      <c r="B157" s="47">
        <v>37008</v>
      </c>
      <c r="C157" s="48">
        <v>2001</v>
      </c>
      <c r="D157" s="49">
        <v>77.484694796744122</v>
      </c>
      <c r="E157" s="49">
        <v>52.609899650184957</v>
      </c>
      <c r="F157" s="50">
        <v>35</v>
      </c>
      <c r="G157" s="50"/>
      <c r="H157" s="49">
        <v>70.85667322021142</v>
      </c>
      <c r="I157" s="49">
        <v>47.107920187255267</v>
      </c>
      <c r="J157" s="50">
        <v>57</v>
      </c>
      <c r="K157" s="50"/>
      <c r="L157" s="49">
        <v>65.448936014171593</v>
      </c>
      <c r="M157" s="49">
        <v>42.818212070909226</v>
      </c>
      <c r="N157" s="50">
        <v>11</v>
      </c>
      <c r="O157" s="50"/>
      <c r="P157" s="49">
        <v>70.518291016246209</v>
      </c>
      <c r="Q157" s="49">
        <v>46.878167117967962</v>
      </c>
      <c r="R157" s="50">
        <v>103</v>
      </c>
      <c r="S157" s="51">
        <f t="shared" si="44"/>
        <v>65.04729722346454</v>
      </c>
      <c r="T157" s="51">
        <f t="shared" si="45"/>
        <v>58.98229670373334</v>
      </c>
      <c r="U157" s="51">
        <f t="shared" si="46"/>
        <v>54.13357404254041</v>
      </c>
      <c r="V157" s="51">
        <f t="shared" si="47"/>
        <v>59.387722656579427</v>
      </c>
    </row>
    <row r="158" spans="1:22" ht="12" customHeight="1" x14ac:dyDescent="0.2">
      <c r="A158" s="47">
        <v>37009</v>
      </c>
      <c r="B158" s="47">
        <v>37015</v>
      </c>
      <c r="C158" s="48">
        <v>2001</v>
      </c>
      <c r="D158" s="49">
        <v>81.594276592121361</v>
      </c>
      <c r="E158" s="49">
        <v>57.599903794984996</v>
      </c>
      <c r="F158" s="50">
        <v>34</v>
      </c>
      <c r="G158" s="50"/>
      <c r="H158" s="49">
        <v>75.077659986580912</v>
      </c>
      <c r="I158" s="49">
        <v>48.617784507494832</v>
      </c>
      <c r="J158" s="50">
        <v>60</v>
      </c>
      <c r="K158" s="50"/>
      <c r="L158" s="49">
        <v>68.386977035952015</v>
      </c>
      <c r="M158" s="49">
        <v>46.906122638531741</v>
      </c>
      <c r="N158" s="50">
        <v>14</v>
      </c>
      <c r="O158" s="50"/>
      <c r="P158" s="49">
        <v>74.392438155510888</v>
      </c>
      <c r="Q158" s="49">
        <v>49.600478135295795</v>
      </c>
      <c r="R158" s="50">
        <v>108</v>
      </c>
      <c r="S158" s="51">
        <f t="shared" si="44"/>
        <v>69.597090193553186</v>
      </c>
      <c r="T158" s="51">
        <f t="shared" si="45"/>
        <v>61.847722247037872</v>
      </c>
      <c r="U158" s="51">
        <f t="shared" si="46"/>
        <v>57.646549837241878</v>
      </c>
      <c r="V158" s="51">
        <f t="shared" si="47"/>
        <v>63.030454092610974</v>
      </c>
    </row>
    <row r="159" spans="1:22" s="34" customFormat="1" ht="12" customHeight="1" x14ac:dyDescent="0.2">
      <c r="A159" s="54">
        <v>37016</v>
      </c>
      <c r="B159" s="54">
        <v>37022</v>
      </c>
      <c r="C159" s="55">
        <v>2001</v>
      </c>
      <c r="D159" s="56">
        <v>79.549258969212303</v>
      </c>
      <c r="E159" s="56">
        <v>58.291115075569074</v>
      </c>
      <c r="F159" s="57">
        <v>31</v>
      </c>
      <c r="G159" s="57"/>
      <c r="H159" s="56">
        <v>74.211796713449246</v>
      </c>
      <c r="I159" s="56">
        <v>51.517112344178578</v>
      </c>
      <c r="J159" s="57">
        <v>75</v>
      </c>
      <c r="K159" s="57"/>
      <c r="L159" s="56">
        <v>72.170644524635179</v>
      </c>
      <c r="M159" s="56">
        <v>46.549772022514311</v>
      </c>
      <c r="N159" s="57">
        <v>13</v>
      </c>
      <c r="O159" s="57"/>
      <c r="P159" s="56">
        <v>74.532979161592891</v>
      </c>
      <c r="Q159" s="56">
        <v>51.3148453520201</v>
      </c>
      <c r="R159" s="57">
        <v>119</v>
      </c>
      <c r="S159" s="58">
        <f t="shared" si="44"/>
        <v>68.920187022390692</v>
      </c>
      <c r="T159" s="58">
        <f t="shared" si="45"/>
        <v>62.864454528813908</v>
      </c>
      <c r="U159" s="58">
        <f t="shared" si="46"/>
        <v>59.360208273574742</v>
      </c>
      <c r="V159" s="58">
        <f t="shared" si="47"/>
        <v>63.714949941593112</v>
      </c>
    </row>
    <row r="160" spans="1:22" s="34" customFormat="1" ht="12" customHeight="1" x14ac:dyDescent="0.2">
      <c r="A160" s="54">
        <v>37023</v>
      </c>
      <c r="B160" s="54">
        <v>37029</v>
      </c>
      <c r="C160" s="55">
        <v>2001</v>
      </c>
      <c r="D160" s="56">
        <v>85.782101804399701</v>
      </c>
      <c r="E160" s="56">
        <v>62.283562265379558</v>
      </c>
      <c r="F160" s="57">
        <v>39</v>
      </c>
      <c r="G160" s="57"/>
      <c r="H160" s="56">
        <v>73.87079922413011</v>
      </c>
      <c r="I160" s="56">
        <v>51.638009764314369</v>
      </c>
      <c r="J160" s="57">
        <v>64</v>
      </c>
      <c r="K160" s="57"/>
      <c r="L160" s="56">
        <v>74.186598999930993</v>
      </c>
      <c r="M160" s="56">
        <v>51.158883920472121</v>
      </c>
      <c r="N160" s="57">
        <v>15</v>
      </c>
      <c r="O160" s="57"/>
      <c r="P160" s="56">
        <v>75.837440933288335</v>
      </c>
      <c r="Q160" s="56">
        <v>53.200300255735712</v>
      </c>
      <c r="R160" s="57">
        <v>118</v>
      </c>
      <c r="S160" s="58">
        <f t="shared" si="44"/>
        <v>74.032832034889623</v>
      </c>
      <c r="T160" s="58">
        <f t="shared" si="45"/>
        <v>62.754404494222243</v>
      </c>
      <c r="U160" s="58">
        <f t="shared" si="46"/>
        <v>62.672741460201557</v>
      </c>
      <c r="V160" s="58">
        <f t="shared" si="47"/>
        <v>66.486659329771143</v>
      </c>
    </row>
    <row r="161" spans="1:22" s="20" customFormat="1" ht="12" customHeight="1" x14ac:dyDescent="0.2">
      <c r="A161" s="47">
        <v>37030</v>
      </c>
      <c r="B161" s="47">
        <v>37036</v>
      </c>
      <c r="C161" s="48">
        <v>2001</v>
      </c>
      <c r="D161" s="49">
        <v>80.105025278084668</v>
      </c>
      <c r="E161" s="49">
        <v>56.483358493671616</v>
      </c>
      <c r="F161" s="50">
        <v>20</v>
      </c>
      <c r="G161" s="50"/>
      <c r="H161" s="49">
        <v>71.947291037121701</v>
      </c>
      <c r="I161" s="49">
        <v>53.693144713143269</v>
      </c>
      <c r="J161" s="50">
        <v>66</v>
      </c>
      <c r="K161" s="50"/>
      <c r="L161" s="49">
        <v>75.58484925430399</v>
      </c>
      <c r="M161" s="49">
        <v>50.250878702752296</v>
      </c>
      <c r="N161" s="50">
        <v>13</v>
      </c>
      <c r="O161" s="50"/>
      <c r="P161" s="49">
        <v>74.172090584641865</v>
      </c>
      <c r="Q161" s="49">
        <v>53.251561708618873</v>
      </c>
      <c r="R161" s="50">
        <v>99</v>
      </c>
      <c r="S161" s="51">
        <f t="shared" si="44"/>
        <v>68.294191885878149</v>
      </c>
      <c r="T161" s="51">
        <f t="shared" si="45"/>
        <v>62.820217875132485</v>
      </c>
      <c r="U161" s="51">
        <f t="shared" si="46"/>
        <v>62.917863978528146</v>
      </c>
      <c r="V161" s="51">
        <f t="shared" si="47"/>
        <v>64.67742457984626</v>
      </c>
    </row>
    <row r="162" spans="1:22" ht="12" customHeight="1" x14ac:dyDescent="0.2">
      <c r="A162" s="54">
        <v>37037</v>
      </c>
      <c r="B162" s="54">
        <v>37043</v>
      </c>
      <c r="C162" s="55">
        <v>2001</v>
      </c>
      <c r="D162" s="56">
        <v>82.604067388743005</v>
      </c>
      <c r="E162" s="56">
        <v>60.116975952350536</v>
      </c>
      <c r="F162" s="57">
        <v>29</v>
      </c>
      <c r="G162" s="57"/>
      <c r="H162" s="56">
        <v>70.192897541218997</v>
      </c>
      <c r="I162" s="56">
        <v>51.808660543333389</v>
      </c>
      <c r="J162" s="57">
        <v>70</v>
      </c>
      <c r="K162" s="57"/>
      <c r="L162" s="56">
        <v>76.797250637800829</v>
      </c>
      <c r="M162" s="56">
        <v>51.397564356555748</v>
      </c>
      <c r="N162" s="57">
        <v>18</v>
      </c>
      <c r="O162" s="57"/>
      <c r="P162" s="56">
        <v>73.852312510520179</v>
      </c>
      <c r="Q162" s="56">
        <v>53.018413326843643</v>
      </c>
      <c r="R162" s="57">
        <v>117</v>
      </c>
      <c r="S162" s="58">
        <f t="shared" si="44"/>
        <v>71.360521670546774</v>
      </c>
      <c r="T162" s="58">
        <f t="shared" si="45"/>
        <v>61.000779042276193</v>
      </c>
      <c r="U162" s="58">
        <f t="shared" si="46"/>
        <v>64.097407497178295</v>
      </c>
      <c r="V162" s="58">
        <f t="shared" si="47"/>
        <v>65.48623607000043</v>
      </c>
    </row>
    <row r="180" spans="1:22" ht="12" customHeight="1" x14ac:dyDescent="0.2">
      <c r="A180" s="13"/>
      <c r="B180" s="13"/>
      <c r="C180" s="5"/>
      <c r="D180" s="12"/>
      <c r="E180" s="12"/>
      <c r="F180" s="6"/>
      <c r="G180" s="6"/>
      <c r="H180" s="12"/>
      <c r="I180" s="12"/>
      <c r="J180" s="6"/>
      <c r="K180" s="6"/>
      <c r="L180" s="12"/>
      <c r="M180" s="12"/>
      <c r="N180" s="6"/>
      <c r="O180" s="6"/>
      <c r="P180" s="12"/>
      <c r="Q180" s="12"/>
      <c r="R180" s="6"/>
      <c r="S180" s="7"/>
      <c r="T180" s="7"/>
      <c r="U180" s="7"/>
      <c r="V180" s="7"/>
    </row>
    <row r="186" spans="1:22" ht="12" customHeight="1" x14ac:dyDescent="0.2">
      <c r="A186" s="11" t="s">
        <v>15</v>
      </c>
    </row>
    <row r="187" spans="1:22" ht="12" customHeight="1" x14ac:dyDescent="0.2">
      <c r="A187" s="11" t="s">
        <v>16</v>
      </c>
    </row>
    <row r="188" spans="1:22" ht="12" customHeight="1" x14ac:dyDescent="0.2">
      <c r="A188" s="11" t="s">
        <v>18</v>
      </c>
    </row>
    <row r="189" spans="1:22" ht="12" customHeight="1" x14ac:dyDescent="0.2">
      <c r="A189" s="11" t="s">
        <v>20</v>
      </c>
    </row>
    <row r="190" spans="1:22" ht="12" customHeight="1" x14ac:dyDescent="0.2">
      <c r="A190" s="11" t="s">
        <v>22</v>
      </c>
    </row>
    <row r="191" spans="1:22" ht="12" customHeight="1" x14ac:dyDescent="0.2">
      <c r="A191" s="11" t="s">
        <v>24</v>
      </c>
    </row>
    <row r="192" spans="1:22" ht="12" customHeight="1" x14ac:dyDescent="0.2">
      <c r="A192" s="46" t="s">
        <v>26</v>
      </c>
    </row>
    <row r="193" spans="1:1" ht="12" customHeight="1" x14ac:dyDescent="0.2">
      <c r="A193" s="11" t="s">
        <v>28</v>
      </c>
    </row>
    <row r="194" spans="1:1" ht="12" customHeight="1" x14ac:dyDescent="0.2">
      <c r="A194" s="11" t="s">
        <v>32</v>
      </c>
    </row>
  </sheetData>
  <mergeCells count="6">
    <mergeCell ref="A2:C2"/>
    <mergeCell ref="S2:V2"/>
    <mergeCell ref="D2:F2"/>
    <mergeCell ref="H2:J2"/>
    <mergeCell ref="L2:N2"/>
    <mergeCell ref="P2:R2"/>
  </mergeCells>
  <phoneticPr fontId="0" type="noConversion"/>
  <pageMargins left="0.25" right="0.25" top="0.25" bottom="0.21" header="0.5" footer="0.21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2001-03-19T17:11:42Z</cp:lastPrinted>
  <dcterms:created xsi:type="dcterms:W3CDTF">1999-12-11T00:24:38Z</dcterms:created>
  <dcterms:modified xsi:type="dcterms:W3CDTF">2014-09-04T14:13:13Z</dcterms:modified>
</cp:coreProperties>
</file>