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30" windowWidth="14220" windowHeight="8070" tabRatio="570"/>
  </bookViews>
  <sheets>
    <sheet name="mar" sheetId="1" r:id="rId1"/>
    <sheet name="feb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5" i="1" l="1"/>
  <c r="M5" i="1"/>
  <c r="F6" i="1"/>
  <c r="F26" i="1" s="1"/>
  <c r="M6" i="1"/>
  <c r="F7" i="1"/>
  <c r="M7" i="1"/>
  <c r="F8" i="1"/>
  <c r="M8" i="1"/>
  <c r="F9" i="1"/>
  <c r="M9" i="1"/>
  <c r="F10" i="1"/>
  <c r="M10" i="1"/>
  <c r="F11" i="1"/>
  <c r="M11" i="1"/>
  <c r="F12" i="1"/>
  <c r="M12" i="1"/>
  <c r="F13" i="1"/>
  <c r="M13" i="1"/>
  <c r="F14" i="1"/>
  <c r="M14" i="1"/>
  <c r="F15" i="1"/>
  <c r="M15" i="1"/>
  <c r="F16" i="1"/>
  <c r="M16" i="1"/>
  <c r="F17" i="1"/>
  <c r="M17" i="1"/>
  <c r="F18" i="1"/>
  <c r="M18" i="1"/>
  <c r="F19" i="1"/>
  <c r="M19" i="1"/>
  <c r="F20" i="1"/>
  <c r="M20" i="1"/>
  <c r="F21" i="1"/>
  <c r="M21" i="1"/>
  <c r="F22" i="1"/>
  <c r="M22" i="1"/>
  <c r="F23" i="1"/>
  <c r="M23" i="1"/>
  <c r="F24" i="1"/>
  <c r="G26" i="1"/>
  <c r="I27" i="1"/>
  <c r="I28" i="1"/>
  <c r="I30" i="1" s="1"/>
  <c r="J30" i="1" s="1"/>
  <c r="J31" i="1" s="1"/>
  <c r="I29" i="1"/>
  <c r="F33" i="1"/>
  <c r="F36" i="1" s="1"/>
</calcChain>
</file>

<file path=xl/sharedStrings.xml><?xml version="1.0" encoding="utf-8"?>
<sst xmlns="http://schemas.openxmlformats.org/spreadsheetml/2006/main" count="41" uniqueCount="12">
  <si>
    <t>price</t>
  </si>
  <si>
    <t>conterparty</t>
  </si>
  <si>
    <t>Total</t>
  </si>
  <si>
    <t>apache</t>
  </si>
  <si>
    <t>Purchased</t>
  </si>
  <si>
    <t>Sold</t>
  </si>
  <si>
    <t>x</t>
  </si>
  <si>
    <t>paid</t>
  </si>
  <si>
    <t>sitara</t>
  </si>
  <si>
    <t>purchase</t>
  </si>
  <si>
    <t>sale</t>
  </si>
  <si>
    <t>sold gas to txu at the prices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</si>
</sst>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5" formatCode="_(* #,##0.000_);_(* \(#,##0.000\);_(* &quot;-&quot;??_);_(@_)"/>
    <numFmt numFmtId="168" formatCode="_(* #,##0_);_(* \(#,##0\);_(* &quot;-&quot;??_);_(@_)"/>
    <numFmt numFmtId="169" formatCode="0.0%"/>
    <numFmt numFmtId="170" formatCode="0.000%"/>
  </numFmts>
  <fonts count="2" x14ac:knownFonts="1"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43" fontId="0" fillId="0" borderId="0" xfId="1" applyFont="1"/>
    <xf numFmtId="43" fontId="0" fillId="0" borderId="0" xfId="0" applyNumberFormat="1"/>
    <xf numFmtId="0" fontId="0" fillId="0" borderId="0" xfId="0" applyAlignment="1">
      <alignment horizontal="center"/>
    </xf>
    <xf numFmtId="168" fontId="0" fillId="0" borderId="0" xfId="1" applyNumberFormat="1" applyFont="1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0" applyNumberFormat="1" applyAlignment="1">
      <alignment horizontal="center"/>
    </xf>
    <xf numFmtId="43" fontId="0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  <xf numFmtId="169" fontId="0" fillId="0" borderId="0" xfId="2" applyNumberFormat="1" applyFont="1"/>
    <xf numFmtId="170" fontId="0" fillId="0" borderId="0" xfId="2" applyNumberFormat="1" applyFont="1"/>
    <xf numFmtId="168" fontId="0" fillId="0" borderId="0" xfId="1" applyNumberFormat="1" applyFont="1"/>
    <xf numFmtId="14" fontId="0" fillId="2" borderId="0" xfId="0" applyNumberFormat="1" applyFill="1"/>
    <xf numFmtId="168" fontId="0" fillId="2" borderId="0" xfId="1" applyNumberFormat="1" applyFont="1" applyFill="1"/>
    <xf numFmtId="0" fontId="0" fillId="2" borderId="0" xfId="0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workbookViewId="0">
      <selection activeCell="C5" sqref="C5"/>
    </sheetView>
  </sheetViews>
  <sheetFormatPr defaultRowHeight="12.75" x14ac:dyDescent="0.2"/>
  <cols>
    <col min="2" max="2" width="8" bestFit="1" customWidth="1"/>
    <col min="3" max="3" width="10" customWidth="1"/>
    <col min="4" max="4" width="10.85546875" bestFit="1" customWidth="1"/>
    <col min="5" max="5" width="10.42578125" customWidth="1"/>
    <col min="6" max="6" width="12.85546875" bestFit="1" customWidth="1"/>
    <col min="7" max="7" width="11.85546875" bestFit="1" customWidth="1"/>
    <col min="8" max="8" width="11.42578125" customWidth="1"/>
    <col min="9" max="9" width="10.28515625" bestFit="1" customWidth="1"/>
    <col min="11" max="11" width="10.7109375" customWidth="1"/>
    <col min="12" max="13" width="10.28515625" bestFit="1" customWidth="1"/>
  </cols>
  <sheetData>
    <row r="1" spans="1:15" x14ac:dyDescent="0.2">
      <c r="A1" t="s">
        <v>8</v>
      </c>
    </row>
    <row r="2" spans="1:15" x14ac:dyDescent="0.2">
      <c r="A2" t="s">
        <v>9</v>
      </c>
      <c r="B2">
        <v>1200911</v>
      </c>
    </row>
    <row r="3" spans="1:15" x14ac:dyDescent="0.2">
      <c r="A3" t="s">
        <v>10</v>
      </c>
      <c r="B3">
        <v>1200914</v>
      </c>
    </row>
    <row r="4" spans="1:15" x14ac:dyDescent="0.2">
      <c r="C4" s="4" t="s">
        <v>4</v>
      </c>
      <c r="D4" s="4" t="s">
        <v>5</v>
      </c>
      <c r="E4" s="4" t="s">
        <v>0</v>
      </c>
      <c r="F4" s="4" t="s">
        <v>2</v>
      </c>
      <c r="G4" s="4" t="s">
        <v>7</v>
      </c>
      <c r="H4" s="4"/>
      <c r="I4" s="4" t="s">
        <v>4</v>
      </c>
      <c r="J4" s="4" t="s">
        <v>5</v>
      </c>
      <c r="K4" s="4" t="s">
        <v>0</v>
      </c>
      <c r="L4" s="4" t="s">
        <v>1</v>
      </c>
      <c r="M4" s="4" t="s">
        <v>2</v>
      </c>
    </row>
    <row r="5" spans="1:15" x14ac:dyDescent="0.2">
      <c r="A5" s="1">
        <v>37316</v>
      </c>
      <c r="B5" s="1" t="s">
        <v>6</v>
      </c>
      <c r="C5" s="6">
        <v>25000</v>
      </c>
      <c r="D5" s="6"/>
      <c r="E5" s="6">
        <v>2.5499999999999998</v>
      </c>
      <c r="F5" s="8">
        <f>IF(D5=0,-1*(C5*E5),D5*E5)</f>
        <v>-63749.999999999993</v>
      </c>
      <c r="G5" s="8">
        <v>111600</v>
      </c>
      <c r="H5" s="4"/>
      <c r="I5" s="5">
        <v>20000</v>
      </c>
      <c r="J5" s="5"/>
      <c r="K5" s="9">
        <v>2.5230000000000001</v>
      </c>
      <c r="L5" s="7" t="s">
        <v>3</v>
      </c>
      <c r="M5" s="8">
        <f>I5*K5</f>
        <v>50460</v>
      </c>
    </row>
    <row r="6" spans="1:15" x14ac:dyDescent="0.2">
      <c r="A6" s="1">
        <v>37317</v>
      </c>
      <c r="B6" s="1" t="s">
        <v>6</v>
      </c>
      <c r="C6" s="6">
        <v>15000</v>
      </c>
      <c r="D6" s="6"/>
      <c r="E6" s="4">
        <v>2.48</v>
      </c>
      <c r="F6" s="8">
        <f t="shared" ref="F6:F24" si="0">IF(D6=0,-1*(C6*E6),D6*E6)</f>
        <v>-37200</v>
      </c>
      <c r="G6" s="8" t="s">
        <v>6</v>
      </c>
      <c r="H6" s="4"/>
      <c r="I6" s="5">
        <v>20000</v>
      </c>
      <c r="J6" s="5"/>
      <c r="K6" s="9">
        <v>2.5230000000000001</v>
      </c>
      <c r="L6" s="7" t="s">
        <v>3</v>
      </c>
      <c r="M6" s="8">
        <f t="shared" ref="M6:M12" si="1">I6*K6</f>
        <v>50460</v>
      </c>
    </row>
    <row r="7" spans="1:15" x14ac:dyDescent="0.2">
      <c r="A7" s="1">
        <v>37318</v>
      </c>
      <c r="B7" s="1" t="s">
        <v>6</v>
      </c>
      <c r="C7" s="6">
        <v>15000</v>
      </c>
      <c r="D7" s="6"/>
      <c r="E7" s="4">
        <v>2.48</v>
      </c>
      <c r="F7" s="8">
        <f t="shared" si="0"/>
        <v>-37200</v>
      </c>
      <c r="G7" s="8" t="s">
        <v>6</v>
      </c>
      <c r="H7" s="4"/>
      <c r="I7" s="5">
        <v>20000</v>
      </c>
      <c r="J7" s="5"/>
      <c r="K7" s="9">
        <v>2.5230000000000001</v>
      </c>
      <c r="L7" s="7" t="s">
        <v>3</v>
      </c>
      <c r="M7" s="8">
        <f t="shared" si="1"/>
        <v>50460</v>
      </c>
    </row>
    <row r="8" spans="1:15" x14ac:dyDescent="0.2">
      <c r="A8" s="1">
        <v>37319</v>
      </c>
      <c r="B8" s="1" t="s">
        <v>6</v>
      </c>
      <c r="C8" s="6">
        <v>15000</v>
      </c>
      <c r="D8" s="6"/>
      <c r="E8" s="4">
        <v>2.48</v>
      </c>
      <c r="F8" s="8">
        <f t="shared" si="0"/>
        <v>-37200</v>
      </c>
      <c r="G8" s="8" t="s">
        <v>6</v>
      </c>
      <c r="H8" s="4"/>
      <c r="I8" s="5">
        <v>20000</v>
      </c>
      <c r="J8" s="5"/>
      <c r="K8" s="9">
        <v>2.5230000000000001</v>
      </c>
      <c r="L8" s="7" t="s">
        <v>3</v>
      </c>
      <c r="M8" s="8">
        <f t="shared" si="1"/>
        <v>50460</v>
      </c>
      <c r="O8">
        <v>2.0049999999999999</v>
      </c>
    </row>
    <row r="9" spans="1:15" x14ac:dyDescent="0.2">
      <c r="A9" s="1">
        <v>37320</v>
      </c>
      <c r="B9" s="1" t="s">
        <v>6</v>
      </c>
      <c r="C9" s="6">
        <v>15000</v>
      </c>
      <c r="D9" s="6"/>
      <c r="E9" s="4">
        <v>2.56</v>
      </c>
      <c r="F9" s="8">
        <f t="shared" si="0"/>
        <v>-38400</v>
      </c>
      <c r="G9" s="5">
        <v>187500</v>
      </c>
      <c r="H9" s="4"/>
      <c r="I9" s="5">
        <v>20000</v>
      </c>
      <c r="J9" s="5"/>
      <c r="K9" s="9">
        <v>2.5230000000000001</v>
      </c>
      <c r="L9" s="7" t="s">
        <v>3</v>
      </c>
      <c r="M9" s="8">
        <f t="shared" si="1"/>
        <v>50460</v>
      </c>
      <c r="O9">
        <v>1.94</v>
      </c>
    </row>
    <row r="10" spans="1:15" x14ac:dyDescent="0.2">
      <c r="A10" s="1">
        <v>37321</v>
      </c>
      <c r="B10" s="1"/>
      <c r="C10" s="6"/>
      <c r="F10" s="8">
        <f t="shared" si="0"/>
        <v>0</v>
      </c>
      <c r="G10" s="8"/>
      <c r="H10" s="4"/>
      <c r="I10" s="5">
        <v>20000</v>
      </c>
      <c r="J10" s="5"/>
      <c r="K10" s="9">
        <v>2.5230000000000001</v>
      </c>
      <c r="L10" s="7" t="s">
        <v>3</v>
      </c>
      <c r="M10" s="8">
        <f t="shared" si="1"/>
        <v>50460</v>
      </c>
      <c r="O10">
        <v>1.7549999999999999</v>
      </c>
    </row>
    <row r="11" spans="1:15" x14ac:dyDescent="0.2">
      <c r="A11" s="1">
        <v>37322</v>
      </c>
      <c r="B11" s="1"/>
      <c r="C11" s="6"/>
      <c r="D11" s="6">
        <v>-20000</v>
      </c>
      <c r="E11" s="4">
        <v>2.31</v>
      </c>
      <c r="F11" s="8">
        <f>IF(D11=0,-1*(C11*E11),-1*(D11*E11))</f>
        <v>46200</v>
      </c>
      <c r="G11" s="3">
        <v>128450</v>
      </c>
      <c r="H11" s="4"/>
      <c r="I11" s="5">
        <v>20000</v>
      </c>
      <c r="J11" s="5"/>
      <c r="K11" s="9">
        <v>2.5230000000000001</v>
      </c>
      <c r="L11" s="7" t="s">
        <v>3</v>
      </c>
      <c r="M11" s="8">
        <f t="shared" si="1"/>
        <v>50460</v>
      </c>
      <c r="O11">
        <v>1.7450000000000001</v>
      </c>
    </row>
    <row r="12" spans="1:15" x14ac:dyDescent="0.2">
      <c r="A12" s="1">
        <v>37323</v>
      </c>
      <c r="B12" s="1"/>
      <c r="C12" s="6">
        <v>20000</v>
      </c>
      <c r="D12" s="6"/>
      <c r="E12" s="4">
        <v>2.6</v>
      </c>
      <c r="F12" s="8">
        <f t="shared" si="0"/>
        <v>-52000</v>
      </c>
      <c r="G12" s="8"/>
      <c r="H12" s="4"/>
      <c r="I12" s="5">
        <v>20000</v>
      </c>
      <c r="J12" s="5"/>
      <c r="K12" s="9">
        <v>2.5230000000000001</v>
      </c>
      <c r="L12" s="7" t="s">
        <v>3</v>
      </c>
      <c r="M12" s="8">
        <f t="shared" si="1"/>
        <v>50460</v>
      </c>
      <c r="O12">
        <v>2.0449999999999999</v>
      </c>
    </row>
    <row r="13" spans="1:15" x14ac:dyDescent="0.2">
      <c r="A13" s="1">
        <v>37324</v>
      </c>
      <c r="B13" s="1"/>
      <c r="C13" s="2">
        <v>20000</v>
      </c>
      <c r="D13" s="2"/>
      <c r="E13" s="4">
        <v>2.7149999999999999</v>
      </c>
      <c r="F13" s="3">
        <f t="shared" si="0"/>
        <v>-54300</v>
      </c>
      <c r="G13" s="3"/>
      <c r="I13" s="5">
        <v>20000</v>
      </c>
      <c r="J13" s="5"/>
      <c r="K13" s="9">
        <v>2.5230000000000001</v>
      </c>
      <c r="L13" s="7" t="s">
        <v>3</v>
      </c>
      <c r="M13" s="8">
        <f t="shared" ref="M13:M22" si="2">I13*K13</f>
        <v>50460</v>
      </c>
      <c r="O13">
        <v>2.0449999999999999</v>
      </c>
    </row>
    <row r="14" spans="1:15" x14ac:dyDescent="0.2">
      <c r="A14" s="1">
        <v>37325</v>
      </c>
      <c r="B14" s="1"/>
      <c r="C14" s="2">
        <v>20000</v>
      </c>
      <c r="D14" s="2"/>
      <c r="E14" s="4">
        <v>2.7149999999999999</v>
      </c>
      <c r="F14" s="3">
        <f t="shared" si="0"/>
        <v>-54300</v>
      </c>
      <c r="I14" s="5">
        <v>20000</v>
      </c>
      <c r="J14" s="5"/>
      <c r="K14" s="9">
        <v>2.5230000000000001</v>
      </c>
      <c r="L14" s="7" t="s">
        <v>3</v>
      </c>
      <c r="M14" s="8">
        <f t="shared" si="2"/>
        <v>50460</v>
      </c>
      <c r="O14">
        <v>2.0449999999999999</v>
      </c>
    </row>
    <row r="15" spans="1:15" x14ac:dyDescent="0.2">
      <c r="A15" s="1">
        <v>37326</v>
      </c>
      <c r="B15" s="1"/>
      <c r="C15" s="2">
        <v>20000</v>
      </c>
      <c r="D15" s="2"/>
      <c r="E15" s="4">
        <v>2.7149999999999999</v>
      </c>
      <c r="F15" s="3">
        <f t="shared" si="0"/>
        <v>-54300</v>
      </c>
      <c r="G15" s="2">
        <v>388000</v>
      </c>
      <c r="I15" s="5">
        <v>20000</v>
      </c>
      <c r="J15" s="5"/>
      <c r="K15" s="9">
        <v>2.5230000000000001</v>
      </c>
      <c r="L15" s="7" t="s">
        <v>3</v>
      </c>
      <c r="M15" s="8">
        <f t="shared" si="2"/>
        <v>50460</v>
      </c>
      <c r="O15">
        <v>2.2549999999999999</v>
      </c>
    </row>
    <row r="16" spans="1:15" x14ac:dyDescent="0.2">
      <c r="A16" s="1">
        <v>37327</v>
      </c>
      <c r="B16" s="1"/>
      <c r="C16" s="2">
        <v>20000</v>
      </c>
      <c r="D16" s="2"/>
      <c r="E16" s="4">
        <v>2.82</v>
      </c>
      <c r="F16" s="3">
        <f t="shared" si="0"/>
        <v>-56400</v>
      </c>
      <c r="I16" s="5">
        <v>20000</v>
      </c>
      <c r="K16" s="9">
        <v>2.5230000000000001</v>
      </c>
      <c r="L16" s="7" t="s">
        <v>3</v>
      </c>
      <c r="M16" s="8">
        <f t="shared" si="2"/>
        <v>50460</v>
      </c>
      <c r="O16">
        <v>2.46</v>
      </c>
    </row>
    <row r="17" spans="1:15" x14ac:dyDescent="0.2">
      <c r="A17" s="1">
        <v>37328</v>
      </c>
      <c r="B17" s="1"/>
      <c r="C17" s="2">
        <v>15000</v>
      </c>
      <c r="D17" s="2"/>
      <c r="E17" s="4">
        <v>2.81</v>
      </c>
      <c r="F17" s="3">
        <f t="shared" si="0"/>
        <v>-42150</v>
      </c>
      <c r="G17" s="3"/>
      <c r="I17" s="5">
        <v>20000</v>
      </c>
      <c r="K17" s="9">
        <v>2.5230000000000001</v>
      </c>
      <c r="L17" s="7" t="s">
        <v>3</v>
      </c>
      <c r="M17" s="8">
        <f t="shared" si="2"/>
        <v>50460</v>
      </c>
      <c r="O17">
        <v>2.38</v>
      </c>
    </row>
    <row r="18" spans="1:15" x14ac:dyDescent="0.2">
      <c r="A18" s="1">
        <v>37329</v>
      </c>
      <c r="B18" s="1"/>
      <c r="C18" s="2">
        <v>4000</v>
      </c>
      <c r="D18" s="2"/>
      <c r="E18" s="4">
        <v>2.83</v>
      </c>
      <c r="F18" s="3">
        <f t="shared" si="0"/>
        <v>-11320</v>
      </c>
      <c r="I18" s="5">
        <v>20000</v>
      </c>
      <c r="K18" s="9">
        <v>2.5230000000000001</v>
      </c>
      <c r="L18" s="7" t="s">
        <v>3</v>
      </c>
      <c r="M18" s="8">
        <f t="shared" si="2"/>
        <v>50460</v>
      </c>
      <c r="O18">
        <v>2.3199999999999998</v>
      </c>
    </row>
    <row r="19" spans="1:15" x14ac:dyDescent="0.2">
      <c r="A19" s="1">
        <v>37330</v>
      </c>
      <c r="B19" s="1"/>
      <c r="C19" s="2">
        <v>4000</v>
      </c>
      <c r="D19" s="2"/>
      <c r="E19" s="4">
        <v>2.665</v>
      </c>
      <c r="F19" s="3">
        <f t="shared" si="0"/>
        <v>-10660</v>
      </c>
      <c r="I19" s="5">
        <v>20000</v>
      </c>
      <c r="K19" s="9">
        <v>2.5230000000000001</v>
      </c>
      <c r="L19" s="7" t="s">
        <v>3</v>
      </c>
      <c r="M19" s="8">
        <f t="shared" si="2"/>
        <v>50460</v>
      </c>
      <c r="O19">
        <v>2.3050000000000002</v>
      </c>
    </row>
    <row r="20" spans="1:15" x14ac:dyDescent="0.2">
      <c r="A20" s="1">
        <v>37331</v>
      </c>
      <c r="B20" s="1"/>
      <c r="C20" s="2">
        <v>2000</v>
      </c>
      <c r="D20" s="2"/>
      <c r="E20" s="4">
        <v>2.94</v>
      </c>
      <c r="F20" s="3">
        <f t="shared" si="0"/>
        <v>-5880</v>
      </c>
      <c r="I20" s="5">
        <v>20000</v>
      </c>
      <c r="K20" s="9">
        <v>2.5230000000000001</v>
      </c>
      <c r="L20" s="7" t="s">
        <v>3</v>
      </c>
      <c r="M20" s="8">
        <f t="shared" si="2"/>
        <v>50460</v>
      </c>
      <c r="O20">
        <v>2.3050000000000002</v>
      </c>
    </row>
    <row r="21" spans="1:15" x14ac:dyDescent="0.2">
      <c r="A21" s="1">
        <v>37332</v>
      </c>
      <c r="B21" s="1"/>
      <c r="C21" s="2">
        <v>2000</v>
      </c>
      <c r="D21" s="2"/>
      <c r="E21" s="4">
        <v>2.94</v>
      </c>
      <c r="F21" s="3">
        <f t="shared" si="0"/>
        <v>-5880</v>
      </c>
      <c r="G21" s="3"/>
      <c r="H21" s="3"/>
      <c r="I21" s="5">
        <v>20000</v>
      </c>
      <c r="K21" s="9">
        <v>2.5230000000000001</v>
      </c>
      <c r="L21" s="7" t="s">
        <v>3</v>
      </c>
      <c r="M21" s="8">
        <f t="shared" si="2"/>
        <v>50460</v>
      </c>
      <c r="O21">
        <v>2.3050000000000002</v>
      </c>
    </row>
    <row r="22" spans="1:15" x14ac:dyDescent="0.2">
      <c r="A22" s="1">
        <v>37333</v>
      </c>
      <c r="B22" s="1"/>
      <c r="C22" s="2">
        <v>2000</v>
      </c>
      <c r="D22" s="2"/>
      <c r="E22" s="4">
        <v>2.94</v>
      </c>
      <c r="F22" s="3">
        <f t="shared" si="0"/>
        <v>-5880</v>
      </c>
      <c r="I22" s="5">
        <v>20000</v>
      </c>
      <c r="K22" s="9">
        <v>2.5230000000000001</v>
      </c>
      <c r="L22" s="7" t="s">
        <v>3</v>
      </c>
      <c r="M22" s="8">
        <f t="shared" si="2"/>
        <v>50460</v>
      </c>
      <c r="O22">
        <v>2.4750000000000001</v>
      </c>
    </row>
    <row r="23" spans="1:15" x14ac:dyDescent="0.2">
      <c r="A23" s="1">
        <v>37334</v>
      </c>
      <c r="B23" s="1"/>
      <c r="C23" s="2">
        <v>2000</v>
      </c>
      <c r="D23" s="2"/>
      <c r="E23" s="4">
        <v>3.11</v>
      </c>
      <c r="F23" s="3">
        <f t="shared" si="0"/>
        <v>-6220</v>
      </c>
      <c r="I23" s="5">
        <v>20000</v>
      </c>
      <c r="K23" s="9">
        <v>2.5230000000000001</v>
      </c>
      <c r="L23" s="7" t="s">
        <v>3</v>
      </c>
      <c r="M23" s="8">
        <f>I23*K23</f>
        <v>50460</v>
      </c>
      <c r="O23">
        <v>2.5049999999999999</v>
      </c>
    </row>
    <row r="24" spans="1:15" x14ac:dyDescent="0.2">
      <c r="A24" s="1">
        <v>37335</v>
      </c>
      <c r="B24" s="1"/>
      <c r="C24" s="2">
        <v>2000</v>
      </c>
      <c r="D24" s="2"/>
      <c r="E24" s="4">
        <v>3.26</v>
      </c>
      <c r="F24" s="3">
        <f t="shared" si="0"/>
        <v>-6520</v>
      </c>
      <c r="O24">
        <v>2.5049999999999999</v>
      </c>
    </row>
    <row r="25" spans="1:15" x14ac:dyDescent="0.2">
      <c r="A25" s="1">
        <v>37336</v>
      </c>
      <c r="B25" s="1"/>
      <c r="C25" s="2"/>
      <c r="D25" s="2"/>
      <c r="O25">
        <v>2.4750000000000001</v>
      </c>
    </row>
    <row r="26" spans="1:15" x14ac:dyDescent="0.2">
      <c r="A26" s="1">
        <v>37337</v>
      </c>
      <c r="B26" s="1"/>
      <c r="C26" s="2"/>
      <c r="D26" s="2"/>
      <c r="F26" s="3">
        <f>SUM(F5:F24)</f>
        <v>-533360</v>
      </c>
      <c r="G26" s="3">
        <f>SUM(G5:G22)</f>
        <v>815550</v>
      </c>
      <c r="O26">
        <v>2.5049999999999999</v>
      </c>
    </row>
    <row r="27" spans="1:15" x14ac:dyDescent="0.2">
      <c r="A27" s="1">
        <v>37338</v>
      </c>
      <c r="B27" s="1"/>
      <c r="C27" s="2"/>
      <c r="D27" s="2"/>
      <c r="I27">
        <f>3.32-3.21</f>
        <v>0.10999999999999988</v>
      </c>
      <c r="O27">
        <v>2.5049999999999999</v>
      </c>
    </row>
    <row r="28" spans="1:15" x14ac:dyDescent="0.2">
      <c r="A28" s="1">
        <v>37339</v>
      </c>
      <c r="B28" s="1"/>
      <c r="C28" s="2"/>
      <c r="D28" s="2"/>
      <c r="I28" s="3">
        <f>H29*I27</f>
        <v>32999.999999999964</v>
      </c>
      <c r="O28">
        <v>2.5049999999999999</v>
      </c>
    </row>
    <row r="29" spans="1:15" x14ac:dyDescent="0.2">
      <c r="A29" s="1">
        <v>37340</v>
      </c>
      <c r="B29" s="1"/>
      <c r="C29" s="2"/>
      <c r="D29" s="2"/>
      <c r="G29">
        <v>3.2</v>
      </c>
      <c r="H29" s="2">
        <v>300000</v>
      </c>
      <c r="I29">
        <f>G29*H29</f>
        <v>960000</v>
      </c>
      <c r="O29">
        <v>2.5049999999999999</v>
      </c>
    </row>
    <row r="30" spans="1:15" x14ac:dyDescent="0.2">
      <c r="A30" s="1">
        <v>37341</v>
      </c>
      <c r="B30" s="1"/>
      <c r="C30" s="2"/>
      <c r="D30" s="2"/>
      <c r="I30" s="11">
        <f>I28/I29</f>
        <v>3.4374999999999961E-2</v>
      </c>
      <c r="J30">
        <f>I30/7</f>
        <v>4.9107142857142804E-3</v>
      </c>
      <c r="O30">
        <v>2.5049999999999999</v>
      </c>
    </row>
    <row r="31" spans="1:15" x14ac:dyDescent="0.2">
      <c r="A31" s="1">
        <v>37342</v>
      </c>
      <c r="B31" s="1"/>
      <c r="C31" s="2"/>
      <c r="D31" s="2"/>
      <c r="F31" s="2">
        <v>1000000</v>
      </c>
      <c r="J31" s="10">
        <f>J30*12</f>
        <v>5.8928571428571365E-2</v>
      </c>
      <c r="O31">
        <v>2.93</v>
      </c>
    </row>
    <row r="32" spans="1:15" x14ac:dyDescent="0.2">
      <c r="A32" s="1">
        <v>37343</v>
      </c>
      <c r="B32" s="1"/>
      <c r="C32" s="2"/>
      <c r="D32" s="2"/>
      <c r="F32" s="2">
        <v>3.25</v>
      </c>
      <c r="O32">
        <v>2.5049999999999999</v>
      </c>
    </row>
    <row r="33" spans="1:15" x14ac:dyDescent="0.2">
      <c r="A33" s="1">
        <v>37344</v>
      </c>
      <c r="B33" s="1"/>
      <c r="C33" s="2"/>
      <c r="D33" s="2"/>
      <c r="F33" s="2">
        <f>F31*F32</f>
        <v>3250000</v>
      </c>
      <c r="O33">
        <v>2.54</v>
      </c>
    </row>
    <row r="34" spans="1:15" x14ac:dyDescent="0.2">
      <c r="A34" s="1">
        <v>37345</v>
      </c>
      <c r="B34" s="1"/>
      <c r="C34" s="2"/>
      <c r="D34" s="2"/>
      <c r="F34" s="2">
        <v>-250000</v>
      </c>
      <c r="O34">
        <v>2.54</v>
      </c>
    </row>
    <row r="35" spans="1:15" x14ac:dyDescent="0.2">
      <c r="A35" s="1">
        <v>37346</v>
      </c>
      <c r="B35" s="1"/>
      <c r="C35" s="2"/>
      <c r="D35" s="2"/>
      <c r="F35" s="2">
        <v>-270000</v>
      </c>
      <c r="O35">
        <v>2.54</v>
      </c>
    </row>
    <row r="36" spans="1:15" x14ac:dyDescent="0.2">
      <c r="F36" s="3">
        <f>SUM(F33:F35)</f>
        <v>2730000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opLeftCell="A2" workbookViewId="0">
      <selection activeCell="A11" sqref="A11:C15"/>
    </sheetView>
  </sheetViews>
  <sheetFormatPr defaultRowHeight="12.75" x14ac:dyDescent="0.2"/>
  <cols>
    <col min="2" max="2" width="10.28515625" bestFit="1" customWidth="1"/>
  </cols>
  <sheetData>
    <row r="1" spans="1:3" x14ac:dyDescent="0.2">
      <c r="A1" t="s">
        <v>11</v>
      </c>
    </row>
    <row r="2" spans="1:3" x14ac:dyDescent="0.2">
      <c r="A2" s="1">
        <v>37288</v>
      </c>
      <c r="B2" s="12">
        <v>13000</v>
      </c>
      <c r="C2">
        <v>2.0499999999999998</v>
      </c>
    </row>
    <row r="3" spans="1:3" x14ac:dyDescent="0.2">
      <c r="A3" s="1">
        <v>37289</v>
      </c>
      <c r="B3" s="12">
        <v>13000</v>
      </c>
      <c r="C3">
        <v>2.11</v>
      </c>
    </row>
    <row r="4" spans="1:3" x14ac:dyDescent="0.2">
      <c r="A4" s="1">
        <v>37290</v>
      </c>
      <c r="B4" s="12">
        <v>13000</v>
      </c>
      <c r="C4">
        <v>2.11</v>
      </c>
    </row>
    <row r="5" spans="1:3" x14ac:dyDescent="0.2">
      <c r="A5" s="1">
        <v>37291</v>
      </c>
      <c r="B5" s="12">
        <v>13000</v>
      </c>
      <c r="C5">
        <v>2.11</v>
      </c>
    </row>
    <row r="6" spans="1:3" x14ac:dyDescent="0.2">
      <c r="A6" s="1">
        <v>37292</v>
      </c>
      <c r="B6" s="12">
        <v>13000</v>
      </c>
      <c r="C6">
        <v>2.0499999999999998</v>
      </c>
    </row>
    <row r="7" spans="1:3" x14ac:dyDescent="0.2">
      <c r="A7" s="1">
        <v>37292</v>
      </c>
      <c r="B7" s="12">
        <v>22000</v>
      </c>
      <c r="C7">
        <v>2.0299999999999998</v>
      </c>
    </row>
    <row r="8" spans="1:3" x14ac:dyDescent="0.2">
      <c r="A8" s="1">
        <v>37293</v>
      </c>
      <c r="B8" s="12">
        <v>45000</v>
      </c>
      <c r="C8">
        <v>2.0499999999999998</v>
      </c>
    </row>
    <row r="9" spans="1:3" x14ac:dyDescent="0.2">
      <c r="A9" s="1">
        <v>37294</v>
      </c>
      <c r="B9" s="12">
        <v>13000</v>
      </c>
      <c r="C9">
        <v>2.0099999999999998</v>
      </c>
    </row>
    <row r="10" spans="1:3" x14ac:dyDescent="0.2">
      <c r="A10" s="1">
        <v>37295</v>
      </c>
      <c r="B10" s="12">
        <v>45000</v>
      </c>
      <c r="C10">
        <v>2.04</v>
      </c>
    </row>
    <row r="11" spans="1:3" x14ac:dyDescent="0.2">
      <c r="A11" s="13">
        <v>37296</v>
      </c>
      <c r="B11" s="14">
        <v>13715</v>
      </c>
      <c r="C11" s="15">
        <v>2.0699999999999998</v>
      </c>
    </row>
    <row r="12" spans="1:3" x14ac:dyDescent="0.2">
      <c r="A12" s="13">
        <v>37296</v>
      </c>
      <c r="B12" s="14">
        <v>31285</v>
      </c>
      <c r="C12" s="15">
        <v>2.0499999999999998</v>
      </c>
    </row>
    <row r="13" spans="1:3" x14ac:dyDescent="0.2">
      <c r="A13" s="13">
        <v>37297</v>
      </c>
      <c r="B13" s="14">
        <v>13715</v>
      </c>
      <c r="C13" s="15">
        <v>2.0699999999999998</v>
      </c>
    </row>
    <row r="14" spans="1:3" x14ac:dyDescent="0.2">
      <c r="A14" s="13">
        <v>37297</v>
      </c>
      <c r="B14" s="14">
        <v>31285</v>
      </c>
      <c r="C14" s="15">
        <v>2.0499999999999998</v>
      </c>
    </row>
    <row r="15" spans="1:3" x14ac:dyDescent="0.2">
      <c r="A15" s="13">
        <v>37298</v>
      </c>
      <c r="B15" s="14">
        <v>13715</v>
      </c>
      <c r="C15" s="15">
        <v>2.0699999999999998</v>
      </c>
    </row>
    <row r="16" spans="1:3" x14ac:dyDescent="0.2">
      <c r="A16" s="1">
        <v>37298</v>
      </c>
      <c r="B16" s="12">
        <v>31285</v>
      </c>
      <c r="C16">
        <v>2.0499999999999998</v>
      </c>
    </row>
    <row r="17" spans="1:3" x14ac:dyDescent="0.2">
      <c r="A17" s="1">
        <v>37299</v>
      </c>
      <c r="B17" s="12">
        <v>45000</v>
      </c>
      <c r="C17">
        <v>2.08</v>
      </c>
    </row>
    <row r="18" spans="1:3" x14ac:dyDescent="0.2">
      <c r="A18" s="1">
        <v>37300</v>
      </c>
      <c r="B18" s="12">
        <v>45000</v>
      </c>
      <c r="C18">
        <v>2.2400000000000002</v>
      </c>
    </row>
    <row r="19" spans="1:3" x14ac:dyDescent="0.2">
      <c r="A19" s="1">
        <v>37301</v>
      </c>
      <c r="B19" s="12">
        <v>45000</v>
      </c>
      <c r="C19">
        <v>2.21</v>
      </c>
    </row>
    <row r="20" spans="1:3" x14ac:dyDescent="0.2">
      <c r="A20" s="1">
        <v>37302</v>
      </c>
      <c r="B20" s="12">
        <v>45000</v>
      </c>
      <c r="C20">
        <v>2.1</v>
      </c>
    </row>
    <row r="21" spans="1:3" x14ac:dyDescent="0.2">
      <c r="A21" s="1">
        <v>37303</v>
      </c>
      <c r="B21" s="12">
        <v>45000</v>
      </c>
      <c r="C21">
        <v>2</v>
      </c>
    </row>
    <row r="22" spans="1:3" x14ac:dyDescent="0.2">
      <c r="A22" s="1">
        <v>37304</v>
      </c>
      <c r="B22" s="12">
        <v>45000</v>
      </c>
      <c r="C22">
        <v>2</v>
      </c>
    </row>
    <row r="23" spans="1:3" x14ac:dyDescent="0.2">
      <c r="A23" s="1">
        <v>37305</v>
      </c>
      <c r="B23" s="12">
        <v>45000</v>
      </c>
      <c r="C23">
        <v>2</v>
      </c>
    </row>
    <row r="24" spans="1:3" x14ac:dyDescent="0.2">
      <c r="A24" s="1">
        <v>37306</v>
      </c>
      <c r="B24" s="12">
        <v>45000</v>
      </c>
      <c r="C24">
        <v>2</v>
      </c>
    </row>
    <row r="25" spans="1:3" x14ac:dyDescent="0.2">
      <c r="A25" s="1">
        <v>37307</v>
      </c>
      <c r="B25" s="12">
        <v>45000</v>
      </c>
      <c r="C25">
        <v>2.08</v>
      </c>
    </row>
    <row r="26" spans="1:3" x14ac:dyDescent="0.2">
      <c r="A26" s="1">
        <v>37308</v>
      </c>
      <c r="B26" s="12">
        <v>45000</v>
      </c>
      <c r="C26">
        <v>2.27</v>
      </c>
    </row>
    <row r="27" spans="1:3" x14ac:dyDescent="0.2">
      <c r="A27" s="1">
        <v>37309</v>
      </c>
      <c r="B27" s="12">
        <v>45000</v>
      </c>
      <c r="C27">
        <v>2.19</v>
      </c>
    </row>
    <row r="28" spans="1:3" x14ac:dyDescent="0.2">
      <c r="A28" s="1">
        <v>37310</v>
      </c>
      <c r="B28" s="12">
        <v>45000</v>
      </c>
      <c r="C28">
        <v>2.16</v>
      </c>
    </row>
    <row r="29" spans="1:3" x14ac:dyDescent="0.2">
      <c r="A29" s="1">
        <v>37311</v>
      </c>
      <c r="B29" s="12">
        <v>45000</v>
      </c>
      <c r="C29">
        <v>2.16</v>
      </c>
    </row>
    <row r="30" spans="1:3" x14ac:dyDescent="0.2">
      <c r="A30" s="1">
        <v>37312</v>
      </c>
      <c r="B30" s="12">
        <v>45000</v>
      </c>
      <c r="C30">
        <v>2.16</v>
      </c>
    </row>
    <row r="31" spans="1:3" x14ac:dyDescent="0.2">
      <c r="A31" s="1">
        <v>37313</v>
      </c>
      <c r="B31" s="12">
        <v>45000</v>
      </c>
      <c r="C31">
        <v>2.3199999999999998</v>
      </c>
    </row>
    <row r="32" spans="1:3" x14ac:dyDescent="0.2">
      <c r="A32" s="1">
        <v>37314</v>
      </c>
      <c r="B32" s="12">
        <v>45000</v>
      </c>
      <c r="C32">
        <v>2.3199999999999998</v>
      </c>
    </row>
    <row r="33" spans="1:3" x14ac:dyDescent="0.2">
      <c r="A33" s="1">
        <v>37315</v>
      </c>
      <c r="B33" s="12">
        <v>45000</v>
      </c>
      <c r="C33">
        <v>2.2999999999999998</v>
      </c>
    </row>
    <row r="34" spans="1:3" x14ac:dyDescent="0.2">
      <c r="A34" s="1"/>
      <c r="B34" s="1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</vt:lpstr>
      <vt:lpstr>feb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jparks</dc:creator>
  <cp:lastModifiedBy>Felienne</cp:lastModifiedBy>
  <dcterms:created xsi:type="dcterms:W3CDTF">2002-03-04T14:42:31Z</dcterms:created>
  <dcterms:modified xsi:type="dcterms:W3CDTF">2014-09-04T07:52:11Z</dcterms:modified>
</cp:coreProperties>
</file>