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6470" yWindow="20400" windowWidth="12120" windowHeight="8580"/>
  </bookViews>
  <sheets>
    <sheet name="Sheet1" sheetId="1" r:id="rId1"/>
    <sheet name="HSC" sheetId="2" r:id="rId2"/>
    <sheet name="Sheet3" sheetId="3" r:id="rId3"/>
  </sheets>
  <externalReferences>
    <externalReference r:id="rId4"/>
  </externalReferences>
  <definedNames>
    <definedName name="Curves">[1]CurveFetch!$E$8:$I$293</definedName>
    <definedName name="LiveCurves">[1]Listen!$B$6:$E$204</definedName>
  </definedNames>
  <calcPr calcId="152511"/>
</workbook>
</file>

<file path=xl/calcChain.xml><?xml version="1.0" encoding="utf-8"?>
<calcChain xmlns="http://schemas.openxmlformats.org/spreadsheetml/2006/main">
  <c r="D2" i="2" l="1"/>
  <c r="A14" i="2" s="1"/>
  <c r="I2" i="2"/>
  <c r="E3" i="2"/>
  <c r="O2" i="2" s="1"/>
  <c r="P5" i="2"/>
  <c r="G6" i="2"/>
  <c r="H6" i="2"/>
  <c r="G7" i="2"/>
  <c r="H7" i="2"/>
  <c r="H8" i="2" s="1"/>
  <c r="H9" i="2" s="1"/>
  <c r="H10" i="2" s="1"/>
  <c r="H11" i="2" s="1"/>
  <c r="H12" i="2" s="1"/>
  <c r="H13" i="2" s="1"/>
  <c r="H14" i="2" s="1"/>
  <c r="H15" i="2" s="1"/>
  <c r="H16" i="2" s="1"/>
  <c r="G8" i="2"/>
  <c r="G9" i="2"/>
  <c r="G10" i="2"/>
  <c r="G11" i="2"/>
  <c r="G12" i="2"/>
  <c r="G13" i="2"/>
  <c r="G14" i="2"/>
  <c r="G15" i="2"/>
  <c r="G16" i="2"/>
  <c r="Q19" i="2"/>
  <c r="H26" i="2"/>
  <c r="D2" i="1"/>
  <c r="A6" i="1" s="1"/>
  <c r="F2" i="1"/>
  <c r="G3" i="1" s="1"/>
  <c r="J2" i="1"/>
  <c r="E3" i="1"/>
  <c r="F3" i="1"/>
  <c r="G6" i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G7" i="1"/>
  <c r="G8" i="1"/>
  <c r="A9" i="1"/>
  <c r="K9" i="1" s="1"/>
  <c r="G9" i="1"/>
  <c r="G10" i="1"/>
  <c r="A11" i="1"/>
  <c r="K11" i="1" s="1"/>
  <c r="G11" i="1"/>
  <c r="A12" i="1"/>
  <c r="M12" i="1" s="1"/>
  <c r="G12" i="1"/>
  <c r="G13" i="1"/>
  <c r="G14" i="1"/>
  <c r="G15" i="1"/>
  <c r="G16" i="1"/>
  <c r="A17" i="1"/>
  <c r="K17" i="1" s="1"/>
  <c r="G17" i="1"/>
  <c r="A18" i="1"/>
  <c r="K18" i="1" s="1"/>
  <c r="G18" i="1"/>
  <c r="A19" i="1"/>
  <c r="M19" i="1" s="1"/>
  <c r="G19" i="1"/>
  <c r="G20" i="1"/>
  <c r="G21" i="1"/>
  <c r="R23" i="1"/>
  <c r="G25" i="1"/>
  <c r="G26" i="1"/>
  <c r="G27" i="1"/>
  <c r="P27" i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R27" i="1"/>
  <c r="G28" i="1"/>
  <c r="R28" i="1"/>
  <c r="G29" i="1"/>
  <c r="R29" i="1"/>
  <c r="G30" i="1"/>
  <c r="I30" i="1"/>
  <c r="R30" i="1"/>
  <c r="G31" i="1"/>
  <c r="R31" i="1"/>
  <c r="G32" i="1"/>
  <c r="R32" i="1"/>
  <c r="G33" i="1"/>
  <c r="R33" i="1"/>
  <c r="G34" i="1"/>
  <c r="R34" i="1"/>
  <c r="G35" i="1"/>
  <c r="R35" i="1"/>
  <c r="G36" i="1"/>
  <c r="R36" i="1"/>
  <c r="G37" i="1"/>
  <c r="R37" i="1"/>
  <c r="G38" i="1"/>
  <c r="R38" i="1"/>
  <c r="G39" i="1"/>
  <c r="H39" i="1"/>
  <c r="R39" i="1"/>
  <c r="G40" i="1"/>
  <c r="G41" i="1" s="1"/>
  <c r="H40" i="1"/>
  <c r="R40" i="1"/>
  <c r="R41" i="1"/>
  <c r="G42" i="1"/>
  <c r="R42" i="1"/>
  <c r="H12" i="3"/>
  <c r="H13" i="3"/>
  <c r="L13" i="3"/>
  <c r="F14" i="3"/>
  <c r="H14" i="3"/>
  <c r="G14" i="3" s="1"/>
  <c r="L14" i="3"/>
  <c r="L15" i="3"/>
  <c r="H17" i="3"/>
  <c r="H26" i="3" s="1"/>
  <c r="G26" i="3" s="1"/>
  <c r="H18" i="3"/>
  <c r="H19" i="3"/>
  <c r="H20" i="3"/>
  <c r="H21" i="3"/>
  <c r="H22" i="3"/>
  <c r="H23" i="3"/>
  <c r="H24" i="3"/>
  <c r="H25" i="3"/>
  <c r="F26" i="3"/>
  <c r="I9" i="1" l="1"/>
  <c r="M6" i="1"/>
  <c r="L6" i="1"/>
  <c r="K6" i="1"/>
  <c r="I17" i="1"/>
  <c r="I11" i="1"/>
  <c r="N11" i="1"/>
  <c r="I18" i="1"/>
  <c r="L14" i="2"/>
  <c r="J14" i="2"/>
  <c r="K14" i="2"/>
  <c r="L19" i="1"/>
  <c r="M18" i="1"/>
  <c r="A16" i="1"/>
  <c r="L12" i="1"/>
  <c r="M11" i="1"/>
  <c r="A21" i="1"/>
  <c r="K19" i="1"/>
  <c r="L18" i="1"/>
  <c r="N18" i="1" s="1"/>
  <c r="M17" i="1"/>
  <c r="N17" i="1" s="1"/>
  <c r="A15" i="1"/>
  <c r="K12" i="1"/>
  <c r="L11" i="1"/>
  <c r="A8" i="1"/>
  <c r="A10" i="2"/>
  <c r="A6" i="2"/>
  <c r="F3" i="2"/>
  <c r="A8" i="2"/>
  <c r="A10" i="1"/>
  <c r="A11" i="2"/>
  <c r="A7" i="2"/>
  <c r="A5" i="2"/>
  <c r="A20" i="1"/>
  <c r="L17" i="1"/>
  <c r="M9" i="1"/>
  <c r="A7" i="1"/>
  <c r="A16" i="2"/>
  <c r="A14" i="1"/>
  <c r="L9" i="1"/>
  <c r="N9" i="1" s="1"/>
  <c r="A5" i="1"/>
  <c r="A15" i="2"/>
  <c r="A9" i="2"/>
  <c r="A13" i="2"/>
  <c r="A12" i="2"/>
  <c r="A13" i="1"/>
  <c r="O18" i="1" l="1"/>
  <c r="K14" i="1"/>
  <c r="L14" i="1"/>
  <c r="M14" i="1"/>
  <c r="K10" i="1"/>
  <c r="L10" i="1"/>
  <c r="M10" i="1"/>
  <c r="K16" i="1"/>
  <c r="L16" i="1"/>
  <c r="M16" i="1"/>
  <c r="M13" i="1"/>
  <c r="L13" i="1"/>
  <c r="K13" i="1"/>
  <c r="K16" i="2"/>
  <c r="L16" i="2"/>
  <c r="J16" i="2"/>
  <c r="M16" i="2" s="1"/>
  <c r="L15" i="1"/>
  <c r="M15" i="1"/>
  <c r="K15" i="1"/>
  <c r="J12" i="2"/>
  <c r="K12" i="2"/>
  <c r="L12" i="2"/>
  <c r="M7" i="1"/>
  <c r="K7" i="1"/>
  <c r="L7" i="1"/>
  <c r="J8" i="2"/>
  <c r="K8" i="2"/>
  <c r="L8" i="2"/>
  <c r="J13" i="2"/>
  <c r="M13" i="2" s="1"/>
  <c r="K13" i="2"/>
  <c r="L13" i="2"/>
  <c r="L6" i="2"/>
  <c r="J6" i="2"/>
  <c r="M6" i="2" s="1"/>
  <c r="K6" i="2"/>
  <c r="N19" i="1"/>
  <c r="O19" i="1" s="1"/>
  <c r="I19" i="1"/>
  <c r="N6" i="1"/>
  <c r="I6" i="1"/>
  <c r="N12" i="1"/>
  <c r="O12" i="1" s="1"/>
  <c r="I12" i="1"/>
  <c r="L9" i="2"/>
  <c r="K9" i="2"/>
  <c r="J9" i="2"/>
  <c r="M14" i="2"/>
  <c r="K15" i="2"/>
  <c r="L15" i="2"/>
  <c r="J15" i="2"/>
  <c r="M20" i="1"/>
  <c r="K20" i="1"/>
  <c r="L20" i="1"/>
  <c r="L10" i="2"/>
  <c r="K10" i="2"/>
  <c r="J10" i="2"/>
  <c r="M10" i="2" s="1"/>
  <c r="L21" i="1"/>
  <c r="K21" i="1"/>
  <c r="M21" i="1"/>
  <c r="L8" i="1"/>
  <c r="K8" i="1"/>
  <c r="M8" i="1"/>
  <c r="M5" i="1"/>
  <c r="K5" i="1"/>
  <c r="L5" i="1"/>
  <c r="L5" i="2"/>
  <c r="J5" i="2"/>
  <c r="K5" i="2"/>
  <c r="J7" i="2"/>
  <c r="K7" i="2"/>
  <c r="L7" i="2"/>
  <c r="J11" i="2"/>
  <c r="M11" i="2" s="1"/>
  <c r="K11" i="2"/>
  <c r="L11" i="2"/>
  <c r="H3" i="1" l="1"/>
  <c r="H2" i="1"/>
  <c r="N13" i="1"/>
  <c r="O13" i="1" s="1"/>
  <c r="I13" i="1"/>
  <c r="M9" i="2"/>
  <c r="N15" i="1"/>
  <c r="I15" i="1"/>
  <c r="M7" i="2"/>
  <c r="I8" i="1"/>
  <c r="N8" i="1"/>
  <c r="M8" i="2"/>
  <c r="N5" i="1"/>
  <c r="I5" i="1"/>
  <c r="I16" i="1"/>
  <c r="N16" i="1"/>
  <c r="I10" i="1"/>
  <c r="N10" i="1"/>
  <c r="M12" i="2"/>
  <c r="N14" i="1"/>
  <c r="I14" i="1"/>
  <c r="M15" i="2"/>
  <c r="I20" i="1"/>
  <c r="N20" i="1"/>
  <c r="O20" i="1" s="1"/>
  <c r="M5" i="2"/>
  <c r="N3" i="2" s="1"/>
  <c r="N7" i="1"/>
  <c r="O7" i="1" s="1"/>
  <c r="I7" i="1"/>
  <c r="N21" i="1"/>
  <c r="I21" i="1"/>
  <c r="N6" i="2" l="1"/>
  <c r="O6" i="2" s="1"/>
  <c r="N9" i="2"/>
  <c r="O3" i="1"/>
  <c r="N2" i="1"/>
  <c r="P5" i="1"/>
  <c r="N8" i="2"/>
  <c r="O21" i="1"/>
  <c r="N15" i="2"/>
  <c r="O16" i="1"/>
  <c r="O17" i="1"/>
  <c r="N7" i="2"/>
  <c r="O14" i="1"/>
  <c r="N16" i="2"/>
  <c r="O15" i="1"/>
  <c r="N14" i="2"/>
  <c r="O8" i="1"/>
  <c r="O9" i="1"/>
  <c r="N11" i="2"/>
  <c r="N10" i="2"/>
  <c r="N13" i="2"/>
  <c r="N12" i="2"/>
  <c r="O10" i="1"/>
  <c r="O11" i="1"/>
  <c r="O6" i="1"/>
  <c r="P6" i="1" s="1"/>
  <c r="P2" i="1" l="1"/>
  <c r="Q2" i="1"/>
  <c r="P14" i="1"/>
  <c r="P19" i="1"/>
  <c r="O7" i="2"/>
  <c r="P6" i="2"/>
  <c r="P7" i="2" l="1"/>
  <c r="O8" i="2"/>
  <c r="Q19" i="1"/>
  <c r="P8" i="2" l="1"/>
  <c r="P2" i="2"/>
  <c r="O9" i="2"/>
  <c r="P9" i="2" l="1"/>
  <c r="O10" i="2"/>
  <c r="O11" i="2" l="1"/>
  <c r="O12" i="2" s="1"/>
  <c r="O13" i="2" s="1"/>
  <c r="O14" i="2" s="1"/>
  <c r="O15" i="2" s="1"/>
  <c r="O16" i="2" s="1"/>
  <c r="P10" i="2"/>
</calcChain>
</file>

<file path=xl/sharedStrings.xml><?xml version="1.0" encoding="utf-8"?>
<sst xmlns="http://schemas.openxmlformats.org/spreadsheetml/2006/main" count="39" uniqueCount="14">
  <si>
    <t>Live Prices</t>
  </si>
  <si>
    <t>Price</t>
  </si>
  <si>
    <t>Basis</t>
  </si>
  <si>
    <t>Index</t>
  </si>
  <si>
    <t>PV Price</t>
  </si>
  <si>
    <t>PV Basis</t>
  </si>
  <si>
    <t>PV Index</t>
  </si>
  <si>
    <t>PV FXF</t>
  </si>
  <si>
    <t>Settle Prices</t>
  </si>
  <si>
    <t>dec</t>
  </si>
  <si>
    <t>sep</t>
  </si>
  <si>
    <t>X-H</t>
  </si>
  <si>
    <t>M-V</t>
  </si>
  <si>
    <t>CALO2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</si>
</sst>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%"/>
    <numFmt numFmtId="165" formatCode="0.000"/>
    <numFmt numFmtId="166" formatCode="0.0000"/>
    <numFmt numFmtId="170" formatCode="0.00;[Red]0.00"/>
    <numFmt numFmtId="172" formatCode="0.00_);[Red]\(0.00\)"/>
    <numFmt numFmtId="173" formatCode="0.000_);[Red]\(0.000\)"/>
  </numFmts>
  <fonts count="4" x14ac:knownFonts="1">
    <font>
      <sz val="10"/>
      <name val="Arial"/>
    </font>
    <font>
      <sz val="10"/>
      <name val="Arial"/>
    </font>
    <font>
      <sz val="10"/>
      <name val="Times New Roman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1"/>
    <xf numFmtId="14" fontId="2" fillId="2" borderId="1" xfId="1" applyNumberFormat="1" applyFill="1" applyBorder="1"/>
    <xf numFmtId="14" fontId="2" fillId="0" borderId="0" xfId="1" applyNumberFormat="1"/>
    <xf numFmtId="0" fontId="3" fillId="0" borderId="2" xfId="1" applyFont="1" applyBorder="1" applyAlignment="1">
      <alignment horizontal="centerContinuous"/>
    </xf>
    <xf numFmtId="0" fontId="3" fillId="0" borderId="3" xfId="1" applyFont="1" applyBorder="1" applyAlignment="1">
      <alignment horizontal="centerContinuous"/>
    </xf>
    <xf numFmtId="0" fontId="3" fillId="0" borderId="4" xfId="1" applyFont="1" applyBorder="1" applyAlignment="1">
      <alignment horizontal="centerContinuous"/>
    </xf>
    <xf numFmtId="0" fontId="2" fillId="0" borderId="0" xfId="1" applyFont="1"/>
    <xf numFmtId="0" fontId="3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6" xfId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164" fontId="2" fillId="0" borderId="0" xfId="2" applyNumberFormat="1" applyFont="1"/>
    <xf numFmtId="10" fontId="2" fillId="0" borderId="0" xfId="2" applyNumberFormat="1" applyFont="1"/>
    <xf numFmtId="165" fontId="2" fillId="0" borderId="2" xfId="1" applyNumberFormat="1" applyBorder="1"/>
    <xf numFmtId="165" fontId="2" fillId="0" borderId="8" xfId="1" applyNumberFormat="1" applyBorder="1"/>
    <xf numFmtId="165" fontId="2" fillId="0" borderId="0" xfId="1" applyNumberFormat="1" applyBorder="1"/>
    <xf numFmtId="165" fontId="2" fillId="0" borderId="3" xfId="1" applyNumberFormat="1" applyBorder="1"/>
    <xf numFmtId="165" fontId="2" fillId="0" borderId="4" xfId="1" applyNumberFormat="1" applyBorder="1"/>
    <xf numFmtId="17" fontId="2" fillId="0" borderId="0" xfId="1" applyNumberFormat="1"/>
    <xf numFmtId="165" fontId="2" fillId="0" borderId="9" xfId="1" applyNumberFormat="1" applyBorder="1"/>
    <xf numFmtId="165" fontId="2" fillId="0" borderId="10" xfId="1" applyNumberFormat="1" applyBorder="1"/>
    <xf numFmtId="165" fontId="2" fillId="0" borderId="11" xfId="1" applyNumberFormat="1" applyBorder="1"/>
    <xf numFmtId="165" fontId="2" fillId="0" borderId="5" xfId="1" applyNumberFormat="1" applyBorder="1"/>
    <xf numFmtId="165" fontId="2" fillId="0" borderId="12" xfId="1" applyNumberFormat="1" applyBorder="1"/>
    <xf numFmtId="165" fontId="2" fillId="0" borderId="6" xfId="1" applyNumberFormat="1" applyBorder="1"/>
    <xf numFmtId="165" fontId="2" fillId="0" borderId="7" xfId="1" applyNumberFormat="1" applyBorder="1"/>
    <xf numFmtId="0" fontId="2" fillId="0" borderId="0" xfId="1" applyAlignment="1">
      <alignment horizontal="center"/>
    </xf>
    <xf numFmtId="166" fontId="2" fillId="0" borderId="4" xfId="1" applyNumberFormat="1" applyBorder="1"/>
    <xf numFmtId="166" fontId="2" fillId="0" borderId="11" xfId="1" applyNumberFormat="1" applyBorder="1"/>
    <xf numFmtId="166" fontId="2" fillId="0" borderId="7" xfId="1" applyNumberFormat="1" applyBorder="1"/>
    <xf numFmtId="165" fontId="3" fillId="0" borderId="0" xfId="1" applyNumberFormat="1" applyFont="1" applyBorder="1"/>
    <xf numFmtId="165" fontId="2" fillId="0" borderId="0" xfId="1" applyNumberFormat="1"/>
    <xf numFmtId="165" fontId="2" fillId="0" borderId="9" xfId="1" applyNumberFormat="1" applyFont="1" applyBorder="1"/>
    <xf numFmtId="166" fontId="2" fillId="0" borderId="0" xfId="1" applyNumberFormat="1"/>
    <xf numFmtId="2" fontId="2" fillId="0" borderId="0" xfId="1" applyNumberFormat="1"/>
    <xf numFmtId="166" fontId="2" fillId="0" borderId="0" xfId="1" applyNumberFormat="1" applyBorder="1"/>
    <xf numFmtId="172" fontId="2" fillId="0" borderId="0" xfId="1" applyNumberFormat="1"/>
    <xf numFmtId="170" fontId="2" fillId="0" borderId="0" xfId="1" applyNumberFormat="1"/>
    <xf numFmtId="2" fontId="3" fillId="0" borderId="11" xfId="1" applyNumberFormat="1" applyFont="1" applyBorder="1"/>
    <xf numFmtId="2" fontId="2" fillId="0" borderId="2" xfId="1" applyNumberFormat="1" applyBorder="1"/>
    <xf numFmtId="2" fontId="2" fillId="0" borderId="9" xfId="1" applyNumberFormat="1" applyBorder="1"/>
    <xf numFmtId="2" fontId="3" fillId="0" borderId="9" xfId="1" applyNumberFormat="1" applyFont="1" applyBorder="1"/>
    <xf numFmtId="2" fontId="2" fillId="0" borderId="5" xfId="1" applyNumberFormat="1" applyBorder="1"/>
    <xf numFmtId="173" fontId="2" fillId="0" borderId="0" xfId="1" applyNumberFormat="1"/>
    <xf numFmtId="165" fontId="2" fillId="0" borderId="0" xfId="1" applyNumberFormat="1" applyAlignment="1">
      <alignment horizontal="center"/>
    </xf>
    <xf numFmtId="166" fontId="2" fillId="0" borderId="0" xfId="1" applyNumberFormat="1" applyFont="1"/>
    <xf numFmtId="165" fontId="2" fillId="0" borderId="2" xfId="1" applyNumberFormat="1" applyFont="1" applyBorder="1"/>
    <xf numFmtId="14" fontId="0" fillId="0" borderId="0" xfId="0" applyNumberFormat="1"/>
    <xf numFmtId="10" fontId="0" fillId="0" borderId="0" xfId="2" applyNumberFormat="1" applyFont="1"/>
  </cellXfs>
  <cellStyles count="3">
    <cellStyle name="Normal" xfId="0" builtinId="0"/>
    <cellStyle name="Normal_pmim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_Dropbox\money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blish"/>
      <sheetName val="Averaging"/>
      <sheetName val="DBReport"/>
      <sheetName val="CurveFetch"/>
      <sheetName val="Listen"/>
      <sheetName val="Prices"/>
      <sheetName val="Live"/>
      <sheetName val="Settle"/>
    </sheetNames>
    <sheetDataSet>
      <sheetData sheetId="0"/>
      <sheetData sheetId="1"/>
      <sheetData sheetId="2"/>
      <sheetData sheetId="3">
        <row r="8">
          <cell r="E8">
            <v>36739</v>
          </cell>
          <cell r="F8">
            <v>3.7149999999999999</v>
          </cell>
          <cell r="G8">
            <v>5.2499999999999998E-2</v>
          </cell>
          <cell r="H8">
            <v>6.7741348072034996E-2</v>
          </cell>
          <cell r="I8">
            <v>2.5000000000000001E-3</v>
          </cell>
        </row>
        <row r="9">
          <cell r="E9">
            <v>36770</v>
          </cell>
          <cell r="F9">
            <v>3.7250000000000001</v>
          </cell>
          <cell r="G9">
            <v>5.5E-2</v>
          </cell>
          <cell r="H9">
            <v>6.8048812714453996E-2</v>
          </cell>
          <cell r="I9">
            <v>5.0000000000000001E-3</v>
          </cell>
        </row>
        <row r="10">
          <cell r="E10">
            <v>36800</v>
          </cell>
          <cell r="F10">
            <v>3.7320000000000002</v>
          </cell>
          <cell r="G10">
            <v>7.2499999999999995E-2</v>
          </cell>
          <cell r="H10">
            <v>6.8307378972656999E-2</v>
          </cell>
          <cell r="I10">
            <v>7.4999999999999997E-3</v>
          </cell>
        </row>
        <row r="11">
          <cell r="E11">
            <v>36831</v>
          </cell>
          <cell r="F11">
            <v>3.81</v>
          </cell>
          <cell r="G11">
            <v>0.105</v>
          </cell>
          <cell r="H11">
            <v>6.8694480919292006E-2</v>
          </cell>
          <cell r="I11">
            <v>5.0000000000000001E-3</v>
          </cell>
        </row>
        <row r="12">
          <cell r="E12">
            <v>36861</v>
          </cell>
          <cell r="F12">
            <v>3.8919999999999999</v>
          </cell>
          <cell r="G12">
            <v>0.11</v>
          </cell>
          <cell r="H12">
            <v>6.8881816359693995E-2</v>
          </cell>
          <cell r="I12">
            <v>5.0000000000000001E-3</v>
          </cell>
        </row>
        <row r="13">
          <cell r="E13">
            <v>36892</v>
          </cell>
          <cell r="F13">
            <v>3.89</v>
          </cell>
          <cell r="G13">
            <v>0.1125</v>
          </cell>
          <cell r="H13">
            <v>6.9111166945365995E-2</v>
          </cell>
          <cell r="I13">
            <v>0.01</v>
          </cell>
        </row>
        <row r="14">
          <cell r="E14">
            <v>36923</v>
          </cell>
          <cell r="F14">
            <v>3.7349999999999999</v>
          </cell>
          <cell r="G14">
            <v>0.1225</v>
          </cell>
          <cell r="H14">
            <v>6.9397154366050998E-2</v>
          </cell>
          <cell r="I14">
            <v>1.2500000000000001E-2</v>
          </cell>
        </row>
        <row r="15">
          <cell r="E15">
            <v>36951</v>
          </cell>
          <cell r="F15">
            <v>3.585</v>
          </cell>
          <cell r="G15">
            <v>0.13</v>
          </cell>
          <cell r="H15">
            <v>6.9655465607986994E-2</v>
          </cell>
          <cell r="I15">
            <v>1.7500000000000002E-2</v>
          </cell>
        </row>
        <row r="16">
          <cell r="E16">
            <v>36982</v>
          </cell>
          <cell r="F16">
            <v>3.44</v>
          </cell>
          <cell r="G16">
            <v>6.5000000000000002E-2</v>
          </cell>
          <cell r="H16">
            <v>6.9880071022266996E-2</v>
          </cell>
          <cell r="I16">
            <v>0</v>
          </cell>
        </row>
        <row r="17">
          <cell r="E17">
            <v>37012</v>
          </cell>
          <cell r="F17">
            <v>3.4089999999999998</v>
          </cell>
          <cell r="G17">
            <v>5.7500000000000002E-2</v>
          </cell>
          <cell r="H17">
            <v>6.9993204989047E-2</v>
          </cell>
          <cell r="I17">
            <v>0</v>
          </cell>
        </row>
        <row r="18">
          <cell r="E18">
            <v>37043</v>
          </cell>
          <cell r="F18">
            <v>3.399</v>
          </cell>
          <cell r="G18">
            <v>5.7500000000000002E-2</v>
          </cell>
          <cell r="H18">
            <v>7.0110110092497999E-2</v>
          </cell>
          <cell r="I18">
            <v>0</v>
          </cell>
        </row>
        <row r="19">
          <cell r="E19">
            <v>37073</v>
          </cell>
          <cell r="F19">
            <v>3.3889999999999998</v>
          </cell>
          <cell r="G19">
            <v>5.5E-2</v>
          </cell>
          <cell r="H19">
            <v>7.0214788903499997E-2</v>
          </cell>
          <cell r="I19">
            <v>2.5000000000000001E-3</v>
          </cell>
        </row>
        <row r="20">
          <cell r="E20">
            <v>37104</v>
          </cell>
          <cell r="F20">
            <v>3.3889999999999998</v>
          </cell>
          <cell r="G20">
            <v>5.7500000000000002E-2</v>
          </cell>
          <cell r="H20">
            <v>7.0307065970443006E-2</v>
          </cell>
          <cell r="I20">
            <v>5.0000000000000001E-3</v>
          </cell>
        </row>
        <row r="21">
          <cell r="E21">
            <v>37135</v>
          </cell>
          <cell r="F21">
            <v>3.379</v>
          </cell>
          <cell r="G21">
            <v>6.25E-2</v>
          </cell>
          <cell r="H21">
            <v>7.0399343040200998E-2</v>
          </cell>
          <cell r="I21">
            <v>5.0000000000000001E-3</v>
          </cell>
        </row>
        <row r="22">
          <cell r="E22">
            <v>37165</v>
          </cell>
          <cell r="F22">
            <v>3.4039999999999999</v>
          </cell>
          <cell r="G22">
            <v>8.2500000000000004E-2</v>
          </cell>
          <cell r="H22">
            <v>7.0478404083171006E-2</v>
          </cell>
          <cell r="I22">
            <v>5.0000000000000001E-3</v>
          </cell>
        </row>
        <row r="23">
          <cell r="E23">
            <v>37196</v>
          </cell>
          <cell r="F23">
            <v>3.52</v>
          </cell>
          <cell r="G23">
            <v>0.09</v>
          </cell>
          <cell r="H23">
            <v>7.0543334070211003E-2</v>
          </cell>
          <cell r="I23">
            <v>5.0000000000000001E-3</v>
          </cell>
        </row>
        <row r="24">
          <cell r="E24">
            <v>37226</v>
          </cell>
          <cell r="F24">
            <v>3.63</v>
          </cell>
          <cell r="G24">
            <v>0.13</v>
          </cell>
          <cell r="H24">
            <v>7.0606169542865999E-2</v>
          </cell>
          <cell r="I24">
            <v>5.0000000000000001E-3</v>
          </cell>
        </row>
        <row r="25">
          <cell r="E25">
            <v>37257</v>
          </cell>
          <cell r="F25">
            <v>3.65</v>
          </cell>
          <cell r="G25">
            <v>0.14249999999999999</v>
          </cell>
          <cell r="H25">
            <v>7.0674686513092E-2</v>
          </cell>
          <cell r="I25">
            <v>0.01</v>
          </cell>
        </row>
        <row r="26">
          <cell r="E26">
            <v>37288</v>
          </cell>
          <cell r="F26">
            <v>3.5150000000000001</v>
          </cell>
          <cell r="G26">
            <v>0.12</v>
          </cell>
          <cell r="H26">
            <v>7.0748170073292996E-2</v>
          </cell>
          <cell r="I26">
            <v>1.2500000000000001E-2</v>
          </cell>
        </row>
        <row r="27">
          <cell r="E27">
            <v>37316</v>
          </cell>
          <cell r="F27">
            <v>3.38</v>
          </cell>
          <cell r="G27">
            <v>0.11749999999999999</v>
          </cell>
          <cell r="H27">
            <v>7.0814542322751001E-2</v>
          </cell>
          <cell r="I27">
            <v>1.7500000000000002E-2</v>
          </cell>
        </row>
        <row r="28">
          <cell r="E28">
            <v>37347</v>
          </cell>
          <cell r="F28">
            <v>3.24</v>
          </cell>
          <cell r="G28">
            <v>7.4999999999999997E-2</v>
          </cell>
          <cell r="H28">
            <v>7.0867490101350003E-2</v>
          </cell>
          <cell r="I28">
            <v>0</v>
          </cell>
        </row>
        <row r="29">
          <cell r="E29">
            <v>37377</v>
          </cell>
          <cell r="F29">
            <v>3.2050000000000001</v>
          </cell>
          <cell r="G29">
            <v>6.5000000000000002E-2</v>
          </cell>
          <cell r="H29">
            <v>7.0888552750499004E-2</v>
          </cell>
          <cell r="I29">
            <v>0</v>
          </cell>
        </row>
        <row r="30">
          <cell r="E30">
            <v>37408</v>
          </cell>
          <cell r="F30">
            <v>3.1949999999999998</v>
          </cell>
          <cell r="G30">
            <v>0.06</v>
          </cell>
          <cell r="H30">
            <v>7.0910317488107999E-2</v>
          </cell>
          <cell r="I30">
            <v>0</v>
          </cell>
        </row>
        <row r="31">
          <cell r="E31">
            <v>37438</v>
          </cell>
          <cell r="F31">
            <v>3.1949999999999998</v>
          </cell>
          <cell r="G31">
            <v>0.05</v>
          </cell>
          <cell r="H31">
            <v>7.0929647620379996E-2</v>
          </cell>
          <cell r="I31">
            <v>2.5000000000000001E-3</v>
          </cell>
        </row>
        <row r="32">
          <cell r="E32">
            <v>37469</v>
          </cell>
          <cell r="F32">
            <v>3.1949999999999998</v>
          </cell>
          <cell r="G32">
            <v>4.7500000000000001E-2</v>
          </cell>
          <cell r="H32">
            <v>7.0946770197310993E-2</v>
          </cell>
          <cell r="I32">
            <v>5.0000000000000001E-3</v>
          </cell>
        </row>
        <row r="33">
          <cell r="E33">
            <v>37500</v>
          </cell>
          <cell r="F33">
            <v>3.1850000000000001</v>
          </cell>
          <cell r="G33">
            <v>4.4999999999999998E-2</v>
          </cell>
          <cell r="H33">
            <v>7.0963892774337997E-2</v>
          </cell>
          <cell r="I33">
            <v>5.0000000000000001E-3</v>
          </cell>
        </row>
        <row r="34">
          <cell r="E34">
            <v>37530</v>
          </cell>
          <cell r="F34">
            <v>3.2050000000000001</v>
          </cell>
          <cell r="G34">
            <v>0.06</v>
          </cell>
          <cell r="H34">
            <v>7.0978377180669003E-2</v>
          </cell>
          <cell r="I34">
            <v>5.0000000000000001E-3</v>
          </cell>
        </row>
        <row r="35">
          <cell r="E35">
            <v>37561</v>
          </cell>
          <cell r="F35">
            <v>3.3140000000000001</v>
          </cell>
          <cell r="G35">
            <v>0.1075</v>
          </cell>
          <cell r="H35">
            <v>7.0990350597543994E-2</v>
          </cell>
          <cell r="I35">
            <v>5.0000000000000001E-3</v>
          </cell>
        </row>
        <row r="36">
          <cell r="E36">
            <v>37591</v>
          </cell>
          <cell r="F36">
            <v>3.419</v>
          </cell>
          <cell r="G36">
            <v>0.14749999999999999</v>
          </cell>
          <cell r="H36">
            <v>7.1001937775210994E-2</v>
          </cell>
          <cell r="I36">
            <v>5.0000000000000001E-3</v>
          </cell>
        </row>
        <row r="37">
          <cell r="E37">
            <v>37622</v>
          </cell>
          <cell r="F37">
            <v>3.44</v>
          </cell>
          <cell r="G37">
            <v>0.16</v>
          </cell>
          <cell r="H37">
            <v>7.1018838879749996E-2</v>
          </cell>
          <cell r="I37">
            <v>0.01</v>
          </cell>
        </row>
        <row r="38">
          <cell r="E38">
            <v>37653</v>
          </cell>
          <cell r="F38">
            <v>3.31</v>
          </cell>
          <cell r="G38">
            <v>0.13750000000000001</v>
          </cell>
          <cell r="H38">
            <v>7.1041723605047999E-2</v>
          </cell>
          <cell r="I38">
            <v>1.2500000000000001E-2</v>
          </cell>
        </row>
        <row r="39">
          <cell r="E39">
            <v>37681</v>
          </cell>
          <cell r="F39">
            <v>3.17</v>
          </cell>
          <cell r="G39">
            <v>0.13500000000000001</v>
          </cell>
          <cell r="H39">
            <v>7.1062393679658997E-2</v>
          </cell>
          <cell r="I39">
            <v>1.7500000000000002E-2</v>
          </cell>
        </row>
        <row r="40">
          <cell r="E40">
            <v>37712</v>
          </cell>
          <cell r="F40">
            <v>3.03</v>
          </cell>
          <cell r="G40">
            <v>7.0000000000000007E-2</v>
          </cell>
          <cell r="H40">
            <v>7.1076451505119001E-2</v>
          </cell>
          <cell r="I40">
            <v>0</v>
          </cell>
        </row>
        <row r="41">
          <cell r="E41">
            <v>37742</v>
          </cell>
          <cell r="F41">
            <v>3.0150000000000001</v>
          </cell>
          <cell r="G41">
            <v>0.06</v>
          </cell>
          <cell r="H41">
            <v>7.1078281380431999E-2</v>
          </cell>
          <cell r="I41">
            <v>0</v>
          </cell>
        </row>
        <row r="42">
          <cell r="E42">
            <v>37773</v>
          </cell>
          <cell r="F42">
            <v>3.0449999999999999</v>
          </cell>
          <cell r="G42">
            <v>5.5E-2</v>
          </cell>
          <cell r="H42">
            <v>7.1080172251589996E-2</v>
          </cell>
          <cell r="I42">
            <v>0</v>
          </cell>
        </row>
        <row r="43">
          <cell r="E43">
            <v>37803</v>
          </cell>
          <cell r="F43">
            <v>3.0449999999999999</v>
          </cell>
          <cell r="G43">
            <v>4.4999999999999998E-2</v>
          </cell>
          <cell r="H43">
            <v>7.1082674655184003E-2</v>
          </cell>
          <cell r="I43">
            <v>2.5000000000000001E-3</v>
          </cell>
        </row>
        <row r="44">
          <cell r="E44">
            <v>37834</v>
          </cell>
          <cell r="F44">
            <v>3.105</v>
          </cell>
          <cell r="G44">
            <v>4.2500000000000003E-2</v>
          </cell>
          <cell r="H44">
            <v>7.1086227545837002E-2</v>
          </cell>
          <cell r="I44">
            <v>5.0000000000000001E-3</v>
          </cell>
        </row>
        <row r="45">
          <cell r="E45">
            <v>37865</v>
          </cell>
          <cell r="F45">
            <v>3.0950000000000002</v>
          </cell>
          <cell r="G45">
            <v>0.04</v>
          </cell>
          <cell r="H45">
            <v>7.1089780436494998E-2</v>
          </cell>
          <cell r="I45">
            <v>5.0000000000000001E-3</v>
          </cell>
        </row>
        <row r="46">
          <cell r="E46">
            <v>37895</v>
          </cell>
          <cell r="F46">
            <v>3.1150000000000002</v>
          </cell>
          <cell r="G46">
            <v>5.5E-2</v>
          </cell>
          <cell r="H46">
            <v>7.1093404512285005E-2</v>
          </cell>
          <cell r="I46">
            <v>5.0000000000000001E-3</v>
          </cell>
        </row>
        <row r="47">
          <cell r="E47">
            <v>37926</v>
          </cell>
          <cell r="F47">
            <v>3.2240000000000002</v>
          </cell>
          <cell r="G47">
            <v>0.105</v>
          </cell>
          <cell r="H47">
            <v>7.1097382802967998E-2</v>
          </cell>
          <cell r="I47">
            <v>5.0000000000000001E-3</v>
          </cell>
        </row>
        <row r="48">
          <cell r="E48">
            <v>37956</v>
          </cell>
          <cell r="F48">
            <v>3.3290000000000002</v>
          </cell>
          <cell r="G48">
            <v>0.14499999999999999</v>
          </cell>
          <cell r="H48">
            <v>7.1101232761699995E-2</v>
          </cell>
          <cell r="I48">
            <v>5.0000000000000001E-3</v>
          </cell>
        </row>
        <row r="49">
          <cell r="E49">
            <v>37987</v>
          </cell>
          <cell r="F49">
            <v>3.407</v>
          </cell>
          <cell r="G49">
            <v>0.18</v>
          </cell>
          <cell r="H49">
            <v>7.1110992920143001E-2</v>
          </cell>
          <cell r="I49">
            <v>0.01</v>
          </cell>
        </row>
        <row r="50">
          <cell r="E50">
            <v>38018</v>
          </cell>
          <cell r="F50">
            <v>3.2810000000000001</v>
          </cell>
          <cell r="G50">
            <v>0.155</v>
          </cell>
          <cell r="H50">
            <v>7.1126920404248006E-2</v>
          </cell>
          <cell r="I50">
            <v>1.2500000000000001E-2</v>
          </cell>
        </row>
        <row r="51">
          <cell r="E51">
            <v>38047</v>
          </cell>
          <cell r="F51">
            <v>3.1440000000000001</v>
          </cell>
          <cell r="G51">
            <v>0.1525</v>
          </cell>
          <cell r="H51">
            <v>7.114182030881E-2</v>
          </cell>
          <cell r="I51">
            <v>1.7500000000000002E-2</v>
          </cell>
        </row>
        <row r="52">
          <cell r="E52">
            <v>38078</v>
          </cell>
          <cell r="F52">
            <v>3.0070000000000001</v>
          </cell>
          <cell r="G52">
            <v>7.2499999999999995E-2</v>
          </cell>
          <cell r="H52">
            <v>7.1151464422330002E-2</v>
          </cell>
          <cell r="I52">
            <v>0</v>
          </cell>
        </row>
        <row r="53">
          <cell r="E53">
            <v>38108</v>
          </cell>
          <cell r="F53">
            <v>2.9929999999999999</v>
          </cell>
          <cell r="G53">
            <v>6.25E-2</v>
          </cell>
          <cell r="H53">
            <v>7.1154311375311002E-2</v>
          </cell>
          <cell r="I53">
            <v>0</v>
          </cell>
        </row>
        <row r="54">
          <cell r="E54">
            <v>38139</v>
          </cell>
          <cell r="F54">
            <v>3.024</v>
          </cell>
          <cell r="G54">
            <v>5.7500000000000002E-2</v>
          </cell>
          <cell r="H54">
            <v>7.1157253226729E-2</v>
          </cell>
          <cell r="I54">
            <v>0</v>
          </cell>
        </row>
        <row r="55">
          <cell r="E55">
            <v>38169</v>
          </cell>
          <cell r="F55">
            <v>3.024</v>
          </cell>
          <cell r="G55">
            <v>4.7500000000000001E-2</v>
          </cell>
          <cell r="H55">
            <v>7.1171966017141999E-2</v>
          </cell>
          <cell r="I55">
            <v>2.5000000000000001E-3</v>
          </cell>
        </row>
        <row r="56">
          <cell r="E56">
            <v>38200</v>
          </cell>
          <cell r="F56">
            <v>3.0840000000000001</v>
          </cell>
          <cell r="G56">
            <v>4.4999999999999998E-2</v>
          </cell>
          <cell r="H56">
            <v>7.1201182223066997E-2</v>
          </cell>
          <cell r="I56">
            <v>5.0000000000000001E-3</v>
          </cell>
        </row>
        <row r="57">
          <cell r="E57">
            <v>38231</v>
          </cell>
          <cell r="F57">
            <v>3.073</v>
          </cell>
          <cell r="G57">
            <v>4.2500000000000003E-2</v>
          </cell>
          <cell r="H57">
            <v>7.1230398429276004E-2</v>
          </cell>
          <cell r="I57">
            <v>5.0000000000000001E-3</v>
          </cell>
        </row>
        <row r="58">
          <cell r="E58">
            <v>38261</v>
          </cell>
          <cell r="F58">
            <v>3.0920000000000001</v>
          </cell>
          <cell r="G58">
            <v>5.7500000000000002E-2</v>
          </cell>
          <cell r="H58">
            <v>7.1258672177487006E-2</v>
          </cell>
          <cell r="I58">
            <v>5.0000000000000001E-3</v>
          </cell>
        </row>
        <row r="59">
          <cell r="E59">
            <v>38292</v>
          </cell>
          <cell r="F59">
            <v>3.1960000000000002</v>
          </cell>
          <cell r="G59">
            <v>0.1075</v>
          </cell>
          <cell r="H59">
            <v>7.1287888384250001E-2</v>
          </cell>
          <cell r="I59">
            <v>5.0000000000000001E-3</v>
          </cell>
        </row>
        <row r="60">
          <cell r="E60">
            <v>38322</v>
          </cell>
          <cell r="F60">
            <v>3.298</v>
          </cell>
          <cell r="G60">
            <v>0.14749999999999999</v>
          </cell>
          <cell r="H60">
            <v>7.1316162133000002E-2</v>
          </cell>
          <cell r="I60">
            <v>5.0000000000000001E-3</v>
          </cell>
        </row>
        <row r="61">
          <cell r="E61">
            <v>38353</v>
          </cell>
          <cell r="F61">
            <v>3.4089999999999998</v>
          </cell>
          <cell r="G61">
            <v>0.1825</v>
          </cell>
          <cell r="H61">
            <v>7.1345378340316998E-2</v>
          </cell>
          <cell r="I61">
            <v>0.01</v>
          </cell>
        </row>
        <row r="62">
          <cell r="E62">
            <v>38384</v>
          </cell>
          <cell r="F62">
            <v>3.2869999999999999</v>
          </cell>
          <cell r="G62">
            <v>0.16250000000000001</v>
          </cell>
          <cell r="H62">
            <v>7.1374594547918002E-2</v>
          </cell>
          <cell r="I62">
            <v>1.2500000000000001E-2</v>
          </cell>
        </row>
        <row r="63">
          <cell r="E63">
            <v>38412</v>
          </cell>
          <cell r="F63">
            <v>3.153</v>
          </cell>
          <cell r="G63">
            <v>0.16250000000000001</v>
          </cell>
          <cell r="H63">
            <v>7.1400983380831007E-2</v>
          </cell>
          <cell r="I63">
            <v>1.7500000000000002E-2</v>
          </cell>
        </row>
        <row r="64">
          <cell r="E64">
            <v>38443</v>
          </cell>
          <cell r="F64">
            <v>3.0190000000000001</v>
          </cell>
          <cell r="G64">
            <v>6.7500000000000004E-2</v>
          </cell>
          <cell r="H64">
            <v>7.1430199588967999E-2</v>
          </cell>
          <cell r="I64">
            <v>0</v>
          </cell>
        </row>
        <row r="65">
          <cell r="E65">
            <v>38473</v>
          </cell>
          <cell r="F65">
            <v>3.0059999999999998</v>
          </cell>
          <cell r="G65">
            <v>7.7499999999999999E-2</v>
          </cell>
          <cell r="H65">
            <v>7.1458473339045994E-2</v>
          </cell>
          <cell r="I65">
            <v>0</v>
          </cell>
        </row>
        <row r="66">
          <cell r="E66">
            <v>38504</v>
          </cell>
          <cell r="F66">
            <v>3.0379999999999998</v>
          </cell>
          <cell r="G66">
            <v>7.2499999999999995E-2</v>
          </cell>
          <cell r="H66">
            <v>7.1487689547738001E-2</v>
          </cell>
          <cell r="I66">
            <v>0</v>
          </cell>
        </row>
        <row r="67">
          <cell r="E67">
            <v>38534</v>
          </cell>
          <cell r="F67">
            <v>3.0379999999999998</v>
          </cell>
          <cell r="G67">
            <v>6.25E-2</v>
          </cell>
          <cell r="H67">
            <v>7.1515963298353996E-2</v>
          </cell>
          <cell r="I67">
            <v>2.5000000000000001E-3</v>
          </cell>
        </row>
        <row r="68">
          <cell r="E68">
            <v>38565</v>
          </cell>
          <cell r="F68">
            <v>3.0979999999999999</v>
          </cell>
          <cell r="G68">
            <v>0.06</v>
          </cell>
          <cell r="H68">
            <v>7.1546853272663996E-2</v>
          </cell>
          <cell r="I68">
            <v>5.0000000000000001E-3</v>
          </cell>
        </row>
        <row r="69">
          <cell r="E69">
            <v>38596</v>
          </cell>
          <cell r="F69">
            <v>3.0859999999999999</v>
          </cell>
          <cell r="G69">
            <v>5.7500000000000002E-2</v>
          </cell>
          <cell r="H69">
            <v>7.1584717268468004E-2</v>
          </cell>
          <cell r="I69">
            <v>5.0000000000000001E-3</v>
          </cell>
        </row>
        <row r="70">
          <cell r="E70">
            <v>38626</v>
          </cell>
          <cell r="F70">
            <v>3.1040000000000001</v>
          </cell>
          <cell r="G70">
            <v>7.2499999999999995E-2</v>
          </cell>
          <cell r="H70">
            <v>7.1621359845502996E-2</v>
          </cell>
          <cell r="I70">
            <v>5.0000000000000001E-3</v>
          </cell>
        </row>
        <row r="71">
          <cell r="E71">
            <v>38657</v>
          </cell>
          <cell r="F71">
            <v>3.2029999999999998</v>
          </cell>
          <cell r="G71">
            <v>0.13</v>
          </cell>
          <cell r="H71">
            <v>7.1659223842238995E-2</v>
          </cell>
          <cell r="I71">
            <v>5.0000000000000001E-3</v>
          </cell>
        </row>
        <row r="72">
          <cell r="E72">
            <v>38687</v>
          </cell>
          <cell r="F72">
            <v>3.302</v>
          </cell>
          <cell r="G72">
            <v>0.17</v>
          </cell>
          <cell r="H72">
            <v>7.1695866420177001E-2</v>
          </cell>
          <cell r="I72">
            <v>5.0000000000000001E-3</v>
          </cell>
        </row>
        <row r="73">
          <cell r="E73">
            <v>38718</v>
          </cell>
          <cell r="F73">
            <v>3.4260000000000002</v>
          </cell>
          <cell r="G73">
            <v>0.215</v>
          </cell>
          <cell r="H73">
            <v>7.1733730417844005E-2</v>
          </cell>
          <cell r="I73">
            <v>0.01</v>
          </cell>
        </row>
        <row r="74">
          <cell r="E74">
            <v>38749</v>
          </cell>
          <cell r="F74">
            <v>3.3079999999999998</v>
          </cell>
          <cell r="G74">
            <v>0.19</v>
          </cell>
          <cell r="H74">
            <v>7.1771594415986004E-2</v>
          </cell>
          <cell r="I74">
            <v>1.2500000000000001E-2</v>
          </cell>
        </row>
        <row r="75">
          <cell r="E75">
            <v>38777</v>
          </cell>
          <cell r="F75">
            <v>3.177</v>
          </cell>
          <cell r="G75">
            <v>0.1875</v>
          </cell>
          <cell r="H75">
            <v>7.1805794156650005E-2</v>
          </cell>
          <cell r="I75">
            <v>1.7500000000000002E-2</v>
          </cell>
        </row>
        <row r="76">
          <cell r="E76">
            <v>38808</v>
          </cell>
          <cell r="F76">
            <v>3.0459999999999998</v>
          </cell>
          <cell r="G76">
            <v>8.7499999999999994E-2</v>
          </cell>
          <cell r="H76">
            <v>7.1843658155693005E-2</v>
          </cell>
          <cell r="I76">
            <v>0</v>
          </cell>
        </row>
        <row r="77">
          <cell r="E77">
            <v>38838</v>
          </cell>
          <cell r="F77">
            <v>3.0339999999999998</v>
          </cell>
          <cell r="G77">
            <v>9.7500000000000003E-2</v>
          </cell>
          <cell r="H77">
            <v>7.1880300735863004E-2</v>
          </cell>
          <cell r="I77">
            <v>0</v>
          </cell>
        </row>
        <row r="78">
          <cell r="E78">
            <v>38869</v>
          </cell>
          <cell r="F78">
            <v>3.0670000000000002</v>
          </cell>
          <cell r="G78">
            <v>9.2499999999999999E-2</v>
          </cell>
          <cell r="H78">
            <v>7.1918164735837994E-2</v>
          </cell>
          <cell r="I78">
            <v>0</v>
          </cell>
        </row>
        <row r="79">
          <cell r="E79">
            <v>38899</v>
          </cell>
          <cell r="F79">
            <v>3.0670000000000002</v>
          </cell>
          <cell r="G79">
            <v>8.2500000000000004E-2</v>
          </cell>
          <cell r="H79">
            <v>7.1954807316909994E-2</v>
          </cell>
          <cell r="I79">
            <v>2.5000000000000001E-3</v>
          </cell>
        </row>
        <row r="80">
          <cell r="E80">
            <v>38930</v>
          </cell>
          <cell r="F80">
            <v>3.1269999999999998</v>
          </cell>
          <cell r="G80">
            <v>0.08</v>
          </cell>
          <cell r="H80">
            <v>7.1992671317817003E-2</v>
          </cell>
          <cell r="I80">
            <v>5.0000000000000001E-3</v>
          </cell>
        </row>
        <row r="81">
          <cell r="E81">
            <v>38961</v>
          </cell>
          <cell r="F81">
            <v>3.1139999999999999</v>
          </cell>
          <cell r="G81">
            <v>7.7499999999999999E-2</v>
          </cell>
          <cell r="H81">
            <v>7.2030535319197994E-2</v>
          </cell>
          <cell r="I81">
            <v>5.0000000000000001E-3</v>
          </cell>
        </row>
        <row r="82">
          <cell r="E82">
            <v>38991</v>
          </cell>
          <cell r="F82">
            <v>3.1309999999999998</v>
          </cell>
          <cell r="G82">
            <v>9.2499999999999999E-2</v>
          </cell>
          <cell r="H82">
            <v>7.2067177901630003E-2</v>
          </cell>
          <cell r="I82">
            <v>5.0000000000000001E-3</v>
          </cell>
        </row>
        <row r="83">
          <cell r="E83">
            <v>39022</v>
          </cell>
          <cell r="F83">
            <v>3.2250000000000001</v>
          </cell>
          <cell r="G83">
            <v>0.13500000000000001</v>
          </cell>
          <cell r="H83">
            <v>7.2105041903942999E-2</v>
          </cell>
          <cell r="I83">
            <v>5.0000000000000001E-3</v>
          </cell>
        </row>
        <row r="84">
          <cell r="E84">
            <v>39052</v>
          </cell>
          <cell r="F84">
            <v>3.3210000000000002</v>
          </cell>
          <cell r="G84">
            <v>0.17499999999999999</v>
          </cell>
          <cell r="H84">
            <v>7.2141684487275995E-2</v>
          </cell>
          <cell r="I84">
            <v>5.0000000000000001E-3</v>
          </cell>
        </row>
        <row r="85">
          <cell r="E85">
            <v>39083</v>
          </cell>
          <cell r="F85">
            <v>3.4529999999999998</v>
          </cell>
          <cell r="G85">
            <v>0.22</v>
          </cell>
          <cell r="H85">
            <v>7.2179548490520995E-2</v>
          </cell>
          <cell r="I85">
            <v>0.01</v>
          </cell>
        </row>
        <row r="86">
          <cell r="E86">
            <v>39114</v>
          </cell>
          <cell r="F86">
            <v>3.339</v>
          </cell>
          <cell r="G86">
            <v>0.19500000000000001</v>
          </cell>
          <cell r="H86">
            <v>7.2217412494239006E-2</v>
          </cell>
          <cell r="I86">
            <v>1.2500000000000001E-2</v>
          </cell>
        </row>
        <row r="87">
          <cell r="E87">
            <v>39142</v>
          </cell>
          <cell r="F87">
            <v>3.2109999999999999</v>
          </cell>
          <cell r="G87">
            <v>0.1925</v>
          </cell>
          <cell r="H87">
            <v>7.2251612239940005E-2</v>
          </cell>
          <cell r="I87">
            <v>1.7500000000000002E-2</v>
          </cell>
        </row>
        <row r="88">
          <cell r="E88">
            <v>39173</v>
          </cell>
          <cell r="F88">
            <v>3.0830000000000002</v>
          </cell>
          <cell r="G88">
            <v>9.7500000000000003E-2</v>
          </cell>
          <cell r="H88">
            <v>7.2289476244559003E-2</v>
          </cell>
          <cell r="I88">
            <v>0</v>
          </cell>
        </row>
        <row r="89">
          <cell r="E89">
            <v>39203</v>
          </cell>
          <cell r="F89">
            <v>3.0720000000000001</v>
          </cell>
          <cell r="G89">
            <v>0.1075</v>
          </cell>
          <cell r="H89">
            <v>7.2326118830125005E-2</v>
          </cell>
          <cell r="I89">
            <v>0</v>
          </cell>
        </row>
        <row r="90">
          <cell r="E90">
            <v>39234</v>
          </cell>
          <cell r="F90">
            <v>3.1059999999999999</v>
          </cell>
          <cell r="G90">
            <v>0.10249999999999999</v>
          </cell>
          <cell r="H90">
            <v>7.2363982835675994E-2</v>
          </cell>
          <cell r="I90">
            <v>0</v>
          </cell>
        </row>
        <row r="91">
          <cell r="E91">
            <v>39264</v>
          </cell>
          <cell r="F91">
            <v>3.1059999999999999</v>
          </cell>
          <cell r="G91">
            <v>9.2499999999999999E-2</v>
          </cell>
          <cell r="H91">
            <v>7.2400625422143997E-2</v>
          </cell>
          <cell r="I91">
            <v>2.5000000000000001E-3</v>
          </cell>
        </row>
        <row r="92">
          <cell r="E92">
            <v>39295</v>
          </cell>
          <cell r="F92">
            <v>3.1659999999999999</v>
          </cell>
          <cell r="G92">
            <v>0.09</v>
          </cell>
          <cell r="H92">
            <v>7.2430391560766999E-2</v>
          </cell>
          <cell r="I92">
            <v>5.0000000000000001E-3</v>
          </cell>
        </row>
        <row r="93">
          <cell r="E93">
            <v>39326</v>
          </cell>
          <cell r="F93">
            <v>3.1520000000000001</v>
          </cell>
          <cell r="G93">
            <v>8.7499999999999994E-2</v>
          </cell>
          <cell r="H93">
            <v>7.2426416583505002E-2</v>
          </cell>
          <cell r="I93">
            <v>5.0000000000000001E-3</v>
          </cell>
        </row>
        <row r="94">
          <cell r="E94">
            <v>39356</v>
          </cell>
          <cell r="F94">
            <v>3.1680000000000001</v>
          </cell>
          <cell r="G94">
            <v>0.10249999999999999</v>
          </cell>
          <cell r="H94">
            <v>7.2422569831320005E-2</v>
          </cell>
          <cell r="I94">
            <v>5.0000000000000001E-3</v>
          </cell>
        </row>
        <row r="95">
          <cell r="E95">
            <v>39387</v>
          </cell>
          <cell r="F95">
            <v>3.2570000000000001</v>
          </cell>
          <cell r="G95">
            <v>0.16500000000000001</v>
          </cell>
          <cell r="H95">
            <v>7.2418594854068E-2</v>
          </cell>
          <cell r="I95">
            <v>5.0000000000000001E-3</v>
          </cell>
        </row>
        <row r="96">
          <cell r="E96">
            <v>39417</v>
          </cell>
          <cell r="F96">
            <v>3.35</v>
          </cell>
          <cell r="G96">
            <v>0.20499999999999999</v>
          </cell>
          <cell r="H96">
            <v>7.2414748101892995E-2</v>
          </cell>
          <cell r="I96">
            <v>5.0000000000000001E-3</v>
          </cell>
        </row>
        <row r="97">
          <cell r="E97">
            <v>39448</v>
          </cell>
          <cell r="F97">
            <v>3.4950000000000001</v>
          </cell>
          <cell r="G97">
            <v>0.26</v>
          </cell>
          <cell r="H97">
            <v>7.2410773124650996E-2</v>
          </cell>
          <cell r="I97">
            <v>0.01</v>
          </cell>
        </row>
        <row r="98">
          <cell r="E98">
            <v>39479</v>
          </cell>
          <cell r="F98">
            <v>3.3849999999999998</v>
          </cell>
          <cell r="G98">
            <v>0.23499999999999999</v>
          </cell>
          <cell r="H98">
            <v>7.2406798147414006E-2</v>
          </cell>
          <cell r="I98">
            <v>1.2500000000000001E-2</v>
          </cell>
        </row>
        <row r="99">
          <cell r="E99">
            <v>39508</v>
          </cell>
          <cell r="F99">
            <v>3.26</v>
          </cell>
          <cell r="G99">
            <v>0.23250000000000001</v>
          </cell>
          <cell r="H99">
            <v>7.2403079620326993E-2</v>
          </cell>
          <cell r="I99">
            <v>1.7500000000000002E-2</v>
          </cell>
        </row>
        <row r="100">
          <cell r="E100">
            <v>39539</v>
          </cell>
          <cell r="F100">
            <v>3.1349999999999998</v>
          </cell>
          <cell r="G100">
            <v>0.13750000000000001</v>
          </cell>
          <cell r="H100">
            <v>7.2399104643099996E-2</v>
          </cell>
          <cell r="I100">
            <v>0</v>
          </cell>
        </row>
        <row r="101">
          <cell r="E101">
            <v>39569</v>
          </cell>
          <cell r="F101">
            <v>3.125</v>
          </cell>
          <cell r="G101">
            <v>0.14749999999999999</v>
          </cell>
          <cell r="H101">
            <v>7.2395257890949999E-2</v>
          </cell>
          <cell r="I101">
            <v>0</v>
          </cell>
        </row>
        <row r="102">
          <cell r="E102">
            <v>39600</v>
          </cell>
          <cell r="F102">
            <v>3.16</v>
          </cell>
          <cell r="G102">
            <v>0.14249999999999999</v>
          </cell>
          <cell r="H102">
            <v>7.2391282913734006E-2</v>
          </cell>
          <cell r="I102">
            <v>0</v>
          </cell>
        </row>
        <row r="103">
          <cell r="E103">
            <v>39630</v>
          </cell>
          <cell r="F103">
            <v>3.16</v>
          </cell>
          <cell r="G103">
            <v>0.13250000000000001</v>
          </cell>
          <cell r="H103">
            <v>7.2387436161594002E-2</v>
          </cell>
          <cell r="I103">
            <v>2.5000000000000001E-3</v>
          </cell>
        </row>
        <row r="104">
          <cell r="E104">
            <v>39661</v>
          </cell>
          <cell r="F104">
            <v>3.22</v>
          </cell>
          <cell r="G104">
            <v>0.13</v>
          </cell>
          <cell r="H104">
            <v>7.2383461184387002E-2</v>
          </cell>
          <cell r="I104">
            <v>5.0000000000000001E-3</v>
          </cell>
        </row>
        <row r="105">
          <cell r="E105">
            <v>39692</v>
          </cell>
          <cell r="F105">
            <v>3.2050000000000001</v>
          </cell>
          <cell r="G105">
            <v>0.1275</v>
          </cell>
          <cell r="H105">
            <v>7.2379486207186997E-2</v>
          </cell>
          <cell r="I105">
            <v>5.0000000000000001E-3</v>
          </cell>
        </row>
        <row r="106">
          <cell r="E106">
            <v>39722</v>
          </cell>
          <cell r="F106">
            <v>3.22</v>
          </cell>
          <cell r="G106">
            <v>0.14249999999999999</v>
          </cell>
          <cell r="H106">
            <v>7.2375639455061994E-2</v>
          </cell>
          <cell r="I106">
            <v>5.0000000000000001E-3</v>
          </cell>
        </row>
        <row r="107">
          <cell r="E107">
            <v>39753</v>
          </cell>
          <cell r="F107">
            <v>3.3039999999999998</v>
          </cell>
          <cell r="G107">
            <v>0.20499999999999999</v>
          </cell>
          <cell r="H107">
            <v>7.2371664477870995E-2</v>
          </cell>
          <cell r="I107">
            <v>5.0000000000000001E-3</v>
          </cell>
        </row>
        <row r="108">
          <cell r="E108">
            <v>39783</v>
          </cell>
          <cell r="F108">
            <v>3.3940000000000001</v>
          </cell>
          <cell r="G108">
            <v>0.245</v>
          </cell>
          <cell r="H108">
            <v>7.2367817725755998E-2</v>
          </cell>
          <cell r="I108">
            <v>5.0000000000000001E-3</v>
          </cell>
        </row>
        <row r="109">
          <cell r="E109">
            <v>39814</v>
          </cell>
          <cell r="F109">
            <v>3.5470000000000002</v>
          </cell>
          <cell r="G109">
            <v>0.31</v>
          </cell>
          <cell r="H109">
            <v>7.2363842748576004E-2</v>
          </cell>
          <cell r="I109">
            <v>0.01</v>
          </cell>
        </row>
        <row r="110">
          <cell r="E110">
            <v>39845</v>
          </cell>
          <cell r="F110">
            <v>3.4409999999999998</v>
          </cell>
          <cell r="G110">
            <v>0.28499999999999998</v>
          </cell>
          <cell r="H110">
            <v>7.2359867771401007E-2</v>
          </cell>
          <cell r="I110">
            <v>1.2500000000000001E-2</v>
          </cell>
        </row>
        <row r="111">
          <cell r="E111">
            <v>39873</v>
          </cell>
          <cell r="F111">
            <v>3.319</v>
          </cell>
          <cell r="G111">
            <v>0.28249999999999997</v>
          </cell>
          <cell r="H111">
            <v>7.2356277469440997E-2</v>
          </cell>
          <cell r="I111">
            <v>1.7500000000000002E-2</v>
          </cell>
        </row>
        <row r="112">
          <cell r="E112">
            <v>39904</v>
          </cell>
          <cell r="F112">
            <v>3.1970000000000001</v>
          </cell>
          <cell r="G112">
            <v>0.1875</v>
          </cell>
          <cell r="H112">
            <v>7.2352302492275006E-2</v>
          </cell>
          <cell r="I112">
            <v>0</v>
          </cell>
        </row>
        <row r="113">
          <cell r="E113">
            <v>39934</v>
          </cell>
          <cell r="F113">
            <v>3.1880000000000002</v>
          </cell>
          <cell r="G113">
            <v>0.19750000000000001</v>
          </cell>
          <cell r="H113">
            <v>7.2348455740185003E-2</v>
          </cell>
          <cell r="I113">
            <v>0</v>
          </cell>
        </row>
        <row r="114">
          <cell r="E114">
            <v>39965</v>
          </cell>
          <cell r="F114">
            <v>3.2240000000000002</v>
          </cell>
          <cell r="G114">
            <v>0.1925</v>
          </cell>
          <cell r="H114">
            <v>7.2344480763029004E-2</v>
          </cell>
          <cell r="I114">
            <v>0</v>
          </cell>
        </row>
        <row r="115">
          <cell r="E115">
            <v>39995</v>
          </cell>
          <cell r="F115">
            <v>3.2240000000000002</v>
          </cell>
          <cell r="G115">
            <v>0.1825</v>
          </cell>
          <cell r="H115">
            <v>7.2340634010950006E-2</v>
          </cell>
          <cell r="I115">
            <v>2.5000000000000001E-3</v>
          </cell>
        </row>
        <row r="116">
          <cell r="E116">
            <v>40026</v>
          </cell>
          <cell r="F116">
            <v>3.2839999999999998</v>
          </cell>
          <cell r="G116">
            <v>0.18</v>
          </cell>
          <cell r="H116">
            <v>7.2336659033803999E-2</v>
          </cell>
          <cell r="I116">
            <v>5.0000000000000001E-3</v>
          </cell>
        </row>
        <row r="117">
          <cell r="E117">
            <v>40057</v>
          </cell>
          <cell r="F117">
            <v>3.2679999999999998</v>
          </cell>
          <cell r="G117">
            <v>0.17749999999999999</v>
          </cell>
          <cell r="H117">
            <v>7.2332684056665E-2</v>
          </cell>
          <cell r="I117">
            <v>5.0000000000000001E-3</v>
          </cell>
        </row>
        <row r="118">
          <cell r="E118">
            <v>40087</v>
          </cell>
          <cell r="F118">
            <v>3.282</v>
          </cell>
          <cell r="G118">
            <v>0.1925</v>
          </cell>
          <cell r="H118">
            <v>7.2328837304600005E-2</v>
          </cell>
          <cell r="I118">
            <v>5.0000000000000001E-3</v>
          </cell>
        </row>
        <row r="119">
          <cell r="E119">
            <v>40118</v>
          </cell>
          <cell r="F119">
            <v>3.3610000000000002</v>
          </cell>
          <cell r="G119">
            <v>0.255</v>
          </cell>
          <cell r="H119">
            <v>7.2324862327469999E-2</v>
          </cell>
          <cell r="I119">
            <v>5.0000000000000001E-3</v>
          </cell>
        </row>
        <row r="120">
          <cell r="E120">
            <v>40148</v>
          </cell>
          <cell r="F120">
            <v>3.448</v>
          </cell>
          <cell r="G120">
            <v>0.29499999999999998</v>
          </cell>
          <cell r="H120">
            <v>7.2321015575414996E-2</v>
          </cell>
          <cell r="I120">
            <v>5.0000000000000001E-3</v>
          </cell>
        </row>
        <row r="121">
          <cell r="E121">
            <v>40179</v>
          </cell>
          <cell r="F121">
            <v>3.609</v>
          </cell>
          <cell r="G121">
            <v>0.30499999999999999</v>
          </cell>
          <cell r="H121">
            <v>7.2317040598295995E-2</v>
          </cell>
          <cell r="I121">
            <v>0.01</v>
          </cell>
        </row>
        <row r="122">
          <cell r="E122">
            <v>40210</v>
          </cell>
          <cell r="F122">
            <v>3.5070000000000001</v>
          </cell>
          <cell r="G122">
            <v>0.28000000000000003</v>
          </cell>
          <cell r="H122">
            <v>7.2313065621182004E-2</v>
          </cell>
          <cell r="I122">
            <v>1.2500000000000001E-2</v>
          </cell>
        </row>
        <row r="123">
          <cell r="E123">
            <v>40238</v>
          </cell>
          <cell r="F123">
            <v>3.3879999999999999</v>
          </cell>
          <cell r="G123">
            <v>0.27800000000000002</v>
          </cell>
          <cell r="H123">
            <v>7.2309475319277006E-2</v>
          </cell>
          <cell r="I123">
            <v>1.7500000000000002E-2</v>
          </cell>
        </row>
        <row r="124">
          <cell r="E124">
            <v>40269</v>
          </cell>
          <cell r="F124">
            <v>3.2690000000000001</v>
          </cell>
          <cell r="G124">
            <v>0.183</v>
          </cell>
          <cell r="H124">
            <v>7.2305500342174006E-2</v>
          </cell>
          <cell r="I124">
            <v>0</v>
          </cell>
        </row>
        <row r="125">
          <cell r="E125">
            <v>40299</v>
          </cell>
          <cell r="F125">
            <v>3.2610000000000001</v>
          </cell>
          <cell r="G125">
            <v>0.193</v>
          </cell>
          <cell r="H125">
            <v>7.2301653590142997E-2</v>
          </cell>
          <cell r="I125">
            <v>0</v>
          </cell>
        </row>
        <row r="126">
          <cell r="E126">
            <v>40330</v>
          </cell>
          <cell r="F126">
            <v>3.298</v>
          </cell>
          <cell r="G126">
            <v>0.188</v>
          </cell>
          <cell r="H126">
            <v>7.2297678613049005E-2</v>
          </cell>
          <cell r="I126">
            <v>0</v>
          </cell>
        </row>
        <row r="127">
          <cell r="E127">
            <v>40360</v>
          </cell>
          <cell r="F127">
            <v>3.298</v>
          </cell>
          <cell r="G127">
            <v>0.17799999999999999</v>
          </cell>
          <cell r="H127">
            <v>7.2293831861028002E-2</v>
          </cell>
          <cell r="I127">
            <v>2.5000000000000001E-3</v>
          </cell>
        </row>
        <row r="128">
          <cell r="E128">
            <v>40391</v>
          </cell>
          <cell r="F128">
            <v>3.3580000000000001</v>
          </cell>
          <cell r="G128">
            <v>0.17499999999999999</v>
          </cell>
          <cell r="H128">
            <v>7.2290562622285004E-2</v>
          </cell>
          <cell r="I128">
            <v>5.0000000000000001E-3</v>
          </cell>
        </row>
        <row r="129">
          <cell r="E129">
            <v>40422</v>
          </cell>
          <cell r="F129">
            <v>3.3410000000000002</v>
          </cell>
          <cell r="G129">
            <v>0.17299999999999999</v>
          </cell>
          <cell r="H129">
            <v>7.2290233959958997E-2</v>
          </cell>
          <cell r="I129">
            <v>5.0000000000000001E-3</v>
          </cell>
        </row>
        <row r="130">
          <cell r="E130">
            <v>40452</v>
          </cell>
          <cell r="F130">
            <v>3.3540000000000001</v>
          </cell>
          <cell r="G130">
            <v>0.188</v>
          </cell>
          <cell r="H130">
            <v>7.2289915899644994E-2</v>
          </cell>
          <cell r="I130">
            <v>5.0000000000000001E-3</v>
          </cell>
        </row>
        <row r="131">
          <cell r="E131">
            <v>40483</v>
          </cell>
          <cell r="F131">
            <v>3.4279999999999999</v>
          </cell>
          <cell r="G131">
            <v>0.25</v>
          </cell>
          <cell r="H131">
            <v>7.2289587237319999E-2</v>
          </cell>
          <cell r="I131">
            <v>5.0000000000000001E-3</v>
          </cell>
        </row>
        <row r="132">
          <cell r="E132">
            <v>40513</v>
          </cell>
          <cell r="F132">
            <v>3.512</v>
          </cell>
          <cell r="G132">
            <v>0.28999999999999998</v>
          </cell>
          <cell r="H132">
            <v>7.2289269177005996E-2</v>
          </cell>
          <cell r="I132">
            <v>5.0000000000000001E-3</v>
          </cell>
        </row>
        <row r="133">
          <cell r="E133">
            <v>40544</v>
          </cell>
          <cell r="F133">
            <v>3.681</v>
          </cell>
          <cell r="G133">
            <v>0.3</v>
          </cell>
          <cell r="H133">
            <v>7.2288940514681002E-2</v>
          </cell>
          <cell r="I133">
            <v>0.01</v>
          </cell>
        </row>
        <row r="134">
          <cell r="E134">
            <v>40575</v>
          </cell>
          <cell r="F134">
            <v>3.5830000000000002</v>
          </cell>
          <cell r="G134">
            <v>0.27500000000000002</v>
          </cell>
          <cell r="H134">
            <v>7.2288611852356993E-2</v>
          </cell>
          <cell r="I134">
            <v>1.2500000000000001E-2</v>
          </cell>
        </row>
        <row r="135">
          <cell r="E135">
            <v>40603</v>
          </cell>
          <cell r="F135">
            <v>3.4670000000000001</v>
          </cell>
          <cell r="G135">
            <v>0.27300000000000002</v>
          </cell>
          <cell r="H135">
            <v>7.2288314996063002E-2</v>
          </cell>
          <cell r="I135">
            <v>1.7500000000000002E-2</v>
          </cell>
        </row>
        <row r="136">
          <cell r="E136">
            <v>40634</v>
          </cell>
          <cell r="F136">
            <v>3.351</v>
          </cell>
          <cell r="G136">
            <v>0.17799999999999999</v>
          </cell>
          <cell r="H136">
            <v>7.2287986333737994E-2</v>
          </cell>
          <cell r="I136">
            <v>0</v>
          </cell>
        </row>
        <row r="137">
          <cell r="E137">
            <v>40664</v>
          </cell>
          <cell r="F137">
            <v>3.3439999999999999</v>
          </cell>
          <cell r="G137">
            <v>0.188</v>
          </cell>
          <cell r="H137">
            <v>7.2287668273424005E-2</v>
          </cell>
          <cell r="I137">
            <v>0</v>
          </cell>
        </row>
        <row r="138">
          <cell r="E138">
            <v>40695</v>
          </cell>
          <cell r="F138">
            <v>3.3820000000000001</v>
          </cell>
          <cell r="G138">
            <v>0.183</v>
          </cell>
          <cell r="H138">
            <v>7.2287339611098997E-2</v>
          </cell>
          <cell r="I138">
            <v>0</v>
          </cell>
        </row>
        <row r="139">
          <cell r="E139">
            <v>40725</v>
          </cell>
          <cell r="F139">
            <v>3.3820000000000001</v>
          </cell>
          <cell r="G139">
            <v>0.17299999999999999</v>
          </cell>
          <cell r="H139">
            <v>7.2287021550784994E-2</v>
          </cell>
          <cell r="I139">
            <v>2.5000000000000001E-3</v>
          </cell>
        </row>
        <row r="140">
          <cell r="E140">
            <v>40756</v>
          </cell>
          <cell r="F140">
            <v>3.4420000000000002</v>
          </cell>
          <cell r="G140">
            <v>0.17</v>
          </cell>
          <cell r="H140">
            <v>7.228669288846E-2</v>
          </cell>
          <cell r="I140">
            <v>5.0000000000000001E-3</v>
          </cell>
        </row>
        <row r="141">
          <cell r="E141">
            <v>40787</v>
          </cell>
          <cell r="F141">
            <v>3.4239999999999999</v>
          </cell>
          <cell r="G141">
            <v>0.16800000000000001</v>
          </cell>
          <cell r="H141">
            <v>7.2286364226136005E-2</v>
          </cell>
          <cell r="I141">
            <v>5.0000000000000001E-3</v>
          </cell>
        </row>
        <row r="142">
          <cell r="E142">
            <v>40817</v>
          </cell>
          <cell r="F142">
            <v>3.4359999999999999</v>
          </cell>
          <cell r="G142">
            <v>0.183</v>
          </cell>
          <cell r="H142">
            <v>7.2286046165822002E-2</v>
          </cell>
          <cell r="I142">
            <v>5.0000000000000001E-3</v>
          </cell>
        </row>
        <row r="143">
          <cell r="E143">
            <v>40848</v>
          </cell>
          <cell r="F143">
            <v>3.5049999999999999</v>
          </cell>
          <cell r="G143">
            <v>0.245</v>
          </cell>
          <cell r="H143">
            <v>7.2285717503498007E-2</v>
          </cell>
          <cell r="I143">
            <v>5.0000000000000001E-3</v>
          </cell>
        </row>
        <row r="144">
          <cell r="E144">
            <v>40878</v>
          </cell>
          <cell r="F144">
            <v>3.5859999999999999</v>
          </cell>
          <cell r="G144">
            <v>0.28499999999999998</v>
          </cell>
          <cell r="H144">
            <v>7.2285399443184004E-2</v>
          </cell>
          <cell r="I144">
            <v>5.0000000000000001E-3</v>
          </cell>
        </row>
        <row r="145">
          <cell r="E145">
            <v>40909</v>
          </cell>
          <cell r="F145">
            <v>3.7629999999999999</v>
          </cell>
          <cell r="G145">
            <v>0.29499999999999998</v>
          </cell>
          <cell r="H145">
            <v>7.2285070780858995E-2</v>
          </cell>
          <cell r="I145">
            <v>0.01</v>
          </cell>
        </row>
        <row r="146">
          <cell r="E146">
            <v>40940</v>
          </cell>
          <cell r="F146">
            <v>3.669</v>
          </cell>
          <cell r="G146">
            <v>0.27</v>
          </cell>
          <cell r="H146">
            <v>7.2284742118535E-2</v>
          </cell>
          <cell r="I146">
            <v>1.2500000000000001E-2</v>
          </cell>
        </row>
        <row r="147">
          <cell r="E147">
            <v>40969</v>
          </cell>
          <cell r="F147">
            <v>3.556</v>
          </cell>
          <cell r="G147">
            <v>0.26800000000000002</v>
          </cell>
          <cell r="H147">
            <v>7.2284434660232003E-2</v>
          </cell>
          <cell r="I147">
            <v>1.7500000000000002E-2</v>
          </cell>
        </row>
        <row r="148">
          <cell r="E148">
            <v>41000</v>
          </cell>
          <cell r="F148">
            <v>3.4430000000000001</v>
          </cell>
          <cell r="G148">
            <v>0.17299999999999999</v>
          </cell>
          <cell r="H148">
            <v>7.2284105997906994E-2</v>
          </cell>
          <cell r="I148">
            <v>0</v>
          </cell>
        </row>
        <row r="149">
          <cell r="E149">
            <v>41030</v>
          </cell>
          <cell r="F149">
            <v>3.4369999999999998</v>
          </cell>
          <cell r="G149">
            <v>0.183</v>
          </cell>
          <cell r="H149">
            <v>7.2283787937593005E-2</v>
          </cell>
          <cell r="I149">
            <v>0</v>
          </cell>
        </row>
        <row r="150">
          <cell r="E150">
            <v>41061</v>
          </cell>
          <cell r="F150">
            <v>3.476</v>
          </cell>
          <cell r="G150">
            <v>0.17799999999999999</v>
          </cell>
          <cell r="H150">
            <v>7.2283459275268996E-2</v>
          </cell>
          <cell r="I150">
            <v>0</v>
          </cell>
        </row>
        <row r="151">
          <cell r="E151">
            <v>41091</v>
          </cell>
          <cell r="F151">
            <v>3.476</v>
          </cell>
          <cell r="G151">
            <v>0.16800000000000001</v>
          </cell>
          <cell r="H151">
            <v>7.2283141214954993E-2</v>
          </cell>
          <cell r="I151">
            <v>2.5000000000000001E-3</v>
          </cell>
        </row>
        <row r="152">
          <cell r="E152">
            <v>41122</v>
          </cell>
          <cell r="F152">
            <v>3.536</v>
          </cell>
          <cell r="G152">
            <v>0.16500000000000001</v>
          </cell>
          <cell r="H152">
            <v>7.2282812552630998E-2</v>
          </cell>
          <cell r="I152">
            <v>5.0000000000000001E-3</v>
          </cell>
        </row>
        <row r="153">
          <cell r="E153">
            <v>41153</v>
          </cell>
          <cell r="F153">
            <v>3.5169999999999999</v>
          </cell>
          <cell r="G153">
            <v>0.16300000000000001</v>
          </cell>
          <cell r="H153">
            <v>7.2282483890307003E-2</v>
          </cell>
          <cell r="I153">
            <v>5.0000000000000001E-3</v>
          </cell>
        </row>
        <row r="154">
          <cell r="E154">
            <v>41183</v>
          </cell>
          <cell r="F154">
            <v>3.528</v>
          </cell>
          <cell r="G154">
            <v>0.17799999999999999</v>
          </cell>
          <cell r="H154">
            <v>7.2282165829999995E-2</v>
          </cell>
          <cell r="I154">
            <v>5.0000000000000001E-3</v>
          </cell>
        </row>
        <row r="155">
          <cell r="E155">
            <v>41214</v>
          </cell>
          <cell r="F155">
            <v>3.5920000000000001</v>
          </cell>
          <cell r="G155">
            <v>0.24</v>
          </cell>
          <cell r="H155">
            <v>7.2281837167669005E-2</v>
          </cell>
          <cell r="I155">
            <v>5.0000000000000001E-3</v>
          </cell>
        </row>
        <row r="156">
          <cell r="E156">
            <v>41244</v>
          </cell>
          <cell r="F156">
            <v>3.67</v>
          </cell>
          <cell r="G156">
            <v>0.28000000000000003</v>
          </cell>
          <cell r="H156">
            <v>7.2281519107356001E-2</v>
          </cell>
          <cell r="I156">
            <v>5.0000000000000001E-3</v>
          </cell>
        </row>
        <row r="157">
          <cell r="E157">
            <v>41275</v>
          </cell>
          <cell r="F157">
            <v>3.85</v>
          </cell>
          <cell r="G157">
            <v>0.28999999999999998</v>
          </cell>
          <cell r="H157">
            <v>7.2281190445032006E-2</v>
          </cell>
          <cell r="I157">
            <v>0.01</v>
          </cell>
        </row>
        <row r="158">
          <cell r="E158">
            <v>41306</v>
          </cell>
          <cell r="F158">
            <v>3.76</v>
          </cell>
          <cell r="G158">
            <v>0.26500000000000001</v>
          </cell>
          <cell r="H158">
            <v>7.2280861782707997E-2</v>
          </cell>
          <cell r="I158">
            <v>1.2500000000000001E-2</v>
          </cell>
        </row>
        <row r="159">
          <cell r="E159">
            <v>41334</v>
          </cell>
          <cell r="F159">
            <v>3.65</v>
          </cell>
          <cell r="G159">
            <v>0.26300000000000001</v>
          </cell>
          <cell r="H159">
            <v>7.2280564926415006E-2</v>
          </cell>
          <cell r="I159">
            <v>1.7500000000000002E-2</v>
          </cell>
        </row>
        <row r="160">
          <cell r="E160">
            <v>41365</v>
          </cell>
          <cell r="F160">
            <v>3.54</v>
          </cell>
          <cell r="G160">
            <v>0.16800000000000001</v>
          </cell>
          <cell r="H160">
            <v>7.2280236264090997E-2</v>
          </cell>
          <cell r="I160">
            <v>0</v>
          </cell>
        </row>
        <row r="161">
          <cell r="E161">
            <v>41395</v>
          </cell>
          <cell r="F161">
            <v>3.5350000000000001</v>
          </cell>
          <cell r="G161">
            <v>0.17799999999999999</v>
          </cell>
          <cell r="H161">
            <v>7.2279918203778007E-2</v>
          </cell>
          <cell r="I161">
            <v>0</v>
          </cell>
        </row>
        <row r="162">
          <cell r="E162">
            <v>41426</v>
          </cell>
          <cell r="F162">
            <v>3.5750000000000002</v>
          </cell>
          <cell r="G162">
            <v>0.17299999999999999</v>
          </cell>
          <cell r="H162">
            <v>7.2279589541453998E-2</v>
          </cell>
          <cell r="I162">
            <v>0</v>
          </cell>
        </row>
        <row r="163">
          <cell r="E163">
            <v>41456</v>
          </cell>
          <cell r="F163">
            <v>3.5750000000000002</v>
          </cell>
          <cell r="G163">
            <v>0.16300000000000001</v>
          </cell>
          <cell r="H163">
            <v>7.2279271481140994E-2</v>
          </cell>
          <cell r="I163">
            <v>2.5000000000000001E-3</v>
          </cell>
        </row>
        <row r="164">
          <cell r="E164">
            <v>41487</v>
          </cell>
          <cell r="F164">
            <v>3.6349999999999998</v>
          </cell>
          <cell r="G164">
            <v>0.16</v>
          </cell>
          <cell r="H164">
            <v>7.2278942818816999E-2</v>
          </cell>
          <cell r="I164">
            <v>5.0000000000000001E-3</v>
          </cell>
        </row>
        <row r="165">
          <cell r="E165">
            <v>41518</v>
          </cell>
          <cell r="F165">
            <v>3.6150000000000002</v>
          </cell>
          <cell r="G165">
            <v>0.158</v>
          </cell>
          <cell r="H165">
            <v>7.2278614156494003E-2</v>
          </cell>
          <cell r="I165">
            <v>5.0000000000000001E-3</v>
          </cell>
        </row>
        <row r="166">
          <cell r="E166">
            <v>41548</v>
          </cell>
          <cell r="F166">
            <v>3.625</v>
          </cell>
          <cell r="G166">
            <v>0.17299999999999999</v>
          </cell>
          <cell r="H166">
            <v>7.227829609618E-2</v>
          </cell>
          <cell r="I166">
            <v>5.0000000000000001E-3</v>
          </cell>
        </row>
        <row r="167">
          <cell r="E167">
            <v>41579</v>
          </cell>
          <cell r="F167">
            <v>3.6840000000000002</v>
          </cell>
          <cell r="G167">
            <v>0.23499999999999999</v>
          </cell>
          <cell r="H167">
            <v>7.2277967433856005E-2</v>
          </cell>
          <cell r="I167">
            <v>5.0000000000000001E-3</v>
          </cell>
        </row>
        <row r="168">
          <cell r="E168">
            <v>41609</v>
          </cell>
          <cell r="F168">
            <v>3.7589999999999999</v>
          </cell>
          <cell r="G168">
            <v>0.27500000000000002</v>
          </cell>
          <cell r="H168">
            <v>7.2277649373543001E-2</v>
          </cell>
          <cell r="I168">
            <v>5.0000000000000001E-3</v>
          </cell>
        </row>
        <row r="169">
          <cell r="E169">
            <v>41640</v>
          </cell>
          <cell r="F169">
            <v>3.9470000000000001</v>
          </cell>
          <cell r="G169">
            <v>0.28499999999999998</v>
          </cell>
          <cell r="H169">
            <v>7.2277320711220006E-2</v>
          </cell>
          <cell r="I169">
            <v>0.01</v>
          </cell>
        </row>
        <row r="170">
          <cell r="E170">
            <v>41671</v>
          </cell>
          <cell r="F170">
            <v>3.8610000000000002</v>
          </cell>
          <cell r="G170">
            <v>0.26</v>
          </cell>
          <cell r="H170">
            <v>7.2276992048895997E-2</v>
          </cell>
          <cell r="I170">
            <v>1.2500000000000001E-2</v>
          </cell>
        </row>
        <row r="171">
          <cell r="E171">
            <v>41699</v>
          </cell>
          <cell r="F171">
            <v>3.754</v>
          </cell>
          <cell r="G171">
            <v>0.25800000000000001</v>
          </cell>
          <cell r="H171">
            <v>7.2276695192604004E-2</v>
          </cell>
          <cell r="I171">
            <v>1.7500000000000002E-2</v>
          </cell>
        </row>
        <row r="172">
          <cell r="E172">
            <v>41730</v>
          </cell>
          <cell r="F172">
            <v>3.6469999999999998</v>
          </cell>
          <cell r="G172">
            <v>0.16300000000000001</v>
          </cell>
          <cell r="H172">
            <v>7.2276366530280994E-2</v>
          </cell>
          <cell r="I172">
            <v>0</v>
          </cell>
        </row>
        <row r="173">
          <cell r="E173">
            <v>41760</v>
          </cell>
          <cell r="F173">
            <v>3.6429999999999998</v>
          </cell>
          <cell r="G173">
            <v>0.17299999999999999</v>
          </cell>
          <cell r="H173">
            <v>7.2276048469968004E-2</v>
          </cell>
          <cell r="I173">
            <v>0</v>
          </cell>
        </row>
        <row r="174">
          <cell r="E174">
            <v>41791</v>
          </cell>
          <cell r="F174">
            <v>3.6840000000000002</v>
          </cell>
          <cell r="G174">
            <v>0.16800000000000001</v>
          </cell>
          <cell r="H174">
            <v>7.2275719807643996E-2</v>
          </cell>
          <cell r="I174">
            <v>0</v>
          </cell>
        </row>
        <row r="175">
          <cell r="E175">
            <v>41821</v>
          </cell>
          <cell r="F175">
            <v>3.6840000000000002</v>
          </cell>
          <cell r="G175">
            <v>0.158</v>
          </cell>
          <cell r="H175">
            <v>7.2275401747331006E-2</v>
          </cell>
          <cell r="I175">
            <v>2.5000000000000001E-3</v>
          </cell>
        </row>
        <row r="176">
          <cell r="E176">
            <v>41852</v>
          </cell>
          <cell r="F176">
            <v>3.7440000000000002</v>
          </cell>
          <cell r="G176">
            <v>0.155</v>
          </cell>
          <cell r="H176">
            <v>7.2275073085007996E-2</v>
          </cell>
          <cell r="I176">
            <v>5.0000000000000001E-3</v>
          </cell>
        </row>
        <row r="177">
          <cell r="E177">
            <v>41883</v>
          </cell>
          <cell r="F177">
            <v>3.7229999999999999</v>
          </cell>
          <cell r="G177">
            <v>0.153</v>
          </cell>
          <cell r="H177">
            <v>7.2274744422684001E-2</v>
          </cell>
          <cell r="I177">
            <v>5.0000000000000001E-3</v>
          </cell>
        </row>
        <row r="178">
          <cell r="E178">
            <v>41913</v>
          </cell>
          <cell r="F178">
            <v>3.7320000000000002</v>
          </cell>
          <cell r="G178">
            <v>0.16800000000000001</v>
          </cell>
          <cell r="H178">
            <v>7.2274426362370997E-2</v>
          </cell>
          <cell r="I178">
            <v>5.0000000000000001E-3</v>
          </cell>
        </row>
        <row r="179">
          <cell r="E179">
            <v>41944</v>
          </cell>
          <cell r="F179">
            <v>3.786</v>
          </cell>
          <cell r="G179">
            <v>0.23</v>
          </cell>
          <cell r="H179">
            <v>7.2274097700049E-2</v>
          </cell>
          <cell r="I179">
            <v>5.0000000000000001E-3</v>
          </cell>
        </row>
        <row r="180">
          <cell r="E180">
            <v>41974</v>
          </cell>
          <cell r="F180">
            <v>3.8580000000000001</v>
          </cell>
          <cell r="G180">
            <v>0.27</v>
          </cell>
          <cell r="H180">
            <v>7.2273779639735997E-2</v>
          </cell>
          <cell r="I180">
            <v>5.0000000000000001E-3</v>
          </cell>
        </row>
        <row r="181">
          <cell r="E181">
            <v>42005</v>
          </cell>
          <cell r="F181">
            <v>4.0490000000000004</v>
          </cell>
          <cell r="G181">
            <v>0.28000000000000003</v>
          </cell>
          <cell r="H181">
            <v>7.2273450977413001E-2</v>
          </cell>
          <cell r="I181">
            <v>0.01</v>
          </cell>
        </row>
        <row r="182">
          <cell r="E182">
            <v>42036</v>
          </cell>
          <cell r="F182">
            <v>3.9670000000000001</v>
          </cell>
          <cell r="G182">
            <v>0.255</v>
          </cell>
          <cell r="H182">
            <v>7.2273122315090005E-2</v>
          </cell>
          <cell r="I182">
            <v>1.2500000000000001E-2</v>
          </cell>
        </row>
        <row r="183">
          <cell r="E183">
            <v>42064</v>
          </cell>
          <cell r="F183">
            <v>3.863</v>
          </cell>
          <cell r="G183">
            <v>0.253</v>
          </cell>
          <cell r="H183">
            <v>7.2272825458797998E-2</v>
          </cell>
          <cell r="I183">
            <v>1.7500000000000002E-2</v>
          </cell>
        </row>
        <row r="184">
          <cell r="E184">
            <v>42095</v>
          </cell>
          <cell r="F184">
            <v>3.7589999999999999</v>
          </cell>
          <cell r="G184">
            <v>0.158</v>
          </cell>
          <cell r="H184">
            <v>7.2272496796475003E-2</v>
          </cell>
          <cell r="I184">
            <v>0</v>
          </cell>
        </row>
        <row r="185">
          <cell r="E185">
            <v>42125</v>
          </cell>
          <cell r="F185">
            <v>3.7559999999999998</v>
          </cell>
          <cell r="G185">
            <v>0.16800000000000001</v>
          </cell>
          <cell r="H185">
            <v>7.2272178736161999E-2</v>
          </cell>
          <cell r="I185">
            <v>0</v>
          </cell>
        </row>
        <row r="186">
          <cell r="E186">
            <v>42156</v>
          </cell>
          <cell r="F186">
            <v>3.798</v>
          </cell>
          <cell r="G186">
            <v>0.16300000000000001</v>
          </cell>
          <cell r="H186">
            <v>7.2271850073839003E-2</v>
          </cell>
          <cell r="I186">
            <v>0</v>
          </cell>
        </row>
        <row r="187">
          <cell r="E187">
            <v>42186</v>
          </cell>
          <cell r="F187">
            <v>3.798</v>
          </cell>
          <cell r="G187">
            <v>0.153</v>
          </cell>
          <cell r="H187">
            <v>7.2271532013525999E-2</v>
          </cell>
          <cell r="I187">
            <v>2.5000000000000001E-3</v>
          </cell>
        </row>
        <row r="188">
          <cell r="E188">
            <v>42217</v>
          </cell>
          <cell r="F188">
            <v>3.8580000000000001</v>
          </cell>
          <cell r="G188">
            <v>0.15</v>
          </cell>
          <cell r="H188">
            <v>7.2271203351204003E-2</v>
          </cell>
          <cell r="I188">
            <v>5.0000000000000001E-3</v>
          </cell>
        </row>
        <row r="189">
          <cell r="E189">
            <v>42248</v>
          </cell>
          <cell r="F189">
            <v>3.8359999999999999</v>
          </cell>
          <cell r="G189">
            <v>0.14799999999999999</v>
          </cell>
          <cell r="H189">
            <v>7.2270874688881007E-2</v>
          </cell>
          <cell r="I189">
            <v>5.0000000000000001E-3</v>
          </cell>
        </row>
        <row r="190">
          <cell r="E190">
            <v>42278</v>
          </cell>
          <cell r="F190">
            <v>3.8439999999999999</v>
          </cell>
          <cell r="G190">
            <v>0.16300000000000001</v>
          </cell>
          <cell r="H190">
            <v>7.2270556628569002E-2</v>
          </cell>
          <cell r="I190">
            <v>5.0000000000000001E-3</v>
          </cell>
        </row>
        <row r="191">
          <cell r="E191">
            <v>42309</v>
          </cell>
          <cell r="F191">
            <v>3.8929999999999998</v>
          </cell>
          <cell r="G191">
            <v>0.22500000000000001</v>
          </cell>
          <cell r="H191">
            <v>7.2270227966244993E-2</v>
          </cell>
          <cell r="I191">
            <v>5.0000000000000001E-3</v>
          </cell>
        </row>
        <row r="192">
          <cell r="E192">
            <v>42339</v>
          </cell>
          <cell r="F192">
            <v>3.9620000000000002</v>
          </cell>
          <cell r="G192">
            <v>0.26500000000000001</v>
          </cell>
          <cell r="H192">
            <v>7.2269909905933002E-2</v>
          </cell>
          <cell r="I192">
            <v>5.0000000000000001E-3</v>
          </cell>
        </row>
        <row r="193">
          <cell r="E193">
            <v>42370</v>
          </cell>
          <cell r="F193">
            <v>4.1559999999999997</v>
          </cell>
          <cell r="G193">
            <v>0.27500000000000002</v>
          </cell>
          <cell r="H193">
            <v>7.2269581243610007E-2</v>
          </cell>
          <cell r="I193">
            <v>0.01</v>
          </cell>
        </row>
        <row r="194">
          <cell r="E194">
            <v>42401</v>
          </cell>
          <cell r="F194">
            <v>4.0780000000000003</v>
          </cell>
          <cell r="G194">
            <v>0.25</v>
          </cell>
          <cell r="H194">
            <v>7.2269252581287996E-2</v>
          </cell>
          <cell r="I194">
            <v>1.2500000000000001E-2</v>
          </cell>
        </row>
        <row r="195">
          <cell r="E195">
            <v>42430</v>
          </cell>
          <cell r="F195">
            <v>3.9769999999999999</v>
          </cell>
          <cell r="G195">
            <v>0.248</v>
          </cell>
          <cell r="H195">
            <v>7.2268945122985997E-2</v>
          </cell>
          <cell r="I195">
            <v>1.7500000000000002E-2</v>
          </cell>
        </row>
        <row r="196">
          <cell r="E196">
            <v>42461</v>
          </cell>
          <cell r="F196">
            <v>3.8759999999999999</v>
          </cell>
          <cell r="G196">
            <v>0.153</v>
          </cell>
          <cell r="H196">
            <v>7.2268616460663002E-2</v>
          </cell>
          <cell r="I196">
            <v>0</v>
          </cell>
        </row>
        <row r="197">
          <cell r="E197">
            <v>42491</v>
          </cell>
          <cell r="F197">
            <v>3.8740000000000001</v>
          </cell>
          <cell r="G197">
            <v>0</v>
          </cell>
          <cell r="H197">
            <v>7.2268298400350997E-2</v>
          </cell>
          <cell r="I197">
            <v>0</v>
          </cell>
        </row>
        <row r="198">
          <cell r="E198">
            <v>42522</v>
          </cell>
          <cell r="F198">
            <v>3.9169999999999998</v>
          </cell>
          <cell r="G198">
            <v>0</v>
          </cell>
          <cell r="H198">
            <v>7.2267969738028001E-2</v>
          </cell>
          <cell r="I198">
            <v>0</v>
          </cell>
        </row>
        <row r="199">
          <cell r="E199">
            <v>42552</v>
          </cell>
          <cell r="F199">
            <v>3.9169999999999998</v>
          </cell>
          <cell r="G199">
            <v>0</v>
          </cell>
          <cell r="H199">
            <v>7.2267651677716996E-2</v>
          </cell>
          <cell r="I199">
            <v>0</v>
          </cell>
        </row>
        <row r="200">
          <cell r="E200">
            <v>42583</v>
          </cell>
          <cell r="F200">
            <v>3.9769999999999999</v>
          </cell>
          <cell r="G200">
            <v>0</v>
          </cell>
          <cell r="H200">
            <v>7.2267323015394E-2</v>
          </cell>
          <cell r="I200">
            <v>0</v>
          </cell>
        </row>
        <row r="201">
          <cell r="E201">
            <v>42614</v>
          </cell>
          <cell r="F201">
            <v>3.9540000000000002</v>
          </cell>
          <cell r="G201">
            <v>0</v>
          </cell>
          <cell r="H201">
            <v>7.2266994353071004E-2</v>
          </cell>
          <cell r="I201">
            <v>0</v>
          </cell>
        </row>
        <row r="202">
          <cell r="E202">
            <v>42644</v>
          </cell>
          <cell r="F202">
            <v>3.9609999999999999</v>
          </cell>
          <cell r="G202">
            <v>0</v>
          </cell>
          <cell r="H202">
            <v>7.2266676292759999E-2</v>
          </cell>
          <cell r="I202">
            <v>0</v>
          </cell>
        </row>
        <row r="203">
          <cell r="E203">
            <v>42675</v>
          </cell>
          <cell r="F203">
            <v>4.0049999999999999</v>
          </cell>
          <cell r="G203">
            <v>0</v>
          </cell>
          <cell r="H203">
            <v>7.2266347630437003E-2</v>
          </cell>
          <cell r="I203">
            <v>0</v>
          </cell>
        </row>
        <row r="204">
          <cell r="E204">
            <v>42705</v>
          </cell>
          <cell r="F204">
            <v>4.0709999999999997</v>
          </cell>
          <cell r="G204">
            <v>0</v>
          </cell>
          <cell r="H204">
            <v>7.2266029570124998E-2</v>
          </cell>
          <cell r="I204">
            <v>0</v>
          </cell>
        </row>
        <row r="205">
          <cell r="E205">
            <v>42736</v>
          </cell>
          <cell r="F205">
            <v>4.2679999999999998</v>
          </cell>
          <cell r="G205">
            <v>0</v>
          </cell>
          <cell r="H205">
            <v>7.2265700907803002E-2</v>
          </cell>
          <cell r="I205">
            <v>0</v>
          </cell>
        </row>
        <row r="206">
          <cell r="E206">
            <v>42767</v>
          </cell>
          <cell r="F206">
            <v>4.194</v>
          </cell>
          <cell r="G206">
            <v>0</v>
          </cell>
          <cell r="H206">
            <v>7.2265372245480006E-2</v>
          </cell>
          <cell r="I206">
            <v>0</v>
          </cell>
        </row>
        <row r="207">
          <cell r="E207">
            <v>42795</v>
          </cell>
          <cell r="F207">
            <v>4.0960000000000001</v>
          </cell>
          <cell r="G207">
            <v>0</v>
          </cell>
          <cell r="H207">
            <v>7.2265075389188999E-2</v>
          </cell>
          <cell r="I207">
            <v>0</v>
          </cell>
        </row>
        <row r="208">
          <cell r="E208">
            <v>42826</v>
          </cell>
          <cell r="F208">
            <v>3.9980000000000002</v>
          </cell>
          <cell r="G208">
            <v>0</v>
          </cell>
          <cell r="H208">
            <v>7.2264746726868001E-2</v>
          </cell>
          <cell r="I208">
            <v>0</v>
          </cell>
        </row>
        <row r="209">
          <cell r="E209">
            <v>42856</v>
          </cell>
          <cell r="F209">
            <v>3.9969999999999999</v>
          </cell>
          <cell r="G209">
            <v>0</v>
          </cell>
          <cell r="H209">
            <v>7.2264428666555997E-2</v>
          </cell>
          <cell r="I209">
            <v>0</v>
          </cell>
        </row>
        <row r="210">
          <cell r="E210">
            <v>42887</v>
          </cell>
          <cell r="F210">
            <v>4.0410000000000004</v>
          </cell>
          <cell r="G210">
            <v>0</v>
          </cell>
          <cell r="H210">
            <v>7.2264100004233001E-2</v>
          </cell>
          <cell r="I210">
            <v>0</v>
          </cell>
        </row>
        <row r="211">
          <cell r="E211">
            <v>42917</v>
          </cell>
          <cell r="F211">
            <v>4.0410000000000004</v>
          </cell>
          <cell r="G211">
            <v>0</v>
          </cell>
          <cell r="H211">
            <v>7.2263781943920996E-2</v>
          </cell>
          <cell r="I211">
            <v>0</v>
          </cell>
        </row>
        <row r="212">
          <cell r="E212">
            <v>42948</v>
          </cell>
          <cell r="F212">
            <v>4.101</v>
          </cell>
          <cell r="G212">
            <v>0</v>
          </cell>
          <cell r="H212">
            <v>7.2263453281599999E-2</v>
          </cell>
          <cell r="I212">
            <v>0</v>
          </cell>
        </row>
        <row r="213">
          <cell r="E213">
            <v>42979</v>
          </cell>
          <cell r="F213">
            <v>4.077</v>
          </cell>
          <cell r="G213">
            <v>0</v>
          </cell>
          <cell r="H213">
            <v>7.2263124619278002E-2</v>
          </cell>
          <cell r="I213">
            <v>0</v>
          </cell>
        </row>
        <row r="214">
          <cell r="E214">
            <v>43009</v>
          </cell>
          <cell r="F214">
            <v>4.0830000000000002</v>
          </cell>
          <cell r="G214">
            <v>0</v>
          </cell>
          <cell r="H214">
            <v>7.2262806558965997E-2</v>
          </cell>
          <cell r="I214">
            <v>0</v>
          </cell>
        </row>
        <row r="215">
          <cell r="E215">
            <v>43040</v>
          </cell>
          <cell r="F215">
            <v>4.1219999999999999</v>
          </cell>
          <cell r="H215">
            <v>7.2262477896644001E-2</v>
          </cell>
        </row>
        <row r="216">
          <cell r="E216">
            <v>43070</v>
          </cell>
          <cell r="F216">
            <v>4.1849999999999996</v>
          </cell>
          <cell r="H216">
            <v>7.2262159836331996E-2</v>
          </cell>
        </row>
        <row r="217">
          <cell r="E217">
            <v>43101</v>
          </cell>
          <cell r="F217">
            <v>4.3849999999999998</v>
          </cell>
          <cell r="H217">
            <v>7.2261831174010999E-2</v>
          </cell>
        </row>
        <row r="218">
          <cell r="E218">
            <v>43132</v>
          </cell>
          <cell r="F218">
            <v>4.3150000000000004</v>
          </cell>
          <cell r="H218">
            <v>7.2261502511689002E-2</v>
          </cell>
        </row>
        <row r="219">
          <cell r="E219">
            <v>43160</v>
          </cell>
          <cell r="F219">
            <v>4.22</v>
          </cell>
          <cell r="H219">
            <v>7.2261205655397995E-2</v>
          </cell>
        </row>
        <row r="220">
          <cell r="E220">
            <v>43191</v>
          </cell>
          <cell r="F220">
            <v>4.125</v>
          </cell>
          <cell r="H220">
            <v>7.2260876993075998E-2</v>
          </cell>
        </row>
        <row r="221">
          <cell r="E221">
            <v>43221</v>
          </cell>
          <cell r="F221">
            <v>4.125</v>
          </cell>
          <cell r="H221">
            <v>7.2260558932765007E-2</v>
          </cell>
        </row>
        <row r="222">
          <cell r="E222">
            <v>43252</v>
          </cell>
          <cell r="F222">
            <v>4.17</v>
          </cell>
          <cell r="H222">
            <v>7.2260230270442996E-2</v>
          </cell>
        </row>
        <row r="223">
          <cell r="E223">
            <v>43282</v>
          </cell>
          <cell r="F223">
            <v>4.17</v>
          </cell>
          <cell r="H223">
            <v>7.2259912210132005E-2</v>
          </cell>
        </row>
        <row r="224">
          <cell r="E224">
            <v>43313</v>
          </cell>
          <cell r="F224">
            <v>4.2300000000000004</v>
          </cell>
          <cell r="H224">
            <v>7.2259583547809994E-2</v>
          </cell>
        </row>
        <row r="225">
          <cell r="E225">
            <v>43344</v>
          </cell>
          <cell r="F225">
            <v>4.2050000000000001</v>
          </cell>
          <cell r="H225">
            <v>7.2259254885487997E-2</v>
          </cell>
        </row>
        <row r="226">
          <cell r="E226">
            <v>43374</v>
          </cell>
          <cell r="F226">
            <v>4.21</v>
          </cell>
          <cell r="H226">
            <v>7.2258936825177006E-2</v>
          </cell>
        </row>
        <row r="227">
          <cell r="E227">
            <v>43405</v>
          </cell>
          <cell r="F227">
            <v>4.2439999999999998</v>
          </cell>
          <cell r="H227">
            <v>7.2258608162855995E-2</v>
          </cell>
        </row>
        <row r="228">
          <cell r="E228">
            <v>43435</v>
          </cell>
          <cell r="F228">
            <v>4.3040000000000003</v>
          </cell>
          <cell r="H228">
            <v>7.2258290102545003E-2</v>
          </cell>
        </row>
        <row r="229">
          <cell r="E229">
            <v>43466</v>
          </cell>
          <cell r="F229">
            <v>4.5069999999999997</v>
          </cell>
          <cell r="H229">
            <v>7.2257961440223006E-2</v>
          </cell>
        </row>
        <row r="230">
          <cell r="E230">
            <v>43497</v>
          </cell>
          <cell r="F230">
            <v>4.4409999999999998</v>
          </cell>
          <cell r="H230">
            <v>7.2257632777901995E-2</v>
          </cell>
        </row>
        <row r="231">
          <cell r="E231">
            <v>43525</v>
          </cell>
          <cell r="F231">
            <v>4.3490000000000002</v>
          </cell>
          <cell r="H231">
            <v>7.2257335921611002E-2</v>
          </cell>
        </row>
        <row r="232">
          <cell r="E232">
            <v>43556</v>
          </cell>
          <cell r="F232">
            <v>4.2569999999999997</v>
          </cell>
          <cell r="H232">
            <v>7.2257007259290004E-2</v>
          </cell>
        </row>
        <row r="233">
          <cell r="E233">
            <v>43586</v>
          </cell>
          <cell r="F233">
            <v>4.258</v>
          </cell>
          <cell r="H233">
            <v>7.2256689198978999E-2</v>
          </cell>
        </row>
        <row r="234">
          <cell r="E234">
            <v>43617</v>
          </cell>
          <cell r="F234">
            <v>4.3040000000000003</v>
          </cell>
          <cell r="H234">
            <v>7.2256360536658001E-2</v>
          </cell>
        </row>
        <row r="235">
          <cell r="E235">
            <v>43647</v>
          </cell>
          <cell r="F235">
            <v>4.3040000000000003</v>
          </cell>
          <cell r="H235">
            <v>7.2256042476346996E-2</v>
          </cell>
        </row>
        <row r="236">
          <cell r="E236">
            <v>43678</v>
          </cell>
          <cell r="F236">
            <v>4.3639999999999999</v>
          </cell>
          <cell r="H236">
            <v>7.2255713814024999E-2</v>
          </cell>
        </row>
        <row r="237">
          <cell r="E237">
            <v>43709</v>
          </cell>
          <cell r="F237">
            <v>4.3380000000000001</v>
          </cell>
          <cell r="H237">
            <v>7.2255385151704002E-2</v>
          </cell>
        </row>
        <row r="238">
          <cell r="E238">
            <v>43739</v>
          </cell>
          <cell r="F238">
            <v>4.3419999999999996</v>
          </cell>
          <cell r="H238">
            <v>7.2255067091393996E-2</v>
          </cell>
        </row>
        <row r="239">
          <cell r="E239">
            <v>43770</v>
          </cell>
          <cell r="F239">
            <v>4.3710000000000004</v>
          </cell>
          <cell r="H239">
            <v>7.2254738429071999E-2</v>
          </cell>
        </row>
        <row r="240">
          <cell r="E240">
            <v>43800</v>
          </cell>
          <cell r="F240">
            <v>4.4279999999999999</v>
          </cell>
          <cell r="H240">
            <v>7.2254420368762007E-2</v>
          </cell>
        </row>
        <row r="241">
          <cell r="E241">
            <v>43831</v>
          </cell>
          <cell r="F241">
            <v>4.6340000000000003</v>
          </cell>
          <cell r="H241">
            <v>7.2254091706440995E-2</v>
          </cell>
        </row>
        <row r="242">
          <cell r="E242">
            <v>43862</v>
          </cell>
          <cell r="F242">
            <v>4.5720000000000001</v>
          </cell>
          <cell r="H242">
            <v>7.2253763044119998E-2</v>
          </cell>
        </row>
        <row r="243">
          <cell r="E243">
            <v>43891</v>
          </cell>
          <cell r="F243">
            <v>4.4829999999999997</v>
          </cell>
          <cell r="H243">
            <v>7.2253455585819998E-2</v>
          </cell>
        </row>
        <row r="244">
          <cell r="E244">
            <v>43922</v>
          </cell>
          <cell r="F244">
            <v>4.3940000000000001</v>
          </cell>
          <cell r="H244">
            <v>7.2253126923498001E-2</v>
          </cell>
        </row>
        <row r="245">
          <cell r="E245">
            <v>43952</v>
          </cell>
          <cell r="F245">
            <v>4.3959999999999999</v>
          </cell>
          <cell r="H245">
            <v>7.2252808863187995E-2</v>
          </cell>
        </row>
        <row r="246">
          <cell r="E246">
            <v>43983</v>
          </cell>
          <cell r="F246">
            <v>4.4429999999999996</v>
          </cell>
          <cell r="H246">
            <v>7.2252480200866998E-2</v>
          </cell>
        </row>
        <row r="247">
          <cell r="E247">
            <v>44013</v>
          </cell>
          <cell r="F247">
            <v>4.4429999999999996</v>
          </cell>
          <cell r="H247">
            <v>7.2252162140557005E-2</v>
          </cell>
        </row>
        <row r="248">
          <cell r="E248">
            <v>44044</v>
          </cell>
          <cell r="F248">
            <v>4.5030000000000001</v>
          </cell>
          <cell r="H248">
            <v>7.2251212003724002E-2</v>
          </cell>
        </row>
        <row r="249">
          <cell r="E249">
            <v>44075</v>
          </cell>
          <cell r="F249">
            <v>4.476</v>
          </cell>
          <cell r="H249">
            <v>7.2247030199431003E-2</v>
          </cell>
        </row>
        <row r="250">
          <cell r="E250">
            <v>44105</v>
          </cell>
          <cell r="F250">
            <v>4.4790000000000001</v>
          </cell>
          <cell r="H250">
            <v>7.2242983292057E-2</v>
          </cell>
        </row>
        <row r="251">
          <cell r="E251">
            <v>44136</v>
          </cell>
          <cell r="F251">
            <v>4.5030000000000001</v>
          </cell>
          <cell r="H251">
            <v>7.2238801487776005E-2</v>
          </cell>
        </row>
        <row r="252">
          <cell r="E252">
            <v>44166</v>
          </cell>
          <cell r="F252">
            <v>4.5570000000000004</v>
          </cell>
          <cell r="H252">
            <v>7.2234754580411994E-2</v>
          </cell>
        </row>
        <row r="253">
          <cell r="E253">
            <v>44197</v>
          </cell>
          <cell r="F253">
            <v>4.766</v>
          </cell>
          <cell r="H253">
            <v>7.2230572776142005E-2</v>
          </cell>
        </row>
        <row r="254">
          <cell r="E254">
            <v>44228</v>
          </cell>
          <cell r="F254">
            <v>4.7080000000000002</v>
          </cell>
          <cell r="H254">
            <v>7.2226390971877996E-2</v>
          </cell>
        </row>
        <row r="255">
          <cell r="E255">
            <v>44256</v>
          </cell>
          <cell r="F255">
            <v>4.6219999999999999</v>
          </cell>
          <cell r="H255">
            <v>7.2222613858354004E-2</v>
          </cell>
        </row>
        <row r="256">
          <cell r="E256">
            <v>44287</v>
          </cell>
          <cell r="F256">
            <v>4.5359999999999996</v>
          </cell>
          <cell r="H256">
            <v>7.2218432054101001E-2</v>
          </cell>
        </row>
        <row r="257">
          <cell r="E257">
            <v>44317</v>
          </cell>
          <cell r="F257">
            <v>4.5389999999999997</v>
          </cell>
          <cell r="H257">
            <v>7.2214385146764995E-2</v>
          </cell>
        </row>
        <row r="258">
          <cell r="E258">
            <v>44348</v>
          </cell>
          <cell r="F258">
            <v>4.5869999999999997</v>
          </cell>
          <cell r="H258">
            <v>7.2210203342522997E-2</v>
          </cell>
        </row>
        <row r="259">
          <cell r="E259">
            <v>44378</v>
          </cell>
          <cell r="F259">
            <v>4.5869999999999997</v>
          </cell>
          <cell r="H259">
            <v>7.2206156435197996E-2</v>
          </cell>
        </row>
        <row r="260">
          <cell r="E260">
            <v>44409</v>
          </cell>
          <cell r="F260">
            <v>4.6470000000000002</v>
          </cell>
          <cell r="H260">
            <v>7.2201974630968002E-2</v>
          </cell>
        </row>
        <row r="261">
          <cell r="E261">
            <v>44440</v>
          </cell>
          <cell r="F261">
            <v>4.6189999999999998</v>
          </cell>
          <cell r="H261">
            <v>7.2197792826743004E-2</v>
          </cell>
        </row>
        <row r="262">
          <cell r="E262">
            <v>44470</v>
          </cell>
          <cell r="F262">
            <v>4.6210000000000004</v>
          </cell>
          <cell r="H262">
            <v>7.2193745919435004E-2</v>
          </cell>
        </row>
        <row r="263">
          <cell r="E263">
            <v>44501</v>
          </cell>
          <cell r="F263">
            <v>4.6399999999999997</v>
          </cell>
          <cell r="H263">
            <v>7.2189564115220997E-2</v>
          </cell>
        </row>
        <row r="264">
          <cell r="E264">
            <v>44531</v>
          </cell>
          <cell r="F264">
            <v>4.6909999999999998</v>
          </cell>
          <cell r="H264">
            <v>7.2185517207924002E-2</v>
          </cell>
        </row>
        <row r="265">
          <cell r="E265">
            <v>44562</v>
          </cell>
          <cell r="F265">
            <v>4.9029999999999996</v>
          </cell>
          <cell r="H265">
            <v>7.2181335403722E-2</v>
          </cell>
        </row>
        <row r="266">
          <cell r="E266">
            <v>44593</v>
          </cell>
          <cell r="F266">
            <v>4.8490000000000002</v>
          </cell>
          <cell r="H266">
            <v>7.2177153599526006E-2</v>
          </cell>
        </row>
        <row r="267">
          <cell r="E267">
            <v>44621</v>
          </cell>
          <cell r="F267">
            <v>4.766</v>
          </cell>
          <cell r="H267">
            <v>7.2173376486063007E-2</v>
          </cell>
        </row>
        <row r="268">
          <cell r="E268">
            <v>44652</v>
          </cell>
          <cell r="F268">
            <v>4.6829999999999998</v>
          </cell>
          <cell r="H268">
            <v>7.2169194681878004E-2</v>
          </cell>
        </row>
        <row r="269">
          <cell r="E269">
            <v>44682</v>
          </cell>
          <cell r="F269">
            <v>4.6870000000000003</v>
          </cell>
          <cell r="H269">
            <v>7.2165147774608002E-2</v>
          </cell>
        </row>
        <row r="270">
          <cell r="E270">
            <v>44713</v>
          </cell>
          <cell r="F270">
            <v>4.7359999999999998</v>
          </cell>
          <cell r="H270">
            <v>7.2160965970435004E-2</v>
          </cell>
        </row>
        <row r="271">
          <cell r="E271">
            <v>44743</v>
          </cell>
          <cell r="F271">
            <v>4.7359999999999998</v>
          </cell>
          <cell r="H271">
            <v>7.2156919063175007E-2</v>
          </cell>
        </row>
        <row r="272">
          <cell r="E272">
            <v>44774</v>
          </cell>
          <cell r="F272">
            <v>4.7960000000000003</v>
          </cell>
          <cell r="H272">
            <v>7.2152737259013E-2</v>
          </cell>
        </row>
        <row r="273">
          <cell r="E273">
            <v>44805</v>
          </cell>
          <cell r="F273">
            <v>4.7670000000000003</v>
          </cell>
          <cell r="H273">
            <v>7.2148555454856003E-2</v>
          </cell>
        </row>
        <row r="274">
          <cell r="E274">
            <v>44835</v>
          </cell>
          <cell r="F274">
            <v>4.7679999999999998</v>
          </cell>
          <cell r="H274">
            <v>7.2144508547613007E-2</v>
          </cell>
        </row>
        <row r="275">
          <cell r="E275">
            <v>44866</v>
          </cell>
          <cell r="F275">
            <v>4.782</v>
          </cell>
          <cell r="H275">
            <v>7.2140326743468E-2</v>
          </cell>
        </row>
        <row r="276">
          <cell r="E276">
            <v>44896</v>
          </cell>
          <cell r="F276">
            <v>4.83</v>
          </cell>
          <cell r="H276">
            <v>7.2136279836235995E-2</v>
          </cell>
        </row>
        <row r="277">
          <cell r="E277">
            <v>44927</v>
          </cell>
          <cell r="F277">
            <v>5.0449999999999999</v>
          </cell>
          <cell r="H277">
            <v>7.2132098032103006E-2</v>
          </cell>
        </row>
        <row r="278">
          <cell r="E278">
            <v>44958</v>
          </cell>
          <cell r="F278">
            <v>4.9950000000000001</v>
          </cell>
          <cell r="H278">
            <v>7.2127916227974001E-2</v>
          </cell>
        </row>
        <row r="279">
          <cell r="E279">
            <v>44986</v>
          </cell>
          <cell r="F279">
            <v>4.915</v>
          </cell>
          <cell r="H279">
            <v>7.2124139114574007E-2</v>
          </cell>
        </row>
        <row r="280">
          <cell r="E280">
            <v>45017</v>
          </cell>
          <cell r="F280">
            <v>4.835</v>
          </cell>
          <cell r="H280">
            <v>7.2119957310457006E-2</v>
          </cell>
        </row>
        <row r="281">
          <cell r="E281">
            <v>45047</v>
          </cell>
          <cell r="F281">
            <v>4.84</v>
          </cell>
          <cell r="H281">
            <v>7.2115910403252007E-2</v>
          </cell>
        </row>
        <row r="282">
          <cell r="E282">
            <v>45078</v>
          </cell>
          <cell r="F282">
            <v>4.8899999999999997</v>
          </cell>
          <cell r="H282">
            <v>7.2111728599145997E-2</v>
          </cell>
        </row>
        <row r="283">
          <cell r="E283">
            <v>45108</v>
          </cell>
          <cell r="F283">
            <v>4.8899999999999997</v>
          </cell>
          <cell r="H283">
            <v>7.2107681691953002E-2</v>
          </cell>
        </row>
        <row r="284">
          <cell r="E284">
            <v>45139</v>
          </cell>
          <cell r="F284">
            <v>4.95</v>
          </cell>
          <cell r="H284">
            <v>7.2103499887857997E-2</v>
          </cell>
        </row>
        <row r="285">
          <cell r="E285">
            <v>45170</v>
          </cell>
          <cell r="F285">
            <v>4.92</v>
          </cell>
          <cell r="H285">
            <v>7.209931808377E-2</v>
          </cell>
        </row>
        <row r="286">
          <cell r="E286">
            <v>45200</v>
          </cell>
          <cell r="F286">
            <v>4.92</v>
          </cell>
          <cell r="H286">
            <v>7.2095271176593007E-2</v>
          </cell>
        </row>
        <row r="287">
          <cell r="E287">
            <v>45231</v>
          </cell>
          <cell r="F287">
            <v>4.9290000000000003</v>
          </cell>
          <cell r="H287">
            <v>7.2091089372516001E-2</v>
          </cell>
        </row>
        <row r="288">
          <cell r="E288">
            <v>45261</v>
          </cell>
          <cell r="F288">
            <v>4.9740000000000002</v>
          </cell>
          <cell r="H288">
            <v>7.2087042465349999E-2</v>
          </cell>
        </row>
        <row r="289">
          <cell r="E289">
            <v>45292</v>
          </cell>
          <cell r="F289">
            <v>5.1920000000000002</v>
          </cell>
          <cell r="H289">
            <v>7.2082860661283998E-2</v>
          </cell>
        </row>
        <row r="290">
          <cell r="E290">
            <v>45323</v>
          </cell>
          <cell r="F290">
            <v>5.1459999999999999</v>
          </cell>
          <cell r="H290">
            <v>7.2078678857223993E-2</v>
          </cell>
        </row>
        <row r="291">
          <cell r="E291">
            <v>45352</v>
          </cell>
          <cell r="F291">
            <v>5.069</v>
          </cell>
          <cell r="H291">
            <v>7.2074766846978999E-2</v>
          </cell>
        </row>
        <row r="292">
          <cell r="E292">
            <v>45383</v>
          </cell>
          <cell r="F292">
            <v>4.992</v>
          </cell>
          <cell r="H292">
            <v>7.2070585042930999E-2</v>
          </cell>
        </row>
        <row r="293">
          <cell r="E293">
            <v>45413</v>
          </cell>
          <cell r="F293">
            <v>4.9980000000000002</v>
          </cell>
          <cell r="H293">
            <v>7.2066538135792002E-2</v>
          </cell>
        </row>
      </sheetData>
      <sheetData sheetId="4">
        <row r="6">
          <cell r="B6">
            <v>36678</v>
          </cell>
          <cell r="C6">
            <v>4.4059999999999997</v>
          </cell>
          <cell r="D6">
            <v>4.4000000000000497E-2</v>
          </cell>
          <cell r="E6">
            <v>5.0000000000000001E-3</v>
          </cell>
        </row>
        <row r="7">
          <cell r="B7">
            <v>36708</v>
          </cell>
          <cell r="C7">
            <v>4.3689999999999998</v>
          </cell>
          <cell r="D7">
            <v>6.0999999999999902E-2</v>
          </cell>
          <cell r="E7">
            <v>-5.0000000000000001E-3</v>
          </cell>
        </row>
        <row r="8">
          <cell r="B8">
            <v>36739</v>
          </cell>
          <cell r="C8">
            <v>3.665</v>
          </cell>
          <cell r="D8">
            <v>5.5E-2</v>
          </cell>
          <cell r="E8">
            <v>2.5000000000000001E-3</v>
          </cell>
        </row>
        <row r="9">
          <cell r="B9">
            <v>36770</v>
          </cell>
          <cell r="C9">
            <v>3.6749999999999998</v>
          </cell>
          <cell r="D9">
            <v>5.5E-2</v>
          </cell>
          <cell r="E9">
            <v>5.0000000000000001E-3</v>
          </cell>
        </row>
        <row r="10">
          <cell r="B10">
            <v>36800</v>
          </cell>
          <cell r="C10">
            <v>3.6850000000000001</v>
          </cell>
          <cell r="D10">
            <v>7.0000000000000007E-2</v>
          </cell>
          <cell r="E10">
            <v>7.4999999999999997E-3</v>
          </cell>
        </row>
        <row r="11">
          <cell r="B11">
            <v>36831</v>
          </cell>
          <cell r="C11">
            <v>3.7650000000000001</v>
          </cell>
          <cell r="D11">
            <v>0.10249999999999999</v>
          </cell>
          <cell r="E11">
            <v>5.0000000000000001E-3</v>
          </cell>
        </row>
        <row r="12">
          <cell r="B12">
            <v>36861</v>
          </cell>
          <cell r="C12">
            <v>3.85</v>
          </cell>
          <cell r="D12">
            <v>0.1075</v>
          </cell>
          <cell r="E12">
            <v>5.0000000000000001E-3</v>
          </cell>
        </row>
        <row r="13">
          <cell r="B13">
            <v>36892</v>
          </cell>
          <cell r="C13">
            <v>3.84</v>
          </cell>
          <cell r="D13">
            <v>0.11</v>
          </cell>
          <cell r="E13">
            <v>0.01</v>
          </cell>
        </row>
        <row r="14">
          <cell r="B14">
            <v>36923</v>
          </cell>
          <cell r="C14">
            <v>3.7</v>
          </cell>
          <cell r="D14">
            <v>0.11749999999999999</v>
          </cell>
          <cell r="E14">
            <v>1.2500000000000001E-2</v>
          </cell>
        </row>
        <row r="15">
          <cell r="B15">
            <v>36951</v>
          </cell>
          <cell r="C15">
            <v>3.56</v>
          </cell>
          <cell r="D15">
            <v>0.125</v>
          </cell>
          <cell r="E15">
            <v>1.7500000000000002E-2</v>
          </cell>
        </row>
        <row r="16">
          <cell r="B16">
            <v>36982</v>
          </cell>
          <cell r="C16">
            <v>3.42</v>
          </cell>
          <cell r="D16">
            <v>6.25E-2</v>
          </cell>
          <cell r="E16">
            <v>0</v>
          </cell>
        </row>
        <row r="17">
          <cell r="B17">
            <v>37012</v>
          </cell>
          <cell r="C17">
            <v>3.38</v>
          </cell>
          <cell r="D17">
            <v>5.5E-2</v>
          </cell>
          <cell r="E17">
            <v>0</v>
          </cell>
        </row>
        <row r="18">
          <cell r="B18">
            <v>37043</v>
          </cell>
          <cell r="C18">
            <v>3.38</v>
          </cell>
          <cell r="D18">
            <v>5.5E-2</v>
          </cell>
          <cell r="E18">
            <v>0</v>
          </cell>
        </row>
        <row r="19">
          <cell r="B19">
            <v>37073</v>
          </cell>
          <cell r="C19">
            <v>3.39</v>
          </cell>
          <cell r="D19">
            <v>5.2499999999999998E-2</v>
          </cell>
          <cell r="E19">
            <v>2.5000000000000001E-3</v>
          </cell>
        </row>
        <row r="20">
          <cell r="B20">
            <v>37104</v>
          </cell>
          <cell r="C20">
            <v>3.39</v>
          </cell>
          <cell r="D20">
            <v>5.5E-2</v>
          </cell>
          <cell r="E20">
            <v>5.0000000000000001E-3</v>
          </cell>
        </row>
        <row r="21">
          <cell r="B21">
            <v>37135</v>
          </cell>
          <cell r="C21">
            <v>3.375</v>
          </cell>
          <cell r="D21">
            <v>0.06</v>
          </cell>
          <cell r="E21">
            <v>5.0000000000000001E-3</v>
          </cell>
        </row>
        <row r="22">
          <cell r="B22">
            <v>37165</v>
          </cell>
          <cell r="C22">
            <v>3.39</v>
          </cell>
          <cell r="D22">
            <v>0.08</v>
          </cell>
          <cell r="E22">
            <v>5.0000000000000001E-3</v>
          </cell>
        </row>
        <row r="23">
          <cell r="B23">
            <v>37196</v>
          </cell>
          <cell r="C23">
            <v>3.5049999999999999</v>
          </cell>
          <cell r="D23">
            <v>8.7499999999999994E-2</v>
          </cell>
          <cell r="E23">
            <v>5.0000000000000001E-3</v>
          </cell>
        </row>
        <row r="24">
          <cell r="B24">
            <v>37226</v>
          </cell>
          <cell r="C24">
            <v>3.6150000000000002</v>
          </cell>
          <cell r="D24">
            <v>0.1275</v>
          </cell>
          <cell r="E24">
            <v>5.0000000000000001E-3</v>
          </cell>
        </row>
        <row r="25">
          <cell r="B25">
            <v>37257</v>
          </cell>
          <cell r="C25">
            <v>3.6150000000000002</v>
          </cell>
          <cell r="D25">
            <v>0.14000000000000001</v>
          </cell>
          <cell r="E25">
            <v>0.01</v>
          </cell>
        </row>
        <row r="26">
          <cell r="B26">
            <v>37288</v>
          </cell>
          <cell r="C26">
            <v>3.5150000000000001</v>
          </cell>
          <cell r="D26">
            <v>0.11749999999999999</v>
          </cell>
          <cell r="E26">
            <v>1.2500000000000001E-2</v>
          </cell>
        </row>
        <row r="27">
          <cell r="B27">
            <v>37316</v>
          </cell>
          <cell r="C27">
            <v>3.38</v>
          </cell>
          <cell r="D27">
            <v>0.115</v>
          </cell>
          <cell r="E27">
            <v>1.7500000000000002E-2</v>
          </cell>
        </row>
        <row r="28">
          <cell r="B28">
            <v>37347</v>
          </cell>
          <cell r="C28">
            <v>3.19</v>
          </cell>
          <cell r="D28">
            <v>7.4999999999999997E-2</v>
          </cell>
          <cell r="E28">
            <v>0</v>
          </cell>
        </row>
        <row r="29">
          <cell r="B29">
            <v>37377</v>
          </cell>
          <cell r="C29">
            <v>3.19</v>
          </cell>
          <cell r="D29">
            <v>6.5000000000000002E-2</v>
          </cell>
          <cell r="E29">
            <v>0</v>
          </cell>
        </row>
        <row r="30">
          <cell r="B30">
            <v>37408</v>
          </cell>
          <cell r="C30">
            <v>3.1949999999999998</v>
          </cell>
          <cell r="D30">
            <v>0.06</v>
          </cell>
          <cell r="E30">
            <v>0</v>
          </cell>
        </row>
        <row r="31">
          <cell r="B31">
            <v>37438</v>
          </cell>
          <cell r="C31">
            <v>3.1</v>
          </cell>
          <cell r="D31">
            <v>0.05</v>
          </cell>
          <cell r="E31">
            <v>2.5000000000000001E-3</v>
          </cell>
        </row>
        <row r="32">
          <cell r="B32">
            <v>37469</v>
          </cell>
          <cell r="C32">
            <v>3.1850000000000001</v>
          </cell>
          <cell r="D32">
            <v>4.7500000000000001E-2</v>
          </cell>
          <cell r="E32">
            <v>5.0000000000000001E-3</v>
          </cell>
        </row>
        <row r="33">
          <cell r="B33">
            <v>37500</v>
          </cell>
          <cell r="C33">
            <v>3.1850000000000001</v>
          </cell>
          <cell r="D33">
            <v>4.4999999999999998E-2</v>
          </cell>
          <cell r="E33">
            <v>5.0000000000000001E-3</v>
          </cell>
        </row>
        <row r="34">
          <cell r="B34">
            <v>37530</v>
          </cell>
          <cell r="C34">
            <v>3.2050000000000001</v>
          </cell>
          <cell r="D34">
            <v>0.06</v>
          </cell>
          <cell r="E34">
            <v>5.0000000000000001E-3</v>
          </cell>
        </row>
        <row r="35">
          <cell r="B35">
            <v>37561</v>
          </cell>
          <cell r="C35">
            <v>3.3039999999999998</v>
          </cell>
          <cell r="D35">
            <v>0.1075</v>
          </cell>
          <cell r="E35">
            <v>5.0000000000000001E-3</v>
          </cell>
        </row>
        <row r="36">
          <cell r="B36">
            <v>37591</v>
          </cell>
          <cell r="C36">
            <v>3.419</v>
          </cell>
          <cell r="D36">
            <v>0.14749999999999999</v>
          </cell>
          <cell r="E36">
            <v>5.0000000000000001E-3</v>
          </cell>
        </row>
        <row r="37">
          <cell r="B37">
            <v>37622</v>
          </cell>
          <cell r="C37">
            <v>3.46</v>
          </cell>
          <cell r="D37">
            <v>0.16</v>
          </cell>
          <cell r="E37">
            <v>0.01</v>
          </cell>
        </row>
        <row r="38">
          <cell r="B38">
            <v>37653</v>
          </cell>
          <cell r="C38">
            <v>3.31</v>
          </cell>
          <cell r="D38">
            <v>0.13750000000000001</v>
          </cell>
          <cell r="E38">
            <v>1.2500000000000001E-2</v>
          </cell>
        </row>
        <row r="39">
          <cell r="B39">
            <v>37681</v>
          </cell>
          <cell r="C39">
            <v>3.17</v>
          </cell>
          <cell r="D39">
            <v>0.13500000000000001</v>
          </cell>
          <cell r="E39">
            <v>1.7500000000000002E-2</v>
          </cell>
        </row>
        <row r="40">
          <cell r="B40">
            <v>37712</v>
          </cell>
          <cell r="C40">
            <v>3.03</v>
          </cell>
          <cell r="D40">
            <v>7.0000000000000007E-2</v>
          </cell>
          <cell r="E40">
            <v>0</v>
          </cell>
        </row>
        <row r="41">
          <cell r="B41">
            <v>37742</v>
          </cell>
          <cell r="C41">
            <v>3.0150000000000001</v>
          </cell>
          <cell r="D41">
            <v>0.06</v>
          </cell>
          <cell r="E41">
            <v>0</v>
          </cell>
        </row>
        <row r="42">
          <cell r="B42">
            <v>37773</v>
          </cell>
          <cell r="C42">
            <v>3.0449999999999999</v>
          </cell>
          <cell r="D42">
            <v>5.5E-2</v>
          </cell>
          <cell r="E42">
            <v>0</v>
          </cell>
        </row>
        <row r="43">
          <cell r="B43">
            <v>37803</v>
          </cell>
          <cell r="C43">
            <v>3.06</v>
          </cell>
          <cell r="D43">
            <v>4.4999999999999998E-2</v>
          </cell>
          <cell r="E43">
            <v>2.5000000000000001E-3</v>
          </cell>
        </row>
        <row r="44">
          <cell r="B44">
            <v>37834</v>
          </cell>
          <cell r="C44">
            <v>3.105</v>
          </cell>
          <cell r="D44">
            <v>4.2500000000000003E-2</v>
          </cell>
          <cell r="E44">
            <v>5.0000000000000001E-3</v>
          </cell>
        </row>
        <row r="45">
          <cell r="B45">
            <v>37865</v>
          </cell>
          <cell r="C45">
            <v>3.0950000000000002</v>
          </cell>
          <cell r="D45">
            <v>0.04</v>
          </cell>
          <cell r="E45">
            <v>5.0000000000000001E-3</v>
          </cell>
        </row>
        <row r="46">
          <cell r="B46">
            <v>37895</v>
          </cell>
          <cell r="C46">
            <v>3.1150000000000002</v>
          </cell>
          <cell r="D46">
            <v>5.5E-2</v>
          </cell>
          <cell r="E46">
            <v>5.0000000000000001E-3</v>
          </cell>
        </row>
        <row r="47">
          <cell r="B47">
            <v>37926</v>
          </cell>
          <cell r="C47">
            <v>3.2240000000000002</v>
          </cell>
          <cell r="D47">
            <v>0.105</v>
          </cell>
          <cell r="E47">
            <v>5.0000000000000001E-3</v>
          </cell>
        </row>
        <row r="48">
          <cell r="B48">
            <v>37956</v>
          </cell>
          <cell r="C48">
            <v>3.3290000000000002</v>
          </cell>
          <cell r="D48">
            <v>0.14499999999999999</v>
          </cell>
          <cell r="E48">
            <v>5.0000000000000001E-3</v>
          </cell>
        </row>
        <row r="49">
          <cell r="B49">
            <v>37987</v>
          </cell>
          <cell r="C49">
            <v>3.407</v>
          </cell>
          <cell r="D49">
            <v>0.18</v>
          </cell>
          <cell r="E49">
            <v>0.01</v>
          </cell>
        </row>
        <row r="50">
          <cell r="B50">
            <v>38018</v>
          </cell>
          <cell r="C50">
            <v>3.2810000000000001</v>
          </cell>
          <cell r="D50">
            <v>0.155</v>
          </cell>
          <cell r="E50">
            <v>1.2500000000000001E-2</v>
          </cell>
        </row>
        <row r="51">
          <cell r="B51">
            <v>38047</v>
          </cell>
          <cell r="C51">
            <v>3.1440000000000001</v>
          </cell>
          <cell r="D51">
            <v>0.1525</v>
          </cell>
          <cell r="E51">
            <v>1.7500000000000002E-2</v>
          </cell>
        </row>
        <row r="52">
          <cell r="B52">
            <v>38078</v>
          </cell>
          <cell r="C52">
            <v>3.0070000000000001</v>
          </cell>
          <cell r="D52">
            <v>7.2499999999999995E-2</v>
          </cell>
          <cell r="E52">
            <v>0</v>
          </cell>
        </row>
        <row r="53">
          <cell r="B53">
            <v>38108</v>
          </cell>
          <cell r="C53">
            <v>2.9929999999999999</v>
          </cell>
          <cell r="D53">
            <v>6.25E-2</v>
          </cell>
          <cell r="E53">
            <v>0</v>
          </cell>
        </row>
        <row r="54">
          <cell r="B54">
            <v>38139</v>
          </cell>
          <cell r="C54">
            <v>3.024</v>
          </cell>
          <cell r="D54">
            <v>5.7500000000000002E-2</v>
          </cell>
          <cell r="E54">
            <v>0</v>
          </cell>
        </row>
        <row r="55">
          <cell r="B55">
            <v>38169</v>
          </cell>
          <cell r="C55">
            <v>3.024</v>
          </cell>
          <cell r="D55">
            <v>4.7500000000000001E-2</v>
          </cell>
          <cell r="E55">
            <v>2.5000000000000001E-3</v>
          </cell>
        </row>
        <row r="56">
          <cell r="B56">
            <v>38200</v>
          </cell>
          <cell r="C56">
            <v>3.0840000000000001</v>
          </cell>
          <cell r="D56">
            <v>4.4999999999999998E-2</v>
          </cell>
          <cell r="E56">
            <v>5.0000000000000001E-3</v>
          </cell>
        </row>
        <row r="57">
          <cell r="B57">
            <v>38231</v>
          </cell>
          <cell r="C57">
            <v>3.073</v>
          </cell>
          <cell r="D57">
            <v>4.2500000000000003E-2</v>
          </cell>
          <cell r="E57">
            <v>5.0000000000000001E-3</v>
          </cell>
        </row>
        <row r="58">
          <cell r="B58">
            <v>38261</v>
          </cell>
          <cell r="C58">
            <v>3.0920000000000001</v>
          </cell>
          <cell r="D58">
            <v>5.7500000000000002E-2</v>
          </cell>
          <cell r="E58">
            <v>5.0000000000000001E-3</v>
          </cell>
        </row>
        <row r="59">
          <cell r="B59">
            <v>38292</v>
          </cell>
          <cell r="C59">
            <v>3.1960000000000002</v>
          </cell>
          <cell r="D59">
            <v>0.1075</v>
          </cell>
          <cell r="E59">
            <v>5.0000000000000001E-3</v>
          </cell>
        </row>
        <row r="60">
          <cell r="B60">
            <v>38322</v>
          </cell>
          <cell r="C60">
            <v>3.298</v>
          </cell>
          <cell r="D60">
            <v>0.14749999999999999</v>
          </cell>
          <cell r="E60">
            <v>5.0000000000000001E-3</v>
          </cell>
        </row>
        <row r="61">
          <cell r="B61">
            <v>38353</v>
          </cell>
          <cell r="C61">
            <v>3.4089999999999998</v>
          </cell>
          <cell r="D61">
            <v>0.1825</v>
          </cell>
          <cell r="E61">
            <v>0.01</v>
          </cell>
        </row>
        <row r="62">
          <cell r="B62">
            <v>38384</v>
          </cell>
          <cell r="C62">
            <v>3.2869999999999999</v>
          </cell>
          <cell r="D62">
            <v>0.16250000000000001</v>
          </cell>
          <cell r="E62">
            <v>1.2500000000000001E-2</v>
          </cell>
        </row>
        <row r="63">
          <cell r="B63">
            <v>38412</v>
          </cell>
          <cell r="C63">
            <v>3.153</v>
          </cell>
          <cell r="D63">
            <v>0.16250000000000001</v>
          </cell>
          <cell r="E63">
            <v>1.7500000000000002E-2</v>
          </cell>
        </row>
        <row r="64">
          <cell r="B64">
            <v>38443</v>
          </cell>
          <cell r="C64">
            <v>3.0190000000000001</v>
          </cell>
          <cell r="D64">
            <v>6.7500000000000004E-2</v>
          </cell>
          <cell r="E64">
            <v>0</v>
          </cell>
        </row>
        <row r="65">
          <cell r="B65">
            <v>38473</v>
          </cell>
          <cell r="C65">
            <v>3.0059999999999998</v>
          </cell>
          <cell r="D65">
            <v>7.7499999999999999E-2</v>
          </cell>
          <cell r="E65">
            <v>0</v>
          </cell>
        </row>
        <row r="66">
          <cell r="B66">
            <v>38504</v>
          </cell>
          <cell r="C66">
            <v>3.0379999999999998</v>
          </cell>
          <cell r="D66">
            <v>7.2499999999999995E-2</v>
          </cell>
          <cell r="E66">
            <v>0</v>
          </cell>
        </row>
        <row r="67">
          <cell r="B67">
            <v>38534</v>
          </cell>
          <cell r="C67">
            <v>3.0379999999999998</v>
          </cell>
          <cell r="D67">
            <v>6.25E-2</v>
          </cell>
          <cell r="E67">
            <v>2.5000000000000001E-3</v>
          </cell>
        </row>
        <row r="68">
          <cell r="B68">
            <v>38565</v>
          </cell>
          <cell r="C68">
            <v>3.0979999999999999</v>
          </cell>
          <cell r="D68">
            <v>0.06</v>
          </cell>
          <cell r="E68">
            <v>5.0000000000000001E-3</v>
          </cell>
        </row>
        <row r="69">
          <cell r="B69">
            <v>38596</v>
          </cell>
          <cell r="C69">
            <v>3.0859999999999999</v>
          </cell>
          <cell r="D69">
            <v>5.7500000000000002E-2</v>
          </cell>
          <cell r="E69">
            <v>5.0000000000000001E-3</v>
          </cell>
        </row>
        <row r="70">
          <cell r="B70">
            <v>38626</v>
          </cell>
          <cell r="C70">
            <v>3.1040000000000001</v>
          </cell>
          <cell r="D70">
            <v>7.2499999999999995E-2</v>
          </cell>
          <cell r="E70">
            <v>5.0000000000000001E-3</v>
          </cell>
        </row>
        <row r="71">
          <cell r="B71">
            <v>38657</v>
          </cell>
          <cell r="C71">
            <v>3.2029999999999998</v>
          </cell>
          <cell r="D71">
            <v>0.13</v>
          </cell>
          <cell r="E71">
            <v>5.0000000000000001E-3</v>
          </cell>
        </row>
        <row r="72">
          <cell r="B72">
            <v>38687</v>
          </cell>
          <cell r="C72">
            <v>3.302</v>
          </cell>
          <cell r="D72">
            <v>0.17</v>
          </cell>
          <cell r="E72">
            <v>5.0000000000000001E-3</v>
          </cell>
        </row>
        <row r="73">
          <cell r="B73">
            <v>38718</v>
          </cell>
          <cell r="C73">
            <v>3.4260000000000002</v>
          </cell>
          <cell r="D73">
            <v>0.215</v>
          </cell>
          <cell r="E73">
            <v>0.01</v>
          </cell>
        </row>
        <row r="74">
          <cell r="B74">
            <v>38749</v>
          </cell>
          <cell r="C74">
            <v>3.3079999999999998</v>
          </cell>
          <cell r="D74">
            <v>0.19</v>
          </cell>
          <cell r="E74">
            <v>1.2500000000000001E-2</v>
          </cell>
        </row>
        <row r="75">
          <cell r="B75">
            <v>38777</v>
          </cell>
          <cell r="C75">
            <v>3.177</v>
          </cell>
          <cell r="D75">
            <v>0.1875</v>
          </cell>
          <cell r="E75">
            <v>1.7500000000000002E-2</v>
          </cell>
        </row>
        <row r="76">
          <cell r="B76">
            <v>38808</v>
          </cell>
          <cell r="C76">
            <v>3.0459999999999998</v>
          </cell>
          <cell r="D76">
            <v>8.7499999999999994E-2</v>
          </cell>
          <cell r="E76">
            <v>0</v>
          </cell>
        </row>
        <row r="77">
          <cell r="B77">
            <v>38838</v>
          </cell>
          <cell r="C77">
            <v>3.0339999999999998</v>
          </cell>
          <cell r="D77">
            <v>9.7500000000000003E-2</v>
          </cell>
          <cell r="E77">
            <v>0</v>
          </cell>
        </row>
        <row r="78">
          <cell r="B78">
            <v>38869</v>
          </cell>
          <cell r="C78">
            <v>3.0670000000000002</v>
          </cell>
          <cell r="D78">
            <v>9.2499999999999999E-2</v>
          </cell>
          <cell r="E78">
            <v>0</v>
          </cell>
        </row>
        <row r="79">
          <cell r="B79">
            <v>38899</v>
          </cell>
          <cell r="C79">
            <v>3.0670000000000002</v>
          </cell>
          <cell r="D79">
            <v>8.2500000000000004E-2</v>
          </cell>
          <cell r="E79">
            <v>2.5000000000000001E-3</v>
          </cell>
        </row>
        <row r="80">
          <cell r="B80">
            <v>38930</v>
          </cell>
          <cell r="C80">
            <v>3.1269999999999998</v>
          </cell>
          <cell r="D80">
            <v>0.08</v>
          </cell>
          <cell r="E80">
            <v>5.0000000000000001E-3</v>
          </cell>
        </row>
        <row r="81">
          <cell r="B81">
            <v>38961</v>
          </cell>
          <cell r="C81">
            <v>3.1139999999999999</v>
          </cell>
          <cell r="D81">
            <v>7.7499999999999999E-2</v>
          </cell>
          <cell r="E81">
            <v>5.0000000000000001E-3</v>
          </cell>
        </row>
        <row r="82">
          <cell r="B82">
            <v>38991</v>
          </cell>
          <cell r="C82">
            <v>3.1309999999999998</v>
          </cell>
          <cell r="D82">
            <v>9.2499999999999999E-2</v>
          </cell>
          <cell r="E82">
            <v>5.0000000000000001E-3</v>
          </cell>
        </row>
        <row r="83">
          <cell r="B83">
            <v>39022</v>
          </cell>
          <cell r="C83">
            <v>3.2250000000000001</v>
          </cell>
          <cell r="D83">
            <v>0.13500000000000001</v>
          </cell>
          <cell r="E83">
            <v>5.0000000000000001E-3</v>
          </cell>
        </row>
        <row r="84">
          <cell r="B84">
            <v>39052</v>
          </cell>
          <cell r="C84">
            <v>3.3210000000000002</v>
          </cell>
          <cell r="D84">
            <v>0.17499999999999999</v>
          </cell>
          <cell r="E84">
            <v>5.0000000000000001E-3</v>
          </cell>
        </row>
        <row r="85">
          <cell r="B85">
            <v>39083</v>
          </cell>
          <cell r="C85">
            <v>3.4529999999999998</v>
          </cell>
          <cell r="D85">
            <v>0.22</v>
          </cell>
          <cell r="E85">
            <v>0.01</v>
          </cell>
        </row>
        <row r="86">
          <cell r="B86">
            <v>39114</v>
          </cell>
          <cell r="C86">
            <v>3.339</v>
          </cell>
          <cell r="D86">
            <v>0.19500000000000001</v>
          </cell>
          <cell r="E86">
            <v>1.2500000000000001E-2</v>
          </cell>
        </row>
        <row r="87">
          <cell r="B87">
            <v>39142</v>
          </cell>
          <cell r="C87">
            <v>3.2109999999999999</v>
          </cell>
          <cell r="D87">
            <v>0.1925</v>
          </cell>
          <cell r="E87">
            <v>1.7500000000000002E-2</v>
          </cell>
        </row>
        <row r="88">
          <cell r="B88">
            <v>39173</v>
          </cell>
          <cell r="C88">
            <v>3.0830000000000002</v>
          </cell>
          <cell r="D88">
            <v>9.7500000000000003E-2</v>
          </cell>
          <cell r="E88">
            <v>0</v>
          </cell>
        </row>
        <row r="89">
          <cell r="B89">
            <v>39203</v>
          </cell>
          <cell r="C89">
            <v>3.0720000000000001</v>
          </cell>
          <cell r="D89">
            <v>0.1075</v>
          </cell>
          <cell r="E89">
            <v>0</v>
          </cell>
        </row>
        <row r="90">
          <cell r="B90">
            <v>39234</v>
          </cell>
          <cell r="C90">
            <v>3.1059999999999999</v>
          </cell>
          <cell r="D90">
            <v>0.10249999999999999</v>
          </cell>
          <cell r="E90">
            <v>0</v>
          </cell>
        </row>
        <row r="91">
          <cell r="B91">
            <v>39264</v>
          </cell>
          <cell r="C91">
            <v>3.1059999999999999</v>
          </cell>
          <cell r="D91">
            <v>9.2499999999999999E-2</v>
          </cell>
          <cell r="E91">
            <v>2.5000000000000001E-3</v>
          </cell>
        </row>
        <row r="92">
          <cell r="B92">
            <v>39295</v>
          </cell>
          <cell r="C92">
            <v>3.1659999999999999</v>
          </cell>
          <cell r="D92">
            <v>0.09</v>
          </cell>
          <cell r="E92">
            <v>5.0000000000000001E-3</v>
          </cell>
        </row>
        <row r="93">
          <cell r="B93">
            <v>39326</v>
          </cell>
          <cell r="C93">
            <v>3.1520000000000001</v>
          </cell>
          <cell r="D93">
            <v>8.7499999999999994E-2</v>
          </cell>
          <cell r="E93">
            <v>5.0000000000000001E-3</v>
          </cell>
        </row>
        <row r="94">
          <cell r="B94">
            <v>39356</v>
          </cell>
          <cell r="C94">
            <v>3.1680000000000001</v>
          </cell>
          <cell r="D94">
            <v>0.10249999999999999</v>
          </cell>
          <cell r="E94">
            <v>5.0000000000000001E-3</v>
          </cell>
        </row>
        <row r="95">
          <cell r="B95">
            <v>39387</v>
          </cell>
          <cell r="C95">
            <v>3.2570000000000001</v>
          </cell>
          <cell r="D95">
            <v>0.16500000000000001</v>
          </cell>
          <cell r="E95">
            <v>5.0000000000000001E-3</v>
          </cell>
        </row>
        <row r="96">
          <cell r="B96">
            <v>39417</v>
          </cell>
          <cell r="C96">
            <v>3.35</v>
          </cell>
          <cell r="D96">
            <v>0.20499999999999999</v>
          </cell>
          <cell r="E96">
            <v>5.0000000000000001E-3</v>
          </cell>
        </row>
        <row r="97">
          <cell r="B97">
            <v>39448</v>
          </cell>
          <cell r="C97">
            <v>3.4950000000000001</v>
          </cell>
          <cell r="D97">
            <v>0.26</v>
          </cell>
          <cell r="E97">
            <v>0.01</v>
          </cell>
        </row>
        <row r="98">
          <cell r="B98">
            <v>39479</v>
          </cell>
          <cell r="C98">
            <v>3.3849999999999998</v>
          </cell>
          <cell r="D98">
            <v>0.23499999999999999</v>
          </cell>
          <cell r="E98">
            <v>1.2500000000000001E-2</v>
          </cell>
        </row>
        <row r="99">
          <cell r="B99">
            <v>39508</v>
          </cell>
          <cell r="C99">
            <v>3.26</v>
          </cell>
          <cell r="D99">
            <v>0.23250000000000001</v>
          </cell>
          <cell r="E99">
            <v>1.7500000000000002E-2</v>
          </cell>
        </row>
        <row r="100">
          <cell r="B100">
            <v>39539</v>
          </cell>
          <cell r="C100">
            <v>3.1349999999999998</v>
          </cell>
          <cell r="D100">
            <v>0.13750000000000001</v>
          </cell>
          <cell r="E100">
            <v>0</v>
          </cell>
        </row>
        <row r="101">
          <cell r="B101">
            <v>39569</v>
          </cell>
          <cell r="C101">
            <v>3.125</v>
          </cell>
          <cell r="D101">
            <v>0.14749999999999999</v>
          </cell>
          <cell r="E101">
            <v>0</v>
          </cell>
        </row>
        <row r="102">
          <cell r="B102">
            <v>39600</v>
          </cell>
          <cell r="C102">
            <v>3.16</v>
          </cell>
          <cell r="D102">
            <v>0.14249999999999999</v>
          </cell>
          <cell r="E102">
            <v>0</v>
          </cell>
        </row>
        <row r="103">
          <cell r="B103">
            <v>39630</v>
          </cell>
          <cell r="C103">
            <v>3.16</v>
          </cell>
          <cell r="D103">
            <v>0.13250000000000001</v>
          </cell>
          <cell r="E103">
            <v>2.5000000000000001E-3</v>
          </cell>
        </row>
        <row r="104">
          <cell r="B104">
            <v>39661</v>
          </cell>
          <cell r="C104">
            <v>3.22</v>
          </cell>
          <cell r="D104">
            <v>0.13</v>
          </cell>
          <cell r="E104">
            <v>5.0000000000000001E-3</v>
          </cell>
        </row>
        <row r="105">
          <cell r="B105">
            <v>39692</v>
          </cell>
          <cell r="C105">
            <v>3.2050000000000001</v>
          </cell>
          <cell r="D105">
            <v>0.1275</v>
          </cell>
          <cell r="E105">
            <v>5.0000000000000001E-3</v>
          </cell>
        </row>
        <row r="106">
          <cell r="B106">
            <v>39722</v>
          </cell>
          <cell r="C106">
            <v>3.22</v>
          </cell>
          <cell r="D106">
            <v>0.14249999999999999</v>
          </cell>
          <cell r="E106">
            <v>5.0000000000000001E-3</v>
          </cell>
        </row>
        <row r="107">
          <cell r="B107">
            <v>39753</v>
          </cell>
          <cell r="C107">
            <v>3.3039999999999998</v>
          </cell>
          <cell r="D107">
            <v>0.20499999999999999</v>
          </cell>
          <cell r="E107">
            <v>5.0000000000000001E-3</v>
          </cell>
        </row>
        <row r="108">
          <cell r="B108">
            <v>39783</v>
          </cell>
          <cell r="C108">
            <v>3.3940000000000001</v>
          </cell>
          <cell r="D108">
            <v>0.245</v>
          </cell>
          <cell r="E108">
            <v>5.0000000000000001E-3</v>
          </cell>
        </row>
        <row r="109">
          <cell r="B109">
            <v>39814</v>
          </cell>
          <cell r="C109">
            <v>3.5470000000000002</v>
          </cell>
          <cell r="D109">
            <v>0.31</v>
          </cell>
          <cell r="E109">
            <v>0.01</v>
          </cell>
        </row>
        <row r="110">
          <cell r="B110">
            <v>39845</v>
          </cell>
          <cell r="C110">
            <v>3.4409999999999998</v>
          </cell>
          <cell r="D110">
            <v>0.28499999999999998</v>
          </cell>
          <cell r="E110">
            <v>1.2500000000000001E-2</v>
          </cell>
        </row>
        <row r="111">
          <cell r="B111">
            <v>39873</v>
          </cell>
          <cell r="C111">
            <v>3.319</v>
          </cell>
          <cell r="D111">
            <v>0.28249999999999997</v>
          </cell>
          <cell r="E111">
            <v>1.7500000000000002E-2</v>
          </cell>
        </row>
        <row r="112">
          <cell r="B112">
            <v>39904</v>
          </cell>
          <cell r="C112">
            <v>3.1970000000000001</v>
          </cell>
          <cell r="D112">
            <v>0.1875</v>
          </cell>
          <cell r="E112">
            <v>0</v>
          </cell>
        </row>
        <row r="113">
          <cell r="B113">
            <v>39934</v>
          </cell>
          <cell r="C113">
            <v>3.1880000000000002</v>
          </cell>
          <cell r="D113">
            <v>0.19750000000000001</v>
          </cell>
          <cell r="E113">
            <v>0</v>
          </cell>
        </row>
        <row r="114">
          <cell r="B114">
            <v>39965</v>
          </cell>
          <cell r="C114">
            <v>3.2240000000000002</v>
          </cell>
          <cell r="D114">
            <v>0.1925</v>
          </cell>
          <cell r="E114">
            <v>0</v>
          </cell>
        </row>
        <row r="115">
          <cell r="B115">
            <v>39995</v>
          </cell>
          <cell r="C115">
            <v>3.2240000000000002</v>
          </cell>
          <cell r="D115">
            <v>0.1825</v>
          </cell>
          <cell r="E115">
            <v>2.5000000000000001E-3</v>
          </cell>
        </row>
        <row r="116">
          <cell r="B116">
            <v>40026</v>
          </cell>
          <cell r="C116">
            <v>3.2839999999999998</v>
          </cell>
          <cell r="D116">
            <v>0.18</v>
          </cell>
          <cell r="E116">
            <v>5.0000000000000001E-3</v>
          </cell>
        </row>
        <row r="117">
          <cell r="B117">
            <v>40057</v>
          </cell>
          <cell r="C117">
            <v>3.2679999999999998</v>
          </cell>
          <cell r="D117">
            <v>0.17749999999999999</v>
          </cell>
          <cell r="E117">
            <v>5.0000000000000001E-3</v>
          </cell>
        </row>
        <row r="118">
          <cell r="B118">
            <v>40087</v>
          </cell>
          <cell r="C118">
            <v>3.282</v>
          </cell>
          <cell r="D118">
            <v>0.1925</v>
          </cell>
          <cell r="E118">
            <v>5.0000000000000001E-3</v>
          </cell>
        </row>
        <row r="119">
          <cell r="B119">
            <v>40118</v>
          </cell>
          <cell r="C119">
            <v>3.3610000000000002</v>
          </cell>
          <cell r="D119">
            <v>0.255</v>
          </cell>
          <cell r="E119">
            <v>5.0000000000000001E-3</v>
          </cell>
        </row>
        <row r="120">
          <cell r="B120">
            <v>40148</v>
          </cell>
          <cell r="C120">
            <v>3.448</v>
          </cell>
          <cell r="D120">
            <v>0.29499999999999998</v>
          </cell>
          <cell r="E120">
            <v>5.0000000000000001E-3</v>
          </cell>
        </row>
        <row r="121">
          <cell r="B121">
            <v>40179</v>
          </cell>
          <cell r="C121">
            <v>3.609</v>
          </cell>
          <cell r="D121">
            <v>0.30499999999999999</v>
          </cell>
          <cell r="E121">
            <v>0.01</v>
          </cell>
        </row>
        <row r="122">
          <cell r="B122">
            <v>40210</v>
          </cell>
          <cell r="C122">
            <v>3.5070000000000001</v>
          </cell>
          <cell r="D122">
            <v>0.28000000000000003</v>
          </cell>
          <cell r="E122">
            <v>1.2500000000000001E-2</v>
          </cell>
        </row>
        <row r="123">
          <cell r="B123">
            <v>40238</v>
          </cell>
          <cell r="C123">
            <v>3.3879999999999999</v>
          </cell>
          <cell r="D123">
            <v>0.27800000000000002</v>
          </cell>
          <cell r="E123">
            <v>1.7500000000000002E-2</v>
          </cell>
        </row>
        <row r="124">
          <cell r="B124">
            <v>40269</v>
          </cell>
          <cell r="C124">
            <v>3.2690000000000001</v>
          </cell>
          <cell r="D124">
            <v>0.183</v>
          </cell>
          <cell r="E124">
            <v>0</v>
          </cell>
        </row>
        <row r="125">
          <cell r="B125">
            <v>40299</v>
          </cell>
          <cell r="C125">
            <v>3.2610000000000001</v>
          </cell>
          <cell r="D125">
            <v>0.193</v>
          </cell>
          <cell r="E125">
            <v>0</v>
          </cell>
        </row>
        <row r="126">
          <cell r="B126">
            <v>40330</v>
          </cell>
          <cell r="C126">
            <v>3.298</v>
          </cell>
          <cell r="D126">
            <v>0.188</v>
          </cell>
          <cell r="E126">
            <v>0</v>
          </cell>
        </row>
        <row r="127">
          <cell r="B127">
            <v>40360</v>
          </cell>
          <cell r="C127">
            <v>3.298</v>
          </cell>
          <cell r="D127">
            <v>0.17799999999999999</v>
          </cell>
          <cell r="E127">
            <v>2.5000000000000001E-3</v>
          </cell>
        </row>
        <row r="128">
          <cell r="B128">
            <v>40391</v>
          </cell>
          <cell r="C128">
            <v>3.3580000000000001</v>
          </cell>
          <cell r="D128">
            <v>0.17499999999999999</v>
          </cell>
          <cell r="E128">
            <v>5.0000000000000001E-3</v>
          </cell>
        </row>
        <row r="129">
          <cell r="B129">
            <v>40422</v>
          </cell>
          <cell r="C129">
            <v>3.3410000000000002</v>
          </cell>
          <cell r="D129">
            <v>0.17299999999999999</v>
          </cell>
          <cell r="E129">
            <v>5.0000000000000001E-3</v>
          </cell>
        </row>
        <row r="130">
          <cell r="B130">
            <v>40452</v>
          </cell>
          <cell r="C130">
            <v>3.3540000000000001</v>
          </cell>
          <cell r="D130">
            <v>0.188</v>
          </cell>
          <cell r="E130">
            <v>5.0000000000000001E-3</v>
          </cell>
        </row>
        <row r="131">
          <cell r="B131">
            <v>40483</v>
          </cell>
          <cell r="C131">
            <v>3.4279999999999999</v>
          </cell>
          <cell r="D131">
            <v>0.25</v>
          </cell>
          <cell r="E131">
            <v>5.0000000000000001E-3</v>
          </cell>
        </row>
        <row r="132">
          <cell r="B132">
            <v>40513</v>
          </cell>
          <cell r="C132">
            <v>3.512</v>
          </cell>
          <cell r="D132">
            <v>0.28999999999999998</v>
          </cell>
          <cell r="E132">
            <v>5.0000000000000001E-3</v>
          </cell>
        </row>
        <row r="133">
          <cell r="B133">
            <v>40544</v>
          </cell>
          <cell r="C133">
            <v>3.681</v>
          </cell>
          <cell r="D133">
            <v>0.3</v>
          </cell>
          <cell r="E133">
            <v>0.01</v>
          </cell>
        </row>
        <row r="134">
          <cell r="B134">
            <v>40575</v>
          </cell>
          <cell r="C134">
            <v>3.5830000000000002</v>
          </cell>
          <cell r="D134">
            <v>0.27500000000000002</v>
          </cell>
          <cell r="E134">
            <v>1.2500000000000001E-2</v>
          </cell>
        </row>
        <row r="135">
          <cell r="B135">
            <v>40603</v>
          </cell>
          <cell r="C135">
            <v>3.4670000000000001</v>
          </cell>
          <cell r="D135">
            <v>0.27300000000000002</v>
          </cell>
          <cell r="E135">
            <v>1.7500000000000002E-2</v>
          </cell>
        </row>
        <row r="136">
          <cell r="B136">
            <v>40634</v>
          </cell>
          <cell r="C136">
            <v>3.351</v>
          </cell>
          <cell r="D136">
            <v>0.17799999999999999</v>
          </cell>
          <cell r="E136">
            <v>0</v>
          </cell>
        </row>
        <row r="137">
          <cell r="B137">
            <v>40664</v>
          </cell>
          <cell r="C137">
            <v>3.3439999999999999</v>
          </cell>
          <cell r="D137">
            <v>0.188</v>
          </cell>
          <cell r="E137">
            <v>0</v>
          </cell>
        </row>
        <row r="138">
          <cell r="B138">
            <v>40695</v>
          </cell>
          <cell r="C138">
            <v>3.3820000000000001</v>
          </cell>
          <cell r="D138">
            <v>0.183</v>
          </cell>
          <cell r="E138">
            <v>0</v>
          </cell>
        </row>
        <row r="139">
          <cell r="B139">
            <v>40725</v>
          </cell>
          <cell r="C139">
            <v>3.3820000000000001</v>
          </cell>
          <cell r="D139">
            <v>0.17299999999999999</v>
          </cell>
          <cell r="E139">
            <v>2.5000000000000001E-3</v>
          </cell>
        </row>
        <row r="140">
          <cell r="B140">
            <v>40756</v>
          </cell>
          <cell r="C140">
            <v>3.4420000000000002</v>
          </cell>
          <cell r="D140">
            <v>0.17</v>
          </cell>
          <cell r="E140">
            <v>5.0000000000000001E-3</v>
          </cell>
        </row>
        <row r="141">
          <cell r="B141">
            <v>40787</v>
          </cell>
          <cell r="C141">
            <v>3.4239999999999999</v>
          </cell>
          <cell r="D141">
            <v>0.16800000000000001</v>
          </cell>
          <cell r="E141">
            <v>5.0000000000000001E-3</v>
          </cell>
        </row>
        <row r="142">
          <cell r="B142">
            <v>40817</v>
          </cell>
          <cell r="C142">
            <v>3.4359999999999999</v>
          </cell>
          <cell r="D142">
            <v>0.183</v>
          </cell>
          <cell r="E142">
            <v>5.0000000000000001E-3</v>
          </cell>
        </row>
        <row r="143">
          <cell r="B143">
            <v>40848</v>
          </cell>
          <cell r="C143">
            <v>3.5049999999999999</v>
          </cell>
          <cell r="D143">
            <v>0.245</v>
          </cell>
          <cell r="E143">
            <v>5.0000000000000001E-3</v>
          </cell>
        </row>
        <row r="144">
          <cell r="B144">
            <v>40878</v>
          </cell>
          <cell r="C144">
            <v>3.5859999999999999</v>
          </cell>
          <cell r="D144">
            <v>0.28499999999999998</v>
          </cell>
          <cell r="E144">
            <v>5.0000000000000001E-3</v>
          </cell>
        </row>
        <row r="145">
          <cell r="B145">
            <v>40909</v>
          </cell>
          <cell r="C145">
            <v>3.7629999999999999</v>
          </cell>
          <cell r="D145">
            <v>0.29499999999999998</v>
          </cell>
          <cell r="E145">
            <v>0.01</v>
          </cell>
        </row>
        <row r="146">
          <cell r="B146">
            <v>40940</v>
          </cell>
          <cell r="C146">
            <v>3.669</v>
          </cell>
          <cell r="D146">
            <v>0.27</v>
          </cell>
          <cell r="E146">
            <v>1.2500000000000001E-2</v>
          </cell>
        </row>
        <row r="147">
          <cell r="B147">
            <v>40969</v>
          </cell>
          <cell r="C147">
            <v>3.556</v>
          </cell>
          <cell r="D147">
            <v>0.26800000000000002</v>
          </cell>
          <cell r="E147">
            <v>1.7500000000000002E-2</v>
          </cell>
        </row>
        <row r="148">
          <cell r="B148">
            <v>41000</v>
          </cell>
          <cell r="C148">
            <v>3.4430000000000001</v>
          </cell>
          <cell r="D148">
            <v>0.17299999999999999</v>
          </cell>
          <cell r="E148">
            <v>0</v>
          </cell>
        </row>
        <row r="149">
          <cell r="B149">
            <v>41030</v>
          </cell>
          <cell r="C149">
            <v>3.4369999999999998</v>
          </cell>
          <cell r="D149">
            <v>0.183</v>
          </cell>
          <cell r="E149">
            <v>0</v>
          </cell>
        </row>
        <row r="150">
          <cell r="B150">
            <v>41061</v>
          </cell>
          <cell r="C150">
            <v>3.476</v>
          </cell>
          <cell r="D150">
            <v>0.17799999999999999</v>
          </cell>
          <cell r="E150">
            <v>0</v>
          </cell>
        </row>
        <row r="151">
          <cell r="B151">
            <v>41091</v>
          </cell>
          <cell r="C151">
            <v>3.476</v>
          </cell>
          <cell r="D151">
            <v>0.16800000000000001</v>
          </cell>
          <cell r="E151">
            <v>2.5000000000000001E-3</v>
          </cell>
        </row>
        <row r="152">
          <cell r="B152">
            <v>41122</v>
          </cell>
          <cell r="C152">
            <v>3.536</v>
          </cell>
          <cell r="D152">
            <v>0.16500000000000001</v>
          </cell>
          <cell r="E152">
            <v>5.0000000000000001E-3</v>
          </cell>
        </row>
        <row r="153">
          <cell r="B153">
            <v>41153</v>
          </cell>
          <cell r="C153">
            <v>3.5169999999999999</v>
          </cell>
          <cell r="D153">
            <v>0.16300000000000001</v>
          </cell>
          <cell r="E153">
            <v>5.0000000000000001E-3</v>
          </cell>
        </row>
        <row r="154">
          <cell r="B154">
            <v>41183</v>
          </cell>
          <cell r="C154">
            <v>3.528</v>
          </cell>
          <cell r="D154">
            <v>0.17799999999999999</v>
          </cell>
          <cell r="E154">
            <v>5.0000000000000001E-3</v>
          </cell>
        </row>
        <row r="155">
          <cell r="B155">
            <v>41214</v>
          </cell>
          <cell r="C155">
            <v>3.5920000000000001</v>
          </cell>
          <cell r="D155">
            <v>0.24</v>
          </cell>
          <cell r="E155">
            <v>5.0000000000000001E-3</v>
          </cell>
        </row>
        <row r="156">
          <cell r="B156">
            <v>41244</v>
          </cell>
          <cell r="C156">
            <v>3.67</v>
          </cell>
          <cell r="D156">
            <v>0.28000000000000003</v>
          </cell>
          <cell r="E156">
            <v>5.0000000000000001E-3</v>
          </cell>
        </row>
        <row r="157">
          <cell r="B157">
            <v>41275</v>
          </cell>
          <cell r="C157">
            <v>3.85</v>
          </cell>
          <cell r="D157">
            <v>0.28999999999999998</v>
          </cell>
          <cell r="E157">
            <v>0.01</v>
          </cell>
        </row>
        <row r="158">
          <cell r="B158">
            <v>41306</v>
          </cell>
          <cell r="C158">
            <v>3.76</v>
          </cell>
          <cell r="D158">
            <v>0.26500000000000001</v>
          </cell>
          <cell r="E158">
            <v>1.2500000000000001E-2</v>
          </cell>
        </row>
        <row r="159">
          <cell r="B159">
            <v>41334</v>
          </cell>
          <cell r="C159">
            <v>3.65</v>
          </cell>
          <cell r="D159">
            <v>0.26300000000000001</v>
          </cell>
          <cell r="E159">
            <v>1.7500000000000002E-2</v>
          </cell>
        </row>
        <row r="160">
          <cell r="B160">
            <v>41365</v>
          </cell>
          <cell r="C160">
            <v>3.54</v>
          </cell>
          <cell r="D160">
            <v>0.16800000000000001</v>
          </cell>
          <cell r="E160">
            <v>0</v>
          </cell>
        </row>
        <row r="161">
          <cell r="B161">
            <v>41395</v>
          </cell>
          <cell r="C161">
            <v>3.5350000000000001</v>
          </cell>
          <cell r="D161">
            <v>0.17799999999999999</v>
          </cell>
          <cell r="E161">
            <v>0</v>
          </cell>
        </row>
        <row r="162">
          <cell r="B162">
            <v>41426</v>
          </cell>
          <cell r="C162">
            <v>3.5750000000000002</v>
          </cell>
          <cell r="D162">
            <v>0.17299999999999999</v>
          </cell>
          <cell r="E162">
            <v>0</v>
          </cell>
        </row>
        <row r="163">
          <cell r="B163">
            <v>41456</v>
          </cell>
          <cell r="C163">
            <v>3.5750000000000002</v>
          </cell>
          <cell r="D163">
            <v>0.16300000000000001</v>
          </cell>
          <cell r="E163">
            <v>2.5000000000000001E-3</v>
          </cell>
        </row>
        <row r="164">
          <cell r="B164">
            <v>41487</v>
          </cell>
          <cell r="C164">
            <v>3.6349999999999998</v>
          </cell>
          <cell r="D164">
            <v>0.16</v>
          </cell>
          <cell r="E164">
            <v>5.0000000000000001E-3</v>
          </cell>
        </row>
        <row r="165">
          <cell r="B165">
            <v>41518</v>
          </cell>
          <cell r="C165">
            <v>3.6150000000000002</v>
          </cell>
          <cell r="D165">
            <v>0.158</v>
          </cell>
          <cell r="E165">
            <v>5.0000000000000001E-3</v>
          </cell>
        </row>
        <row r="166">
          <cell r="B166">
            <v>41548</v>
          </cell>
          <cell r="C166">
            <v>3.625</v>
          </cell>
          <cell r="D166">
            <v>0.17299999999999999</v>
          </cell>
          <cell r="E166">
            <v>5.0000000000000001E-3</v>
          </cell>
        </row>
        <row r="167">
          <cell r="B167">
            <v>41579</v>
          </cell>
          <cell r="C167">
            <v>3.6840000000000002</v>
          </cell>
          <cell r="D167">
            <v>0.23499999999999999</v>
          </cell>
          <cell r="E167">
            <v>5.0000000000000001E-3</v>
          </cell>
        </row>
        <row r="168">
          <cell r="B168">
            <v>41609</v>
          </cell>
          <cell r="C168">
            <v>3.7589999999999999</v>
          </cell>
          <cell r="D168">
            <v>0.27500000000000002</v>
          </cell>
          <cell r="E168">
            <v>5.0000000000000001E-3</v>
          </cell>
        </row>
        <row r="169">
          <cell r="B169">
            <v>41640</v>
          </cell>
          <cell r="C169">
            <v>3.9470000000000001</v>
          </cell>
          <cell r="D169">
            <v>0.28499999999999998</v>
          </cell>
          <cell r="E169">
            <v>0.01</v>
          </cell>
        </row>
        <row r="170">
          <cell r="B170">
            <v>41671</v>
          </cell>
          <cell r="C170">
            <v>3.8610000000000002</v>
          </cell>
          <cell r="D170">
            <v>0.26</v>
          </cell>
          <cell r="E170">
            <v>1.2500000000000001E-2</v>
          </cell>
        </row>
        <row r="171">
          <cell r="B171">
            <v>41699</v>
          </cell>
          <cell r="C171">
            <v>3.754</v>
          </cell>
          <cell r="D171">
            <v>0.25800000000000001</v>
          </cell>
          <cell r="E171">
            <v>1.7500000000000002E-2</v>
          </cell>
        </row>
        <row r="172">
          <cell r="B172">
            <v>41730</v>
          </cell>
          <cell r="C172">
            <v>3.6469999999999998</v>
          </cell>
          <cell r="D172">
            <v>0.16300000000000001</v>
          </cell>
          <cell r="E172">
            <v>0</v>
          </cell>
        </row>
        <row r="173">
          <cell r="B173">
            <v>41760</v>
          </cell>
          <cell r="C173">
            <v>3.6429999999999998</v>
          </cell>
          <cell r="D173">
            <v>0.17299999999999999</v>
          </cell>
          <cell r="E173">
            <v>0</v>
          </cell>
        </row>
        <row r="174">
          <cell r="B174">
            <v>41791</v>
          </cell>
          <cell r="C174">
            <v>3.6840000000000002</v>
          </cell>
          <cell r="D174">
            <v>0.16800000000000001</v>
          </cell>
          <cell r="E174">
            <v>0</v>
          </cell>
        </row>
        <row r="175">
          <cell r="B175">
            <v>41821</v>
          </cell>
          <cell r="C175">
            <v>3.6840000000000002</v>
          </cell>
          <cell r="D175">
            <v>0.158</v>
          </cell>
          <cell r="E175">
            <v>2.5000000000000001E-3</v>
          </cell>
        </row>
        <row r="176">
          <cell r="B176">
            <v>41852</v>
          </cell>
          <cell r="C176">
            <v>3.7440000000000002</v>
          </cell>
          <cell r="D176">
            <v>0.155</v>
          </cell>
          <cell r="E176">
            <v>5.0000000000000001E-3</v>
          </cell>
        </row>
        <row r="177">
          <cell r="B177">
            <v>41883</v>
          </cell>
          <cell r="C177">
            <v>3.7229999999999999</v>
          </cell>
          <cell r="D177">
            <v>0.153</v>
          </cell>
          <cell r="E177">
            <v>5.0000000000000001E-3</v>
          </cell>
        </row>
        <row r="178">
          <cell r="B178">
            <v>41913</v>
          </cell>
          <cell r="C178">
            <v>3.7320000000000002</v>
          </cell>
          <cell r="D178">
            <v>0.16800000000000001</v>
          </cell>
          <cell r="E178">
            <v>5.0000000000000001E-3</v>
          </cell>
        </row>
        <row r="179">
          <cell r="B179">
            <v>41944</v>
          </cell>
          <cell r="C179">
            <v>3.786</v>
          </cell>
          <cell r="D179">
            <v>0.23</v>
          </cell>
          <cell r="E179">
            <v>5.0000000000000001E-3</v>
          </cell>
        </row>
        <row r="180">
          <cell r="B180">
            <v>41974</v>
          </cell>
          <cell r="C180">
            <v>3.8580000000000001</v>
          </cell>
          <cell r="D180">
            <v>0.27</v>
          </cell>
          <cell r="E180">
            <v>5.0000000000000001E-3</v>
          </cell>
        </row>
        <row r="181">
          <cell r="B181">
            <v>42005</v>
          </cell>
          <cell r="C181">
            <v>4.0490000000000004</v>
          </cell>
          <cell r="D181">
            <v>0.28000000000000003</v>
          </cell>
          <cell r="E181">
            <v>0.01</v>
          </cell>
        </row>
        <row r="182">
          <cell r="B182">
            <v>42036</v>
          </cell>
          <cell r="C182">
            <v>3.9670000000000001</v>
          </cell>
          <cell r="D182">
            <v>0.255</v>
          </cell>
          <cell r="E182">
            <v>1.2500000000000001E-2</v>
          </cell>
        </row>
        <row r="183">
          <cell r="B183">
            <v>42064</v>
          </cell>
          <cell r="C183">
            <v>3.863</v>
          </cell>
          <cell r="D183">
            <v>0.253</v>
          </cell>
          <cell r="E183">
            <v>1.7500000000000002E-2</v>
          </cell>
        </row>
        <row r="184">
          <cell r="B184">
            <v>42095</v>
          </cell>
          <cell r="C184">
            <v>3.7589999999999999</v>
          </cell>
          <cell r="D184">
            <v>0.158</v>
          </cell>
          <cell r="E184">
            <v>0</v>
          </cell>
        </row>
        <row r="185">
          <cell r="B185">
            <v>42125</v>
          </cell>
          <cell r="C185">
            <v>3.7559999999999998</v>
          </cell>
          <cell r="D185">
            <v>0.16800000000000001</v>
          </cell>
          <cell r="E185">
            <v>0</v>
          </cell>
        </row>
        <row r="186">
          <cell r="B186">
            <v>42156</v>
          </cell>
          <cell r="C186">
            <v>3.798</v>
          </cell>
          <cell r="D186">
            <v>0.16300000000000001</v>
          </cell>
          <cell r="E186">
            <v>0</v>
          </cell>
        </row>
        <row r="187">
          <cell r="B187">
            <v>42186</v>
          </cell>
          <cell r="C187">
            <v>3.798</v>
          </cell>
          <cell r="D187">
            <v>0.153</v>
          </cell>
          <cell r="E187">
            <v>2.5000000000000001E-3</v>
          </cell>
        </row>
        <row r="188">
          <cell r="B188">
            <v>42217</v>
          </cell>
          <cell r="C188">
            <v>3.8580000000000001</v>
          </cell>
          <cell r="D188">
            <v>0.15</v>
          </cell>
          <cell r="E188">
            <v>5.0000000000000001E-3</v>
          </cell>
        </row>
        <row r="189">
          <cell r="B189">
            <v>42248</v>
          </cell>
          <cell r="C189">
            <v>3.8359999999999999</v>
          </cell>
          <cell r="D189">
            <v>0.14799999999999999</v>
          </cell>
          <cell r="E189">
            <v>5.0000000000000001E-3</v>
          </cell>
        </row>
        <row r="190">
          <cell r="B190">
            <v>42278</v>
          </cell>
          <cell r="C190">
            <v>3.8439999999999999</v>
          </cell>
          <cell r="D190">
            <v>0.16300000000000001</v>
          </cell>
          <cell r="E190">
            <v>5.0000000000000001E-3</v>
          </cell>
        </row>
        <row r="191">
          <cell r="B191">
            <v>42309</v>
          </cell>
          <cell r="C191">
            <v>3.8929999999999998</v>
          </cell>
          <cell r="D191">
            <v>0.22500000000000001</v>
          </cell>
          <cell r="E191">
            <v>5.0000000000000001E-3</v>
          </cell>
        </row>
        <row r="192">
          <cell r="B192">
            <v>42339</v>
          </cell>
          <cell r="C192">
            <v>3.9620000000000002</v>
          </cell>
          <cell r="D192">
            <v>0.26500000000000001</v>
          </cell>
          <cell r="E192">
            <v>5.0000000000000001E-3</v>
          </cell>
        </row>
        <row r="193">
          <cell r="B193">
            <v>42370</v>
          </cell>
          <cell r="C193">
            <v>4.1559999999999997</v>
          </cell>
          <cell r="D193">
            <v>0.27500000000000002</v>
          </cell>
          <cell r="E193">
            <v>0.01</v>
          </cell>
        </row>
        <row r="194">
          <cell r="B194">
            <v>42401</v>
          </cell>
          <cell r="C194">
            <v>4.0780000000000003</v>
          </cell>
          <cell r="D194">
            <v>0.25</v>
          </cell>
          <cell r="E194">
            <v>1.2500000000000001E-2</v>
          </cell>
        </row>
        <row r="195">
          <cell r="B195">
            <v>42430</v>
          </cell>
          <cell r="C195">
            <v>3.9769999999999999</v>
          </cell>
          <cell r="D195">
            <v>0.248</v>
          </cell>
          <cell r="E195">
            <v>1.7500000000000002E-2</v>
          </cell>
        </row>
        <row r="196">
          <cell r="B196">
            <v>42461</v>
          </cell>
          <cell r="C196">
            <v>3.8759999999999999</v>
          </cell>
          <cell r="D196">
            <v>0.153</v>
          </cell>
          <cell r="E196">
            <v>0</v>
          </cell>
        </row>
        <row r="197">
          <cell r="B197">
            <v>42491</v>
          </cell>
          <cell r="C197">
            <v>3.8740000000000001</v>
          </cell>
          <cell r="D197">
            <v>0</v>
          </cell>
          <cell r="E197">
            <v>0</v>
          </cell>
        </row>
        <row r="198">
          <cell r="B198">
            <v>42522</v>
          </cell>
          <cell r="C198">
            <v>3.9169999999999998</v>
          </cell>
          <cell r="D198">
            <v>0</v>
          </cell>
          <cell r="E198">
            <v>0</v>
          </cell>
        </row>
        <row r="199">
          <cell r="B199">
            <v>42552</v>
          </cell>
          <cell r="C199">
            <v>3.9169999999999998</v>
          </cell>
          <cell r="D199">
            <v>0</v>
          </cell>
          <cell r="E199">
            <v>0</v>
          </cell>
        </row>
        <row r="200">
          <cell r="B200">
            <v>42583</v>
          </cell>
          <cell r="C200">
            <v>3.9769999999999999</v>
          </cell>
          <cell r="D200">
            <v>0</v>
          </cell>
          <cell r="E200">
            <v>0</v>
          </cell>
        </row>
        <row r="201">
          <cell r="B201">
            <v>42614</v>
          </cell>
          <cell r="C201">
            <v>3.9540000000000002</v>
          </cell>
          <cell r="D201">
            <v>0</v>
          </cell>
          <cell r="E201">
            <v>0</v>
          </cell>
        </row>
        <row r="202">
          <cell r="B202">
            <v>42644</v>
          </cell>
          <cell r="C202">
            <v>3.9609999999999999</v>
          </cell>
          <cell r="D202">
            <v>0</v>
          </cell>
          <cell r="E202">
            <v>0</v>
          </cell>
        </row>
        <row r="203">
          <cell r="B203">
            <v>42675</v>
          </cell>
          <cell r="C203">
            <v>4.0049999999999999</v>
          </cell>
          <cell r="D203">
            <v>0</v>
          </cell>
          <cell r="E203">
            <v>0</v>
          </cell>
        </row>
        <row r="204">
          <cell r="B204">
            <v>42705</v>
          </cell>
          <cell r="C204">
            <v>4.0709999999999997</v>
          </cell>
          <cell r="D204">
            <v>0</v>
          </cell>
          <cell r="E204">
            <v>0</v>
          </cell>
        </row>
      </sheetData>
      <sheetData sheetId="5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tabSelected="1" zoomScale="90" workbookViewId="0">
      <selection activeCell="M5" sqref="M5"/>
    </sheetView>
  </sheetViews>
  <sheetFormatPr defaultColWidth="8" defaultRowHeight="12.75" x14ac:dyDescent="0.2"/>
  <cols>
    <col min="1" max="1" width="8" style="1" customWidth="1"/>
    <col min="2" max="2" width="9.85546875" style="1" customWidth="1"/>
    <col min="3" max="3" width="7.42578125" style="1" customWidth="1"/>
    <col min="4" max="4" width="9.42578125" style="1" customWidth="1"/>
    <col min="5" max="5" width="8.28515625" style="1" customWidth="1"/>
    <col min="6" max="8" width="8" style="1" customWidth="1"/>
    <col min="9" max="9" width="7.140625" style="1" customWidth="1"/>
    <col min="10" max="10" width="9.140625" style="1" bestFit="1" customWidth="1"/>
    <col min="11" max="11" width="7.85546875" style="1" customWidth="1"/>
    <col min="12" max="15" width="8" style="1" customWidth="1"/>
    <col min="16" max="16" width="9.7109375" style="1" customWidth="1"/>
    <col min="17" max="17" width="8.85546875" style="1" bestFit="1" customWidth="1"/>
    <col min="18" max="16384" width="8" style="1"/>
  </cols>
  <sheetData>
    <row r="1" spans="1:17" x14ac:dyDescent="0.2">
      <c r="G1" s="47"/>
      <c r="H1" s="47"/>
      <c r="P1" s="7" t="s">
        <v>10</v>
      </c>
      <c r="Q1" s="7" t="s">
        <v>9</v>
      </c>
    </row>
    <row r="2" spans="1:17" x14ac:dyDescent="0.2">
      <c r="D2" s="2">
        <f ca="1">TODAY()</f>
        <v>41886</v>
      </c>
      <c r="E2" s="33"/>
      <c r="F2" s="1">
        <f>(D6*0.0375)+E3</f>
        <v>0.155366</v>
      </c>
      <c r="H2" s="33">
        <f ca="1">N6-E3-F2</f>
        <v>3.6652706723447066</v>
      </c>
      <c r="I2" s="33"/>
      <c r="J2" s="7">
        <f>4.79*0.005</f>
        <v>2.3949999999999999E-2</v>
      </c>
      <c r="N2" s="33">
        <f ca="1">N5-E3</f>
        <v>3.5316280160301532</v>
      </c>
      <c r="P2" s="38">
        <f ca="1">P5-E3</f>
        <v>3.4832120160301532</v>
      </c>
      <c r="Q2" s="38">
        <f ca="1">($P$8-($P$8-$P$5)-$E$3)</f>
        <v>3.4832120160301532</v>
      </c>
    </row>
    <row r="3" spans="1:17" x14ac:dyDescent="0.2">
      <c r="D3" s="33">
        <v>2.8479999999999999</v>
      </c>
      <c r="E3" s="35">
        <f>D3*0.017</f>
        <v>4.8416000000000001E-2</v>
      </c>
      <c r="F3" s="36">
        <f>D3+E3</f>
        <v>2.8964159999999999</v>
      </c>
      <c r="G3" s="36">
        <f>E3+F2</f>
        <v>0.20378200000000002</v>
      </c>
      <c r="H3" s="36">
        <f ca="1">N6-F2</f>
        <v>3.7136866723447066</v>
      </c>
      <c r="K3" s="4" t="s">
        <v>0</v>
      </c>
      <c r="L3" s="5"/>
      <c r="M3" s="5"/>
      <c r="N3" s="6"/>
      <c r="O3" s="33">
        <f ca="1">N5-O4</f>
        <v>-1.4549559839698469</v>
      </c>
      <c r="P3" s="7"/>
      <c r="Q3" s="38"/>
    </row>
    <row r="4" spans="1:17" x14ac:dyDescent="0.2">
      <c r="B4" s="3">
        <v>36928</v>
      </c>
      <c r="D4" s="8" t="s">
        <v>1</v>
      </c>
      <c r="E4" s="8" t="s">
        <v>2</v>
      </c>
      <c r="F4" s="8" t="s">
        <v>3</v>
      </c>
      <c r="G4" s="8"/>
      <c r="H4" s="8"/>
      <c r="I4" s="9"/>
      <c r="K4" s="10" t="s">
        <v>4</v>
      </c>
      <c r="L4" s="11" t="s">
        <v>5</v>
      </c>
      <c r="M4" s="11" t="s">
        <v>6</v>
      </c>
      <c r="N4" s="12" t="s">
        <v>7</v>
      </c>
      <c r="O4" s="33">
        <v>5.0350000000000001</v>
      </c>
    </row>
    <row r="5" spans="1:17" x14ac:dyDescent="0.2">
      <c r="A5" s="13">
        <f t="shared" ref="A5:A21" ca="1" si="0">(1+B5/2)^(-2*(J5-$D$2)/365.25)</f>
        <v>1.3932843027943775</v>
      </c>
      <c r="B5" s="14">
        <v>2.59969757357594E-2</v>
      </c>
      <c r="C5" s="20">
        <v>37196</v>
      </c>
      <c r="D5" s="48">
        <v>2.5920000000000001</v>
      </c>
      <c r="E5" s="48">
        <v>-2.2499999999999999E-2</v>
      </c>
      <c r="F5" s="48">
        <v>0</v>
      </c>
      <c r="G5" s="21"/>
      <c r="H5" s="17">
        <v>2.855</v>
      </c>
      <c r="I5" s="17">
        <f ca="1">D5-K5</f>
        <v>-1.0193929128430268</v>
      </c>
      <c r="J5" s="20">
        <v>37196</v>
      </c>
      <c r="K5" s="48">
        <f t="shared" ref="K5:K17" ca="1" si="1">D5*A5</f>
        <v>3.6113929128430269</v>
      </c>
      <c r="L5" s="48">
        <f ca="1">A5*E5</f>
        <v>-3.1348896812873492E-2</v>
      </c>
      <c r="M5" s="48">
        <f t="shared" ref="M5:M19" ca="1" si="2">F5*A5</f>
        <v>0</v>
      </c>
      <c r="N5" s="48">
        <f ca="1">K5+L5+M5</f>
        <v>3.5800440160301532</v>
      </c>
      <c r="O5" s="21"/>
      <c r="P5" s="45">
        <f ca="1">N5-E3</f>
        <v>3.5316280160301532</v>
      </c>
      <c r="Q5" s="33"/>
    </row>
    <row r="6" spans="1:17" x14ac:dyDescent="0.2">
      <c r="A6" s="13">
        <f t="shared" ca="1" si="0"/>
        <v>1.3783586292642347</v>
      </c>
      <c r="B6" s="14">
        <v>2.5310384390913501E-2</v>
      </c>
      <c r="C6" s="20">
        <v>37226</v>
      </c>
      <c r="D6" s="21">
        <v>2.8519999999999999</v>
      </c>
      <c r="E6" s="21">
        <v>-4.4999999999999998E-2</v>
      </c>
      <c r="F6" s="21">
        <v>0</v>
      </c>
      <c r="G6" s="21">
        <f>D6-D5</f>
        <v>0.25999999999999979</v>
      </c>
      <c r="H6" s="17">
        <f>H5+G6</f>
        <v>3.1149999999999998</v>
      </c>
      <c r="I6" s="17">
        <f t="shared" ref="I6:I16" ca="1" si="3">D6-K6</f>
        <v>-1.0790788106615974</v>
      </c>
      <c r="J6" s="20">
        <v>37226</v>
      </c>
      <c r="K6" s="21">
        <f t="shared" ca="1" si="1"/>
        <v>3.9310788106615973</v>
      </c>
      <c r="L6" s="21">
        <f ca="1">A6*E6</f>
        <v>-6.2026138316890557E-2</v>
      </c>
      <c r="M6" s="21">
        <f t="shared" ca="1" si="2"/>
        <v>0</v>
      </c>
      <c r="N6" s="21">
        <f t="shared" ref="N6:N16" ca="1" si="4">K6+L6+M6</f>
        <v>3.8690526723447065</v>
      </c>
      <c r="O6" s="21">
        <f ca="1">N6-N5</f>
        <v>0.2890086563145533</v>
      </c>
      <c r="P6" s="45">
        <f ca="1">D6-O6</f>
        <v>2.5629913436854466</v>
      </c>
      <c r="Q6" s="33"/>
    </row>
    <row r="7" spans="1:17" x14ac:dyDescent="0.2">
      <c r="A7" s="13">
        <f t="shared" ca="1" si="0"/>
        <v>1.3665141819121007</v>
      </c>
      <c r="B7" s="14">
        <v>2.47914319818698E-2</v>
      </c>
      <c r="C7" s="20">
        <v>37257</v>
      </c>
      <c r="D7" s="21">
        <v>3.0369999999999999</v>
      </c>
      <c r="E7" s="21">
        <v>-0.05</v>
      </c>
      <c r="F7" s="21">
        <v>0</v>
      </c>
      <c r="G7" s="21">
        <f t="shared" ref="G7:G16" si="5">D7-D6</f>
        <v>0.18500000000000005</v>
      </c>
      <c r="H7" s="17">
        <f t="shared" ref="H7:H16" si="6">H6+G7</f>
        <v>3.3</v>
      </c>
      <c r="I7" s="17">
        <f t="shared" ca="1" si="3"/>
        <v>-1.1131035704670502</v>
      </c>
      <c r="J7" s="20">
        <v>37257</v>
      </c>
      <c r="K7" s="21">
        <f t="shared" ca="1" si="1"/>
        <v>4.1501035704670501</v>
      </c>
      <c r="L7" s="21">
        <f t="shared" ref="L7:L16" ca="1" si="7">A7*E7</f>
        <v>-6.8325709095605036E-2</v>
      </c>
      <c r="M7" s="21">
        <f t="shared" ca="1" si="2"/>
        <v>0</v>
      </c>
      <c r="N7" s="21">
        <f t="shared" ca="1" si="4"/>
        <v>4.081777861371445</v>
      </c>
      <c r="O7" s="21">
        <f t="shared" ref="O7:O21" ca="1" si="8">N7-N6</f>
        <v>0.21272518902673854</v>
      </c>
      <c r="P7" s="45"/>
      <c r="Q7" s="33"/>
    </row>
    <row r="8" spans="1:17" x14ac:dyDescent="0.2">
      <c r="A8" s="13">
        <f t="shared" ca="1" si="0"/>
        <v>1.3587327702755414</v>
      </c>
      <c r="B8" s="14">
        <v>2.45003735130753E-2</v>
      </c>
      <c r="C8" s="20">
        <v>37288</v>
      </c>
      <c r="D8" s="21">
        <v>3.032</v>
      </c>
      <c r="E8" s="21">
        <v>-4.4999999999999998E-2</v>
      </c>
      <c r="F8" s="21">
        <v>0</v>
      </c>
      <c r="G8" s="21">
        <f t="shared" si="5"/>
        <v>-4.9999999999998934E-3</v>
      </c>
      <c r="H8" s="17">
        <f t="shared" si="6"/>
        <v>3.2949999999999999</v>
      </c>
      <c r="I8" s="17">
        <f t="shared" ca="1" si="3"/>
        <v>-1.0876777594754419</v>
      </c>
      <c r="J8" s="20">
        <v>37288</v>
      </c>
      <c r="K8" s="21">
        <f t="shared" ca="1" si="1"/>
        <v>4.1196777594754419</v>
      </c>
      <c r="L8" s="21">
        <f t="shared" ca="1" si="7"/>
        <v>-6.114297466239936E-2</v>
      </c>
      <c r="M8" s="21">
        <f t="shared" ca="1" si="2"/>
        <v>0</v>
      </c>
      <c r="N8" s="21">
        <f t="shared" ca="1" si="4"/>
        <v>4.0585347848130429</v>
      </c>
      <c r="O8" s="21">
        <f t="shared" ca="1" si="8"/>
        <v>-2.3243076558402187E-2</v>
      </c>
      <c r="P8" s="45"/>
      <c r="Q8" s="33"/>
    </row>
    <row r="9" spans="1:17" x14ac:dyDescent="0.2">
      <c r="A9" s="13">
        <f t="shared" ca="1" si="0"/>
        <v>1.3509788081478304</v>
      </c>
      <c r="B9" s="14">
        <v>2.4188411437936298E-2</v>
      </c>
      <c r="C9" s="20">
        <v>37316</v>
      </c>
      <c r="D9" s="21">
        <v>2.9820000000000002</v>
      </c>
      <c r="E9" s="21">
        <v>-0.03</v>
      </c>
      <c r="F9" s="21">
        <v>0</v>
      </c>
      <c r="G9" s="21">
        <f t="shared" si="5"/>
        <v>-4.9999999999999822E-2</v>
      </c>
      <c r="H9" s="17">
        <f t="shared" si="6"/>
        <v>3.2450000000000001</v>
      </c>
      <c r="I9" s="17">
        <f t="shared" ca="1" si="3"/>
        <v>-1.0466188058968307</v>
      </c>
      <c r="J9" s="20">
        <v>37316</v>
      </c>
      <c r="K9" s="21">
        <f t="shared" ca="1" si="1"/>
        <v>4.0286188058968309</v>
      </c>
      <c r="L9" s="21">
        <f t="shared" ca="1" si="7"/>
        <v>-4.0529364244434915E-2</v>
      </c>
      <c r="M9" s="21">
        <f t="shared" ca="1" si="2"/>
        <v>0</v>
      </c>
      <c r="N9" s="21">
        <f t="shared" ca="1" si="4"/>
        <v>3.988089441652396</v>
      </c>
      <c r="O9" s="21">
        <f t="shared" ca="1" si="8"/>
        <v>-7.0445343160646878E-2</v>
      </c>
      <c r="P9" s="45"/>
      <c r="Q9" s="33"/>
    </row>
    <row r="10" spans="1:17" x14ac:dyDescent="0.2">
      <c r="A10" s="13">
        <f t="shared" ca="1" si="0"/>
        <v>1.3451829873245849</v>
      </c>
      <c r="B10" s="14">
        <v>2.40044671311592E-2</v>
      </c>
      <c r="C10" s="20">
        <v>37347</v>
      </c>
      <c r="D10" s="21">
        <v>2.8889999999999998</v>
      </c>
      <c r="E10" s="21">
        <v>1.4999999999999999E-2</v>
      </c>
      <c r="F10" s="21">
        <v>0</v>
      </c>
      <c r="G10" s="21">
        <f t="shared" si="5"/>
        <v>-9.3000000000000416E-2</v>
      </c>
      <c r="H10" s="17">
        <f t="shared" si="6"/>
        <v>3.1519999999999997</v>
      </c>
      <c r="I10" s="17">
        <f t="shared" ca="1" si="3"/>
        <v>-0.99723365038072576</v>
      </c>
      <c r="J10" s="20">
        <v>37347</v>
      </c>
      <c r="K10" s="21">
        <f t="shared" ca="1" si="1"/>
        <v>3.8862336503807255</v>
      </c>
      <c r="L10" s="21">
        <f t="shared" ca="1" si="7"/>
        <v>2.0177744809868774E-2</v>
      </c>
      <c r="M10" s="21">
        <f t="shared" ca="1" si="2"/>
        <v>0</v>
      </c>
      <c r="N10" s="21">
        <f t="shared" ca="1" si="4"/>
        <v>3.9064113951905943</v>
      </c>
      <c r="O10" s="21">
        <f t="shared" ca="1" si="8"/>
        <v>-8.1678046461801657E-2</v>
      </c>
      <c r="P10" s="45"/>
      <c r="Q10" s="33"/>
    </row>
    <row r="11" spans="1:17" x14ac:dyDescent="0.2">
      <c r="A11" s="13">
        <f t="shared" ca="1" si="0"/>
        <v>1.3431321245870071</v>
      </c>
      <c r="B11" s="14">
        <v>2.4040055287571201E-2</v>
      </c>
      <c r="C11" s="20">
        <v>37377</v>
      </c>
      <c r="D11" s="21">
        <v>2.911</v>
      </c>
      <c r="E11" s="21">
        <v>0.02</v>
      </c>
      <c r="F11" s="21">
        <v>0</v>
      </c>
      <c r="G11" s="21">
        <f t="shared" si="5"/>
        <v>2.2000000000000242E-2</v>
      </c>
      <c r="H11" s="17">
        <f t="shared" si="6"/>
        <v>3.1739999999999999</v>
      </c>
      <c r="I11" s="17">
        <f t="shared" ca="1" si="3"/>
        <v>-0.99885761467277767</v>
      </c>
      <c r="J11" s="20">
        <v>37377</v>
      </c>
      <c r="K11" s="21">
        <f t="shared" ca="1" si="1"/>
        <v>3.9098576146727777</v>
      </c>
      <c r="L11" s="21">
        <f t="shared" ca="1" si="7"/>
        <v>2.6862642491740144E-2</v>
      </c>
      <c r="M11" s="21">
        <f t="shared" ca="1" si="2"/>
        <v>0</v>
      </c>
      <c r="N11" s="21">
        <f t="shared" ca="1" si="4"/>
        <v>3.9367202571645179</v>
      </c>
      <c r="O11" s="21">
        <f t="shared" ca="1" si="8"/>
        <v>3.0308861973923573E-2</v>
      </c>
      <c r="P11" s="45"/>
    </row>
    <row r="12" spans="1:17" x14ac:dyDescent="0.2">
      <c r="A12" s="13">
        <f t="shared" ca="1" si="0"/>
        <v>1.3410080355588261</v>
      </c>
      <c r="B12" s="14">
        <v>2.4076829716314301E-2</v>
      </c>
      <c r="C12" s="20">
        <v>37408</v>
      </c>
      <c r="D12" s="21">
        <v>2.956</v>
      </c>
      <c r="E12" s="21">
        <v>3.2500000000000001E-2</v>
      </c>
      <c r="F12" s="21">
        <v>0</v>
      </c>
      <c r="G12" s="21">
        <f t="shared" si="5"/>
        <v>4.4999999999999929E-2</v>
      </c>
      <c r="H12" s="17">
        <f t="shared" si="6"/>
        <v>3.2189999999999999</v>
      </c>
      <c r="I12" s="17">
        <f t="shared" ca="1" si="3"/>
        <v>-1.0080197531118897</v>
      </c>
      <c r="J12" s="20">
        <v>37408</v>
      </c>
      <c r="K12" s="21">
        <f t="shared" ca="1" si="1"/>
        <v>3.9640197531118897</v>
      </c>
      <c r="L12" s="21">
        <f t="shared" ca="1" si="7"/>
        <v>4.3582761155661849E-2</v>
      </c>
      <c r="M12" s="21">
        <f t="shared" ca="1" si="2"/>
        <v>0</v>
      </c>
      <c r="N12" s="21">
        <f t="shared" ca="1" si="4"/>
        <v>4.0076025142675515</v>
      </c>
      <c r="O12" s="21">
        <f t="shared" ca="1" si="8"/>
        <v>7.0882257103033641E-2</v>
      </c>
      <c r="P12" s="45"/>
    </row>
    <row r="13" spans="1:17" x14ac:dyDescent="0.2">
      <c r="A13" s="13">
        <f t="shared" ca="1" si="0"/>
        <v>1.3407648198724991</v>
      </c>
      <c r="B13" s="14">
        <v>2.4225123615272601E-2</v>
      </c>
      <c r="C13" s="20">
        <v>37438</v>
      </c>
      <c r="D13" s="21">
        <v>2.9990000000000001</v>
      </c>
      <c r="E13" s="21">
        <v>4.4999999999999998E-2</v>
      </c>
      <c r="F13" s="21">
        <v>0</v>
      </c>
      <c r="G13" s="21">
        <f t="shared" si="5"/>
        <v>4.3000000000000149E-2</v>
      </c>
      <c r="H13" s="17">
        <f t="shared" si="6"/>
        <v>3.262</v>
      </c>
      <c r="I13" s="17">
        <f t="shared" ca="1" si="3"/>
        <v>-1.0219536947976251</v>
      </c>
      <c r="J13" s="20">
        <v>37438</v>
      </c>
      <c r="K13" s="21">
        <f t="shared" ca="1" si="1"/>
        <v>4.0209536947976252</v>
      </c>
      <c r="L13" s="21">
        <f t="shared" ca="1" si="7"/>
        <v>6.0334416894262458E-2</v>
      </c>
      <c r="M13" s="21">
        <f t="shared" ca="1" si="2"/>
        <v>0</v>
      </c>
      <c r="N13" s="21">
        <f t="shared" ca="1" si="4"/>
        <v>4.0812881116918875</v>
      </c>
      <c r="O13" s="21">
        <f t="shared" ca="1" si="8"/>
        <v>7.3685597424336002E-2</v>
      </c>
      <c r="P13" s="45"/>
    </row>
    <row r="14" spans="1:17" x14ac:dyDescent="0.2">
      <c r="A14" s="13">
        <f t="shared" ca="1" si="0"/>
        <v>1.3434047094815029</v>
      </c>
      <c r="B14" s="14">
        <v>2.45608228042462E-2</v>
      </c>
      <c r="C14" s="20">
        <v>37469</v>
      </c>
      <c r="D14" s="21">
        <v>3.0419999999999998</v>
      </c>
      <c r="E14" s="21">
        <v>0.05</v>
      </c>
      <c r="F14" s="21">
        <v>0</v>
      </c>
      <c r="G14" s="21">
        <f t="shared" si="5"/>
        <v>4.2999999999999705E-2</v>
      </c>
      <c r="H14" s="17">
        <f t="shared" si="6"/>
        <v>3.3049999999999997</v>
      </c>
      <c r="I14" s="17">
        <f t="shared" ca="1" si="3"/>
        <v>-1.0446371262427316</v>
      </c>
      <c r="J14" s="20">
        <v>37469</v>
      </c>
      <c r="K14" s="21">
        <f t="shared" ca="1" si="1"/>
        <v>4.0866371262427315</v>
      </c>
      <c r="L14" s="21">
        <f t="shared" ca="1" si="7"/>
        <v>6.7170235474075149E-2</v>
      </c>
      <c r="M14" s="21">
        <f t="shared" ca="1" si="2"/>
        <v>0</v>
      </c>
      <c r="N14" s="21">
        <f t="shared" ca="1" si="4"/>
        <v>4.1538073617168063</v>
      </c>
      <c r="O14" s="21">
        <f t="shared" ca="1" si="8"/>
        <v>7.2519250024918769E-2</v>
      </c>
      <c r="P14" s="45">
        <f ca="1">SUM(O9:O14)</f>
        <v>9.5272576903763451E-2</v>
      </c>
    </row>
    <row r="15" spans="1:17" x14ac:dyDescent="0.2">
      <c r="A15" s="13">
        <f t="shared" ca="1" si="0"/>
        <v>1.3459731320068744</v>
      </c>
      <c r="B15" s="14">
        <v>2.4896522031319101E-2</v>
      </c>
      <c r="C15" s="20">
        <v>37500</v>
      </c>
      <c r="D15" s="21">
        <v>3.0390000000000001</v>
      </c>
      <c r="E15" s="21">
        <v>0.04</v>
      </c>
      <c r="F15" s="21">
        <v>0</v>
      </c>
      <c r="G15" s="21">
        <f t="shared" si="5"/>
        <v>-2.9999999999996696E-3</v>
      </c>
      <c r="H15" s="17">
        <f t="shared" si="6"/>
        <v>3.302</v>
      </c>
      <c r="I15" s="17">
        <f t="shared" ca="1" si="3"/>
        <v>-1.0514123481688915</v>
      </c>
      <c r="J15" s="20">
        <v>37500</v>
      </c>
      <c r="K15" s="21">
        <f t="shared" ca="1" si="1"/>
        <v>4.0904123481688917</v>
      </c>
      <c r="L15" s="21">
        <f t="shared" ca="1" si="7"/>
        <v>5.383892528027498E-2</v>
      </c>
      <c r="M15" s="21">
        <f t="shared" ca="1" si="2"/>
        <v>0</v>
      </c>
      <c r="N15" s="21">
        <f t="shared" ca="1" si="4"/>
        <v>4.144251273449167</v>
      </c>
      <c r="O15" s="21">
        <f t="shared" ca="1" si="8"/>
        <v>-9.5560882676393177E-3</v>
      </c>
      <c r="P15" s="45"/>
    </row>
    <row r="16" spans="1:17" x14ac:dyDescent="0.2">
      <c r="A16" s="13">
        <f t="shared" ca="1" si="0"/>
        <v>1.3495026525219425</v>
      </c>
      <c r="B16" s="14">
        <v>2.5291410667496201E-2</v>
      </c>
      <c r="C16" s="20">
        <v>37530</v>
      </c>
      <c r="D16" s="34">
        <v>3.0590000000000002</v>
      </c>
      <c r="E16" s="34">
        <v>7.4999999999999997E-3</v>
      </c>
      <c r="F16" s="34">
        <v>0</v>
      </c>
      <c r="G16" s="21">
        <f t="shared" si="5"/>
        <v>2.0000000000000018E-2</v>
      </c>
      <c r="H16" s="17">
        <f t="shared" si="6"/>
        <v>3.3220000000000001</v>
      </c>
      <c r="I16" s="17">
        <f t="shared" ca="1" si="3"/>
        <v>-1.0691286140646223</v>
      </c>
      <c r="J16" s="20">
        <v>37530</v>
      </c>
      <c r="K16" s="34">
        <f t="shared" ca="1" si="1"/>
        <v>4.1281286140646225</v>
      </c>
      <c r="L16" s="34">
        <f t="shared" ca="1" si="7"/>
        <v>1.0121269893914568E-2</v>
      </c>
      <c r="M16" s="34">
        <f t="shared" ca="1" si="2"/>
        <v>0</v>
      </c>
      <c r="N16" s="34">
        <f t="shared" ca="1" si="4"/>
        <v>4.1382498839585367</v>
      </c>
      <c r="O16" s="21">
        <f t="shared" ca="1" si="8"/>
        <v>-6.0013894906303378E-3</v>
      </c>
      <c r="P16" s="45"/>
    </row>
    <row r="17" spans="1:18" x14ac:dyDescent="0.2">
      <c r="A17" s="13">
        <f t="shared" ca="1" si="0"/>
        <v>1.3546413614270421</v>
      </c>
      <c r="B17" s="14">
        <v>2.57989198142035E-2</v>
      </c>
      <c r="C17" s="20">
        <v>37561</v>
      </c>
      <c r="D17" s="21">
        <v>3.2410000000000001</v>
      </c>
      <c r="E17" s="21">
        <v>-2.75E-2</v>
      </c>
      <c r="F17" s="21">
        <v>0</v>
      </c>
      <c r="G17" s="21">
        <f>D17-D16</f>
        <v>0.18199999999999994</v>
      </c>
      <c r="H17" s="17">
        <f>H16+G17</f>
        <v>3.504</v>
      </c>
      <c r="I17" s="17">
        <f ca="1">D17-K17</f>
        <v>-1.1493926523850431</v>
      </c>
      <c r="J17" s="20">
        <v>37561</v>
      </c>
      <c r="K17" s="21">
        <f t="shared" ca="1" si="1"/>
        <v>4.3903926523850432</v>
      </c>
      <c r="L17" s="21">
        <f ca="1">A17*E17</f>
        <v>-3.7252637439243654E-2</v>
      </c>
      <c r="M17" s="21">
        <f t="shared" ca="1" si="2"/>
        <v>0</v>
      </c>
      <c r="N17" s="21">
        <f ca="1">K17+L17+M17</f>
        <v>4.3531400149457999</v>
      </c>
      <c r="O17" s="21">
        <f t="shared" ca="1" si="8"/>
        <v>0.21489013098726328</v>
      </c>
      <c r="P17" s="45"/>
    </row>
    <row r="18" spans="1:18" x14ac:dyDescent="0.2">
      <c r="A18" s="13">
        <f t="shared" ca="1" si="0"/>
        <v>1.359520914091958</v>
      </c>
      <c r="B18" s="14">
        <v>2.6290057780972799E-2</v>
      </c>
      <c r="C18" s="20">
        <v>37591</v>
      </c>
      <c r="D18" s="21">
        <v>3.4489999999999998</v>
      </c>
      <c r="E18" s="21">
        <v>-0.05</v>
      </c>
      <c r="F18" s="21">
        <v>0</v>
      </c>
      <c r="G18" s="21">
        <f>D18-D17</f>
        <v>0.20799999999999974</v>
      </c>
      <c r="H18" s="17">
        <f>H17+G18</f>
        <v>3.7119999999999997</v>
      </c>
      <c r="I18" s="17">
        <f ca="1">D18-K18</f>
        <v>-1.2399876327031629</v>
      </c>
      <c r="J18" s="20">
        <v>37591</v>
      </c>
      <c r="K18" s="21">
        <f ca="1">D18*A18</f>
        <v>4.6889876327031628</v>
      </c>
      <c r="L18" s="21">
        <f ca="1">A18*E18</f>
        <v>-6.7976045704597907E-2</v>
      </c>
      <c r="M18" s="21">
        <f t="shared" ca="1" si="2"/>
        <v>0</v>
      </c>
      <c r="N18" s="21">
        <f ca="1">K18+L18+M18</f>
        <v>4.6210115869985646</v>
      </c>
      <c r="O18" s="21">
        <f t="shared" ca="1" si="8"/>
        <v>0.26787157205276468</v>
      </c>
      <c r="P18" s="45"/>
    </row>
    <row r="19" spans="1:18" x14ac:dyDescent="0.2">
      <c r="A19" s="13">
        <f t="shared" ca="1" si="0"/>
        <v>1.3653378503548534</v>
      </c>
      <c r="B19" s="14">
        <v>2.6853051801087002E-2</v>
      </c>
      <c r="C19" s="20">
        <v>37622</v>
      </c>
      <c r="D19" s="21">
        <v>3.5720000000000001</v>
      </c>
      <c r="E19" s="21">
        <v>-5.5E-2</v>
      </c>
      <c r="F19" s="21">
        <v>0</v>
      </c>
      <c r="G19" s="21">
        <f>D19-D18</f>
        <v>0.12300000000000022</v>
      </c>
      <c r="H19" s="17">
        <f>H18+G19</f>
        <v>3.835</v>
      </c>
      <c r="I19" s="17">
        <f ca="1">D19-K19</f>
        <v>-1.3049868014675363</v>
      </c>
      <c r="J19" s="20">
        <v>37622</v>
      </c>
      <c r="K19" s="21">
        <f ca="1">D19*A19</f>
        <v>4.8769868014675364</v>
      </c>
      <c r="L19" s="21">
        <f ca="1">A19*E19</f>
        <v>-7.5093581769516943E-2</v>
      </c>
      <c r="M19" s="21">
        <f t="shared" ca="1" si="2"/>
        <v>0</v>
      </c>
      <c r="N19" s="21">
        <f ca="1">K19+L19+M19</f>
        <v>4.8018932196980195</v>
      </c>
      <c r="O19" s="21">
        <f t="shared" ca="1" si="8"/>
        <v>0.1808816326994549</v>
      </c>
      <c r="P19" s="45">
        <f ca="1">SUM(O16:O19)</f>
        <v>0.65764194624885253</v>
      </c>
      <c r="Q19" s="45">
        <f ca="1">P19-P14</f>
        <v>0.56236936934508908</v>
      </c>
    </row>
    <row r="20" spans="1:18" x14ac:dyDescent="0.2">
      <c r="A20" s="13">
        <f t="shared" ca="1" si="0"/>
        <v>1.3721043682484952</v>
      </c>
      <c r="B20" s="14">
        <v>2.7483420223667999E-2</v>
      </c>
      <c r="C20" s="20">
        <v>37653</v>
      </c>
      <c r="D20" s="21">
        <v>3.4769999999999999</v>
      </c>
      <c r="E20" s="21">
        <v>-0.04</v>
      </c>
      <c r="F20" s="21">
        <v>0</v>
      </c>
      <c r="G20" s="21">
        <f>D20-D19</f>
        <v>-9.5000000000000195E-2</v>
      </c>
      <c r="H20" s="17">
        <f>H19+G20</f>
        <v>3.7399999999999998</v>
      </c>
      <c r="I20" s="17">
        <f ca="1">D20-K20</f>
        <v>-1.293806888400018</v>
      </c>
      <c r="J20" s="20">
        <v>37653</v>
      </c>
      <c r="K20" s="21">
        <f ca="1">D20*A20</f>
        <v>4.7708068884000179</v>
      </c>
      <c r="L20" s="21">
        <f ca="1">A20*E20</f>
        <v>-5.4884174729939811E-2</v>
      </c>
      <c r="M20" s="21">
        <f ca="1">F20*A20</f>
        <v>0</v>
      </c>
      <c r="N20" s="21">
        <f ca="1">K20+L20+M20</f>
        <v>4.7159227136700776</v>
      </c>
      <c r="O20" s="21">
        <f t="shared" ca="1" si="8"/>
        <v>-8.5970506027941873E-2</v>
      </c>
      <c r="P20" s="45"/>
    </row>
    <row r="21" spans="1:18" x14ac:dyDescent="0.2">
      <c r="A21" s="13">
        <f t="shared" ca="1" si="0"/>
        <v>1.3781171914846782</v>
      </c>
      <c r="B21" s="13">
        <v>2.8052785365818299E-2</v>
      </c>
      <c r="C21" s="20">
        <v>37681</v>
      </c>
      <c r="D21" s="24">
        <v>3.3769999999999998</v>
      </c>
      <c r="E21" s="24">
        <v>-2.75E-2</v>
      </c>
      <c r="F21" s="24">
        <v>0</v>
      </c>
      <c r="G21" s="21">
        <f>D21-D20</f>
        <v>-0.10000000000000009</v>
      </c>
      <c r="H21" s="17">
        <f>H20+G21</f>
        <v>3.6399999999999997</v>
      </c>
      <c r="I21" s="17">
        <f ca="1">D21-K21</f>
        <v>-1.2769017556437579</v>
      </c>
      <c r="J21" s="20">
        <v>37681</v>
      </c>
      <c r="K21" s="24">
        <f ca="1">D21*A21</f>
        <v>4.6539017556437576</v>
      </c>
      <c r="L21" s="24">
        <f ca="1">A21*E21</f>
        <v>-3.7898222765828653E-2</v>
      </c>
      <c r="M21" s="24">
        <f ca="1">F21*A21</f>
        <v>0</v>
      </c>
      <c r="N21" s="24">
        <f ca="1">K21+L21+M21</f>
        <v>4.6160035328779294</v>
      </c>
      <c r="O21" s="21">
        <f t="shared" ca="1" si="8"/>
        <v>-9.9919180792148232E-2</v>
      </c>
    </row>
    <row r="22" spans="1:18" x14ac:dyDescent="0.2">
      <c r="A22" s="3"/>
      <c r="B22" s="39"/>
      <c r="C22" s="3"/>
    </row>
    <row r="23" spans="1:18" x14ac:dyDescent="0.2">
      <c r="B23" s="14"/>
      <c r="D23" s="8" t="s">
        <v>1</v>
      </c>
      <c r="E23" s="8" t="s">
        <v>2</v>
      </c>
      <c r="F23" s="8" t="s">
        <v>3</v>
      </c>
      <c r="G23" s="8"/>
      <c r="H23" s="8"/>
      <c r="I23" s="28"/>
      <c r="K23" s="4" t="s">
        <v>8</v>
      </c>
      <c r="L23" s="5"/>
      <c r="M23" s="5"/>
      <c r="N23" s="6"/>
      <c r="Q23" s="1">
        <v>3.66</v>
      </c>
      <c r="R23" s="33">
        <f>(Q23*0.011)+0.005</f>
        <v>4.5259999999999995E-2</v>
      </c>
    </row>
    <row r="24" spans="1:18" x14ac:dyDescent="0.2">
      <c r="B24" s="14">
        <v>5.1662568626984512E-2</v>
      </c>
      <c r="C24" s="20">
        <v>37043</v>
      </c>
      <c r="D24" s="48">
        <v>4.1130000000000004</v>
      </c>
      <c r="E24" s="15">
        <v>0</v>
      </c>
      <c r="F24" s="15">
        <v>0</v>
      </c>
      <c r="G24" s="21"/>
      <c r="H24" s="37"/>
      <c r="I24" s="28"/>
      <c r="J24" s="20">
        <v>36982</v>
      </c>
      <c r="K24" s="10" t="s">
        <v>4</v>
      </c>
      <c r="L24" s="11" t="s">
        <v>5</v>
      </c>
      <c r="M24" s="11" t="s">
        <v>6</v>
      </c>
      <c r="N24" s="12" t="s">
        <v>7</v>
      </c>
      <c r="R24" s="1">
        <v>0.02</v>
      </c>
    </row>
    <row r="25" spans="1:18" x14ac:dyDescent="0.2">
      <c r="B25" s="14">
        <v>5.0632692603110208E-2</v>
      </c>
      <c r="C25" s="20">
        <v>37073</v>
      </c>
      <c r="D25" s="21">
        <v>4.1719999999999997</v>
      </c>
      <c r="E25" s="15">
        <v>0</v>
      </c>
      <c r="F25" s="21">
        <v>0</v>
      </c>
      <c r="G25" s="21">
        <f>D25-D24</f>
        <v>5.8999999999999275E-2</v>
      </c>
      <c r="H25" s="37"/>
      <c r="I25" s="28"/>
      <c r="J25" s="20">
        <v>37012</v>
      </c>
      <c r="K25" s="15">
        <v>5.2781620560790463</v>
      </c>
      <c r="L25" s="18">
        <v>-5.6904716700681979E-2</v>
      </c>
      <c r="M25" s="18">
        <v>0</v>
      </c>
      <c r="N25" s="19">
        <v>5.2212573393783641</v>
      </c>
      <c r="O25" s="33">
        <v>-3.1919168883924876E-2</v>
      </c>
    </row>
    <row r="26" spans="1:18" x14ac:dyDescent="0.2">
      <c r="B26" s="14">
        <v>4.9582714930917211E-2</v>
      </c>
      <c r="C26" s="20">
        <v>37104</v>
      </c>
      <c r="D26" s="21">
        <v>4.2489999999999997</v>
      </c>
      <c r="E26" s="15">
        <v>0</v>
      </c>
      <c r="F26" s="34">
        <v>0</v>
      </c>
      <c r="G26" s="21">
        <f t="shared" ref="G26:G35" si="9">D26-D25</f>
        <v>7.6999999999999957E-2</v>
      </c>
      <c r="H26" s="37"/>
      <c r="I26" s="28"/>
      <c r="J26" s="20">
        <v>37043</v>
      </c>
      <c r="K26" s="21">
        <v>5.3103464995985394</v>
      </c>
      <c r="L26" s="17">
        <v>-5.7169991336250892E-2</v>
      </c>
      <c r="M26" s="17">
        <v>0</v>
      </c>
      <c r="N26" s="23">
        <v>5.253176508262289</v>
      </c>
      <c r="O26" s="33">
        <v>-1.8057031600783979E-2</v>
      </c>
      <c r="P26" s="49">
        <v>36526</v>
      </c>
      <c r="Q26" s="50"/>
    </row>
    <row r="27" spans="1:18" x14ac:dyDescent="0.2">
      <c r="B27" s="14">
        <v>4.8800797189049012E-2</v>
      </c>
      <c r="C27" s="20">
        <v>37135</v>
      </c>
      <c r="D27" s="21">
        <v>4.2809999999999997</v>
      </c>
      <c r="E27" s="15">
        <v>0</v>
      </c>
      <c r="F27" s="21">
        <v>0</v>
      </c>
      <c r="G27" s="21">
        <f t="shared" si="9"/>
        <v>3.2000000000000028E-2</v>
      </c>
      <c r="H27" s="37"/>
      <c r="I27" s="28"/>
      <c r="J27" s="20">
        <v>37073</v>
      </c>
      <c r="K27" s="21">
        <v>5.3281690012216014</v>
      </c>
      <c r="L27" s="17">
        <v>-5.6935461358528547E-2</v>
      </c>
      <c r="M27" s="17">
        <v>0</v>
      </c>
      <c r="N27" s="23">
        <v>5.271233539863073</v>
      </c>
      <c r="O27" s="33">
        <v>-1.9203649817374213E-2</v>
      </c>
      <c r="P27" s="49">
        <f t="shared" ref="P27:P40" si="10">EOMONTH(P26,0)+1</f>
        <v>36557</v>
      </c>
      <c r="Q27" s="50"/>
      <c r="R27" s="14">
        <f>Q27/100</f>
        <v>0</v>
      </c>
    </row>
    <row r="28" spans="1:18" x14ac:dyDescent="0.2">
      <c r="B28" s="14">
        <v>4.8018879651435607E-2</v>
      </c>
      <c r="C28" s="20">
        <v>37165</v>
      </c>
      <c r="D28" s="21">
        <v>4.3140000000000001</v>
      </c>
      <c r="E28" s="15">
        <v>0</v>
      </c>
      <c r="F28" s="21">
        <v>0</v>
      </c>
      <c r="G28" s="21">
        <f t="shared" si="9"/>
        <v>3.3000000000000362E-2</v>
      </c>
      <c r="H28" s="37"/>
      <c r="I28" s="28"/>
      <c r="J28" s="20">
        <v>37104</v>
      </c>
      <c r="K28" s="21">
        <v>5.3471539116729199</v>
      </c>
      <c r="L28" s="17">
        <v>-5.6716721992472408E-2</v>
      </c>
      <c r="M28" s="17">
        <v>0</v>
      </c>
      <c r="N28" s="23">
        <v>5.2904371896804472</v>
      </c>
      <c r="O28" s="33">
        <v>7.3365275161840771E-4</v>
      </c>
      <c r="P28" s="49">
        <f t="shared" si="10"/>
        <v>36586</v>
      </c>
      <c r="Q28" s="50"/>
      <c r="R28" s="14">
        <f t="shared" ref="R28:R42" si="11">Q28/100</f>
        <v>0</v>
      </c>
    </row>
    <row r="29" spans="1:18" x14ac:dyDescent="0.2">
      <c r="B29" s="14">
        <v>4.7409256650797503E-2</v>
      </c>
      <c r="C29" s="20">
        <v>37196</v>
      </c>
      <c r="D29" s="21">
        <v>4.4939999999999998</v>
      </c>
      <c r="E29" s="15">
        <v>0</v>
      </c>
      <c r="F29" s="21">
        <v>0</v>
      </c>
      <c r="G29" s="21">
        <f t="shared" si="9"/>
        <v>0.17999999999999972</v>
      </c>
      <c r="H29" s="37"/>
      <c r="I29" s="28"/>
      <c r="J29" s="20">
        <v>37135</v>
      </c>
      <c r="K29" s="21">
        <v>5.3462017171783707</v>
      </c>
      <c r="L29" s="17">
        <v>-5.6498180249541688E-2</v>
      </c>
      <c r="M29" s="17">
        <v>0</v>
      </c>
      <c r="N29" s="23">
        <v>5.2897035369288288</v>
      </c>
      <c r="O29" s="33">
        <v>5.4387859050568643E-2</v>
      </c>
      <c r="P29" s="49">
        <f t="shared" si="10"/>
        <v>36617</v>
      </c>
      <c r="Q29" s="50">
        <v>5.1662568626984512E-2</v>
      </c>
      <c r="R29" s="14">
        <f t="shared" si="11"/>
        <v>5.1662568626984515E-4</v>
      </c>
    </row>
    <row r="30" spans="1:18" x14ac:dyDescent="0.2">
      <c r="B30" s="14">
        <v>4.7016440826982607E-2</v>
      </c>
      <c r="C30" s="20">
        <v>37226</v>
      </c>
      <c r="D30" s="21">
        <v>4.6740000000000004</v>
      </c>
      <c r="E30" s="15">
        <v>0</v>
      </c>
      <c r="F30" s="21">
        <v>0</v>
      </c>
      <c r="G30" s="21">
        <f t="shared" si="9"/>
        <v>0.1800000000000006</v>
      </c>
      <c r="H30" s="37"/>
      <c r="I30" s="46">
        <f>D25-D28</f>
        <v>-0.14200000000000035</v>
      </c>
      <c r="J30" s="20">
        <v>37165</v>
      </c>
      <c r="K30" s="21">
        <v>5.2915988697036314</v>
      </c>
      <c r="L30" s="17">
        <v>-5.6283191825371587E-2</v>
      </c>
      <c r="M30" s="17">
        <v>0</v>
      </c>
      <c r="N30" s="23">
        <v>5.2353156778782601</v>
      </c>
      <c r="O30" s="33">
        <v>1.642240153555008E-2</v>
      </c>
      <c r="P30" s="49">
        <f t="shared" si="10"/>
        <v>36647</v>
      </c>
      <c r="Q30" s="50">
        <v>4.8881109727493009E-2</v>
      </c>
      <c r="R30" s="14">
        <f t="shared" si="11"/>
        <v>4.888110972749301E-4</v>
      </c>
    </row>
    <row r="31" spans="1:18" x14ac:dyDescent="0.2">
      <c r="B31" s="14">
        <v>4.6636296530479612E-2</v>
      </c>
      <c r="C31" s="20">
        <v>37257</v>
      </c>
      <c r="D31" s="21">
        <v>4.7489999999999997</v>
      </c>
      <c r="E31" s="15">
        <v>0</v>
      </c>
      <c r="F31" s="21">
        <v>0</v>
      </c>
      <c r="G31" s="21">
        <f t="shared" si="9"/>
        <v>7.4999999999999289E-2</v>
      </c>
      <c r="H31" s="37"/>
      <c r="I31" s="28"/>
      <c r="J31" s="20">
        <v>37196</v>
      </c>
      <c r="K31" s="21">
        <v>5.2749684633724598</v>
      </c>
      <c r="L31" s="17">
        <v>-5.6075187029749764E-2</v>
      </c>
      <c r="M31" s="17">
        <v>0</v>
      </c>
      <c r="N31" s="23">
        <v>5.2188932763427101</v>
      </c>
      <c r="O31" s="33">
        <v>-7.989369695015025E-2</v>
      </c>
      <c r="P31" s="49">
        <f t="shared" si="10"/>
        <v>36678</v>
      </c>
      <c r="Q31" s="50">
        <v>4.7795282467105502E-2</v>
      </c>
      <c r="R31" s="14">
        <f t="shared" si="11"/>
        <v>4.7795282467105499E-4</v>
      </c>
    </row>
    <row r="32" spans="1:18" x14ac:dyDescent="0.2">
      <c r="B32" s="14">
        <v>4.638584291711241E-2</v>
      </c>
      <c r="C32" s="20">
        <v>37288</v>
      </c>
      <c r="D32" s="21">
        <v>4.6390000000000002</v>
      </c>
      <c r="E32" s="15">
        <v>0</v>
      </c>
      <c r="F32" s="21">
        <v>0</v>
      </c>
      <c r="G32" s="21">
        <f t="shared" si="9"/>
        <v>-0.10999999999999943</v>
      </c>
      <c r="H32" s="37"/>
      <c r="I32" s="28"/>
      <c r="J32" s="20">
        <v>37226</v>
      </c>
      <c r="K32" s="21">
        <v>5.3619371664105788</v>
      </c>
      <c r="L32" s="17">
        <v>-6.3150193117718356E-2</v>
      </c>
      <c r="M32" s="17">
        <v>0</v>
      </c>
      <c r="N32" s="23">
        <v>5.2987869732928603</v>
      </c>
      <c r="O32" s="33">
        <v>-8.6995344028659716E-2</v>
      </c>
      <c r="P32" s="49">
        <f t="shared" si="10"/>
        <v>36708</v>
      </c>
      <c r="Q32" s="50">
        <v>4.6816655264622309E-2</v>
      </c>
      <c r="R32" s="14">
        <f t="shared" si="11"/>
        <v>4.6816655264622311E-4</v>
      </c>
    </row>
    <row r="33" spans="2:18" x14ac:dyDescent="0.2">
      <c r="B33" s="14">
        <v>4.633250608558951E-2</v>
      </c>
      <c r="C33" s="20">
        <v>37316</v>
      </c>
      <c r="D33" s="21">
        <v>4.4690000000000003</v>
      </c>
      <c r="E33" s="15">
        <v>0</v>
      </c>
      <c r="F33" s="21">
        <v>0</v>
      </c>
      <c r="G33" s="21">
        <f t="shared" si="9"/>
        <v>-0.16999999999999993</v>
      </c>
      <c r="H33" s="37"/>
      <c r="I33" s="28"/>
      <c r="J33" s="20">
        <v>37257</v>
      </c>
      <c r="K33" s="21">
        <v>5.4487003350472385</v>
      </c>
      <c r="L33" s="17">
        <v>-6.29180177257187E-2</v>
      </c>
      <c r="M33" s="17">
        <v>0</v>
      </c>
      <c r="N33" s="23">
        <v>5.38578231732152</v>
      </c>
      <c r="O33" s="33">
        <v>-5.9079489013864617E-3</v>
      </c>
      <c r="P33" s="49">
        <f t="shared" si="10"/>
        <v>36739</v>
      </c>
      <c r="Q33" s="50">
        <v>4.6070183519646396E-2</v>
      </c>
      <c r="R33" s="14">
        <f t="shared" si="11"/>
        <v>4.6070183519646396E-4</v>
      </c>
    </row>
    <row r="34" spans="2:18" x14ac:dyDescent="0.2">
      <c r="B34" s="14">
        <v>4.6284330883742203E-2</v>
      </c>
      <c r="C34" s="20">
        <v>37347</v>
      </c>
      <c r="D34" s="21">
        <v>4.149</v>
      </c>
      <c r="E34" s="15">
        <v>0</v>
      </c>
      <c r="F34" s="21">
        <v>0</v>
      </c>
      <c r="G34" s="21">
        <f t="shared" si="9"/>
        <v>-0.32000000000000028</v>
      </c>
      <c r="H34" s="37"/>
      <c r="I34" s="28"/>
      <c r="J34" s="20">
        <v>37288</v>
      </c>
      <c r="K34" s="21">
        <v>5.4543619163131227</v>
      </c>
      <c r="L34" s="17">
        <v>-6.2671650090216191E-2</v>
      </c>
      <c r="M34" s="17">
        <v>0</v>
      </c>
      <c r="N34" s="23">
        <v>5.3916902662229065</v>
      </c>
      <c r="O34" s="33">
        <v>0.23046967914177063</v>
      </c>
      <c r="P34" s="49">
        <f t="shared" si="10"/>
        <v>36770</v>
      </c>
      <c r="Q34" s="50">
        <v>4.5624649236237311E-2</v>
      </c>
      <c r="R34" s="14">
        <f t="shared" si="11"/>
        <v>4.5624649236237309E-4</v>
      </c>
    </row>
    <row r="35" spans="2:18" x14ac:dyDescent="0.2">
      <c r="B35" s="14">
        <v>4.6252230795530612E-2</v>
      </c>
      <c r="C35" s="20">
        <v>37377</v>
      </c>
      <c r="D35" s="34">
        <v>4.0839999999999996</v>
      </c>
      <c r="E35" s="15">
        <v>0</v>
      </c>
      <c r="F35" s="21">
        <v>0</v>
      </c>
      <c r="G35" s="21">
        <f t="shared" si="9"/>
        <v>-6.5000000000000391E-2</v>
      </c>
      <c r="H35" s="37"/>
      <c r="I35" s="28"/>
      <c r="J35" s="20">
        <v>37316</v>
      </c>
      <c r="K35" s="21">
        <v>5.2236469618783588</v>
      </c>
      <c r="L35" s="17">
        <v>-6.2426374797222524E-2</v>
      </c>
      <c r="M35" s="17">
        <v>0</v>
      </c>
      <c r="N35" s="23">
        <v>5.1612205870811358</v>
      </c>
      <c r="O35" s="33">
        <v>0.3168923506844683</v>
      </c>
      <c r="P35" s="49">
        <f t="shared" si="10"/>
        <v>36800</v>
      </c>
      <c r="Q35" s="50">
        <v>4.5193487089725703E-2</v>
      </c>
      <c r="R35" s="14">
        <f t="shared" si="11"/>
        <v>4.5193487089725706E-4</v>
      </c>
    </row>
    <row r="36" spans="2:18" x14ac:dyDescent="0.2">
      <c r="B36" s="14">
        <v>4.6248018394788197E-2</v>
      </c>
      <c r="C36" s="20">
        <v>37408</v>
      </c>
      <c r="D36" s="21">
        <v>4.1289999999999996</v>
      </c>
      <c r="E36" s="15">
        <v>0</v>
      </c>
      <c r="F36" s="21">
        <v>0</v>
      </c>
      <c r="G36" s="21">
        <f>D36-D35</f>
        <v>4.4999999999999929E-2</v>
      </c>
      <c r="H36" s="28"/>
      <c r="I36" s="28"/>
      <c r="J36" s="20">
        <v>37347</v>
      </c>
      <c r="K36" s="24">
        <v>4.9065331623875377</v>
      </c>
      <c r="L36" s="26">
        <v>-6.2204925990869908E-2</v>
      </c>
      <c r="M36" s="26">
        <v>0</v>
      </c>
      <c r="N36" s="27">
        <v>4.8443282363966675</v>
      </c>
      <c r="O36" s="1">
        <v>0.39090036253095928</v>
      </c>
      <c r="P36" s="49">
        <f t="shared" si="10"/>
        <v>36831</v>
      </c>
      <c r="Q36" s="50">
        <v>4.4906893791424506E-2</v>
      </c>
      <c r="R36" s="14">
        <f t="shared" si="11"/>
        <v>4.4906893791424508E-4</v>
      </c>
    </row>
    <row r="37" spans="2:18" x14ac:dyDescent="0.2">
      <c r="B37" s="14">
        <v>4.6243665580694204E-2</v>
      </c>
      <c r="C37" s="20">
        <v>37438</v>
      </c>
      <c r="D37" s="21">
        <v>4.1820000000000004</v>
      </c>
      <c r="E37" s="15">
        <v>0</v>
      </c>
      <c r="F37" s="21">
        <v>0</v>
      </c>
      <c r="G37" s="21">
        <f>D37-D36</f>
        <v>5.3000000000000824E-2</v>
      </c>
      <c r="J37" s="20">
        <v>37377</v>
      </c>
      <c r="K37" s="1">
        <v>4.5201530346470866</v>
      </c>
      <c r="L37" s="1">
        <v>-6.6725160781378343E-2</v>
      </c>
      <c r="M37" s="1">
        <v>0</v>
      </c>
      <c r="N37" s="1">
        <v>4.4534278738657083</v>
      </c>
      <c r="O37" s="1">
        <v>6.9282660270252094E-2</v>
      </c>
      <c r="P37" s="49">
        <f t="shared" si="10"/>
        <v>36861</v>
      </c>
      <c r="Q37" s="50">
        <v>4.4840372465708704E-2</v>
      </c>
      <c r="R37" s="14">
        <f t="shared" si="11"/>
        <v>4.4840372465708705E-4</v>
      </c>
    </row>
    <row r="38" spans="2:18" x14ac:dyDescent="0.2">
      <c r="B38" s="14">
        <v>4.6286141319813505E-2</v>
      </c>
      <c r="C38" s="20">
        <v>37469</v>
      </c>
      <c r="D38" s="24">
        <v>4.2119999999999997</v>
      </c>
      <c r="E38" s="15">
        <v>0</v>
      </c>
      <c r="F38" s="24">
        <v>0</v>
      </c>
      <c r="G38" s="21">
        <f>D38-D37</f>
        <v>2.9999999999999361E-2</v>
      </c>
      <c r="J38" s="20">
        <v>37408</v>
      </c>
      <c r="K38" s="1">
        <v>4.3841452135954562</v>
      </c>
      <c r="L38" s="1">
        <v>0</v>
      </c>
      <c r="M38" s="1">
        <v>0</v>
      </c>
      <c r="N38" s="1">
        <v>4.3841452135954562</v>
      </c>
      <c r="O38" s="1">
        <v>1.2854517780120922E-2</v>
      </c>
      <c r="P38" s="49">
        <f t="shared" si="10"/>
        <v>36892</v>
      </c>
      <c r="Q38" s="50">
        <v>4.478028868891662E-2</v>
      </c>
      <c r="R38" s="14">
        <f t="shared" si="11"/>
        <v>4.4780288688916619E-4</v>
      </c>
    </row>
    <row r="39" spans="2:18" x14ac:dyDescent="0.2">
      <c r="B39" s="1">
        <v>4.9876141780196719E-2</v>
      </c>
      <c r="C39" s="20">
        <v>37500</v>
      </c>
      <c r="D39" s="1">
        <v>4.3280000000000003</v>
      </c>
      <c r="E39" s="1">
        <v>0</v>
      </c>
      <c r="F39" s="7" t="s">
        <v>12</v>
      </c>
      <c r="G39" s="33">
        <f>AVERAGE(D24:D28)</f>
        <v>4.2257999999999996</v>
      </c>
      <c r="H39" s="33">
        <f>D24-G39</f>
        <v>-0.11279999999999912</v>
      </c>
      <c r="K39" s="1">
        <v>4.3712906958153352</v>
      </c>
      <c r="L39" s="1">
        <v>0</v>
      </c>
      <c r="M39" s="1">
        <v>0</v>
      </c>
      <c r="N39" s="1">
        <v>4.3712906958153352</v>
      </c>
      <c r="P39" s="49">
        <f t="shared" si="10"/>
        <v>36923</v>
      </c>
      <c r="Q39" s="50">
        <v>4.4745815813948611E-2</v>
      </c>
      <c r="R39" s="14">
        <f t="shared" si="11"/>
        <v>4.4745815813948612E-4</v>
      </c>
    </row>
    <row r="40" spans="2:18" x14ac:dyDescent="0.2">
      <c r="C40" s="20">
        <v>37530</v>
      </c>
      <c r="D40" s="1">
        <v>4.3380000000000001</v>
      </c>
      <c r="F40" s="7" t="s">
        <v>11</v>
      </c>
      <c r="G40" s="33">
        <f>AVERAGE(D29:D33)</f>
        <v>4.6049999999999995</v>
      </c>
      <c r="H40" s="33">
        <f>G40-D24</f>
        <v>0.4919999999999991</v>
      </c>
      <c r="P40" s="49">
        <f t="shared" si="10"/>
        <v>36951</v>
      </c>
      <c r="Q40" s="50">
        <v>4.4753570012179306E-2</v>
      </c>
      <c r="R40" s="14">
        <f t="shared" si="11"/>
        <v>4.4753570012179305E-4</v>
      </c>
    </row>
    <row r="41" spans="2:18" x14ac:dyDescent="0.2">
      <c r="C41" s="20">
        <v>37561</v>
      </c>
      <c r="D41" s="1">
        <v>4.4829999999999997</v>
      </c>
      <c r="G41" s="33">
        <f>G40-G39</f>
        <v>0.37919999999999998</v>
      </c>
      <c r="P41" s="49">
        <v>36982</v>
      </c>
      <c r="Q41" s="1">
        <v>4.4761582683705101E-2</v>
      </c>
      <c r="R41" s="14">
        <f t="shared" si="11"/>
        <v>4.4761582683705103E-4</v>
      </c>
    </row>
    <row r="42" spans="2:18" x14ac:dyDescent="0.2">
      <c r="C42" s="20">
        <v>37591</v>
      </c>
      <c r="D42" s="1">
        <v>4.6079999999999997</v>
      </c>
      <c r="F42" s="7" t="s">
        <v>13</v>
      </c>
      <c r="G42" s="33">
        <f>AVERAGE(D31:D42)</f>
        <v>4.3641666666666667</v>
      </c>
      <c r="P42" s="49">
        <v>37012</v>
      </c>
      <c r="Q42" s="1">
        <v>4.4820469492645704E-2</v>
      </c>
      <c r="R42" s="14">
        <f t="shared" si="11"/>
        <v>4.4820469492645704E-4</v>
      </c>
    </row>
    <row r="43" spans="2:18" x14ac:dyDescent="0.2">
      <c r="P43" s="49">
        <v>37043</v>
      </c>
      <c r="Q43" s="1">
        <v>4.4965047802688798E-2</v>
      </c>
    </row>
    <row r="44" spans="2:18" x14ac:dyDescent="0.2">
      <c r="P44" s="49">
        <v>37073</v>
      </c>
      <c r="Q44" s="1">
        <v>4.5109626119728609E-2</v>
      </c>
    </row>
    <row r="45" spans="2:18" x14ac:dyDescent="0.2">
      <c r="P45" s="49">
        <v>37104</v>
      </c>
      <c r="Q45" s="1">
        <v>4.6526906497543812E-2</v>
      </c>
    </row>
    <row r="46" spans="2:18" x14ac:dyDescent="0.2">
      <c r="Q46" s="1">
        <v>4.6674833411635107E-2</v>
      </c>
    </row>
    <row r="47" spans="2:18" x14ac:dyDescent="0.2">
      <c r="Q47" s="1">
        <v>5.3449803726976212E-2</v>
      </c>
    </row>
    <row r="48" spans="2:18" x14ac:dyDescent="0.2">
      <c r="Q48" s="1">
        <v>5.3603014529612011E-2</v>
      </c>
    </row>
    <row r="49" spans="17:17" x14ac:dyDescent="0.2">
      <c r="Q49" s="1">
        <v>5.3751283055741603E-2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C19" sqref="C19"/>
    </sheetView>
  </sheetViews>
  <sheetFormatPr defaultColWidth="8" defaultRowHeight="12.75" x14ac:dyDescent="0.2"/>
  <cols>
    <col min="1" max="2" width="8" style="1" customWidth="1"/>
    <col min="3" max="3" width="7.42578125" style="1" customWidth="1"/>
    <col min="4" max="4" width="8" style="1" customWidth="1"/>
    <col min="5" max="5" width="8.28515625" style="1" customWidth="1"/>
    <col min="6" max="7" width="8" style="1" customWidth="1"/>
    <col min="8" max="8" width="7.140625" style="1" customWidth="1"/>
    <col min="9" max="9" width="9.140625" style="1" customWidth="1"/>
    <col min="10" max="10" width="7.85546875" style="1" customWidth="1"/>
    <col min="11" max="14" width="8" style="1" customWidth="1"/>
    <col min="15" max="15" width="9.7109375" style="1" customWidth="1"/>
    <col min="16" max="16384" width="8" style="1"/>
  </cols>
  <sheetData>
    <row r="1" spans="1:16" x14ac:dyDescent="0.2">
      <c r="O1" s="7" t="s">
        <v>10</v>
      </c>
      <c r="P1" s="7" t="s">
        <v>9</v>
      </c>
    </row>
    <row r="2" spans="1:16" x14ac:dyDescent="0.2">
      <c r="D2" s="2">
        <f ca="1">TODAY()</f>
        <v>41886</v>
      </c>
      <c r="E2" s="33"/>
      <c r="H2" s="33"/>
      <c r="I2" s="7">
        <f>4.79*0.005</f>
        <v>2.3949999999999999E-2</v>
      </c>
      <c r="M2" s="33"/>
      <c r="O2" s="38">
        <f>O5-E3</f>
        <v>4.9469400000000006</v>
      </c>
      <c r="P2" s="38">
        <f ca="1">($O$8-($O$8-$O$5)-$E$3)</f>
        <v>4.9469400000000006</v>
      </c>
    </row>
    <row r="3" spans="1:16" x14ac:dyDescent="0.2">
      <c r="D3" s="1">
        <v>5.18</v>
      </c>
      <c r="E3" s="35">
        <f>D3*0.017</f>
        <v>8.8059999999999999E-2</v>
      </c>
      <c r="F3" s="36">
        <f>D3+E3</f>
        <v>5.2680599999999993</v>
      </c>
      <c r="G3" s="36"/>
      <c r="J3" s="4" t="s">
        <v>0</v>
      </c>
      <c r="K3" s="5"/>
      <c r="L3" s="5"/>
      <c r="M3" s="6"/>
      <c r="N3" s="33">
        <f ca="1">M5-N4</f>
        <v>7.41240655841926</v>
      </c>
      <c r="O3" s="7"/>
      <c r="P3" s="38"/>
    </row>
    <row r="4" spans="1:16" x14ac:dyDescent="0.2">
      <c r="B4" s="3">
        <v>36753</v>
      </c>
      <c r="D4" s="8" t="s">
        <v>1</v>
      </c>
      <c r="E4" s="8" t="s">
        <v>2</v>
      </c>
      <c r="F4" s="8" t="s">
        <v>3</v>
      </c>
      <c r="G4" s="8"/>
      <c r="H4" s="9"/>
      <c r="J4" s="10" t="s">
        <v>4</v>
      </c>
      <c r="K4" s="11" t="s">
        <v>5</v>
      </c>
      <c r="L4" s="11" t="s">
        <v>6</v>
      </c>
      <c r="M4" s="12" t="s">
        <v>7</v>
      </c>
      <c r="N4" s="33">
        <v>5.0350000000000001</v>
      </c>
    </row>
    <row r="5" spans="1:16" x14ac:dyDescent="0.2">
      <c r="A5" s="13">
        <f t="shared" ref="A5:A16" ca="1" si="0">(1+B5/2)^(-2*(I5-$D$2)/365.25)</f>
        <v>2.5230377132703481</v>
      </c>
      <c r="B5" s="14">
        <v>6.8000000000000005E-2</v>
      </c>
      <c r="C5" s="20">
        <v>36831</v>
      </c>
      <c r="D5" s="15">
        <v>4.9509999999999996</v>
      </c>
      <c r="E5" s="15">
        <v>-2.2499999999999999E-2</v>
      </c>
      <c r="F5" s="15">
        <v>5.0000000000000001E-3</v>
      </c>
      <c r="G5" s="21"/>
      <c r="H5" s="17">
        <v>5.0599999999999996</v>
      </c>
      <c r="I5" s="20">
        <v>36831</v>
      </c>
      <c r="J5" s="41">
        <f t="shared" ref="J5:J16" ca="1" si="1">D5*A5</f>
        <v>12.491559718401492</v>
      </c>
      <c r="K5" s="15">
        <f ca="1">A5*E5</f>
        <v>-5.6768348548582828E-2</v>
      </c>
      <c r="L5" s="18">
        <f t="shared" ref="L5:L16" ca="1" si="2">F5*A5</f>
        <v>1.2615188566351741E-2</v>
      </c>
      <c r="M5" s="19">
        <f ca="1">J5+K5+L5</f>
        <v>12.44740655841926</v>
      </c>
      <c r="O5" s="45">
        <v>5.0350000000000001</v>
      </c>
      <c r="P5" s="33">
        <f t="shared" ref="P5:P10" si="3">O5-0.08</f>
        <v>4.9550000000000001</v>
      </c>
    </row>
    <row r="6" spans="1:16" x14ac:dyDescent="0.2">
      <c r="A6" s="13">
        <f t="shared" ca="1" si="0"/>
        <v>2.5125589892559863</v>
      </c>
      <c r="B6" s="14">
        <v>6.8099999999999994E-2</v>
      </c>
      <c r="C6" s="20">
        <v>36861</v>
      </c>
      <c r="D6" s="21">
        <v>5.0709999999999997</v>
      </c>
      <c r="E6" s="21">
        <v>-4.2500000000000003E-2</v>
      </c>
      <c r="F6" s="21">
        <v>5.0000000000000001E-3</v>
      </c>
      <c r="G6" s="21">
        <f>D6-D5</f>
        <v>0.12000000000000011</v>
      </c>
      <c r="H6" s="17">
        <f>H5+G6</f>
        <v>5.18</v>
      </c>
      <c r="I6" s="20">
        <v>36861</v>
      </c>
      <c r="J6" s="42">
        <f t="shared" ca="1" si="1"/>
        <v>12.741186634517106</v>
      </c>
      <c r="K6" s="21">
        <f ca="1">A6*E6</f>
        <v>-0.10678375704337943</v>
      </c>
      <c r="L6" s="17">
        <f t="shared" ca="1" si="2"/>
        <v>1.2562794946279932E-2</v>
      </c>
      <c r="M6" s="23">
        <f t="shared" ref="M6:M16" ca="1" si="4">J6+K6+L6</f>
        <v>12.646965672420007</v>
      </c>
      <c r="N6" s="33">
        <f ca="1">M6-$M$5</f>
        <v>0.19955911400074733</v>
      </c>
      <c r="O6" s="45">
        <f ca="1">O5+N6</f>
        <v>5.2345591140007475</v>
      </c>
      <c r="P6" s="33">
        <f t="shared" ca="1" si="3"/>
        <v>5.1545591140007474</v>
      </c>
    </row>
    <row r="7" spans="1:16" x14ac:dyDescent="0.2">
      <c r="A7" s="13">
        <f t="shared" ca="1" si="0"/>
        <v>2.54498173274105</v>
      </c>
      <c r="B7" s="14">
        <v>6.9500000000000006E-2</v>
      </c>
      <c r="C7" s="20">
        <v>36892</v>
      </c>
      <c r="D7" s="21">
        <v>5.0810000000000004</v>
      </c>
      <c r="E7" s="34">
        <v>-0.04</v>
      </c>
      <c r="F7" s="34">
        <v>0</v>
      </c>
      <c r="G7" s="21">
        <f t="shared" ref="G7:G16" si="5">D7-D6</f>
        <v>1.0000000000000675E-2</v>
      </c>
      <c r="H7" s="17">
        <f t="shared" ref="H7:H16" si="6">H6+G7</f>
        <v>5.19</v>
      </c>
      <c r="I7" s="20">
        <v>36892</v>
      </c>
      <c r="J7" s="43">
        <f t="shared" ca="1" si="1"/>
        <v>12.931052184057275</v>
      </c>
      <c r="K7" s="21">
        <f t="shared" ref="K7:K16" ca="1" si="7">A7*E7</f>
        <v>-0.101799269309642</v>
      </c>
      <c r="L7" s="32">
        <f t="shared" ca="1" si="2"/>
        <v>0</v>
      </c>
      <c r="M7" s="40">
        <f t="shared" ca="1" si="4"/>
        <v>12.829252914747633</v>
      </c>
      <c r="N7" s="33">
        <f t="shared" ref="N7:N16" ca="1" si="8">M7-$M$5</f>
        <v>0.38184635632837249</v>
      </c>
      <c r="O7" s="45">
        <f t="shared" ref="O7:O16" ca="1" si="9">O6+N7</f>
        <v>5.61640547032912</v>
      </c>
      <c r="P7" s="33">
        <f t="shared" ca="1" si="3"/>
        <v>5.5364054703291199</v>
      </c>
    </row>
    <row r="8" spans="1:16" x14ac:dyDescent="0.2">
      <c r="A8" s="13">
        <f t="shared" ca="1" si="0"/>
        <v>2.526946745167947</v>
      </c>
      <c r="B8" s="14">
        <v>6.9400000000000003E-2</v>
      </c>
      <c r="C8" s="20">
        <v>36923</v>
      </c>
      <c r="D8" s="21">
        <v>4.891</v>
      </c>
      <c r="E8" s="21">
        <v>-0.04</v>
      </c>
      <c r="F8" s="21">
        <v>0</v>
      </c>
      <c r="G8" s="21">
        <f t="shared" si="5"/>
        <v>-0.19000000000000039</v>
      </c>
      <c r="H8" s="17">
        <f t="shared" si="6"/>
        <v>5</v>
      </c>
      <c r="I8" s="20">
        <v>36923</v>
      </c>
      <c r="J8" s="43">
        <f t="shared" ca="1" si="1"/>
        <v>12.35929653061643</v>
      </c>
      <c r="K8" s="21">
        <f t="shared" ca="1" si="7"/>
        <v>-0.10107786980671789</v>
      </c>
      <c r="L8" s="32">
        <f t="shared" ca="1" si="2"/>
        <v>0</v>
      </c>
      <c r="M8" s="40">
        <f t="shared" ca="1" si="4"/>
        <v>12.258218660809712</v>
      </c>
      <c r="N8" s="33">
        <f t="shared" ca="1" si="8"/>
        <v>-0.18918789760954802</v>
      </c>
      <c r="O8" s="45">
        <f t="shared" ca="1" si="9"/>
        <v>5.4272175727195719</v>
      </c>
      <c r="P8" s="33">
        <f t="shared" ca="1" si="3"/>
        <v>5.3472175727195719</v>
      </c>
    </row>
    <row r="9" spans="1:16" x14ac:dyDescent="0.2">
      <c r="A9" s="13">
        <f t="shared" ca="1" si="0"/>
        <v>2.5072086058517047</v>
      </c>
      <c r="B9" s="14">
        <v>6.9199999999999998E-2</v>
      </c>
      <c r="C9" s="20">
        <v>36951</v>
      </c>
      <c r="D9" s="21">
        <v>4.6580000000000004</v>
      </c>
      <c r="E9" s="21">
        <v>-6.5000000000000002E-2</v>
      </c>
      <c r="F9" s="21">
        <v>0</v>
      </c>
      <c r="G9" s="21">
        <f t="shared" si="5"/>
        <v>-0.23299999999999965</v>
      </c>
      <c r="H9" s="17">
        <f t="shared" si="6"/>
        <v>4.7670000000000003</v>
      </c>
      <c r="I9" s="20">
        <v>36951</v>
      </c>
      <c r="J9" s="43">
        <f t="shared" ca="1" si="1"/>
        <v>11.678577686057242</v>
      </c>
      <c r="K9" s="21">
        <f t="shared" ca="1" si="7"/>
        <v>-0.16296855938036081</v>
      </c>
      <c r="L9" s="32">
        <f t="shared" ca="1" si="2"/>
        <v>0</v>
      </c>
      <c r="M9" s="40">
        <f t="shared" ca="1" si="4"/>
        <v>11.515609126676882</v>
      </c>
      <c r="N9" s="33">
        <f t="shared" ca="1" si="8"/>
        <v>-0.93179743174237828</v>
      </c>
      <c r="O9" s="45">
        <f t="shared" ca="1" si="9"/>
        <v>4.4954201409771937</v>
      </c>
      <c r="P9" s="33">
        <f t="shared" ca="1" si="3"/>
        <v>4.4154201409771936</v>
      </c>
    </row>
    <row r="10" spans="1:16" x14ac:dyDescent="0.2">
      <c r="A10" s="13">
        <f t="shared" ca="1" si="0"/>
        <v>2.4863120400721939</v>
      </c>
      <c r="B10" s="14">
        <v>6.9000000000000006E-2</v>
      </c>
      <c r="C10" s="20">
        <v>36982</v>
      </c>
      <c r="D10" s="21">
        <v>4.4260000000000002</v>
      </c>
      <c r="E10" s="21">
        <v>-6.5000000000000002E-2</v>
      </c>
      <c r="F10" s="21">
        <v>0</v>
      </c>
      <c r="G10" s="21">
        <f t="shared" si="5"/>
        <v>-0.23200000000000021</v>
      </c>
      <c r="H10" s="17">
        <f t="shared" si="6"/>
        <v>4.5350000000000001</v>
      </c>
      <c r="I10" s="20">
        <v>36982</v>
      </c>
      <c r="J10" s="43">
        <f t="shared" ca="1" si="1"/>
        <v>11.00441708935953</v>
      </c>
      <c r="K10" s="21">
        <f t="shared" ca="1" si="7"/>
        <v>-0.1616102826046926</v>
      </c>
      <c r="L10" s="32">
        <f t="shared" ca="1" si="2"/>
        <v>0</v>
      </c>
      <c r="M10" s="40">
        <f t="shared" ca="1" si="4"/>
        <v>10.842806806754837</v>
      </c>
      <c r="N10" s="33">
        <f t="shared" ca="1" si="8"/>
        <v>-1.6045997516644235</v>
      </c>
      <c r="O10" s="45">
        <f t="shared" ca="1" si="9"/>
        <v>2.8908203893127702</v>
      </c>
      <c r="P10" s="33">
        <f t="shared" ca="1" si="3"/>
        <v>2.8108203893127701</v>
      </c>
    </row>
    <row r="11" spans="1:16" x14ac:dyDescent="0.2">
      <c r="A11" s="13">
        <f t="shared" ca="1" si="0"/>
        <v>2.4629471572101602</v>
      </c>
      <c r="B11" s="14">
        <v>6.8699999999999997E-2</v>
      </c>
      <c r="C11" s="20">
        <v>37012</v>
      </c>
      <c r="D11" s="21">
        <v>4.3360000000000003</v>
      </c>
      <c r="E11" s="21">
        <v>-7.4999999999999997E-2</v>
      </c>
      <c r="F11" s="21">
        <v>0</v>
      </c>
      <c r="G11" s="21">
        <f t="shared" si="5"/>
        <v>-8.9999999999999858E-2</v>
      </c>
      <c r="H11" s="17">
        <f t="shared" si="6"/>
        <v>4.4450000000000003</v>
      </c>
      <c r="I11" s="20">
        <v>37012</v>
      </c>
      <c r="J11" s="43">
        <f t="shared" ca="1" si="1"/>
        <v>10.679338873663255</v>
      </c>
      <c r="K11" s="21">
        <f t="shared" ca="1" si="7"/>
        <v>-0.18472103679076202</v>
      </c>
      <c r="L11" s="32">
        <f t="shared" ca="1" si="2"/>
        <v>0</v>
      </c>
      <c r="M11" s="40">
        <f t="shared" ca="1" si="4"/>
        <v>10.494617836872493</v>
      </c>
      <c r="N11" s="33">
        <f t="shared" ca="1" si="8"/>
        <v>-1.9527887215467672</v>
      </c>
      <c r="O11" s="45">
        <f t="shared" ca="1" si="9"/>
        <v>0.938031667766003</v>
      </c>
    </row>
    <row r="12" spans="1:16" x14ac:dyDescent="0.2">
      <c r="A12" s="13">
        <f t="shared" ca="1" si="0"/>
        <v>2.4425970364812088</v>
      </c>
      <c r="B12" s="14">
        <v>6.8500000000000005E-2</v>
      </c>
      <c r="C12" s="20">
        <v>37043</v>
      </c>
      <c r="D12" s="21">
        <v>4.3310000000000004</v>
      </c>
      <c r="E12" s="21">
        <v>0</v>
      </c>
      <c r="F12" s="21">
        <v>0</v>
      </c>
      <c r="G12" s="21">
        <f t="shared" si="5"/>
        <v>-4.9999999999998934E-3</v>
      </c>
      <c r="H12" s="17">
        <f t="shared" si="6"/>
        <v>4.4400000000000004</v>
      </c>
      <c r="I12" s="20">
        <v>37043</v>
      </c>
      <c r="J12" s="42">
        <f t="shared" ca="1" si="1"/>
        <v>10.578887765000117</v>
      </c>
      <c r="K12" s="21">
        <f t="shared" ca="1" si="7"/>
        <v>0</v>
      </c>
      <c r="L12" s="17">
        <f t="shared" ca="1" si="2"/>
        <v>0</v>
      </c>
      <c r="M12" s="23">
        <f t="shared" ca="1" si="4"/>
        <v>10.578887765000117</v>
      </c>
      <c r="N12" s="33">
        <f t="shared" ca="1" si="8"/>
        <v>-1.8685187934191436</v>
      </c>
      <c r="O12" s="45">
        <f t="shared" ca="1" si="9"/>
        <v>-0.93048712565314062</v>
      </c>
    </row>
    <row r="13" spans="1:16" x14ac:dyDescent="0.2">
      <c r="A13" s="13">
        <f t="shared" ca="1" si="0"/>
        <v>2.4229394480562445</v>
      </c>
      <c r="B13" s="14">
        <v>6.83E-2</v>
      </c>
      <c r="C13" s="20">
        <v>37073</v>
      </c>
      <c r="D13" s="21">
        <v>4.3289999999999997</v>
      </c>
      <c r="E13" s="21">
        <v>0</v>
      </c>
      <c r="F13" s="21">
        <v>0</v>
      </c>
      <c r="G13" s="21">
        <f t="shared" si="5"/>
        <v>-2.0000000000006679E-3</v>
      </c>
      <c r="H13" s="17">
        <f t="shared" si="6"/>
        <v>4.4379999999999997</v>
      </c>
      <c r="I13" s="20">
        <v>37073</v>
      </c>
      <c r="J13" s="42">
        <f t="shared" ca="1" si="1"/>
        <v>10.488904870635482</v>
      </c>
      <c r="K13" s="21">
        <f t="shared" ca="1" si="7"/>
        <v>0</v>
      </c>
      <c r="L13" s="17">
        <f t="shared" ca="1" si="2"/>
        <v>0</v>
      </c>
      <c r="M13" s="23">
        <f t="shared" ca="1" si="4"/>
        <v>10.488904870635482</v>
      </c>
      <c r="N13" s="33">
        <f t="shared" ca="1" si="8"/>
        <v>-1.9585016877837784</v>
      </c>
      <c r="O13" s="45">
        <f t="shared" ca="1" si="9"/>
        <v>-2.888988813436919</v>
      </c>
    </row>
    <row r="14" spans="1:16" x14ac:dyDescent="0.2">
      <c r="A14" s="13">
        <f t="shared" ca="1" si="0"/>
        <v>2.4030751959969061</v>
      </c>
      <c r="B14" s="14">
        <v>6.8099999999999994E-2</v>
      </c>
      <c r="C14" s="20">
        <v>37104</v>
      </c>
      <c r="D14" s="21">
        <v>4.3310000000000004</v>
      </c>
      <c r="E14" s="21">
        <v>0</v>
      </c>
      <c r="F14" s="21">
        <v>0</v>
      </c>
      <c r="G14" s="21">
        <f t="shared" si="5"/>
        <v>2.0000000000006679E-3</v>
      </c>
      <c r="H14" s="17">
        <f t="shared" si="6"/>
        <v>4.4400000000000004</v>
      </c>
      <c r="I14" s="20">
        <v>37104</v>
      </c>
      <c r="J14" s="42">
        <f t="shared" ca="1" si="1"/>
        <v>10.407718673862602</v>
      </c>
      <c r="K14" s="21">
        <f t="shared" ca="1" si="7"/>
        <v>0</v>
      </c>
      <c r="L14" s="17">
        <f t="shared" ca="1" si="2"/>
        <v>0</v>
      </c>
      <c r="M14" s="23">
        <f t="shared" ca="1" si="4"/>
        <v>10.407718673862602</v>
      </c>
      <c r="N14" s="33">
        <f t="shared" ca="1" si="8"/>
        <v>-2.0396878845566579</v>
      </c>
      <c r="O14" s="45">
        <f t="shared" ca="1" si="9"/>
        <v>-4.928676697993577</v>
      </c>
    </row>
    <row r="15" spans="1:16" x14ac:dyDescent="0.2">
      <c r="A15" s="13">
        <f t="shared" ca="1" si="0"/>
        <v>2.3894556923484211</v>
      </c>
      <c r="B15" s="14">
        <v>6.8099999999999994E-2</v>
      </c>
      <c r="C15" s="20">
        <v>37135</v>
      </c>
      <c r="D15" s="21">
        <v>4.3259999999999996</v>
      </c>
      <c r="E15" s="21">
        <v>0</v>
      </c>
      <c r="F15" s="21">
        <v>0</v>
      </c>
      <c r="G15" s="21">
        <f t="shared" si="5"/>
        <v>-5.0000000000007816E-3</v>
      </c>
      <c r="H15" s="17">
        <f t="shared" si="6"/>
        <v>4.4349999999999996</v>
      </c>
      <c r="I15" s="20">
        <v>37135</v>
      </c>
      <c r="J15" s="42">
        <f t="shared" ca="1" si="1"/>
        <v>10.336785325099269</v>
      </c>
      <c r="K15" s="21">
        <f t="shared" ca="1" si="7"/>
        <v>0</v>
      </c>
      <c r="L15" s="17">
        <f t="shared" ca="1" si="2"/>
        <v>0</v>
      </c>
      <c r="M15" s="23">
        <f t="shared" ca="1" si="4"/>
        <v>10.336785325099269</v>
      </c>
      <c r="N15" s="33">
        <f t="shared" ca="1" si="8"/>
        <v>-2.110621233319991</v>
      </c>
      <c r="O15" s="45">
        <f t="shared" ca="1" si="9"/>
        <v>-7.039297931313568</v>
      </c>
    </row>
    <row r="16" spans="1:16" x14ac:dyDescent="0.2">
      <c r="A16" s="13">
        <f t="shared" ca="1" si="0"/>
        <v>2.3763490261855296</v>
      </c>
      <c r="B16" s="14">
        <v>6.8099999999999994E-2</v>
      </c>
      <c r="C16" s="20">
        <v>37165</v>
      </c>
      <c r="D16" s="24">
        <v>4.3310000000000004</v>
      </c>
      <c r="E16" s="24">
        <v>0</v>
      </c>
      <c r="F16" s="24">
        <v>0</v>
      </c>
      <c r="G16" s="21">
        <f t="shared" si="5"/>
        <v>5.0000000000007816E-3</v>
      </c>
      <c r="H16" s="17">
        <f t="shared" si="6"/>
        <v>4.4400000000000004</v>
      </c>
      <c r="I16" s="20">
        <v>37165</v>
      </c>
      <c r="J16" s="44">
        <f t="shared" ca="1" si="1"/>
        <v>10.291967632409529</v>
      </c>
      <c r="K16" s="21">
        <f t="shared" ca="1" si="7"/>
        <v>0</v>
      </c>
      <c r="L16" s="26">
        <f t="shared" ca="1" si="2"/>
        <v>0</v>
      </c>
      <c r="M16" s="27">
        <f t="shared" ca="1" si="4"/>
        <v>10.291967632409529</v>
      </c>
      <c r="N16" s="33">
        <f t="shared" ca="1" si="8"/>
        <v>-2.1554389260097313</v>
      </c>
      <c r="O16" s="45">
        <f t="shared" ca="1" si="9"/>
        <v>-9.1947368573232993</v>
      </c>
    </row>
    <row r="17" spans="1:17" x14ac:dyDescent="0.2">
      <c r="A17" s="3"/>
      <c r="B17" s="3"/>
      <c r="C17" s="3"/>
    </row>
    <row r="18" spans="1:17" x14ac:dyDescent="0.2">
      <c r="A18" s="3"/>
      <c r="B18" s="39"/>
      <c r="C18" s="3"/>
      <c r="J18" s="4" t="s">
        <v>8</v>
      </c>
      <c r="K18" s="5"/>
      <c r="L18" s="5"/>
      <c r="M18" s="6"/>
    </row>
    <row r="19" spans="1:17" x14ac:dyDescent="0.2">
      <c r="D19" s="8" t="s">
        <v>1</v>
      </c>
      <c r="E19" s="8" t="s">
        <v>2</v>
      </c>
      <c r="F19" s="8" t="s">
        <v>3</v>
      </c>
      <c r="G19" s="8"/>
      <c r="H19" s="28"/>
      <c r="J19" s="10" t="s">
        <v>4</v>
      </c>
      <c r="K19" s="11" t="s">
        <v>5</v>
      </c>
      <c r="L19" s="11" t="s">
        <v>6</v>
      </c>
      <c r="M19" s="12" t="s">
        <v>7</v>
      </c>
      <c r="P19" s="1">
        <v>3.66</v>
      </c>
      <c r="Q19" s="33">
        <f>(P19*0.011)+0.005</f>
        <v>4.5259999999999995E-2</v>
      </c>
    </row>
    <row r="20" spans="1:17" x14ac:dyDescent="0.2">
      <c r="C20" s="20">
        <v>36831</v>
      </c>
      <c r="D20" s="16">
        <v>5.2060000000000004</v>
      </c>
      <c r="E20" s="29">
        <v>-5.7500000000000002E-2</v>
      </c>
      <c r="F20" s="29">
        <v>5.0000000000000001E-3</v>
      </c>
      <c r="G20" s="37"/>
      <c r="H20" s="28"/>
      <c r="I20" s="20">
        <v>36831</v>
      </c>
      <c r="J20" s="15">
        <v>5.1936243222340979</v>
      </c>
      <c r="K20" s="18">
        <v>-5.7363311280918289E-2</v>
      </c>
      <c r="L20" s="18">
        <v>4.988114024427677E-3</v>
      </c>
      <c r="M20" s="19">
        <v>5.141249124977608</v>
      </c>
      <c r="Q20" s="1">
        <v>0.02</v>
      </c>
    </row>
    <row r="21" spans="1:17" x14ac:dyDescent="0.2">
      <c r="C21" s="20">
        <v>36861</v>
      </c>
      <c r="D21" s="22">
        <v>5.3</v>
      </c>
      <c r="E21" s="30">
        <v>-6.5000000000000002E-2</v>
      </c>
      <c r="F21" s="30">
        <v>5.0000000000000001E-3</v>
      </c>
      <c r="G21" s="37">
        <v>9.7000000000000419E-2</v>
      </c>
      <c r="H21" s="28"/>
      <c r="I21" s="20">
        <v>36861</v>
      </c>
      <c r="J21" s="21">
        <v>5.2574775100252786</v>
      </c>
      <c r="K21" s="17">
        <v>-6.4478497764460976E-2</v>
      </c>
      <c r="L21" s="17">
        <v>4.9598844434200744E-3</v>
      </c>
      <c r="M21" s="23">
        <v>5.1979588967042378</v>
      </c>
      <c r="N21" s="33">
        <v>5.2646703284581875E-2</v>
      </c>
    </row>
    <row r="22" spans="1:17" x14ac:dyDescent="0.2">
      <c r="C22" s="20">
        <v>36892</v>
      </c>
      <c r="D22" s="22">
        <v>5.4</v>
      </c>
      <c r="E22" s="30">
        <v>-6.5000000000000002E-2</v>
      </c>
      <c r="F22" s="30">
        <v>0</v>
      </c>
      <c r="G22" s="37">
        <v>0.20099999999999962</v>
      </c>
      <c r="H22" s="28"/>
      <c r="I22" s="20">
        <v>36892</v>
      </c>
      <c r="J22" s="21">
        <v>5.3271262747087791</v>
      </c>
      <c r="K22" s="17">
        <v>-6.412281626964271E-2</v>
      </c>
      <c r="L22" s="17">
        <v>0</v>
      </c>
      <c r="M22" s="23">
        <v>5.2630034584391368</v>
      </c>
      <c r="N22" s="33">
        <v>0.1272102540063722</v>
      </c>
    </row>
    <row r="23" spans="1:17" x14ac:dyDescent="0.2">
      <c r="C23" s="20">
        <v>36923</v>
      </c>
      <c r="D23" s="22">
        <v>5.3550000000000004</v>
      </c>
      <c r="E23" s="30">
        <v>-6.5000000000000002E-2</v>
      </c>
      <c r="F23" s="30">
        <v>0</v>
      </c>
      <c r="G23" s="37">
        <v>0.17</v>
      </c>
      <c r="H23" s="28"/>
      <c r="I23" s="20">
        <v>36923</v>
      </c>
      <c r="J23" s="21">
        <v>5.2530424551412169</v>
      </c>
      <c r="K23" s="17">
        <v>-6.3762420090416258E-2</v>
      </c>
      <c r="L23" s="17">
        <v>0</v>
      </c>
      <c r="M23" s="23">
        <v>5.1892800350508006</v>
      </c>
      <c r="N23" s="33">
        <v>6.800029221462367E-2</v>
      </c>
    </row>
    <row r="24" spans="1:17" x14ac:dyDescent="0.2">
      <c r="C24" s="20">
        <v>36951</v>
      </c>
      <c r="D24" s="22">
        <v>5.0750000000000002</v>
      </c>
      <c r="E24" s="30">
        <v>-6.5000000000000002E-2</v>
      </c>
      <c r="F24" s="30">
        <v>0</v>
      </c>
      <c r="G24" s="37">
        <v>-9.4999999999999751E-2</v>
      </c>
      <c r="H24" s="28"/>
      <c r="I24" s="20">
        <v>36951</v>
      </c>
      <c r="J24" s="21">
        <v>4.9498426250415504</v>
      </c>
      <c r="K24" s="17">
        <v>-6.3396999138463209E-2</v>
      </c>
      <c r="L24" s="17">
        <v>0</v>
      </c>
      <c r="M24" s="23">
        <v>4.8864456259030868</v>
      </c>
      <c r="N24" s="33">
        <v>-0.2192738802315759</v>
      </c>
    </row>
    <row r="25" spans="1:17" x14ac:dyDescent="0.2">
      <c r="C25" s="20">
        <v>36982</v>
      </c>
      <c r="D25" s="22">
        <v>4.7850000000000001</v>
      </c>
      <c r="E25" s="30">
        <v>-6.5000000000000002E-2</v>
      </c>
      <c r="F25" s="30">
        <v>0</v>
      </c>
      <c r="G25" s="37">
        <v>-0.37199999999999989</v>
      </c>
      <c r="H25" s="28"/>
      <c r="I25" s="20">
        <v>36982</v>
      </c>
      <c r="J25" s="21">
        <v>4.6428612689802264</v>
      </c>
      <c r="K25" s="17">
        <v>-6.3069170842991587E-2</v>
      </c>
      <c r="L25" s="17">
        <v>0</v>
      </c>
      <c r="M25" s="23">
        <v>4.5797920981372346</v>
      </c>
      <c r="N25" s="33">
        <v>-0.51250827888875783</v>
      </c>
    </row>
    <row r="26" spans="1:17" x14ac:dyDescent="0.2">
      <c r="C26" s="20">
        <v>37012</v>
      </c>
      <c r="D26" s="22">
        <v>4.4850000000000003</v>
      </c>
      <c r="E26" s="30">
        <v>-7.4999999999999997E-2</v>
      </c>
      <c r="F26" s="30">
        <v>0</v>
      </c>
      <c r="G26" s="37">
        <v>-0.66199999999999992</v>
      </c>
      <c r="H26" s="46">
        <f>D21-D24</f>
        <v>0.22499999999999964</v>
      </c>
      <c r="I26" s="20">
        <v>37012</v>
      </c>
      <c r="J26" s="21">
        <v>4.326814578952483</v>
      </c>
      <c r="K26" s="17">
        <v>-7.2354758845359232E-2</v>
      </c>
      <c r="L26" s="17">
        <v>0</v>
      </c>
      <c r="M26" s="23">
        <v>4.2544598201071242</v>
      </c>
      <c r="N26" s="33">
        <v>-0.81002309472118927</v>
      </c>
    </row>
    <row r="27" spans="1:17" x14ac:dyDescent="0.2">
      <c r="C27" s="20">
        <v>37043</v>
      </c>
      <c r="D27" s="22">
        <v>4.38</v>
      </c>
      <c r="E27" s="30">
        <v>0</v>
      </c>
      <c r="F27" s="30">
        <v>0</v>
      </c>
      <c r="G27" s="37">
        <v>-0.75699999999999967</v>
      </c>
      <c r="H27" s="28"/>
      <c r="I27" s="20">
        <v>37043</v>
      </c>
      <c r="J27" s="21">
        <v>4.2024902513400528</v>
      </c>
      <c r="K27" s="17">
        <v>0</v>
      </c>
      <c r="L27" s="17">
        <v>0</v>
      </c>
      <c r="M27" s="23">
        <v>4.2024902513400528</v>
      </c>
      <c r="N27" s="33">
        <v>-0.85161469457477956</v>
      </c>
    </row>
    <row r="28" spans="1:17" x14ac:dyDescent="0.2">
      <c r="C28" s="20">
        <v>37073</v>
      </c>
      <c r="D28" s="22">
        <v>4.3600000000000003</v>
      </c>
      <c r="E28" s="30">
        <v>0</v>
      </c>
      <c r="F28" s="30">
        <v>0</v>
      </c>
      <c r="G28" s="37">
        <v>-0.77099999999999991</v>
      </c>
      <c r="H28" s="28"/>
      <c r="I28" s="20">
        <v>37073</v>
      </c>
      <c r="J28" s="21">
        <v>4.1595235315154788</v>
      </c>
      <c r="K28" s="17">
        <v>0</v>
      </c>
      <c r="L28" s="17">
        <v>0</v>
      </c>
      <c r="M28" s="23">
        <v>4.1595235315154788</v>
      </c>
      <c r="N28" s="33">
        <v>-0.88811350862106408</v>
      </c>
    </row>
    <row r="29" spans="1:17" x14ac:dyDescent="0.2">
      <c r="C29" s="20">
        <v>37104</v>
      </c>
      <c r="D29" s="22">
        <v>4.34</v>
      </c>
      <c r="E29" s="30">
        <v>0</v>
      </c>
      <c r="F29" s="30">
        <v>0</v>
      </c>
      <c r="G29" s="37">
        <v>-0.78599999999999959</v>
      </c>
      <c r="H29" s="28"/>
      <c r="I29" s="20">
        <v>37104</v>
      </c>
      <c r="J29" s="21">
        <v>4.1179783328874029</v>
      </c>
      <c r="K29" s="17">
        <v>0</v>
      </c>
      <c r="L29" s="17">
        <v>0</v>
      </c>
      <c r="M29" s="23">
        <v>4.1179783328874029</v>
      </c>
      <c r="N29" s="33">
        <v>-0.92423158450975151</v>
      </c>
    </row>
    <row r="30" spans="1:17" x14ac:dyDescent="0.2">
      <c r="C30" s="20">
        <v>37135</v>
      </c>
      <c r="D30" s="22">
        <v>4.335</v>
      </c>
      <c r="E30" s="30">
        <v>0</v>
      </c>
      <c r="F30" s="30">
        <v>0</v>
      </c>
      <c r="G30" s="37">
        <v>-0.79100000000000037</v>
      </c>
      <c r="H30" s="28"/>
      <c r="I30" s="20">
        <v>37135</v>
      </c>
      <c r="J30" s="21">
        <v>4.0898886669625742</v>
      </c>
      <c r="K30" s="17">
        <v>0</v>
      </c>
      <c r="L30" s="17">
        <v>0</v>
      </c>
      <c r="M30" s="23">
        <v>4.0898886669625742</v>
      </c>
      <c r="N30" s="33">
        <v>-0.95165555197905061</v>
      </c>
    </row>
    <row r="31" spans="1:17" x14ac:dyDescent="0.2">
      <c r="C31" s="20">
        <v>37165</v>
      </c>
      <c r="D31" s="25">
        <v>4.32</v>
      </c>
      <c r="E31" s="31">
        <v>0</v>
      </c>
      <c r="F31" s="31">
        <v>0</v>
      </c>
      <c r="G31" s="37">
        <v>-0.81099999999999994</v>
      </c>
      <c r="H31" s="28"/>
      <c r="I31" s="20">
        <v>37165</v>
      </c>
      <c r="J31" s="24">
        <v>4.0526041750307327</v>
      </c>
      <c r="K31" s="26">
        <v>0</v>
      </c>
      <c r="L31" s="26">
        <v>0</v>
      </c>
      <c r="M31" s="27">
        <v>4.0526041750307327</v>
      </c>
      <c r="N31" s="33">
        <v>-0.99295317394157179</v>
      </c>
    </row>
    <row r="32" spans="1:17" x14ac:dyDescent="0.2">
      <c r="F32" s="28"/>
      <c r="G32" s="28"/>
      <c r="H32" s="28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2:L26"/>
  <sheetViews>
    <sheetView workbookViewId="0">
      <selection activeCell="L13" sqref="L13:L15"/>
    </sheetView>
  </sheetViews>
  <sheetFormatPr defaultRowHeight="12.75" x14ac:dyDescent="0.2"/>
  <sheetData>
    <row r="12" spans="6:12" x14ac:dyDescent="0.2">
      <c r="F12">
        <v>25000</v>
      </c>
      <c r="G12">
        <v>7.258</v>
      </c>
      <c r="H12">
        <f>F12*G12</f>
        <v>181450</v>
      </c>
    </row>
    <row r="13" spans="6:12" x14ac:dyDescent="0.2">
      <c r="F13">
        <v>43434</v>
      </c>
      <c r="G13">
        <v>7.43</v>
      </c>
      <c r="H13">
        <f>F13*G13</f>
        <v>322714.62</v>
      </c>
      <c r="J13">
        <v>40000</v>
      </c>
      <c r="K13">
        <v>0.12</v>
      </c>
      <c r="L13">
        <f>J13*K13</f>
        <v>4800</v>
      </c>
    </row>
    <row r="14" spans="6:12" x14ac:dyDescent="0.2">
      <c r="F14">
        <f>SUM(F12:F13)</f>
        <v>68434</v>
      </c>
      <c r="G14">
        <f>H14/F14</f>
        <v>7.3671657363298948</v>
      </c>
      <c r="H14">
        <f>SUM(H12:H13)</f>
        <v>504164.62</v>
      </c>
      <c r="J14">
        <v>20000</v>
      </c>
      <c r="K14">
        <v>0.04</v>
      </c>
      <c r="L14">
        <f>J14*K14</f>
        <v>800</v>
      </c>
    </row>
    <row r="15" spans="6:12" x14ac:dyDescent="0.2">
      <c r="J15">
        <v>20000</v>
      </c>
      <c r="K15">
        <v>0.18</v>
      </c>
      <c r="L15">
        <f>J15*K15</f>
        <v>3600</v>
      </c>
    </row>
    <row r="17" spans="6:8" x14ac:dyDescent="0.2">
      <c r="F17">
        <v>3</v>
      </c>
      <c r="G17">
        <v>8.4499999999999993</v>
      </c>
      <c r="H17">
        <f>F17*G17</f>
        <v>25.349999999999998</v>
      </c>
    </row>
    <row r="18" spans="6:8" x14ac:dyDescent="0.2">
      <c r="F18">
        <v>10</v>
      </c>
      <c r="G18">
        <v>8.5299999999999994</v>
      </c>
      <c r="H18">
        <f t="shared" ref="H18:H25" si="0">F18*G18</f>
        <v>85.3</v>
      </c>
    </row>
    <row r="19" spans="6:8" x14ac:dyDescent="0.2">
      <c r="F19">
        <v>5</v>
      </c>
      <c r="G19">
        <v>8.57</v>
      </c>
      <c r="H19">
        <f t="shared" si="0"/>
        <v>42.85</v>
      </c>
    </row>
    <row r="20" spans="6:8" x14ac:dyDescent="0.2">
      <c r="F20">
        <v>5</v>
      </c>
      <c r="G20">
        <v>8.57</v>
      </c>
      <c r="H20">
        <f t="shared" si="0"/>
        <v>42.85</v>
      </c>
    </row>
    <row r="21" spans="6:8" x14ac:dyDescent="0.2">
      <c r="F21">
        <v>0</v>
      </c>
      <c r="G21">
        <v>7.43</v>
      </c>
      <c r="H21">
        <f t="shared" si="0"/>
        <v>0</v>
      </c>
    </row>
    <row r="22" spans="6:8" x14ac:dyDescent="0.2">
      <c r="F22">
        <v>0</v>
      </c>
      <c r="G22">
        <v>7.48</v>
      </c>
      <c r="H22">
        <f t="shared" si="0"/>
        <v>0</v>
      </c>
    </row>
    <row r="23" spans="6:8" x14ac:dyDescent="0.2">
      <c r="F23">
        <v>0</v>
      </c>
      <c r="G23">
        <v>7.45</v>
      </c>
      <c r="H23">
        <f t="shared" si="0"/>
        <v>0</v>
      </c>
    </row>
    <row r="24" spans="6:8" x14ac:dyDescent="0.2">
      <c r="F24">
        <v>0</v>
      </c>
      <c r="G24">
        <v>7.44</v>
      </c>
      <c r="H24">
        <f t="shared" si="0"/>
        <v>0</v>
      </c>
    </row>
    <row r="25" spans="6:8" x14ac:dyDescent="0.2">
      <c r="H25">
        <f t="shared" si="0"/>
        <v>0</v>
      </c>
    </row>
    <row r="26" spans="6:8" x14ac:dyDescent="0.2">
      <c r="F26">
        <f>SUM(F17:F25)</f>
        <v>23</v>
      </c>
      <c r="G26">
        <f>H26/F26</f>
        <v>8.5369565217391301</v>
      </c>
      <c r="H26">
        <f>SUM(H17:H25)</f>
        <v>196.35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HSC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Parks</dc:creator>
  <cp:lastModifiedBy>Felienne</cp:lastModifiedBy>
  <cp:lastPrinted>2001-03-06T18:50:15Z</cp:lastPrinted>
  <dcterms:created xsi:type="dcterms:W3CDTF">2000-07-28T20:09:16Z</dcterms:created>
  <dcterms:modified xsi:type="dcterms:W3CDTF">2014-09-04T13:55:21Z</dcterms:modified>
</cp:coreProperties>
</file>