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0" yWindow="60" windowWidth="15480" windowHeight="11505"/>
  </bookViews>
  <sheets>
    <sheet name="3rd Party Software" sheetId="3" r:id="rId1"/>
    <sheet name="Oracle-Database" sheetId="5" r:id="rId2"/>
    <sheet name="Report" sheetId="4" r:id="rId3"/>
  </sheets>
  <definedNames>
    <definedName name="_xlnm.Print_Titles" localSheetId="0">'3rd Party Software'!$1:$1</definedName>
    <definedName name="Schedule_2___System_and_tools">#REF!</definedName>
    <definedName name="Z_0E5DD407_6D8F_498D_B4CA_0810A5859F4F_.wvu.Cols" localSheetId="0" hidden="1">'3rd Party Software'!#REF!</definedName>
    <definedName name="Z_104ED77C_4D79_409A_8F4B_C241D60212B3_.wvu.Cols" localSheetId="0" hidden="1">'3rd Party Software'!#REF!</definedName>
    <definedName name="Z_348F1C44_6FA7_4BB5_9201_5338B4F57A55_.wvu.Cols" localSheetId="0" hidden="1">'3rd Party Software'!#REF!</definedName>
    <definedName name="Z_FAB02BEA_C768_4075_A22D_9F555B4A8576_.wvu.Cols" localSheetId="0" hidden="1">'3rd Party Software'!#REF!</definedName>
  </definedNames>
  <calcPr calcId="152511" fullCalcOnLoad="1"/>
  <pivotCaches>
    <pivotCache cacheId="0" r:id="rId4"/>
  </pivotCaches>
</workbook>
</file>

<file path=xl/calcChain.xml><?xml version="1.0" encoding="utf-8"?>
<calcChain xmlns="http://schemas.openxmlformats.org/spreadsheetml/2006/main">
  <c r="K2" i="3" l="1"/>
  <c r="M2" i="3"/>
  <c r="K3" i="3"/>
  <c r="M3" i="3"/>
  <c r="K4" i="3"/>
  <c r="M4" i="3"/>
  <c r="K8" i="3"/>
  <c r="M8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/>
  <c r="K19" i="3"/>
  <c r="K20" i="3"/>
  <c r="M20" i="3"/>
  <c r="K21" i="3"/>
  <c r="M21" i="3"/>
  <c r="K22" i="3"/>
  <c r="M22" i="3"/>
  <c r="K23" i="3"/>
  <c r="M23" i="3"/>
  <c r="I26" i="3"/>
  <c r="I27" i="3"/>
  <c r="I28" i="3"/>
  <c r="I29" i="3"/>
  <c r="I30" i="3"/>
  <c r="K31" i="3"/>
  <c r="M31" i="3"/>
  <c r="K32" i="3"/>
  <c r="M32" i="3"/>
  <c r="K33" i="3"/>
  <c r="M33" i="3"/>
  <c r="K34" i="3"/>
  <c r="M34" i="3"/>
  <c r="K35" i="3"/>
  <c r="M35" i="3"/>
  <c r="K36" i="3"/>
  <c r="M36" i="3"/>
  <c r="K37" i="3"/>
  <c r="M37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3" i="3"/>
  <c r="M93" i="3"/>
  <c r="K94" i="3"/>
  <c r="M94" i="3"/>
  <c r="K95" i="3"/>
  <c r="M95" i="3"/>
  <c r="K96" i="3"/>
  <c r="M96" i="3"/>
  <c r="K97" i="3"/>
  <c r="M97" i="3"/>
  <c r="K98" i="3"/>
  <c r="M98" i="3"/>
  <c r="K99" i="3"/>
  <c r="M99" i="3"/>
  <c r="K100" i="3"/>
  <c r="M100" i="3"/>
  <c r="K101" i="3"/>
  <c r="M101" i="3"/>
  <c r="K102" i="3"/>
  <c r="M102" i="3"/>
  <c r="K103" i="3"/>
  <c r="K104" i="3"/>
  <c r="M104" i="3"/>
  <c r="K105" i="3"/>
  <c r="M105" i="3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/>
  <c r="K130" i="3"/>
  <c r="M130" i="3"/>
  <c r="K131" i="3"/>
  <c r="M131" i="3"/>
  <c r="K132" i="3"/>
  <c r="M132" i="3"/>
  <c r="K133" i="3"/>
  <c r="M133" i="3"/>
  <c r="K134" i="3"/>
  <c r="M134" i="3"/>
  <c r="K135" i="3"/>
  <c r="M135" i="3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/>
  <c r="K152" i="3"/>
  <c r="M152" i="3"/>
  <c r="K153" i="3"/>
  <c r="M153" i="3"/>
  <c r="K154" i="3"/>
  <c r="M154" i="3"/>
  <c r="K155" i="3"/>
  <c r="M155" i="3"/>
  <c r="K156" i="3"/>
  <c r="M156" i="3"/>
  <c r="K157" i="3"/>
  <c r="M157" i="3"/>
  <c r="K158" i="3"/>
  <c r="M158" i="3"/>
  <c r="K159" i="3"/>
  <c r="M159" i="3"/>
  <c r="K160" i="3"/>
  <c r="K161" i="3"/>
  <c r="K162" i="3"/>
  <c r="K163" i="3"/>
  <c r="K164" i="3"/>
  <c r="K165" i="3"/>
  <c r="K166" i="3"/>
  <c r="M166" i="3"/>
  <c r="K167" i="3"/>
  <c r="M167" i="3"/>
  <c r="K168" i="3"/>
  <c r="M168" i="3"/>
  <c r="K169" i="3"/>
  <c r="M169" i="3"/>
  <c r="K170" i="3"/>
  <c r="M170" i="3"/>
  <c r="K171" i="3"/>
  <c r="M171" i="3"/>
  <c r="K172" i="3"/>
  <c r="M172" i="3"/>
  <c r="K174" i="3"/>
  <c r="M174" i="3"/>
  <c r="K175" i="3"/>
  <c r="M175" i="3"/>
  <c r="K176" i="3"/>
  <c r="M176" i="3"/>
  <c r="K177" i="3"/>
  <c r="M177" i="3"/>
  <c r="K178" i="3"/>
  <c r="M178" i="3"/>
  <c r="K179" i="3"/>
  <c r="M179" i="3"/>
  <c r="K180" i="3"/>
  <c r="M180" i="3"/>
  <c r="K181" i="3"/>
  <c r="M181" i="3"/>
  <c r="K182" i="3"/>
  <c r="M182" i="3"/>
  <c r="K183" i="3"/>
  <c r="M183" i="3"/>
  <c r="K184" i="3"/>
  <c r="M184" i="3"/>
  <c r="K185" i="3"/>
  <c r="M185" i="3"/>
  <c r="K186" i="3"/>
  <c r="M186" i="3"/>
  <c r="K187" i="3"/>
  <c r="M187" i="3"/>
  <c r="K188" i="3"/>
  <c r="M188" i="3"/>
  <c r="K189" i="3"/>
  <c r="M189" i="3"/>
  <c r="I193" i="3"/>
  <c r="I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K202" i="3"/>
  <c r="K203" i="3"/>
  <c r="M203" i="3"/>
  <c r="K204" i="3"/>
  <c r="M204" i="3"/>
  <c r="K205" i="3"/>
  <c r="K206" i="3"/>
  <c r="I207" i="3"/>
  <c r="K208" i="3"/>
  <c r="M208" i="3"/>
  <c r="K215" i="3"/>
  <c r="M215" i="3"/>
  <c r="K217" i="3"/>
  <c r="M217" i="3"/>
  <c r="K218" i="3"/>
  <c r="M218" i="3"/>
  <c r="K219" i="3"/>
  <c r="K220" i="3"/>
  <c r="M220" i="3"/>
  <c r="K221" i="3"/>
  <c r="M221" i="3"/>
  <c r="K222" i="3"/>
  <c r="M222" i="3"/>
  <c r="K223" i="3"/>
  <c r="M223" i="3"/>
  <c r="K224" i="3"/>
  <c r="M224" i="3"/>
  <c r="K225" i="3"/>
  <c r="M225" i="3"/>
  <c r="K226" i="3"/>
  <c r="M226" i="3"/>
  <c r="K227" i="3"/>
  <c r="M227" i="3"/>
  <c r="K228" i="3"/>
  <c r="M228" i="3"/>
  <c r="K229" i="3"/>
  <c r="M229" i="3"/>
  <c r="K230" i="3"/>
  <c r="M230" i="3"/>
  <c r="K231" i="3"/>
  <c r="I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/>
  <c r="K242" i="3"/>
  <c r="M242" i="3"/>
  <c r="K243" i="3"/>
  <c r="I244" i="3"/>
  <c r="K245" i="3"/>
  <c r="M245" i="3"/>
  <c r="I246" i="3"/>
  <c r="K247" i="3"/>
  <c r="M247" i="3"/>
  <c r="K248" i="3"/>
  <c r="M248" i="3"/>
  <c r="K249" i="3"/>
  <c r="M249" i="3"/>
  <c r="K250" i="3"/>
  <c r="M250" i="3"/>
  <c r="K251" i="3"/>
  <c r="M251" i="3"/>
  <c r="K252" i="3"/>
  <c r="M252" i="3"/>
  <c r="K253" i="3"/>
  <c r="M253" i="3"/>
  <c r="K254" i="3"/>
  <c r="M254" i="3"/>
  <c r="K255" i="3"/>
  <c r="M255" i="3"/>
  <c r="K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K274" i="3"/>
  <c r="M274" i="3"/>
  <c r="I275" i="3"/>
  <c r="I276" i="3"/>
  <c r="I277" i="3"/>
  <c r="I278" i="3"/>
  <c r="I279" i="3"/>
  <c r="K280" i="3"/>
  <c r="M280" i="3"/>
  <c r="K281" i="3"/>
  <c r="M281" i="3"/>
  <c r="K282" i="3"/>
  <c r="M282" i="3"/>
  <c r="I284" i="3"/>
  <c r="I285" i="3"/>
  <c r="I286" i="3"/>
  <c r="I287" i="3"/>
  <c r="I288" i="3"/>
  <c r="I289" i="3"/>
  <c r="I290" i="3"/>
  <c r="I291" i="3"/>
  <c r="I292" i="3"/>
  <c r="K293" i="3"/>
  <c r="M293" i="3"/>
  <c r="K294" i="3"/>
  <c r="M294" i="3"/>
  <c r="I295" i="3"/>
  <c r="K296" i="3"/>
  <c r="M296" i="3"/>
  <c r="K297" i="3"/>
  <c r="M297" i="3"/>
  <c r="K298" i="3"/>
  <c r="M298" i="3"/>
  <c r="K299" i="3"/>
  <c r="M299" i="3"/>
  <c r="K300" i="3"/>
  <c r="M300" i="3"/>
  <c r="K301" i="3"/>
  <c r="M301" i="3"/>
  <c r="K302" i="3"/>
  <c r="K303" i="3"/>
  <c r="I304" i="3"/>
  <c r="I305" i="3"/>
  <c r="K306" i="3"/>
  <c r="M306" i="3"/>
  <c r="K307" i="3"/>
  <c r="M307" i="3"/>
  <c r="K308" i="3"/>
  <c r="M308" i="3"/>
  <c r="K309" i="3"/>
  <c r="M309" i="3"/>
  <c r="K310" i="3"/>
  <c r="M310" i="3"/>
  <c r="K311" i="3"/>
  <c r="M311" i="3"/>
  <c r="K312" i="3"/>
  <c r="M312" i="3"/>
  <c r="K313" i="3"/>
  <c r="M313" i="3"/>
  <c r="K314" i="3"/>
  <c r="M314" i="3"/>
  <c r="I315" i="3"/>
  <c r="I316" i="3"/>
  <c r="I317" i="3"/>
  <c r="I318" i="3"/>
  <c r="I319" i="3"/>
  <c r="I320" i="3"/>
  <c r="I321" i="3"/>
  <c r="I322" i="3"/>
  <c r="I323" i="3"/>
  <c r="K324" i="3"/>
  <c r="M324" i="3"/>
  <c r="K325" i="3"/>
  <c r="M325" i="3"/>
  <c r="K328" i="3"/>
  <c r="M328" i="3"/>
  <c r="K332" i="3"/>
  <c r="M332" i="3"/>
  <c r="K333" i="3"/>
  <c r="M333" i="3"/>
  <c r="K340" i="3"/>
  <c r="M340" i="3"/>
  <c r="K341" i="3"/>
  <c r="M341" i="3"/>
  <c r="K342" i="3"/>
  <c r="M342" i="3"/>
  <c r="K343" i="3"/>
  <c r="M343" i="3"/>
  <c r="K344" i="3"/>
  <c r="K345" i="3"/>
  <c r="K346" i="3"/>
  <c r="M346" i="3"/>
  <c r="K347" i="3"/>
  <c r="M347" i="3"/>
  <c r="K350" i="3"/>
  <c r="K351" i="3"/>
  <c r="K352" i="3"/>
  <c r="M352" i="3"/>
  <c r="K353" i="3"/>
  <c r="M353" i="3"/>
  <c r="K354" i="3"/>
  <c r="M354" i="3"/>
  <c r="K355" i="3"/>
  <c r="M355" i="3"/>
  <c r="K358" i="3"/>
  <c r="M358" i="3"/>
  <c r="K361" i="3"/>
  <c r="M361" i="3"/>
  <c r="K362" i="3"/>
  <c r="M362" i="3"/>
  <c r="K363" i="3"/>
  <c r="M363" i="3"/>
  <c r="K364" i="3"/>
  <c r="M364" i="3"/>
  <c r="K365" i="3"/>
  <c r="M365" i="3"/>
  <c r="K366" i="3"/>
  <c r="K367" i="3"/>
  <c r="K368" i="3"/>
  <c r="K369" i="3"/>
  <c r="I370" i="3"/>
  <c r="I371" i="3"/>
  <c r="I372" i="3"/>
  <c r="I373" i="3"/>
  <c r="I374" i="3"/>
  <c r="I375" i="3"/>
  <c r="I376" i="3"/>
  <c r="I377" i="3"/>
  <c r="K378" i="3"/>
  <c r="M378" i="3"/>
  <c r="K379" i="3"/>
  <c r="M379" i="3"/>
  <c r="M380" i="3"/>
  <c r="K381" i="3"/>
  <c r="M381" i="3"/>
  <c r="K382" i="3"/>
  <c r="M382" i="3"/>
  <c r="K383" i="3"/>
  <c r="M383" i="3"/>
  <c r="M385" i="3"/>
  <c r="K387" i="3"/>
  <c r="M387" i="3"/>
  <c r="K388" i="3"/>
  <c r="M388" i="3"/>
  <c r="K389" i="3"/>
  <c r="M389" i="3"/>
  <c r="K390" i="3"/>
  <c r="K391" i="3"/>
  <c r="K392" i="3"/>
  <c r="K393" i="3"/>
  <c r="M393" i="3"/>
  <c r="K394" i="3"/>
  <c r="M394" i="3"/>
  <c r="K396" i="3"/>
  <c r="M396" i="3"/>
  <c r="K397" i="3"/>
  <c r="M397" i="3"/>
  <c r="K398" i="3"/>
  <c r="M398" i="3"/>
  <c r="K399" i="3"/>
  <c r="M399" i="3"/>
  <c r="K400" i="3"/>
  <c r="M400" i="3"/>
  <c r="K401" i="3"/>
  <c r="M401" i="3"/>
  <c r="K402" i="3"/>
  <c r="M402" i="3"/>
  <c r="K403" i="3"/>
  <c r="M403" i="3"/>
  <c r="K404" i="3"/>
  <c r="M404" i="3"/>
  <c r="K405" i="3"/>
  <c r="K406" i="3"/>
  <c r="M406" i="3"/>
  <c r="K407" i="3"/>
  <c r="M407" i="3"/>
  <c r="K408" i="3"/>
  <c r="M408" i="3"/>
  <c r="K409" i="3"/>
  <c r="M409" i="3"/>
  <c r="M410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K380" i="3" s="1"/>
  <c r="I432" i="3"/>
  <c r="K384" i="3" s="1"/>
  <c r="I433" i="3"/>
  <c r="K385" i="3" s="1"/>
  <c r="I434" i="3"/>
  <c r="K386" i="3" s="1"/>
  <c r="I435" i="3"/>
  <c r="I436" i="3"/>
  <c r="I437" i="3"/>
  <c r="M405" i="3" s="1"/>
  <c r="I438" i="3"/>
  <c r="K410" i="3" s="1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H6" i="5"/>
  <c r="I6" i="5"/>
  <c r="H7" i="5"/>
  <c r="I7" i="5"/>
  <c r="J7" i="5"/>
  <c r="H8" i="5"/>
  <c r="H12" i="5" s="1"/>
  <c r="I8" i="5"/>
  <c r="J8" i="5"/>
  <c r="H9" i="5"/>
  <c r="J9" i="5"/>
  <c r="H10" i="5"/>
  <c r="I10" i="5"/>
  <c r="J10" i="5"/>
  <c r="H11" i="5"/>
  <c r="I11" i="5"/>
  <c r="J11" i="5"/>
  <c r="D12" i="5"/>
  <c r="D17" i="5"/>
  <c r="H17" i="5"/>
  <c r="H22" i="5" s="1"/>
  <c r="I17" i="5"/>
  <c r="J17" i="5"/>
  <c r="H18" i="5"/>
  <c r="I18" i="5"/>
  <c r="J18" i="5"/>
  <c r="J22" i="5" s="1"/>
  <c r="D22" i="5"/>
  <c r="I22" i="5"/>
  <c r="D24" i="5"/>
  <c r="D25" i="5"/>
  <c r="J6" i="5" s="1"/>
  <c r="J12" i="5" s="1"/>
  <c r="H30" i="5"/>
  <c r="I30" i="5"/>
  <c r="J30" i="5"/>
  <c r="I9" i="5" l="1"/>
  <c r="I12" i="5" s="1"/>
  <c r="M384" i="3"/>
  <c r="M386" i="3"/>
</calcChain>
</file>

<file path=xl/comments1.xml><?xml version="1.0" encoding="utf-8"?>
<comments xmlns="http://schemas.openxmlformats.org/spreadsheetml/2006/main">
  <authors>
    <author>bhillie</author>
    <author>ebuerke</author>
  </authors>
  <commentList>
    <comment ref="D1" authorId="0" shapeId="0">
      <text>
        <r>
          <rPr>
            <b/>
            <sz val="8"/>
            <color indexed="81"/>
            <rFont val="Tahoma"/>
          </rPr>
          <t>bhillie:</t>
        </r>
        <r>
          <rPr>
            <sz val="8"/>
            <color indexed="81"/>
            <rFont val="Tahoma"/>
          </rPr>
          <t xml:space="preserve">
Information on area that the software relates to</t>
        </r>
      </text>
    </comment>
    <comment ref="L108" authorId="1" shapeId="0">
      <text>
        <r>
          <rPr>
            <b/>
            <sz val="8"/>
            <color indexed="81"/>
            <rFont val="Tahoma"/>
          </rPr>
          <t>ebuerke:</t>
        </r>
        <r>
          <rPr>
            <sz val="8"/>
            <color indexed="81"/>
            <rFont val="Tahoma"/>
          </rPr>
          <t xml:space="preserve">
We paid $225,000 for 25,000 licenses.</t>
        </r>
      </text>
    </comment>
  </commentList>
</comments>
</file>

<file path=xl/sharedStrings.xml><?xml version="1.0" encoding="utf-8"?>
<sst xmlns="http://schemas.openxmlformats.org/spreadsheetml/2006/main" count="2600" uniqueCount="708">
  <si>
    <t>Vendor</t>
  </si>
  <si>
    <t>AQtime ver. 2.0 Standart Edition</t>
  </si>
  <si>
    <t>Legato</t>
  </si>
  <si>
    <t>BoundsChecker  ver.6.5 Delphi Edition</t>
  </si>
  <si>
    <t>NuMega</t>
  </si>
  <si>
    <t>Citrix</t>
  </si>
  <si>
    <t>ClearCase</t>
  </si>
  <si>
    <t>Rational</t>
  </si>
  <si>
    <t>ClearQuest</t>
  </si>
  <si>
    <t>Code Signing Certificates (IE/Netscape)</t>
  </si>
  <si>
    <t>CRT ver.3 – Terminal Emulator</t>
  </si>
  <si>
    <t>Van Dyke Technologies, Inc</t>
  </si>
  <si>
    <t>DBArtisan</t>
  </si>
  <si>
    <t>Embarcadero</t>
  </si>
  <si>
    <t>Delphi 6 Enterprise</t>
  </si>
  <si>
    <t>Borland</t>
  </si>
  <si>
    <t>Designer 6i</t>
  </si>
  <si>
    <t>Oracle</t>
  </si>
  <si>
    <t>ElPack ver. 2.78c Site License</t>
  </si>
  <si>
    <t>EldoS</t>
  </si>
  <si>
    <t>Enterprise License</t>
  </si>
  <si>
    <t>Tibco</t>
  </si>
  <si>
    <t>Enterprise Server</t>
  </si>
  <si>
    <t>Netscape</t>
  </si>
  <si>
    <t>EtherPage</t>
  </si>
  <si>
    <t>ExpressBars Professional v. 4</t>
  </si>
  <si>
    <t>Developer Express Inc.</t>
  </si>
  <si>
    <t>ExpressInspector Suite v. 1.1.1</t>
  </si>
  <si>
    <t>ExpressMasterView</t>
  </si>
  <si>
    <t>ExpressPrinting System ver.2</t>
  </si>
  <si>
    <t>ExpressQuantumGrid</t>
  </si>
  <si>
    <t>Microsoft</t>
  </si>
  <si>
    <t>Iwatch</t>
  </si>
  <si>
    <t>Quest</t>
  </si>
  <si>
    <t>J Run</t>
  </si>
  <si>
    <t>Allaire</t>
  </si>
  <si>
    <t>Jbuilder</t>
  </si>
  <si>
    <t>Jprobe -Unix</t>
  </si>
  <si>
    <t>HALLoGRAM</t>
  </si>
  <si>
    <t>Jprobe -Windows</t>
  </si>
  <si>
    <t>ModelMaker 6 for Delphi</t>
  </si>
  <si>
    <t>ModelMaker Tools</t>
  </si>
  <si>
    <t>NetCool</t>
  </si>
  <si>
    <t>Cisco</t>
  </si>
  <si>
    <t>Oracle 8i</t>
  </si>
  <si>
    <t>PL/SQL Developer version 3</t>
  </si>
  <si>
    <t>Allround Automations</t>
  </si>
  <si>
    <t>PocketStudio Professional</t>
  </si>
  <si>
    <t>PocketTech</t>
  </si>
  <si>
    <t>PortalBuilder</t>
  </si>
  <si>
    <t>PortalPak</t>
  </si>
  <si>
    <t>Purify</t>
  </si>
  <si>
    <t>Quantify</t>
  </si>
  <si>
    <t>QuickReport Professional ver. 3</t>
  </si>
  <si>
    <t>QuSoft AS</t>
  </si>
  <si>
    <t>Raize Components ver. 2.52</t>
  </si>
  <si>
    <t>Raize Software</t>
  </si>
  <si>
    <t>Rendezvous</t>
  </si>
  <si>
    <t>RVRD</t>
  </si>
  <si>
    <t>Schema Manager</t>
  </si>
  <si>
    <t>Server Side Certificates</t>
  </si>
  <si>
    <t>Spotlight</t>
  </si>
  <si>
    <t>SQL Lab</t>
  </si>
  <si>
    <t>Stronghold Apache SSL</t>
  </si>
  <si>
    <t>C2Net</t>
  </si>
  <si>
    <t>Sun Ray Server</t>
  </si>
  <si>
    <t>SysTools 3.02</t>
  </si>
  <si>
    <t>TAS</t>
  </si>
  <si>
    <t>LSI Logic</t>
  </si>
  <si>
    <t>TeeChart Pro ver. 4.03</t>
  </si>
  <si>
    <t>Steema Software S.L.</t>
  </si>
  <si>
    <t>TibAQ Adapter</t>
  </si>
  <si>
    <t>Toad</t>
  </si>
  <si>
    <t>Together J</t>
  </si>
  <si>
    <t>Visual Slick Edit for Solaris</t>
  </si>
  <si>
    <t>MicroEdge</t>
  </si>
  <si>
    <t>Visual Slick Edit for Windows</t>
  </si>
  <si>
    <t>Volume Manager</t>
  </si>
  <si>
    <t>Veritas</t>
  </si>
  <si>
    <t>Weblogic Developer Edition</t>
  </si>
  <si>
    <t>BEA</t>
  </si>
  <si>
    <t>Weblogic Enterprise Edition</t>
  </si>
  <si>
    <t>Workshop w/C++</t>
  </si>
  <si>
    <t>XML Partner 2.53 Professional</t>
  </si>
  <si>
    <t>XML Spy ver. 4.1</t>
  </si>
  <si>
    <t>Altove Gmbh</t>
  </si>
  <si>
    <t>Webtrends</t>
  </si>
  <si>
    <t>Area</t>
  </si>
  <si>
    <t>Product Name</t>
  </si>
  <si>
    <t>System Software</t>
  </si>
  <si>
    <t>Helpdesk User</t>
  </si>
  <si>
    <t>Remedy</t>
  </si>
  <si>
    <t>Operations Manager</t>
  </si>
  <si>
    <t>NetIQ</t>
  </si>
  <si>
    <t>Applications Manager</t>
  </si>
  <si>
    <t>Steel-belted RADIUS SPE</t>
  </si>
  <si>
    <t>Funk</t>
  </si>
  <si>
    <t>SysAdmiral Master</t>
  </si>
  <si>
    <t>SysAdmiral Agent</t>
  </si>
  <si>
    <t>Siteminder</t>
  </si>
  <si>
    <t>Netegrity</t>
  </si>
  <si>
    <t>Norton Antivirus Server</t>
  </si>
  <si>
    <t>Symantec</t>
  </si>
  <si>
    <t>MAILSweeper</t>
  </si>
  <si>
    <t>Re-Soft</t>
  </si>
  <si>
    <t>Sophos Antivirus</t>
  </si>
  <si>
    <t>Sophos</t>
  </si>
  <si>
    <t>FACsys</t>
  </si>
  <si>
    <t>Optus</t>
  </si>
  <si>
    <t>Go! For Exhange</t>
  </si>
  <si>
    <t>Verisign</t>
  </si>
  <si>
    <t>LAN Licenser</t>
  </si>
  <si>
    <t>ABC Software</t>
  </si>
  <si>
    <t>NetInstall</t>
  </si>
  <si>
    <t>NetSupport</t>
  </si>
  <si>
    <t>Norton Antivirus for MS Exchange</t>
  </si>
  <si>
    <t>NetIQ Operations Manager</t>
  </si>
  <si>
    <t>NetIQ Application Manager</t>
  </si>
  <si>
    <t>MicroMuse NetCool</t>
  </si>
  <si>
    <t>MicroMuse</t>
  </si>
  <si>
    <t>MicroMuse Impact</t>
  </si>
  <si>
    <t>Veritas NerveCenter</t>
  </si>
  <si>
    <t>TelAlert</t>
  </si>
  <si>
    <t>Telalert</t>
  </si>
  <si>
    <t>SAN</t>
  </si>
  <si>
    <t>Compaq</t>
  </si>
  <si>
    <t>Cisco secure</t>
  </si>
  <si>
    <t>Vital</t>
  </si>
  <si>
    <t>Lucent</t>
  </si>
  <si>
    <t>Cisco works</t>
  </si>
  <si>
    <t>SW-C6100-12MTH-SMRTFLTR</t>
  </si>
  <si>
    <t>Network Appliance</t>
  </si>
  <si>
    <t>SW-C6100-24MTH-SMRTFLTR</t>
  </si>
  <si>
    <t>SW-C6100-36MTH-SMRTFLTR</t>
  </si>
  <si>
    <t>Software  Load</t>
  </si>
  <si>
    <t>Avaya</t>
  </si>
  <si>
    <t>Memory Configuration</t>
  </si>
  <si>
    <t xml:space="preserve">Offer Category </t>
  </si>
  <si>
    <t>Market Data</t>
  </si>
  <si>
    <t>New York Stock Exchange</t>
  </si>
  <si>
    <t>Toronto Stock Exchange</t>
  </si>
  <si>
    <t>Bloomberg</t>
  </si>
  <si>
    <t>CQG</t>
  </si>
  <si>
    <t>LIM</t>
  </si>
  <si>
    <t>Unix</t>
  </si>
  <si>
    <t>VxVM 3.11</t>
  </si>
  <si>
    <t>Portland</t>
  </si>
  <si>
    <t>Exceed</t>
  </si>
  <si>
    <t>FacSys</t>
  </si>
  <si>
    <t>LoadWizard</t>
  </si>
  <si>
    <t>MapInfo Professional</t>
  </si>
  <si>
    <t>SysAdmiral</t>
  </si>
  <si>
    <t>WinRats</t>
  </si>
  <si>
    <t>Risktrac</t>
  </si>
  <si>
    <t>EnronOnline</t>
  </si>
  <si>
    <t>CGS</t>
  </si>
  <si>
    <t>SUN Microsystems Inc.</t>
  </si>
  <si>
    <t>Togethersoft</t>
  </si>
  <si>
    <t>CPR</t>
  </si>
  <si>
    <t>Credit Aggregation System</t>
  </si>
  <si>
    <t>PowerTools 2.0</t>
  </si>
  <si>
    <t>Powerserv</t>
  </si>
  <si>
    <t>Powerbuilder 7.0</t>
  </si>
  <si>
    <t>Powersoft</t>
  </si>
  <si>
    <t>Curve Manager</t>
  </si>
  <si>
    <t>DCAF</t>
  </si>
  <si>
    <t>Winzip</t>
  </si>
  <si>
    <t>Acrobat 5.0</t>
  </si>
  <si>
    <t>Adobe</t>
  </si>
  <si>
    <t>WS FTP Pro v 6.7</t>
  </si>
  <si>
    <t>IPSwitch</t>
  </si>
  <si>
    <t>PC anywhere</t>
  </si>
  <si>
    <t>FACSYS 4.7</t>
  </si>
  <si>
    <t>Oracle Report Builder</t>
  </si>
  <si>
    <t>Oracle Report Server</t>
  </si>
  <si>
    <t>Powerbuilder 6.5</t>
  </si>
  <si>
    <t>BeyondCompare</t>
  </si>
  <si>
    <t>Scootersoftware</t>
  </si>
  <si>
    <t>Java 1.3</t>
  </si>
  <si>
    <t>Databeaken</t>
  </si>
  <si>
    <t>EDI Hub</t>
  </si>
  <si>
    <t>Hummingbird</t>
  </si>
  <si>
    <t>Eterra</t>
  </si>
  <si>
    <t>ESCA</t>
  </si>
  <si>
    <t>EnPower</t>
  </si>
  <si>
    <t>ERMS</t>
  </si>
  <si>
    <t>PL/SQL Developer</t>
  </si>
  <si>
    <t>Solaris debugger</t>
  </si>
  <si>
    <t>ERV/TRV</t>
  </si>
  <si>
    <t>Midas</t>
  </si>
  <si>
    <t>Catalyst</t>
  </si>
  <si>
    <t>ASP HTTP - 2 licenses</t>
  </si>
  <si>
    <t>Server Objects</t>
  </si>
  <si>
    <t>ChartFX internet developer - 2 licenses</t>
  </si>
  <si>
    <t>Software FX</t>
  </si>
  <si>
    <t>Global Common Codes</t>
  </si>
  <si>
    <t>Global Contract</t>
  </si>
  <si>
    <t>Global Counterparty</t>
  </si>
  <si>
    <t>Sybase Replication</t>
  </si>
  <si>
    <t>Job Scheduling</t>
  </si>
  <si>
    <t>Tidal Soft</t>
  </si>
  <si>
    <t>LIM 3.x</t>
  </si>
  <si>
    <t>LiveLink - EDMS</t>
  </si>
  <si>
    <t>InputAccel</t>
  </si>
  <si>
    <t>ActionPoint</t>
  </si>
  <si>
    <t>Capture 3.0</t>
  </si>
  <si>
    <t>Facsys 4.6</t>
  </si>
  <si>
    <t>Ascent Capture 3.2</t>
  </si>
  <si>
    <t>Kofax</t>
  </si>
  <si>
    <t>LiveLink 8+</t>
  </si>
  <si>
    <t>OpenText</t>
  </si>
  <si>
    <t>MKM - Data Services provider</t>
  </si>
  <si>
    <t>ChartFX</t>
  </si>
  <si>
    <t>Tibco RVD 6.5.7</t>
  </si>
  <si>
    <t>Phoenix - rate server</t>
  </si>
  <si>
    <t>Orbix 3.2</t>
  </si>
  <si>
    <t>Iona</t>
  </si>
  <si>
    <t>PI</t>
  </si>
  <si>
    <t>OSI</t>
  </si>
  <si>
    <t>Portcalc</t>
  </si>
  <si>
    <t>C++ Builder</t>
  </si>
  <si>
    <t>C Compiler</t>
  </si>
  <si>
    <t>PortTrac</t>
  </si>
  <si>
    <t>RAC Analytics-Credit Risk</t>
  </si>
  <si>
    <t>Rational Rose 2000</t>
  </si>
  <si>
    <t>SAS 8.2</t>
  </si>
  <si>
    <t>SAS</t>
  </si>
  <si>
    <t>RAC Analytics-Market Risk</t>
  </si>
  <si>
    <t>RAC Website</t>
  </si>
  <si>
    <t>Risk Optics</t>
  </si>
  <si>
    <t>Verisign Class 3 Security Certificate</t>
  </si>
  <si>
    <t>In 3-D for Java</t>
  </si>
  <si>
    <t>Visual Insights</t>
  </si>
  <si>
    <t>Olectra Chart</t>
  </si>
  <si>
    <t>Apex Software Corp.</t>
  </si>
  <si>
    <t>Component ToolBox</t>
  </si>
  <si>
    <t>DBI Technologies</t>
  </si>
  <si>
    <t>Orbixweb/Comet</t>
  </si>
  <si>
    <t>Sheridan/Infragistics</t>
  </si>
  <si>
    <t>Sheridan Active Tree View</t>
  </si>
  <si>
    <t>Sheridan Component Suite</t>
  </si>
  <si>
    <t>Videosoft VS-OCX library</t>
  </si>
  <si>
    <t>Videosoft</t>
  </si>
  <si>
    <t>RT Market Interface</t>
  </si>
  <si>
    <t>Sitara</t>
  </si>
  <si>
    <t>Enterprise License for Orbix for C++ on Solaris</t>
  </si>
  <si>
    <t>RogueWave</t>
  </si>
  <si>
    <t>SparcWorks debugger</t>
  </si>
  <si>
    <t>TIBCO Enterprise</t>
  </si>
  <si>
    <t>Bounds Checker 5.03</t>
  </si>
  <si>
    <t>Sitara Reporting</t>
  </si>
  <si>
    <t>Oracle Developer 2000</t>
  </si>
  <si>
    <t>Oracle Reports 6.0</t>
  </si>
  <si>
    <t>TAGG</t>
  </si>
  <si>
    <t>Powerbuilder</t>
  </si>
  <si>
    <t>Paradise</t>
  </si>
  <si>
    <t>Scientific Computing</t>
  </si>
  <si>
    <t>TDS</t>
  </si>
  <si>
    <t>Borland Jbuilder V5</t>
  </si>
  <si>
    <t>Developer Express Quantum Grid V2.2</t>
  </si>
  <si>
    <t>nuMega Bounds Checker 6.5 for Visual C++</t>
  </si>
  <si>
    <t>nuMega</t>
  </si>
  <si>
    <t>TOAD V7</t>
  </si>
  <si>
    <t>Raize Codesite V1.1 - Site License</t>
  </si>
  <si>
    <t>PC anywhere V9.2.0</t>
  </si>
  <si>
    <t>TIBCO Hawk - Enterprise</t>
  </si>
  <si>
    <t>TIBCO Rendezvous V6 - Enterprise</t>
  </si>
  <si>
    <t>Turbo Power XML Partner</t>
  </si>
  <si>
    <t>Turbo Power</t>
  </si>
  <si>
    <t>Turbopower Sleuth Q&amp;A Suite 2.0</t>
  </si>
  <si>
    <t>Unify</t>
  </si>
  <si>
    <t>SQR</t>
  </si>
  <si>
    <t>Brio</t>
  </si>
  <si>
    <t>Jintegra</t>
  </si>
  <si>
    <t>Linar</t>
  </si>
  <si>
    <t>Tibco 6.5</t>
  </si>
  <si>
    <t>Sysadmiral 2.3.11</t>
  </si>
  <si>
    <t>Mercury Interactive</t>
  </si>
  <si>
    <t>Loadrunner</t>
  </si>
  <si>
    <t>SQL Programmer</t>
  </si>
  <si>
    <t>Sylvan-faust</t>
  </si>
  <si>
    <t>Lotus Notes</t>
  </si>
  <si>
    <t>IBM</t>
  </si>
  <si>
    <t>AQTime</t>
  </si>
  <si>
    <t>Automated QA</t>
  </si>
  <si>
    <t>Bars</t>
  </si>
  <si>
    <t>Bug Seeker</t>
  </si>
  <si>
    <t>Kamira</t>
  </si>
  <si>
    <t>EQGrid</t>
  </si>
  <si>
    <t>Visual SlickEdit 6.0a</t>
  </si>
  <si>
    <t>CRT 3.3</t>
  </si>
  <si>
    <t>MasterView</t>
  </si>
  <si>
    <t>Yearly License Fee</t>
  </si>
  <si>
    <t>Monthly Cost Per User</t>
  </si>
  <si>
    <t>Pira</t>
  </si>
  <si>
    <t>One Time License</t>
  </si>
  <si>
    <t>Intelligence Press - NGI</t>
  </si>
  <si>
    <t>Intelligence Press</t>
  </si>
  <si>
    <t>J-Builder</t>
  </si>
  <si>
    <t>TOAD</t>
  </si>
  <si>
    <t>TIBCO</t>
  </si>
  <si>
    <t>Delphi 6.0</t>
  </si>
  <si>
    <t>Delphi 5.0</t>
  </si>
  <si>
    <t>Norton</t>
  </si>
  <si>
    <t>FACSYS Client 4.7</t>
  </si>
  <si>
    <t>TIBCO 6.5</t>
  </si>
  <si>
    <t>Decision Support</t>
  </si>
  <si>
    <t>EMS</t>
  </si>
  <si>
    <t>Foster</t>
  </si>
  <si>
    <t>FSP</t>
  </si>
  <si>
    <t>DOA</t>
  </si>
  <si>
    <t>Adobe Acrobat - 5 licenses</t>
  </si>
  <si>
    <t>Borland Delphi v5  - 2 licenses</t>
  </si>
  <si>
    <t>Socket tools 1.5 - 2 licenses</t>
  </si>
  <si>
    <t>LIM Rate Publication datastore</t>
  </si>
  <si>
    <t>LIM 4.x</t>
  </si>
  <si>
    <t>MKM Security Broker</t>
  </si>
  <si>
    <t>PI Historian</t>
  </si>
  <si>
    <t>PL/SQL Developer 3.0.5.347</t>
  </si>
  <si>
    <t>Chart FX</t>
  </si>
  <si>
    <t>Orbixweb</t>
  </si>
  <si>
    <t>J-Builder 5.0</t>
  </si>
  <si>
    <t>Macromedia Flash</t>
  </si>
  <si>
    <t>Macromedia</t>
  </si>
  <si>
    <t>RT WorkBench</t>
  </si>
  <si>
    <t>Delphi</t>
  </si>
  <si>
    <t>TogetherSoft</t>
  </si>
  <si>
    <t>Visual Slick Edit</t>
  </si>
  <si>
    <t>Borland Delphi v5 and V6</t>
  </si>
  <si>
    <t>Raize Components V2.52</t>
  </si>
  <si>
    <t>Weblogic 6.1</t>
  </si>
  <si>
    <t>DB Partner</t>
  </si>
  <si>
    <t>Compuware Dev Studio</t>
  </si>
  <si>
    <t>Phoenix</t>
  </si>
  <si>
    <t>WebTrends</t>
  </si>
  <si>
    <t>MapInfo</t>
  </si>
  <si>
    <t>Legal</t>
  </si>
  <si>
    <t>Powerquest</t>
  </si>
  <si>
    <t>ImagePro</t>
  </si>
  <si>
    <t xml:space="preserve">Symantec </t>
  </si>
  <si>
    <t>PC Anywhere</t>
  </si>
  <si>
    <t>Norton Antivirus Client</t>
  </si>
  <si>
    <t>Human Resources</t>
  </si>
  <si>
    <t>Personic</t>
  </si>
  <si>
    <t>Enron Cost</t>
  </si>
  <si>
    <t xml:space="preserve">List Cost </t>
  </si>
  <si>
    <t>List Cost Total</t>
  </si>
  <si>
    <t>Enron Cost Total</t>
  </si>
  <si>
    <t>This price does not include support or maintenance.</t>
  </si>
  <si>
    <t>Instance/General Comments</t>
  </si>
  <si>
    <t>Client</t>
  </si>
  <si>
    <t>All</t>
  </si>
  <si>
    <t>Should we maintain this.</t>
  </si>
  <si>
    <t>place holder of 250,000</t>
  </si>
  <si>
    <t>4250 per server</t>
  </si>
  <si>
    <t>Should this be $1,000</t>
  </si>
  <si>
    <t>Don't think we will need this</t>
  </si>
  <si>
    <t>Seems very high</t>
  </si>
  <si>
    <t>Sheridan Active Tree</t>
  </si>
  <si>
    <t>Does this include the first two Sheridan products</t>
  </si>
  <si>
    <t>Follow up on this.</t>
  </si>
  <si>
    <t>Check on this</t>
  </si>
  <si>
    <t>Still checking</t>
  </si>
  <si>
    <t>All of Microsoft</t>
  </si>
  <si>
    <t>All Client and Server</t>
  </si>
  <si>
    <t>All Areas</t>
  </si>
  <si>
    <t>MacroMedia</t>
  </si>
  <si>
    <t>MacroMedia Flash</t>
  </si>
  <si>
    <t>$1,980,000 for Enron Enterprise</t>
  </si>
  <si>
    <t>Use Reflections</t>
  </si>
  <si>
    <t>Metaframe</t>
  </si>
  <si>
    <t>Load Balancin</t>
  </si>
  <si>
    <t>User License Pack</t>
  </si>
  <si>
    <t>Do we need it or not</t>
  </si>
  <si>
    <t>Not Going</t>
  </si>
  <si>
    <t>Sum of Enron Cost Total</t>
  </si>
  <si>
    <t>Total</t>
  </si>
  <si>
    <t>Grand Total</t>
  </si>
  <si>
    <t>BEA Sum</t>
  </si>
  <si>
    <t>Powersoft Sum</t>
  </si>
  <si>
    <t>Quest Sum</t>
  </si>
  <si>
    <t>LSI Logic Sum</t>
  </si>
  <si>
    <t>Brio Sum</t>
  </si>
  <si>
    <t>Altove Gmbh Sum</t>
  </si>
  <si>
    <t>Raize Software Sum</t>
  </si>
  <si>
    <t>Sylvan-faust Sum</t>
  </si>
  <si>
    <t>Powerserv Sum</t>
  </si>
  <si>
    <t>MicroEdge Sum</t>
  </si>
  <si>
    <t>Developer Express Inc. Sum</t>
  </si>
  <si>
    <t>Allround Automations Sum</t>
  </si>
  <si>
    <t>ChartFX Sum</t>
  </si>
  <si>
    <t>Kofax Sum</t>
  </si>
  <si>
    <t>ModelMaker Tools Sum</t>
  </si>
  <si>
    <t>ESCA Sum</t>
  </si>
  <si>
    <t>Linar Sum</t>
  </si>
  <si>
    <t>DBI Technologies Sum</t>
  </si>
  <si>
    <t>Van Dyke Technologies, Inc Sum</t>
  </si>
  <si>
    <t>Automated QA Sum</t>
  </si>
  <si>
    <t>Turbo Power Sum</t>
  </si>
  <si>
    <t>HALLoGRAM Sum</t>
  </si>
  <si>
    <t>Apex Software Corp. Sum</t>
  </si>
  <si>
    <t>Compuware Dev Studio Sum</t>
  </si>
  <si>
    <t>MacroMedia Sum</t>
  </si>
  <si>
    <t>QuSoft AS Sum</t>
  </si>
  <si>
    <t>C2Net Sum</t>
  </si>
  <si>
    <t>Catalyst Sum</t>
  </si>
  <si>
    <t>Databeaken Sum</t>
  </si>
  <si>
    <t>OpenText Sum</t>
  </si>
  <si>
    <t>Personic Sum</t>
  </si>
  <si>
    <t>Steema Software S.L. Sum</t>
  </si>
  <si>
    <t>EldoS Sum</t>
  </si>
  <si>
    <t>OSI Sum</t>
  </si>
  <si>
    <t>ActionPoint Sum</t>
  </si>
  <si>
    <t>Kamira Sum</t>
  </si>
  <si>
    <t>PocketTech Sum</t>
  </si>
  <si>
    <t>Videosoft Sum</t>
  </si>
  <si>
    <t>Visual Insights Sum</t>
  </si>
  <si>
    <t>Reuters</t>
  </si>
  <si>
    <t>Kobra I-Finance</t>
  </si>
  <si>
    <t>NuMega Sum</t>
  </si>
  <si>
    <t>Contact Point</t>
  </si>
  <si>
    <t>McAuliffe</t>
  </si>
  <si>
    <t>Hillier</t>
  </si>
  <si>
    <t>UBS</t>
  </si>
  <si>
    <t>HIllier</t>
  </si>
  <si>
    <t>DRI</t>
  </si>
  <si>
    <t>Dunn &amp; Brad</t>
  </si>
  <si>
    <t># of User Instances</t>
  </si>
  <si>
    <t># of Server Instances</t>
  </si>
  <si>
    <t># of Other Instances</t>
  </si>
  <si>
    <t>Total # Instances</t>
  </si>
  <si>
    <t>Contact</t>
  </si>
  <si>
    <t>Steve Nat</t>
  </si>
  <si>
    <t>Chris Schomer</t>
  </si>
  <si>
    <t>Maria Santiago</t>
  </si>
  <si>
    <t>?</t>
  </si>
  <si>
    <t>Sundar Chitradurga</t>
  </si>
  <si>
    <t>Arlene Odgen</t>
  </si>
  <si>
    <t>Cornelio Pua</t>
  </si>
  <si>
    <t>Ramesh Ganapathy</t>
  </si>
  <si>
    <t>Ramesh Ganapathy/ Winston Jia</t>
  </si>
  <si>
    <t>Chris Behney</t>
  </si>
  <si>
    <t>Chris Behney ?</t>
  </si>
  <si>
    <t>Bob Hillier</t>
  </si>
  <si>
    <t>Chris Schomer/ Mike Croucher</t>
  </si>
  <si>
    <t>Oracle Enterprise Edition 8i</t>
  </si>
  <si>
    <t>SUN Solaris 2.8</t>
  </si>
  <si>
    <t>Oracle 8.1.7.3</t>
  </si>
  <si>
    <t>BDE</t>
  </si>
  <si>
    <t>Remote Terminal Server</t>
  </si>
  <si>
    <t>MS Word</t>
  </si>
  <si>
    <t>ISS</t>
  </si>
  <si>
    <t>Visual Studio</t>
  </si>
  <si>
    <t>EC Outlook</t>
  </si>
  <si>
    <t>IBM Corp</t>
  </si>
  <si>
    <t>Sterling Commerce</t>
  </si>
  <si>
    <t>RMS</t>
  </si>
  <si>
    <t xml:space="preserve">AIX </t>
  </si>
  <si>
    <t>Visual Interdev one license</t>
  </si>
  <si>
    <t>Microsoft Visio - 5 licenses</t>
  </si>
  <si>
    <t>Market Data Reuters Feed</t>
  </si>
  <si>
    <t xml:space="preserve">Microsoft Visual Studio </t>
  </si>
  <si>
    <t>Microsoft Project</t>
  </si>
  <si>
    <t>MS Visual Studio 6</t>
  </si>
  <si>
    <t>Dunn &amp; Bradstreet</t>
  </si>
  <si>
    <t>D&amp;B Global Access</t>
  </si>
  <si>
    <t>Global Facilities</t>
  </si>
  <si>
    <t>Visual Studio Enterprise</t>
  </si>
  <si>
    <t>Intranet Portal</t>
  </si>
  <si>
    <t>SQL Server 2000 Enterprise</t>
  </si>
  <si>
    <t>Oracle 7.3.4</t>
  </si>
  <si>
    <t>Perl</t>
  </si>
  <si>
    <t>PMI Harvesting</t>
  </si>
  <si>
    <t>Visual Studio V6</t>
  </si>
  <si>
    <t>Direct Oracle Access</t>
  </si>
  <si>
    <t>Visual Studio 6.0</t>
  </si>
  <si>
    <t>Oracle Client 8.1.6</t>
  </si>
  <si>
    <t>VMS</t>
  </si>
  <si>
    <t>Advanced Server</t>
  </si>
  <si>
    <t>IIS</t>
  </si>
  <si>
    <t xml:space="preserve">MS Visual Studio  </t>
  </si>
  <si>
    <t>VSS 5.0</t>
  </si>
  <si>
    <t>Terminal Server</t>
  </si>
  <si>
    <t>Zhiyong Wei</t>
  </si>
  <si>
    <t>Use EOL TIBCO enterprise license</t>
  </si>
  <si>
    <t>Oracle enterprise license?</t>
  </si>
  <si>
    <t>Sun enterprise license?</t>
  </si>
  <si>
    <t>Oracle Forms 4.0 for UNIX</t>
  </si>
  <si>
    <t>Oracle Forms 6i for NT</t>
  </si>
  <si>
    <t>Oracle Reports 2.0 for UNIX</t>
  </si>
  <si>
    <t>Oracle Reports 6i for NT</t>
  </si>
  <si>
    <t>Use Reflections (Estimated # of users)</t>
  </si>
  <si>
    <t>Oracle Forms, Reports for Unix</t>
  </si>
  <si>
    <t>Oracle Forms, Reports 6i for NT</t>
  </si>
  <si>
    <t>CS-HTP32 &amp; CS-FTP32</t>
  </si>
  <si>
    <t>SQL Navigator</t>
  </si>
  <si>
    <t>Enterprise license</t>
  </si>
  <si>
    <t>Enterprise license?</t>
  </si>
  <si>
    <t>Need one site license or 3 individual licenses</t>
  </si>
  <si>
    <t>Enterprise license or 4 user licenses and 5 server licenses</t>
  </si>
  <si>
    <t>Oracle Database Server CPU Counts</t>
  </si>
  <si>
    <r>
      <t>OPTION 1 -</t>
    </r>
    <r>
      <rPr>
        <b/>
        <i/>
        <sz val="9"/>
        <rFont val="Arial"/>
        <family val="2"/>
      </rPr>
      <t xml:space="preserve"> Products for all CPUs except  9ias on 4 CPUs</t>
    </r>
  </si>
  <si>
    <t>Server Use</t>
  </si>
  <si>
    <t>Name</t>
  </si>
  <si>
    <t># CPUs</t>
  </si>
  <si>
    <t>Product</t>
  </si>
  <si>
    <t>Lifetime</t>
  </si>
  <si>
    <t>4 Year</t>
  </si>
  <si>
    <t>2 Year</t>
  </si>
  <si>
    <t>Production</t>
  </si>
  <si>
    <t>Apollo</t>
  </si>
  <si>
    <t>Ent. Ed. Database</t>
  </si>
  <si>
    <t>Zeus</t>
  </si>
  <si>
    <t>Real Appl. Cluster</t>
  </si>
  <si>
    <t>Skywalker</t>
  </si>
  <si>
    <t>Partitioning Option</t>
  </si>
  <si>
    <t>Refraction</t>
  </si>
  <si>
    <t>OEM Tuning pack</t>
  </si>
  <si>
    <t>E6800-1</t>
  </si>
  <si>
    <t>OEM Diagnostic Pack</t>
  </si>
  <si>
    <t>E6800-2</t>
  </si>
  <si>
    <t>9ias Std. Ed.</t>
  </si>
  <si>
    <t>Subtotal:</t>
  </si>
  <si>
    <t>Totals:</t>
  </si>
  <si>
    <t>Test</t>
  </si>
  <si>
    <t>Diablo</t>
  </si>
  <si>
    <t>Ferrari</t>
  </si>
  <si>
    <t>OPTION 2 - Products for most CPUs, RAC - 48 CPUs  Partition - 92 and  9ias - 4</t>
  </si>
  <si>
    <t>Maserati</t>
  </si>
  <si>
    <t>Boxster</t>
  </si>
  <si>
    <t>Development</t>
  </si>
  <si>
    <t>Trout</t>
  </si>
  <si>
    <t>Perch</t>
  </si>
  <si>
    <t>Croaker</t>
  </si>
  <si>
    <t>Salmon</t>
  </si>
  <si>
    <t>DBA Infrastructure</t>
  </si>
  <si>
    <t>Frak</t>
  </si>
  <si>
    <t xml:space="preserve">OPTION 3 - Products (no RAC and Partition) for all CPUs except 9ias - 4 CPUs </t>
  </si>
  <si>
    <t>Total:</t>
  </si>
  <si>
    <t>Oracle List Prices per CPU</t>
  </si>
  <si>
    <t>Real Appl Cluster</t>
  </si>
  <si>
    <t>OEM Diagnostic pack</t>
  </si>
  <si>
    <t>9ias Standard Ed.</t>
  </si>
  <si>
    <t>NOTE: OPTION 1 (BELOW) IS THE PREFERRED OPTION</t>
  </si>
  <si>
    <t>Gas Fundamentals</t>
  </si>
  <si>
    <t>Sun</t>
  </si>
  <si>
    <t>Javasoft JRE</t>
  </si>
  <si>
    <t>Kobra</t>
  </si>
  <si>
    <t>SQL Server Client Tools</t>
  </si>
  <si>
    <t>Never purchased by Enron, not currently owned</t>
  </si>
  <si>
    <t>Only one Object Server is owned by Enron Net Works.  This needs to remain with Enron and not be transferred to UBS.</t>
  </si>
  <si>
    <t>EBS owns multiple instances and most likely all are not used.  Perhaps one of these instances could be transferred to UBSW.</t>
  </si>
  <si>
    <t>For all items listed where NetIQ is the vendor a new license key needs to be supplied by the vendor for the correct number of available licenses between NetCo and the Estate.</t>
  </si>
  <si>
    <t>The NetIQ Database server requires a Microsoft SQL 2000 license.  If two servers are built as proposed then two SQL licenses will need to exist.  Not sure if these are included somewhere else in this list.</t>
  </si>
  <si>
    <t>Jim Sugrue</t>
  </si>
  <si>
    <t>Visio Technical</t>
  </si>
  <si>
    <t>CMT</t>
  </si>
  <si>
    <t>SQLServer 2000 Developer</t>
  </si>
  <si>
    <t>Office 2000/XP Professional</t>
  </si>
  <si>
    <t>Visual Stuido Enterprise 6.0</t>
  </si>
  <si>
    <t>Visual Stuido Enterprise .NET</t>
  </si>
  <si>
    <t>Univeral MSDN Subscription</t>
  </si>
  <si>
    <t>Microsoft Windows Advanced Server 2000 SP2</t>
  </si>
  <si>
    <t>Jim Sugrue, Edward Ray</t>
  </si>
  <si>
    <t>Tibco Rendezvous 6.8</t>
  </si>
  <si>
    <t>ServerObjects</t>
  </si>
  <si>
    <t>ASPMail 4.x</t>
  </si>
  <si>
    <t>ExceedFTP</t>
  </si>
  <si>
    <t>Xceed FTP Library</t>
  </si>
  <si>
    <t>Oracle Client Tools</t>
  </si>
  <si>
    <t>Compuware</t>
  </si>
  <si>
    <t>NuMega DevPartner Studio for Visual Basic Version 6.6</t>
  </si>
  <si>
    <t>AppManager Suite - Console</t>
  </si>
  <si>
    <t>Jim Sugrue, John Setliff</t>
  </si>
  <si>
    <t>Operation Manager - Console</t>
  </si>
  <si>
    <t>AppManager Suite - Server Agent</t>
  </si>
  <si>
    <t>Operation Manager - Server Agent</t>
  </si>
  <si>
    <t>Mable Tang</t>
  </si>
  <si>
    <t>Oracle Internet Developer Suites</t>
  </si>
  <si>
    <t xml:space="preserve">Embarcadero DBArtisan </t>
  </si>
  <si>
    <t xml:space="preserve">Quest Spotlight </t>
  </si>
  <si>
    <t>Quest SQLab Xpert</t>
  </si>
  <si>
    <t>DBA</t>
  </si>
  <si>
    <t>Sleuth QA Suite</t>
  </si>
  <si>
    <t>TurboPower</t>
  </si>
  <si>
    <t>Databeacon</t>
  </si>
  <si>
    <t>All Around Automations</t>
  </si>
  <si>
    <t>DevExpress</t>
  </si>
  <si>
    <t>PrintingSystem</t>
  </si>
  <si>
    <t>CodeRush</t>
  </si>
  <si>
    <t>Eagle Software</t>
  </si>
  <si>
    <t>HyperString</t>
  </si>
  <si>
    <t>EFD System</t>
  </si>
  <si>
    <t>ForeHelp</t>
  </si>
  <si>
    <t>ForeFront</t>
  </si>
  <si>
    <t xml:space="preserve">Quest </t>
  </si>
  <si>
    <t>Visual SourceSafe</t>
  </si>
  <si>
    <t>MS</t>
  </si>
  <si>
    <t>ModelMaker</t>
  </si>
  <si>
    <t>Explorer</t>
  </si>
  <si>
    <t>RZ Components</t>
  </si>
  <si>
    <t>Raize</t>
  </si>
  <si>
    <t>CodeSite</t>
  </si>
  <si>
    <t>TeeChart Pro</t>
  </si>
  <si>
    <t>TeeMach</t>
  </si>
  <si>
    <t>XML Partner</t>
  </si>
  <si>
    <t>ZipTV</t>
  </si>
  <si>
    <t>IP Works</t>
  </si>
  <si>
    <t>DevSoft</t>
  </si>
  <si>
    <t>Systools 3.0</t>
  </si>
  <si>
    <t>TradeAgent</t>
  </si>
  <si>
    <t>Tradewave</t>
  </si>
  <si>
    <t>CodeRush6</t>
  </si>
  <si>
    <t>CodeSite2</t>
  </si>
  <si>
    <t>Components 2.5</t>
  </si>
  <si>
    <t>VCLZip</t>
  </si>
  <si>
    <t>KPGB</t>
  </si>
  <si>
    <t>Express QuantumGrid</t>
  </si>
  <si>
    <t>HabConnect 5.2.0</t>
  </si>
  <si>
    <t>MOS</t>
  </si>
  <si>
    <t>Jrun 3.0</t>
  </si>
  <si>
    <t>Digital Certificate</t>
  </si>
  <si>
    <t>Oracle 8.1.7</t>
  </si>
  <si>
    <t>MS Office 2000</t>
  </si>
  <si>
    <t>PC Anywhere 9.0</t>
  </si>
  <si>
    <t>Windows NT 4.0 SP 5</t>
  </si>
  <si>
    <t>Advanced Server 2000</t>
  </si>
  <si>
    <t>Action Script viewer 2.0</t>
  </si>
  <si>
    <t>Hemera</t>
  </si>
  <si>
    <t>Adobe Acrobat 5.0</t>
  </si>
  <si>
    <t>Dreamweaver</t>
  </si>
  <si>
    <t>eyecandy 4000</t>
  </si>
  <si>
    <t>Alienskin</t>
  </si>
  <si>
    <t>Fireworks 4.0</t>
  </si>
  <si>
    <t>Flash</t>
  </si>
  <si>
    <t>Illustrator 9.0</t>
  </si>
  <si>
    <t>Photoobjects 50000</t>
  </si>
  <si>
    <t>Photoshop 6.0</t>
  </si>
  <si>
    <t>Streamline</t>
  </si>
  <si>
    <t>Topstyle 2.5</t>
  </si>
  <si>
    <t>Bradsoft</t>
  </si>
  <si>
    <t>Ultraedit</t>
  </si>
  <si>
    <t>Visual Studio 6 &amp; 7</t>
  </si>
  <si>
    <t>Wacom Tablet 912</t>
  </si>
  <si>
    <t>Wacom</t>
  </si>
  <si>
    <t>Xenofex</t>
  </si>
  <si>
    <t>Adv Server 2000 .Net Beta 2</t>
  </si>
  <si>
    <t>Display Builder 5.2</t>
  </si>
  <si>
    <t>DNP/SMP 2.3.1</t>
  </si>
  <si>
    <t>EMP 2.1.1</t>
  </si>
  <si>
    <t>Exceed 6.1</t>
  </si>
  <si>
    <t>Genesys ModelServer2.3.1</t>
  </si>
  <si>
    <t>Habitat 5.2.1</t>
  </si>
  <si>
    <t>MMS-EASE 7.051</t>
  </si>
  <si>
    <t>SISCO</t>
  </si>
  <si>
    <t>OAG 2.0.0</t>
  </si>
  <si>
    <t>Orbix 3.3</t>
  </si>
  <si>
    <t>pcAnywhere 9.2</t>
  </si>
  <si>
    <t>SizeOne 7.0</t>
  </si>
  <si>
    <t>CompomentOne</t>
  </si>
  <si>
    <t>TrueDBGrid 7.0</t>
  </si>
  <si>
    <t>Visual Fortran 6.5</t>
  </si>
  <si>
    <t>West Desk Pre-Trade</t>
  </si>
  <si>
    <t>SQL Server</t>
  </si>
  <si>
    <t>Services Desk P&amp;L</t>
  </si>
  <si>
    <t>Components 3.2</t>
  </si>
  <si>
    <t>Dev Express</t>
  </si>
  <si>
    <t>IBObjects</t>
  </si>
  <si>
    <t>Hourly P&amp;L</t>
  </si>
  <si>
    <t>Interbase 6.0 (Open Source)</t>
  </si>
  <si>
    <t>Risk Excel Reporting</t>
  </si>
  <si>
    <t>Excel</t>
  </si>
  <si>
    <t>VMS - West</t>
  </si>
  <si>
    <t>Oracle Client 8.1.7.3</t>
  </si>
  <si>
    <t xml:space="preserve">VMS- East </t>
  </si>
  <si>
    <t>Access 2000</t>
  </si>
  <si>
    <t>Access 97</t>
  </si>
  <si>
    <t>24 (based on CPUs)</t>
  </si>
  <si>
    <t xml:space="preserve">Compuware </t>
  </si>
  <si>
    <t>DevPartner 6.5.1 Studio Enterprise Edition</t>
  </si>
  <si>
    <t>EtherPage Client  3.25</t>
  </si>
  <si>
    <t>Portrac not moving to NewCo</t>
  </si>
  <si>
    <t>Castlemount Software</t>
  </si>
  <si>
    <t>Active Multimedia Button 4</t>
  </si>
  <si>
    <t>Zero?</t>
  </si>
  <si>
    <t>ZERO???</t>
  </si>
  <si>
    <t>ZERO?</t>
  </si>
  <si>
    <t>Not in original spreadsheet but in access database</t>
  </si>
  <si>
    <t>Not in original spreadsheet but in spreadsheet submitted by contacts</t>
  </si>
  <si>
    <t>Original has one line only; contact split line item into two</t>
  </si>
  <si>
    <t>Legend:</t>
  </si>
  <si>
    <t>RAM</t>
  </si>
  <si>
    <t>Kim Wilbanks</t>
  </si>
  <si>
    <t>Visual Basic 6.0</t>
  </si>
  <si>
    <t>Visual SourceSafe 6.0</t>
  </si>
  <si>
    <t>Visual Interdev 6.0</t>
  </si>
  <si>
    <t>Personal Productivity</t>
  </si>
  <si>
    <t>Enron owns two complete licenses for this product.  Currently, there are two Unix servers running this tool.  I have been told that this will be split between NetCo and the Estate but any fail-over functionality for both organizations would be lost</t>
  </si>
  <si>
    <t>Flash 5.0</t>
  </si>
  <si>
    <t>SQL*Loader</t>
  </si>
  <si>
    <t>Oracle 8i (8.1.7)</t>
  </si>
  <si>
    <t>PL/SQL</t>
  </si>
  <si>
    <t>Word</t>
  </si>
  <si>
    <t>Internet Explorer 5.0+</t>
  </si>
  <si>
    <t>Sys*Admiral</t>
  </si>
  <si>
    <t>Jim Sugrue wants us to be aware that our current contract with Microsoft for Premier Support expires at the end of January, 2002.</t>
  </si>
  <si>
    <t>Microsoft Premier Support (including MSDN) is used by developers specifically and is separate from the Alliance Support</t>
  </si>
  <si>
    <t>(that covers items like Exchange and SQL) which Enron also receives from Microsoft.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</si>
</sst>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5" formatCode="[$$-409]#,##0.00_);\([$$-409]#,##0.00\)"/>
    <numFmt numFmtId="166" formatCode="[$$-409]#,##0.00"/>
    <numFmt numFmtId="167" formatCode="&quot;$&quot;#,##0.0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MS Sans Serif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8"/>
      <name val="Arial"/>
      <family val="2"/>
    </font>
    <font>
      <b/>
      <u/>
      <sz val="12"/>
      <color indexed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0" fillId="0" borderId="0"/>
  </cellStyleXfs>
  <cellXfs count="23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 shrinkToFi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0" borderId="0" xfId="4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 shrinkToFit="1"/>
    </xf>
    <xf numFmtId="0" fontId="2" fillId="0" borderId="1" xfId="0" applyFont="1" applyBorder="1" applyAlignment="1">
      <alignment horizontal="center" wrapText="1"/>
    </xf>
    <xf numFmtId="0" fontId="1" fillId="0" borderId="0" xfId="3" applyFont="1" applyAlignment="1">
      <alignment wrapText="1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10" fillId="0" borderId="0" xfId="5" quotePrefix="1" applyNumberFormat="1" applyAlignment="1">
      <alignment wrapText="1"/>
    </xf>
    <xf numFmtId="0" fontId="3" fillId="0" borderId="0" xfId="0" applyFont="1" applyBorder="1" applyAlignment="1">
      <alignment wrapText="1" shrinkToFi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3" fillId="0" borderId="0" xfId="2" applyFont="1" applyFill="1" applyBorder="1" applyAlignment="1">
      <alignment horizontal="left" wrapText="1"/>
    </xf>
    <xf numFmtId="0" fontId="3" fillId="0" borderId="0" xfId="0" applyFont="1" applyAlignment="1">
      <alignment wrapText="1" shrinkToFit="1"/>
    </xf>
    <xf numFmtId="0" fontId="10" fillId="0" borderId="0" xfId="5" applyNumberFormat="1" applyFont="1" applyAlignment="1">
      <alignment wrapText="1"/>
    </xf>
    <xf numFmtId="0" fontId="1" fillId="0" borderId="0" xfId="3" applyAlignment="1">
      <alignment wrapText="1"/>
    </xf>
    <xf numFmtId="0" fontId="10" fillId="0" borderId="0" xfId="5" quotePrefix="1" applyNumberFormat="1" applyFont="1" applyAlignment="1">
      <alignment wrapText="1"/>
    </xf>
    <xf numFmtId="0" fontId="3" fillId="0" borderId="0" xfId="2" applyFont="1" applyBorder="1" applyAlignment="1">
      <alignment horizontal="left" wrapText="1"/>
    </xf>
    <xf numFmtId="8" fontId="3" fillId="0" borderId="0" xfId="0" applyNumberFormat="1" applyFont="1" applyAlignment="1">
      <alignment wrapText="1"/>
    </xf>
    <xf numFmtId="0" fontId="3" fillId="0" borderId="0" xfId="0" applyFont="1" applyFill="1" applyBorder="1" applyAlignment="1">
      <alignment vertical="top" wrapText="1" shrinkToFit="1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166" fontId="0" fillId="0" borderId="0" xfId="1" applyNumberFormat="1" applyFont="1" applyAlignment="1">
      <alignment horizontal="left" wrapText="1"/>
    </xf>
    <xf numFmtId="0" fontId="1" fillId="0" borderId="0" xfId="3" applyFont="1" applyAlignment="1">
      <alignment horizontal="left" wrapText="1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 wrapText="1"/>
    </xf>
    <xf numFmtId="167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/>
    <xf numFmtId="167" fontId="3" fillId="0" borderId="0" xfId="0" applyNumberFormat="1" applyFont="1"/>
    <xf numFmtId="167" fontId="0" fillId="0" borderId="0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3" fillId="0" borderId="0" xfId="1" applyNumberFormat="1" applyFont="1" applyAlignment="1">
      <alignment horizontal="right"/>
    </xf>
    <xf numFmtId="0" fontId="0" fillId="2" borderId="0" xfId="0" applyFill="1" applyAlignment="1">
      <alignment wrapText="1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7" fontId="0" fillId="2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0" fontId="0" fillId="2" borderId="0" xfId="0" applyFill="1"/>
    <xf numFmtId="0" fontId="3" fillId="2" borderId="0" xfId="0" applyFont="1" applyFill="1" applyBorder="1" applyAlignment="1">
      <alignment wrapText="1" shrinkToFi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7" fontId="0" fillId="2" borderId="0" xfId="1" applyNumberFormat="1" applyFont="1" applyFill="1" applyAlignment="1">
      <alignment horizontal="right" wrapText="1"/>
    </xf>
    <xf numFmtId="0" fontId="3" fillId="2" borderId="0" xfId="0" applyFont="1" applyFill="1" applyAlignment="1">
      <alignment wrapText="1" shrinkToFit="1"/>
    </xf>
    <xf numFmtId="165" fontId="0" fillId="2" borderId="0" xfId="1" applyNumberFormat="1" applyFont="1" applyFill="1" applyAlignment="1">
      <alignment horizontal="right" wrapText="1"/>
    </xf>
    <xf numFmtId="0" fontId="10" fillId="2" borderId="0" xfId="5" quotePrefix="1" applyNumberFormat="1" applyFill="1" applyAlignment="1">
      <alignment wrapText="1"/>
    </xf>
    <xf numFmtId="0" fontId="10" fillId="2" borderId="0" xfId="5" applyNumberFormat="1" applyFont="1" applyFill="1" applyAlignment="1">
      <alignment wrapText="1"/>
    </xf>
    <xf numFmtId="166" fontId="0" fillId="2" borderId="0" xfId="1" applyNumberFormat="1" applyFont="1" applyFill="1" applyAlignment="1">
      <alignment horizontal="left" wrapText="1"/>
    </xf>
    <xf numFmtId="165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2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7" xfId="0" applyNumberFormat="1" applyBorder="1"/>
    <xf numFmtId="0" fontId="0" fillId="0" borderId="8" xfId="0" applyBorder="1"/>
    <xf numFmtId="0" fontId="0" fillId="0" borderId="7" xfId="0" pivotButton="1" applyBorder="1"/>
    <xf numFmtId="0" fontId="0" fillId="0" borderId="7" xfId="0" applyBorder="1"/>
    <xf numFmtId="0" fontId="0" fillId="3" borderId="0" xfId="0" applyFill="1" applyAlignment="1">
      <alignment wrapText="1"/>
    </xf>
    <xf numFmtId="0" fontId="10" fillId="3" borderId="0" xfId="5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0" fillId="4" borderId="0" xfId="5" quotePrefix="1" applyNumberFormat="1" applyFill="1" applyAlignment="1">
      <alignment wrapText="1"/>
    </xf>
    <xf numFmtId="0" fontId="10" fillId="4" borderId="0" xfId="5" applyNumberFormat="1" applyFont="1" applyFill="1" applyAlignment="1">
      <alignment wrapText="1"/>
    </xf>
    <xf numFmtId="165" fontId="0" fillId="4" borderId="0" xfId="1" applyNumberFormat="1" applyFont="1" applyFill="1" applyAlignment="1">
      <alignment horizontal="right"/>
    </xf>
    <xf numFmtId="165" fontId="0" fillId="4" borderId="0" xfId="1" applyNumberFormat="1" applyFont="1" applyFill="1" applyBorder="1" applyAlignment="1">
      <alignment horizontal="right"/>
    </xf>
    <xf numFmtId="167" fontId="0" fillId="4" borderId="0" xfId="1" applyNumberFormat="1" applyFont="1" applyFill="1" applyAlignment="1">
      <alignment horizontal="right"/>
    </xf>
    <xf numFmtId="166" fontId="0" fillId="4" borderId="0" xfId="1" applyNumberFormat="1" applyFont="1" applyFill="1" applyAlignment="1">
      <alignment horizontal="right"/>
    </xf>
    <xf numFmtId="166" fontId="0" fillId="4" borderId="0" xfId="1" applyNumberFormat="1" applyFont="1" applyFill="1" applyAlignment="1">
      <alignment horizontal="left" wrapText="1"/>
    </xf>
    <xf numFmtId="0" fontId="10" fillId="4" borderId="0" xfId="5" quotePrefix="1" applyNumberFormat="1" applyFont="1" applyFill="1" applyAlignment="1">
      <alignment wrapText="1"/>
    </xf>
    <xf numFmtId="0" fontId="3" fillId="4" borderId="0" xfId="0" applyFont="1" applyFill="1" applyAlignment="1">
      <alignment wrapText="1" shrinkToFit="1"/>
    </xf>
    <xf numFmtId="165" fontId="0" fillId="4" borderId="0" xfId="1" applyNumberFormat="1" applyFont="1" applyFill="1" applyAlignment="1">
      <alignment horizontal="right" wrapText="1"/>
    </xf>
    <xf numFmtId="0" fontId="0" fillId="4" borderId="0" xfId="0" applyFill="1" applyAlignment="1">
      <alignment wrapText="1"/>
    </xf>
    <xf numFmtId="167" fontId="0" fillId="4" borderId="0" xfId="1" applyNumberFormat="1" applyFont="1" applyFill="1" applyAlignment="1">
      <alignment horizontal="right" wrapText="1"/>
    </xf>
    <xf numFmtId="0" fontId="3" fillId="4" borderId="0" xfId="0" applyFont="1" applyFill="1" applyBorder="1" applyAlignment="1">
      <alignment vertical="top" wrapText="1" shrinkToFit="1"/>
    </xf>
    <xf numFmtId="0" fontId="3" fillId="4" borderId="0" xfId="0" applyFont="1" applyFill="1" applyAlignment="1">
      <alignment vertical="top" wrapText="1" shrinkToFit="1"/>
    </xf>
    <xf numFmtId="0" fontId="0" fillId="4" borderId="0" xfId="0" applyFill="1" applyAlignment="1">
      <alignment horizontal="left" wrapText="1"/>
    </xf>
    <xf numFmtId="0" fontId="0" fillId="0" borderId="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0" fillId="0" borderId="0" xfId="0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3" fontId="2" fillId="0" borderId="17" xfId="0" applyNumberFormat="1" applyFont="1" applyBorder="1"/>
    <xf numFmtId="3" fontId="2" fillId="0" borderId="18" xfId="0" applyNumberFormat="1" applyFont="1" applyBorder="1"/>
    <xf numFmtId="3" fontId="2" fillId="5" borderId="19" xfId="0" applyNumberFormat="1" applyFont="1" applyFill="1" applyBorder="1"/>
    <xf numFmtId="3" fontId="15" fillId="0" borderId="20" xfId="0" applyNumberFormat="1" applyFont="1" applyFill="1" applyBorder="1"/>
    <xf numFmtId="0" fontId="11" fillId="0" borderId="21" xfId="0" applyFont="1" applyBorder="1"/>
    <xf numFmtId="0" fontId="11" fillId="0" borderId="22" xfId="0" applyFont="1" applyBorder="1"/>
    <xf numFmtId="3" fontId="2" fillId="0" borderId="17" xfId="0" applyNumberFormat="1" applyFont="1" applyFill="1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1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9" xfId="0" applyBorder="1"/>
    <xf numFmtId="0" fontId="3" fillId="0" borderId="9" xfId="0" applyFont="1" applyBorder="1"/>
    <xf numFmtId="0" fontId="0" fillId="0" borderId="10" xfId="0" applyBorder="1"/>
    <xf numFmtId="0" fontId="0" fillId="0" borderId="17" xfId="0" applyBorder="1"/>
    <xf numFmtId="3" fontId="0" fillId="0" borderId="18" xfId="0" applyNumberFormat="1" applyBorder="1"/>
    <xf numFmtId="0" fontId="16" fillId="0" borderId="0" xfId="0" applyFont="1"/>
    <xf numFmtId="0" fontId="10" fillId="6" borderId="0" xfId="5" quotePrefix="1" applyNumberFormat="1" applyFill="1" applyAlignment="1">
      <alignment wrapText="1"/>
    </xf>
    <xf numFmtId="0" fontId="10" fillId="6" borderId="0" xfId="5" applyNumberFormat="1" applyFont="1" applyFill="1" applyAlignment="1">
      <alignment wrapText="1"/>
    </xf>
    <xf numFmtId="0" fontId="10" fillId="6" borderId="0" xfId="5" quotePrefix="1" applyNumberFormat="1" applyFont="1" applyFill="1" applyAlignment="1">
      <alignment wrapText="1"/>
    </xf>
    <xf numFmtId="165" fontId="0" fillId="6" borderId="0" xfId="1" applyNumberFormat="1" applyFont="1" applyFill="1" applyAlignment="1">
      <alignment horizontal="right"/>
    </xf>
    <xf numFmtId="165" fontId="0" fillId="6" borderId="0" xfId="1" applyNumberFormat="1" applyFont="1" applyFill="1" applyBorder="1" applyAlignment="1">
      <alignment horizontal="right"/>
    </xf>
    <xf numFmtId="167" fontId="0" fillId="6" borderId="0" xfId="1" applyNumberFormat="1" applyFont="1" applyFill="1" applyAlignment="1">
      <alignment horizontal="right"/>
    </xf>
    <xf numFmtId="166" fontId="0" fillId="6" borderId="0" xfId="1" applyNumberFormat="1" applyFont="1" applyFill="1" applyAlignment="1">
      <alignment horizontal="right"/>
    </xf>
    <xf numFmtId="166" fontId="0" fillId="6" borderId="0" xfId="1" applyNumberFormat="1" applyFont="1" applyFill="1" applyAlignment="1">
      <alignment horizontal="left" wrapText="1"/>
    </xf>
    <xf numFmtId="0" fontId="10" fillId="7" borderId="0" xfId="5" applyNumberFormat="1" applyFont="1" applyFill="1" applyBorder="1" applyAlignment="1">
      <alignment wrapText="1"/>
    </xf>
    <xf numFmtId="0" fontId="10" fillId="7" borderId="0" xfId="5" applyNumberFormat="1" applyFont="1" applyFill="1" applyAlignment="1">
      <alignment wrapText="1"/>
    </xf>
    <xf numFmtId="0" fontId="10" fillId="7" borderId="0" xfId="5" quotePrefix="1" applyNumberFormat="1" applyFill="1" applyBorder="1" applyAlignment="1">
      <alignment wrapText="1"/>
    </xf>
    <xf numFmtId="165" fontId="0" fillId="7" borderId="0" xfId="1" applyNumberFormat="1" applyFont="1" applyFill="1" applyAlignment="1">
      <alignment horizontal="right"/>
    </xf>
    <xf numFmtId="165" fontId="0" fillId="7" borderId="0" xfId="1" applyNumberFormat="1" applyFont="1" applyFill="1" applyBorder="1" applyAlignment="1">
      <alignment horizontal="right"/>
    </xf>
    <xf numFmtId="166" fontId="0" fillId="7" borderId="0" xfId="1" applyNumberFormat="1" applyFont="1" applyFill="1" applyAlignment="1">
      <alignment horizontal="right"/>
    </xf>
    <xf numFmtId="166" fontId="0" fillId="7" borderId="0" xfId="1" applyNumberFormat="1" applyFont="1" applyFill="1" applyAlignment="1">
      <alignment horizontal="left" wrapText="1"/>
    </xf>
    <xf numFmtId="0" fontId="10" fillId="7" borderId="0" xfId="5" quotePrefix="1" applyNumberFormat="1" applyFill="1" applyAlignment="1">
      <alignment wrapText="1"/>
    </xf>
    <xf numFmtId="0" fontId="10" fillId="7" borderId="0" xfId="5" quotePrefix="1" applyNumberFormat="1" applyFont="1" applyFill="1" applyAlignment="1">
      <alignment wrapText="1"/>
    </xf>
    <xf numFmtId="167" fontId="0" fillId="7" borderId="0" xfId="1" applyNumberFormat="1" applyFont="1" applyFill="1" applyAlignment="1">
      <alignment horizontal="right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1" fillId="7" borderId="0" xfId="3" applyFont="1" applyFill="1" applyAlignment="1">
      <alignment wrapText="1"/>
    </xf>
    <xf numFmtId="0" fontId="1" fillId="7" borderId="0" xfId="3" applyFill="1" applyAlignment="1">
      <alignment wrapText="1"/>
    </xf>
    <xf numFmtId="0" fontId="3" fillId="7" borderId="0" xfId="2" applyFont="1" applyFill="1" applyBorder="1" applyAlignment="1">
      <alignment horizontal="left" wrapText="1"/>
    </xf>
    <xf numFmtId="0" fontId="10" fillId="0" borderId="0" xfId="5" applyNumberFormat="1" applyFont="1" applyFill="1" applyAlignment="1">
      <alignment wrapText="1"/>
    </xf>
    <xf numFmtId="0" fontId="10" fillId="0" borderId="0" xfId="5" quotePrefix="1" applyNumberFormat="1" applyFill="1" applyAlignment="1">
      <alignment wrapText="1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7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Fill="1" applyAlignment="1">
      <alignment horizontal="left" wrapText="1"/>
    </xf>
    <xf numFmtId="0" fontId="0" fillId="0" borderId="0" xfId="0" applyFill="1"/>
    <xf numFmtId="0" fontId="3" fillId="7" borderId="0" xfId="0" applyFont="1" applyFill="1"/>
    <xf numFmtId="0" fontId="3" fillId="7" borderId="0" xfId="0" applyFont="1" applyFill="1" applyAlignment="1">
      <alignment wrapText="1" shrinkToFit="1"/>
    </xf>
    <xf numFmtId="0" fontId="10" fillId="0" borderId="0" xfId="5" quotePrefix="1" applyNumberFormat="1" applyFont="1" applyFill="1" applyAlignment="1">
      <alignment wrapText="1"/>
    </xf>
    <xf numFmtId="165" fontId="0" fillId="7" borderId="0" xfId="1" applyNumberFormat="1" applyFont="1" applyFill="1" applyAlignment="1">
      <alignment horizontal="right" wrapText="1"/>
    </xf>
    <xf numFmtId="0" fontId="17" fillId="7" borderId="0" xfId="0" applyFont="1" applyFill="1"/>
    <xf numFmtId="0" fontId="0" fillId="7" borderId="0" xfId="0" applyFill="1"/>
    <xf numFmtId="0" fontId="17" fillId="7" borderId="0" xfId="0" applyFont="1" applyFill="1" applyAlignment="1">
      <alignment wrapText="1"/>
    </xf>
    <xf numFmtId="165" fontId="17" fillId="7" borderId="0" xfId="1" applyNumberFormat="1" applyFont="1" applyFill="1" applyAlignment="1">
      <alignment horizontal="right"/>
    </xf>
    <xf numFmtId="165" fontId="17" fillId="7" borderId="0" xfId="1" applyNumberFormat="1" applyFont="1" applyFill="1" applyBorder="1" applyAlignment="1">
      <alignment horizontal="right"/>
    </xf>
    <xf numFmtId="167" fontId="17" fillId="7" borderId="0" xfId="1" applyNumberFormat="1" applyFont="1" applyFill="1" applyAlignment="1">
      <alignment horizontal="right"/>
    </xf>
    <xf numFmtId="166" fontId="17" fillId="7" borderId="0" xfId="1" applyNumberFormat="1" applyFont="1" applyFill="1" applyAlignment="1">
      <alignment horizontal="right"/>
    </xf>
    <xf numFmtId="166" fontId="17" fillId="7" borderId="0" xfId="1" applyNumberFormat="1" applyFont="1" applyFill="1" applyAlignment="1">
      <alignment horizontal="left" wrapText="1"/>
    </xf>
    <xf numFmtId="165" fontId="17" fillId="7" borderId="0" xfId="1" applyNumberFormat="1" applyFont="1" applyFill="1" applyAlignment="1">
      <alignment horizontal="right" wrapText="1"/>
    </xf>
    <xf numFmtId="167" fontId="17" fillId="7" borderId="0" xfId="1" applyNumberFormat="1" applyFont="1" applyFill="1" applyAlignment="1">
      <alignment horizontal="right" wrapText="1"/>
    </xf>
    <xf numFmtId="0" fontId="0" fillId="0" borderId="0" xfId="0" applyFill="1" applyAlignment="1"/>
    <xf numFmtId="0" fontId="4" fillId="0" borderId="0" xfId="0" applyFont="1" applyFill="1"/>
    <xf numFmtId="0" fontId="3" fillId="7" borderId="0" xfId="0" applyFont="1" applyFill="1" applyAlignment="1">
      <alignment wrapText="1"/>
    </xf>
    <xf numFmtId="165" fontId="3" fillId="7" borderId="0" xfId="1" applyNumberFormat="1" applyFont="1" applyFill="1" applyAlignment="1">
      <alignment horizontal="right"/>
    </xf>
    <xf numFmtId="165" fontId="3" fillId="7" borderId="0" xfId="1" applyNumberFormat="1" applyFont="1" applyFill="1" applyBorder="1" applyAlignment="1">
      <alignment horizontal="right"/>
    </xf>
    <xf numFmtId="167" fontId="3" fillId="7" borderId="0" xfId="1" applyNumberFormat="1" applyFont="1" applyFill="1" applyAlignment="1">
      <alignment horizontal="right"/>
    </xf>
    <xf numFmtId="166" fontId="3" fillId="7" borderId="0" xfId="1" applyNumberFormat="1" applyFont="1" applyFill="1" applyAlignment="1">
      <alignment horizontal="right"/>
    </xf>
    <xf numFmtId="166" fontId="3" fillId="7" borderId="0" xfId="1" applyNumberFormat="1" applyFont="1" applyFill="1" applyAlignment="1">
      <alignment horizontal="left" wrapText="1"/>
    </xf>
    <xf numFmtId="0" fontId="3" fillId="7" borderId="0" xfId="0" applyFont="1" applyFill="1" applyBorder="1"/>
    <xf numFmtId="0" fontId="3" fillId="7" borderId="0" xfId="0" applyFont="1" applyFill="1" applyBorder="1" applyAlignment="1">
      <alignment wrapText="1"/>
    </xf>
    <xf numFmtId="167" fontId="3" fillId="7" borderId="0" xfId="1" applyNumberFormat="1" applyFont="1" applyFill="1" applyBorder="1" applyAlignment="1">
      <alignment horizontal="right"/>
    </xf>
    <xf numFmtId="166" fontId="3" fillId="7" borderId="0" xfId="1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166" fontId="3" fillId="7" borderId="0" xfId="1" applyNumberFormat="1" applyFont="1" applyFill="1" applyBorder="1" applyAlignment="1">
      <alignment horizontal="left" wrapText="1"/>
    </xf>
    <xf numFmtId="0" fontId="3" fillId="7" borderId="0" xfId="0" applyFont="1" applyFill="1" applyAlignment="1">
      <alignment vertical="top" wrapText="1" shrinkToFit="1"/>
    </xf>
    <xf numFmtId="0" fontId="3" fillId="7" borderId="0" xfId="0" applyFont="1" applyFill="1" applyBorder="1" applyAlignment="1">
      <alignment vertical="top" wrapText="1" shrinkToFit="1"/>
    </xf>
    <xf numFmtId="0" fontId="0" fillId="0" borderId="0" xfId="0" applyBorder="1" applyAlignment="1"/>
    <xf numFmtId="0" fontId="0" fillId="0" borderId="0" xfId="0" applyAlignment="1"/>
    <xf numFmtId="0" fontId="1" fillId="0" borderId="0" xfId="0" applyFont="1" applyBorder="1" applyAlignment="1"/>
    <xf numFmtId="0" fontId="10" fillId="2" borderId="0" xfId="5" quotePrefix="1" applyNumberFormat="1" applyFill="1" applyAlignment="1"/>
    <xf numFmtId="0" fontId="10" fillId="0" borderId="0" xfId="5" quotePrefix="1" applyNumberFormat="1" applyAlignment="1"/>
    <xf numFmtId="0" fontId="0" fillId="4" borderId="0" xfId="0" applyFill="1" applyAlignment="1"/>
    <xf numFmtId="0" fontId="0" fillId="0" borderId="0" xfId="0" applyFill="1" applyBorder="1" applyAlignment="1"/>
    <xf numFmtId="0" fontId="10" fillId="4" borderId="0" xfId="5" quotePrefix="1" applyNumberFormat="1" applyFill="1" applyAlignment="1"/>
    <xf numFmtId="0" fontId="10" fillId="4" borderId="0" xfId="5" applyNumberFormat="1" applyFont="1" applyFill="1" applyAlignment="1"/>
    <xf numFmtId="0" fontId="0" fillId="2" borderId="0" xfId="0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1" fontId="3" fillId="0" borderId="0" xfId="0" applyNumberFormat="1" applyFont="1" applyAlignment="1"/>
    <xf numFmtId="1" fontId="3" fillId="0" borderId="0" xfId="0" applyNumberFormat="1" applyFont="1" applyBorder="1" applyAlignment="1"/>
    <xf numFmtId="1" fontId="4" fillId="0" borderId="0" xfId="0" applyNumberFormat="1" applyFont="1" applyAlignment="1"/>
    <xf numFmtId="1" fontId="3" fillId="2" borderId="0" xfId="0" applyNumberFormat="1" applyFont="1" applyFill="1" applyAlignment="1"/>
    <xf numFmtId="0" fontId="0" fillId="2" borderId="0" xfId="0" applyFill="1" applyAlignment="1"/>
    <xf numFmtId="0" fontId="10" fillId="0" borderId="0" xfId="5" quotePrefix="1" applyNumberFormat="1" applyFont="1" applyAlignment="1"/>
    <xf numFmtId="0" fontId="10" fillId="4" borderId="0" xfId="5" quotePrefix="1" applyNumberFormat="1" applyFont="1" applyFill="1" applyAlignment="1"/>
    <xf numFmtId="0" fontId="10" fillId="0" borderId="0" xfId="5" applyAlignment="1"/>
    <xf numFmtId="0" fontId="7" fillId="0" borderId="0" xfId="4" applyFont="1" applyFill="1" applyBorder="1" applyAlignment="1">
      <alignment vertical="top" wrapText="1"/>
    </xf>
    <xf numFmtId="0" fontId="10" fillId="0" borderId="0" xfId="5" applyFont="1" applyAlignment="1"/>
    <xf numFmtId="0" fontId="10" fillId="0" borderId="0" xfId="5" applyNumberFormat="1" applyFont="1" applyFill="1" applyAlignment="1"/>
    <xf numFmtId="0" fontId="0" fillId="6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0" fillId="6" borderId="0" xfId="5" quotePrefix="1" applyNumberFormat="1" applyFill="1" applyAlignment="1"/>
    <xf numFmtId="0" fontId="0" fillId="6" borderId="0" xfId="0" applyFill="1" applyAlignment="1"/>
    <xf numFmtId="0" fontId="0" fillId="8" borderId="0" xfId="0" applyFill="1" applyAlignment="1">
      <alignment wrapText="1"/>
    </xf>
    <xf numFmtId="0" fontId="0" fillId="8" borderId="0" xfId="0" applyFill="1" applyAlignment="1"/>
    <xf numFmtId="0" fontId="4" fillId="8" borderId="0" xfId="0" applyFont="1" applyFill="1"/>
    <xf numFmtId="0" fontId="1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3" fillId="0" borderId="31" xfId="0" applyFont="1" applyBorder="1" applyAlignment="1">
      <alignment horizontal="center"/>
    </xf>
    <xf numFmtId="3" fontId="15" fillId="0" borderId="20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3" fontId="0" fillId="0" borderId="25" xfId="0" applyNumberFormat="1" applyBorder="1" applyAlignment="1"/>
    <xf numFmtId="0" fontId="0" fillId="0" borderId="26" xfId="0" applyBorder="1" applyAlignment="1"/>
    <xf numFmtId="3" fontId="0" fillId="0" borderId="11" xfId="0" applyNumberFormat="1" applyBorder="1" applyAlignment="1"/>
  </cellXfs>
  <cellStyles count="6">
    <cellStyle name="Currency" xfId="1" builtinId="4"/>
    <cellStyle name="Normal" xfId="0" builtinId="0"/>
    <cellStyle name="Normal_Sheet1" xfId="2"/>
    <cellStyle name="Normal_Sheet1_1" xfId="3"/>
    <cellStyle name="Normal_Software Info" xfId="4"/>
    <cellStyle name="Normal_Steve Schedule 2 - System and tools" xfId="5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illie" refreshedDate="37271.448259490739" createdVersion="1" recordCount="288" upgradeOnRefresh="1">
  <cacheSource type="worksheet">
    <worksheetSource ref="A1:M411" sheet="3rd Party Software"/>
  </cacheSource>
  <cacheFields count="9">
    <cacheField name="Vendor" numFmtId="0">
      <sharedItems count="103">
        <s v="ABC Software"/>
        <s v="ActionPoint"/>
        <s v="Adobe"/>
        <s v="Allaire"/>
        <s v="Allround Automations"/>
        <s v="Altove Gmbh"/>
        <s v="Apex Software Corp."/>
        <s v="Automated QA"/>
        <s v="Avaya"/>
        <s v="BEA"/>
        <s v="Bloomberg"/>
        <s v="Borland"/>
        <s v="Brio"/>
        <s v="C2Net"/>
        <s v="Catalyst"/>
        <s v="ChartFX"/>
        <s v="Cisco"/>
        <s v="Citrix"/>
        <s v="Compaq"/>
        <s v="Compuware Dev Studio"/>
        <s v="CQG"/>
        <s v="DRI"/>
        <s v="Dunn &amp; Brad"/>
        <s v="Databeaken"/>
        <s v="DBI Technologies"/>
        <s v="Developer Express Inc."/>
        <s v="EldoS"/>
        <s v="Embarcadero"/>
        <s v="ESCA"/>
        <s v="EtherPage"/>
        <s v="Funk"/>
        <s v="HALLoGRAM"/>
        <s v="Hummingbird"/>
        <s v="IBM"/>
        <s v="Intelligence Press"/>
        <s v="Iona"/>
        <s v="IPSwitch"/>
        <s v="Kamira"/>
        <s v="Kofax"/>
        <s v="Legato"/>
        <s v="LIM"/>
        <s v="Linar"/>
        <s v="LSI Logic"/>
        <s v="Lucent"/>
        <s v="MacroMedia"/>
        <s v="MapInfo"/>
        <s v="Mercury Interactive"/>
        <s v="MicroEdge"/>
        <s v="MicroMuse"/>
        <s v="Microsoft"/>
        <s v="ModelMaker Tools"/>
        <s v="Netegrity"/>
        <s v="NetIQ"/>
        <s v="Netscape"/>
        <s v="NetSupport"/>
        <s v="Network Appliance"/>
        <s v="New York Stock Exchange"/>
        <s v="Norton"/>
        <s v="NuMega"/>
        <s v="OpenText"/>
        <s v="Optus"/>
        <s v="Oracle"/>
        <s v="OSI"/>
        <s v="Personic"/>
        <s v="Pira"/>
        <s v="PocketTech"/>
        <s v="Powerquest"/>
        <s v="Powerserv"/>
        <s v="Powersoft"/>
        <s v="Quest"/>
        <s v="QuSoft AS"/>
        <s v="Raize Software"/>
        <s v="Rational"/>
        <s v="Remedy"/>
        <s v="Re-Soft"/>
        <s v="Reuters"/>
        <s v="SAS"/>
        <s v="Scientific Computing"/>
        <s v="Scootersoftware"/>
        <s v="Server Objects"/>
        <s v="Sheridan/Infragistics"/>
        <s v="Software FX"/>
        <s v="Sophos"/>
        <s v="Steema Software S.L."/>
        <s v="SUN Microsystems Inc."/>
        <s v="Sylvan-faust"/>
        <s v="Symantec"/>
        <s v="Symantec "/>
        <s v="Telalert"/>
        <s v="Tibco"/>
        <s v="Tidal Soft"/>
        <s v="Togethersoft"/>
        <s v="Toronto Stock Exchange"/>
        <s v="Turbo Power"/>
        <s v="Van Dyke Technologies, Inc"/>
        <s v="Verisign"/>
        <s v="Veritas"/>
        <s v="Videosoft"/>
        <s v="Visual Insights"/>
        <s v="WebTrends"/>
        <s v="Citirx" u="1"/>
        <s v="RMS" u="1"/>
        <s v="Sterling Commerce" u="1"/>
      </sharedItems>
    </cacheField>
    <cacheField name="Contact Point" numFmtId="0">
      <sharedItems count="4">
        <s v="McAuliffe"/>
        <s v="Hillier"/>
        <s v="UBS"/>
        <s v="Market Data"/>
      </sharedItems>
    </cacheField>
    <cacheField name="Product Name" numFmtId="0">
      <sharedItems containsBlank="1" count="215">
        <s v="LAN Licenser"/>
        <s v="InputAccel"/>
        <s v="Acrobat 5.0"/>
        <s v="Adobe Acrobat - 5 licenses"/>
        <s v="Facsys 4.6"/>
        <s v="Capture 3.0"/>
        <s v="J Run"/>
        <s v="PL/SQL Developer"/>
        <s v="PL/SQL Developer version 3"/>
        <s v="DOA"/>
        <s v="PL/SQL Developer 3.0.5.347"/>
        <s v="XML Spy ver. 4.1"/>
        <s v="Olectra Chart"/>
        <s v="AQTime"/>
        <s v="AQtime ver. 2.0 Standart Edition"/>
        <s v="Memory Configuration"/>
        <s v="Offer Category "/>
        <s v="Software  Load"/>
        <s v="Weblogic Developer Edition"/>
        <s v="Weblogic Enterprise Edition"/>
        <s v="Weblogic 6.1"/>
        <s v="Bloomberg"/>
        <s v="J-Builder"/>
        <s v="Delphi 6.0"/>
        <s v="Delphi 5.0"/>
        <s v="Delphi 6 Enterprise"/>
        <s v="Jbuilder"/>
        <s v="Midas"/>
        <s v="Borland Delphi v5  - 2 licenses"/>
        <s v="C++ Builder"/>
        <s v="J-Builder 5.0"/>
        <s v="Delphi"/>
        <s v="Borland Delphi v5 and V6"/>
        <s v="Borland Jbuilder V5"/>
        <s v="SQR"/>
        <s v="Stronghold Apache SSL"/>
        <s v="Socket tools 1.5 - 2 licenses"/>
        <s v="ChartFX"/>
        <s v="NetCool"/>
        <s v="Cisco secure"/>
        <s v="Cisco works"/>
        <s v="Metaframe"/>
        <s v="Load Balancin"/>
        <s v="User License Pack"/>
        <s v="SAN"/>
        <s v="DB Partner"/>
        <s v="CQG"/>
        <m/>
        <s v="Databeaken"/>
        <s v="Component ToolBox"/>
        <s v="Bars"/>
        <s v="EQGrid"/>
        <s v="MasterView"/>
        <s v="ExpressInspector Suite v. 1.1.1"/>
        <s v="ExpressMasterView"/>
        <s v="ExpressPrinting System ver.2"/>
        <s v="ExpressQuantumGrid"/>
        <s v="ExpressBars Professional v. 4"/>
        <s v="Developer Express Quantum Grid V2.2"/>
        <s v="ElPack ver. 2.78c Site License"/>
        <s v="DBArtisan"/>
        <s v="Eterra"/>
        <s v="EtherPage"/>
        <s v="Steel-belted RADIUS SPE"/>
        <s v="Jprobe -Unix"/>
        <s v="Jprobe -Windows"/>
        <s v="Exceed"/>
        <s v="Lotus Notes"/>
        <s v="Intelligence Press - NGI"/>
        <s v="Orbix 3.2"/>
        <s v="Orbixweb"/>
        <s v="Orbixweb/Comet"/>
        <s v="Enterprise License for Orbix for C++ on Solaris"/>
        <s v="Winzip"/>
        <s v="WS FTP Pro v 6.7"/>
        <s v="WinRats"/>
        <s v="Bug Seeker"/>
        <s v="Ascent Capture 3.2"/>
        <s v="Enterprise License"/>
        <s v="LIM 4.x"/>
        <s v="LIM 3.x"/>
        <s v="Jintegra"/>
        <s v="TAS"/>
        <s v="Vital"/>
        <s v="MacroMedia Flash"/>
        <s v="MapInfo Professional"/>
        <s v="LoadWizard"/>
        <s v="Loadrunner"/>
        <s v="Visual Slick Edit for Windows"/>
        <s v="Visual Slick Edit for Solaris"/>
        <s v="Visual Slick Edit"/>
        <s v="Bounds Checker 5.03"/>
        <s v="Visual SlickEdit 6.0a"/>
        <s v="MicroMuse Impact"/>
        <s v="MicroMuse NetCool"/>
        <s v="All Client and Server"/>
        <s v="ModelMaker 6 for Delphi"/>
        <s v="Siteminder"/>
        <s v="Applications Manager"/>
        <s v="NetIQ Application Manager"/>
        <s v="NetIQ Operations Manager"/>
        <s v="Operations Manager"/>
        <s v="Enterprise Server"/>
        <s v="NetInstall"/>
        <s v="SW-C6100-12MTH-SMRTFLTR"/>
        <s v="SW-C6100-24MTH-SMRTFLTR"/>
        <s v="SW-C6100-36MTH-SMRTFLTR"/>
        <s v="New York Stock Exchange"/>
        <s v="PC anywhere"/>
        <s v="BoundsChecker  ver.6.5 Delphi Edition"/>
        <s v="nuMega Bounds Checker 6.5 for Visual C++"/>
        <s v="LiveLink 8+"/>
        <s v="FACSYS 4.7"/>
        <s v="FACSYS Client 4.7"/>
        <s v="FacSys"/>
        <s v="Oracle Forms 4.0 and 6.0"/>
        <s v="Oracle Reports 2.0 and 6.0"/>
        <s v="Oracle Report Builder"/>
        <s v="Oracle Report Server"/>
        <s v="Designer 6i"/>
        <s v="Oracle 8i"/>
        <s v="Oracle Forms, Reports for Unix and PC"/>
        <s v="Oracle Developer 2000"/>
        <s v="Oracle Reports 6.0"/>
        <s v="PI"/>
        <s v="Personic"/>
        <s v="Pira"/>
        <s v="PocketStudio Professional"/>
        <s v="ImagePro"/>
        <s v="PowerTools 2.0"/>
        <s v="Powerbuilder 7.0"/>
        <s v="Powerbuilder 6.5"/>
        <s v="Sybase Replication"/>
        <s v="Powerbuilder"/>
        <s v="TOAD"/>
        <s v="Spotlight"/>
        <s v="SQL Lab"/>
        <s v="Iwatch"/>
        <s v="Schema Manager"/>
        <s v="TOAD V7"/>
        <s v="QuickReport Professional ver. 3"/>
        <s v="Raize Components ver. 2.52"/>
        <s v="Raize Codesite V1.1 - Site License"/>
        <s v="Raize Components V2.52"/>
        <s v="ClearCase"/>
        <s v="Quantify"/>
        <s v="ClearQuest"/>
        <s v="Purify"/>
        <s v="Rational Rose 2000"/>
        <s v="RogueWave"/>
        <s v="Helpdesk User"/>
        <s v="MAILSweeper"/>
        <s v="Kobra I-Finance"/>
        <s v="SAS 8.2"/>
        <s v="Paradise"/>
        <s v="BeyondCompare"/>
        <s v="ASP HTTP - 2 licenses"/>
        <s v="Sheridan Active Tree"/>
        <s v="Sheridan Active Tree View"/>
        <s v="Sheridan Component Suite"/>
        <s v="ChartFX internet developer - 2 licenses"/>
        <s v="Chart FX"/>
        <s v="Sophos Antivirus"/>
        <s v="TeeChart Pro ver. 4.03"/>
        <s v="Java 1.3"/>
        <s v="Sun Ray Server"/>
        <s v="Workshop w/C++"/>
        <s v="Solaris debugger"/>
        <s v="C Compiler"/>
        <s v="SparcWorks debugger"/>
        <s v="SQL Programmer"/>
        <s v="Norton Antivirus for MS Exchange"/>
        <s v="Norton Antivirus Server"/>
        <s v="PC anywhere V9.2.0"/>
        <s v="Norton Antivirus Client"/>
        <s v="TelAlert"/>
        <s v="Client"/>
        <s v="TIBCO"/>
        <s v="Rendezvous"/>
        <s v="TIBCO 6.5"/>
        <s v="PortalBuilder"/>
        <s v="PortalPak"/>
        <s v="RVRD"/>
        <s v="TibAQ Adapter"/>
        <s v="Tibco RVD 6.5.7"/>
        <s v="TIBCO Enterprise"/>
        <s v="TIBCO Rendezvous V6 - Enterprise"/>
        <s v="TIBCO Hawk - Enterprise"/>
        <s v="SysAdmiral"/>
        <s v="SysAdmiral Agent"/>
        <s v="SysAdmiral Master"/>
        <s v="Sysadmiral 2.3.11"/>
        <s v="Togethersoft"/>
        <s v="Together J"/>
        <s v="Toronto Stock Exchange"/>
        <s v="XML Partner 2.53 Professional"/>
        <s v="SysTools 3.02"/>
        <s v="Turbopower Sleuth Q&amp;A Suite 2.0"/>
        <s v="Turbo Power XML Partner"/>
        <s v="CRT ver.3 – Terminal Emulator"/>
        <s v="CRT 3.3"/>
        <s v="Code Signing Certificates (IE/Netscape)"/>
        <s v="Server Side Certificates"/>
        <s v="Verisign Class 3 Security Certificate"/>
        <s v="Go! For Exhange"/>
        <s v="Volume Manager"/>
        <s v="Veritas NerveCenter"/>
        <s v="VxVM 3.11"/>
        <s v="Videosoft VS-OCX library"/>
        <s v="In 3-D for Java"/>
        <s v="Webtrends"/>
        <s v="AIX Operating System V4.3.3" u="1"/>
        <s v="Excel" u="1"/>
        <s v="Gentran" u="1"/>
        <s v="OmniTrans" u="1"/>
      </sharedItems>
    </cacheField>
    <cacheField name="Area" numFmtId="0">
      <sharedItems containsBlank="1" count="50">
        <s v="System Software"/>
        <s v="LiveLink - EDMS"/>
        <s v="DCAF"/>
        <s v="Fundamental"/>
        <s v="EnronOnline"/>
        <s v="EnPower"/>
        <s v="FSP"/>
        <s v="PL/SQL Developer"/>
        <s v="Portcalc"/>
        <s v="Risktrac"/>
        <s v="Unify"/>
        <s v="Market Data"/>
        <s v="CGS"/>
        <s v="Curve Manager"/>
        <s v="Foster"/>
        <s v="Risk Optics"/>
        <s v="RT WorkBench"/>
        <s v="Sitara"/>
        <s v="TAGG"/>
        <s v="TDS"/>
        <s v="MKM - Data Services provider"/>
        <s v="All Areas"/>
        <m/>
        <s v="Decision Support"/>
        <s v="EMS"/>
        <s v="RT Market Interface"/>
        <s v="EDI Hub"/>
        <s v="ERMS"/>
        <s v="Portland"/>
        <s v="Legal"/>
        <s v="Phoenix - rate server"/>
        <s v="RAC Analytics-Credit Risk"/>
        <s v="RAC Analytics-Market Risk"/>
        <s v="LIM Rate Publication datastore"/>
        <s v="ERV/TRV"/>
        <s v="CPR"/>
        <s v="Sitara Reporting"/>
        <s v="PI Historian"/>
        <s v="Human Resources"/>
        <s v="Credit Aggregation System"/>
        <s v="Global Common Codes"/>
        <s v="Global Contract"/>
        <s v="Global Counterparty"/>
        <s v="Phoenix"/>
        <s v="PortTrac"/>
        <s v="RAC Website"/>
        <s v="MKM Security Broker"/>
        <s v="All"/>
        <s v="Job Scheduling"/>
        <s v="Unix"/>
      </sharedItems>
    </cacheField>
    <cacheField name="# of Instances" numFmtId="0">
      <sharedItems containsString="0" containsBlank="1" containsNumber="1" containsInteger="1" minValue="0" maxValue="850" count="28">
        <n v="850"/>
        <n v="2"/>
        <n v="3"/>
        <n v="5"/>
        <n v="4"/>
        <n v="1"/>
        <n v="10"/>
        <n v="0"/>
        <n v="50"/>
        <n v="22"/>
        <m/>
        <n v="20"/>
        <n v="9"/>
        <n v="7"/>
        <n v="6"/>
        <n v="18"/>
        <n v="100"/>
        <n v="11"/>
        <n v="250"/>
        <n v="14"/>
        <n v="42"/>
        <n v="17"/>
        <n v="15"/>
        <n v="40"/>
        <n v="30"/>
        <n v="16"/>
        <n v="12"/>
        <n v="25"/>
      </sharedItems>
    </cacheField>
    <cacheField name="List Cost " numFmtId="0">
      <sharedItems containsString="0" containsBlank="1" containsNumber="1" minValue="29" maxValue="300000"/>
    </cacheField>
    <cacheField name="List Cost Total" numFmtId="0">
      <sharedItems containsString="0" containsBlank="1" containsNumber="1" minValue="0" maxValue="1680000"/>
    </cacheField>
    <cacheField name="Enron Cost" numFmtId="0">
      <sharedItems containsString="0" containsBlank="1" containsNumber="1" minValue="0" maxValue="1200000"/>
    </cacheField>
    <cacheField name="Enron Cost Total" numFmtId="0">
      <sharedItems containsString="0" containsBlank="1" containsNumber="1" minValue="0" maxValue="1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x v="0"/>
    <x v="0"/>
    <m/>
    <n v="0"/>
    <n v="19.5"/>
    <n v="16575"/>
  </r>
  <r>
    <x v="1"/>
    <x v="1"/>
    <x v="1"/>
    <x v="1"/>
    <x v="1"/>
    <m/>
    <n v="0"/>
    <n v="0"/>
    <n v="0"/>
  </r>
  <r>
    <x v="2"/>
    <x v="2"/>
    <x v="2"/>
    <x v="2"/>
    <x v="2"/>
    <n v="249"/>
    <n v="747"/>
    <n v="217"/>
    <n v="651"/>
  </r>
  <r>
    <x v="2"/>
    <x v="2"/>
    <x v="3"/>
    <x v="3"/>
    <x v="3"/>
    <n v="249"/>
    <n v="1245"/>
    <n v="160"/>
    <n v="800"/>
  </r>
  <r>
    <x v="2"/>
    <x v="2"/>
    <x v="4"/>
    <x v="1"/>
    <x v="1"/>
    <n v="677"/>
    <n v="1354"/>
    <n v="28.19"/>
    <n v="56.38"/>
  </r>
  <r>
    <x v="2"/>
    <x v="2"/>
    <x v="5"/>
    <x v="1"/>
    <x v="1"/>
    <n v="699"/>
    <n v="1398"/>
    <n v="699"/>
    <n v="1398"/>
  </r>
  <r>
    <x v="3"/>
    <x v="2"/>
    <x v="6"/>
    <x v="4"/>
    <x v="4"/>
    <n v="4995"/>
    <n v="19980"/>
    <n v="4995"/>
    <n v="19980"/>
  </r>
  <r>
    <x v="4"/>
    <x v="1"/>
    <x v="7"/>
    <x v="5"/>
    <x v="5"/>
    <n v="200"/>
    <n v="200"/>
    <n v="200"/>
    <n v="200"/>
  </r>
  <r>
    <x v="4"/>
    <x v="1"/>
    <x v="8"/>
    <x v="4"/>
    <x v="3"/>
    <n v="600"/>
    <n v="3000"/>
    <n v="600"/>
    <n v="3000"/>
  </r>
  <r>
    <x v="4"/>
    <x v="1"/>
    <x v="9"/>
    <x v="6"/>
    <x v="2"/>
    <n v="648"/>
    <n v="1944"/>
    <n v="648"/>
    <n v="1944"/>
  </r>
  <r>
    <x v="4"/>
    <x v="1"/>
    <x v="10"/>
    <x v="7"/>
    <x v="4"/>
    <n v="200"/>
    <n v="800"/>
    <n v="200"/>
    <n v="800"/>
  </r>
  <r>
    <x v="4"/>
    <x v="1"/>
    <x v="7"/>
    <x v="8"/>
    <x v="4"/>
    <n v="200"/>
    <n v="800"/>
    <n v="200"/>
    <n v="800"/>
  </r>
  <r>
    <x v="5"/>
    <x v="1"/>
    <x v="11"/>
    <x v="4"/>
    <x v="6"/>
    <n v="3399"/>
    <n v="33990"/>
    <n v="3399"/>
    <n v="33990"/>
  </r>
  <r>
    <x v="6"/>
    <x v="1"/>
    <x v="12"/>
    <x v="9"/>
    <x v="2"/>
    <m/>
    <n v="0"/>
    <n v="405.55"/>
    <n v="1216.6500000000001"/>
  </r>
  <r>
    <x v="7"/>
    <x v="1"/>
    <x v="13"/>
    <x v="5"/>
    <x v="3"/>
    <n v="349.99"/>
    <n v="1749.95"/>
    <n v="349.99"/>
    <n v="1749.95"/>
  </r>
  <r>
    <x v="7"/>
    <x v="1"/>
    <x v="14"/>
    <x v="4"/>
    <x v="4"/>
    <n v="349.99"/>
    <n v="1399.96"/>
    <n v="349.99"/>
    <n v="1399.96"/>
  </r>
  <r>
    <x v="8"/>
    <x v="2"/>
    <x v="15"/>
    <x v="0"/>
    <x v="5"/>
    <m/>
    <n v="0"/>
    <n v="0"/>
    <n v="0"/>
  </r>
  <r>
    <x v="8"/>
    <x v="2"/>
    <x v="16"/>
    <x v="0"/>
    <x v="5"/>
    <m/>
    <n v="0"/>
    <n v="0"/>
    <n v="0"/>
  </r>
  <r>
    <x v="8"/>
    <x v="2"/>
    <x v="17"/>
    <x v="0"/>
    <x v="5"/>
    <m/>
    <n v="0"/>
    <n v="0"/>
    <n v="0"/>
  </r>
  <r>
    <x v="9"/>
    <x v="1"/>
    <x v="18"/>
    <x v="4"/>
    <x v="7"/>
    <n v="3326.67"/>
    <n v="0"/>
    <n v="2495"/>
    <n v="0"/>
  </r>
  <r>
    <x v="9"/>
    <x v="1"/>
    <x v="19"/>
    <x v="4"/>
    <x v="8"/>
    <n v="22666.67"/>
    <n v="1133333.5"/>
    <n v="17000"/>
    <n v="850000"/>
  </r>
  <r>
    <x v="9"/>
    <x v="1"/>
    <x v="20"/>
    <x v="10"/>
    <x v="6"/>
    <m/>
    <n v="0"/>
    <n v="5750"/>
    <n v="57500"/>
  </r>
  <r>
    <x v="10"/>
    <x v="3"/>
    <x v="21"/>
    <x v="11"/>
    <x v="7"/>
    <m/>
    <n v="0"/>
    <n v="1285"/>
    <n v="0"/>
  </r>
  <r>
    <x v="11"/>
    <x v="2"/>
    <x v="22"/>
    <x v="12"/>
    <x v="3"/>
    <n v="2999"/>
    <n v="14995"/>
    <n v="2200"/>
    <n v="11000"/>
  </r>
  <r>
    <x v="11"/>
    <x v="2"/>
    <x v="23"/>
    <x v="13"/>
    <x v="2"/>
    <n v="2999"/>
    <n v="8997"/>
    <n v="2200"/>
    <n v="6600"/>
  </r>
  <r>
    <x v="11"/>
    <x v="2"/>
    <x v="24"/>
    <x v="2"/>
    <x v="1"/>
    <n v="2999"/>
    <n v="5998"/>
    <n v="2200"/>
    <n v="4400"/>
  </r>
  <r>
    <x v="11"/>
    <x v="2"/>
    <x v="22"/>
    <x v="2"/>
    <x v="5"/>
    <n v="2999"/>
    <n v="2999"/>
    <n v="2200"/>
    <n v="2200"/>
  </r>
  <r>
    <x v="11"/>
    <x v="2"/>
    <x v="23"/>
    <x v="5"/>
    <x v="3"/>
    <n v="2999"/>
    <n v="14995"/>
    <n v="2200"/>
    <n v="11000"/>
  </r>
  <r>
    <x v="11"/>
    <x v="2"/>
    <x v="25"/>
    <x v="4"/>
    <x v="4"/>
    <n v="2999"/>
    <n v="11996"/>
    <n v="2200"/>
    <n v="8800"/>
  </r>
  <r>
    <x v="11"/>
    <x v="2"/>
    <x v="26"/>
    <x v="4"/>
    <x v="3"/>
    <n v="2999"/>
    <n v="14995"/>
    <n v="2200"/>
    <n v="11000"/>
  </r>
  <r>
    <x v="11"/>
    <x v="2"/>
    <x v="23"/>
    <x v="14"/>
    <x v="7"/>
    <n v="2999"/>
    <n v="0"/>
    <n v="2200"/>
    <n v="0"/>
  </r>
  <r>
    <x v="11"/>
    <x v="2"/>
    <x v="23"/>
    <x v="6"/>
    <x v="2"/>
    <n v="2999"/>
    <n v="8997"/>
    <n v="2200"/>
    <n v="6600"/>
  </r>
  <r>
    <x v="11"/>
    <x v="2"/>
    <x v="27"/>
    <x v="6"/>
    <x v="2"/>
    <n v="299.95"/>
    <n v="899.84999999999991"/>
    <n v="2200"/>
    <n v="6600"/>
  </r>
  <r>
    <x v="11"/>
    <x v="2"/>
    <x v="28"/>
    <x v="3"/>
    <x v="1"/>
    <n v="2999"/>
    <n v="5998"/>
    <n v="2200"/>
    <n v="4400"/>
  </r>
  <r>
    <x v="11"/>
    <x v="2"/>
    <x v="29"/>
    <x v="8"/>
    <x v="4"/>
    <n v="2499"/>
    <n v="9996"/>
    <n v="2200"/>
    <n v="8800"/>
  </r>
  <r>
    <x v="11"/>
    <x v="2"/>
    <x v="30"/>
    <x v="15"/>
    <x v="2"/>
    <n v="2999"/>
    <n v="8997"/>
    <n v="2200"/>
    <n v="6600"/>
  </r>
  <r>
    <x v="11"/>
    <x v="2"/>
    <x v="23"/>
    <x v="16"/>
    <x v="7"/>
    <n v="2999"/>
    <n v="0"/>
    <n v="2200"/>
    <n v="0"/>
  </r>
  <r>
    <x v="11"/>
    <x v="2"/>
    <x v="31"/>
    <x v="17"/>
    <x v="1"/>
    <n v="2999"/>
    <n v="5998"/>
    <n v="2200"/>
    <n v="4400"/>
  </r>
  <r>
    <x v="11"/>
    <x v="2"/>
    <x v="22"/>
    <x v="17"/>
    <x v="5"/>
    <n v="2999"/>
    <n v="2999"/>
    <n v="2200"/>
    <n v="2200"/>
  </r>
  <r>
    <x v="11"/>
    <x v="2"/>
    <x v="31"/>
    <x v="18"/>
    <x v="2"/>
    <n v="2999"/>
    <n v="8997"/>
    <n v="2200"/>
    <n v="6600"/>
  </r>
  <r>
    <x v="11"/>
    <x v="2"/>
    <x v="32"/>
    <x v="19"/>
    <x v="2"/>
    <n v="2999"/>
    <n v="8997"/>
    <n v="2200"/>
    <n v="6600"/>
  </r>
  <r>
    <x v="11"/>
    <x v="2"/>
    <x v="33"/>
    <x v="19"/>
    <x v="5"/>
    <n v="2999"/>
    <n v="2999"/>
    <n v="2200"/>
    <n v="2200"/>
  </r>
  <r>
    <x v="11"/>
    <x v="2"/>
    <x v="22"/>
    <x v="10"/>
    <x v="3"/>
    <n v="2999"/>
    <n v="14995"/>
    <n v="2200"/>
    <n v="11000"/>
  </r>
  <r>
    <x v="12"/>
    <x v="1"/>
    <x v="34"/>
    <x v="10"/>
    <x v="5"/>
    <m/>
    <n v="0"/>
    <n v="35000"/>
    <n v="35000"/>
  </r>
  <r>
    <x v="13"/>
    <x v="1"/>
    <x v="35"/>
    <x v="4"/>
    <x v="5"/>
    <n v="995"/>
    <n v="995"/>
    <n v="995"/>
    <n v="995"/>
  </r>
  <r>
    <x v="14"/>
    <x v="1"/>
    <x v="36"/>
    <x v="3"/>
    <x v="1"/>
    <n v="697"/>
    <n v="1394"/>
    <n v="210.52"/>
    <n v="421.04"/>
  </r>
  <r>
    <x v="15"/>
    <x v="1"/>
    <x v="37"/>
    <x v="20"/>
    <x v="1"/>
    <n v="1749"/>
    <n v="3498"/>
    <n v="1347.77"/>
    <n v="2695.54"/>
  </r>
  <r>
    <x v="15"/>
    <x v="1"/>
    <x v="37"/>
    <x v="20"/>
    <x v="1"/>
    <n v="1749"/>
    <n v="3498"/>
    <n v="1347.77"/>
    <n v="2695.54"/>
  </r>
  <r>
    <x v="16"/>
    <x v="2"/>
    <x v="38"/>
    <x v="4"/>
    <x v="7"/>
    <m/>
    <n v="0"/>
    <n v="0"/>
    <n v="0"/>
  </r>
  <r>
    <x v="16"/>
    <x v="2"/>
    <x v="39"/>
    <x v="0"/>
    <x v="5"/>
    <m/>
    <n v="0"/>
    <n v="0"/>
    <n v="0"/>
  </r>
  <r>
    <x v="16"/>
    <x v="2"/>
    <x v="40"/>
    <x v="0"/>
    <x v="5"/>
    <m/>
    <n v="0"/>
    <n v="0"/>
    <n v="0"/>
  </r>
  <r>
    <x v="17"/>
    <x v="2"/>
    <x v="41"/>
    <x v="21"/>
    <x v="9"/>
    <m/>
    <n v="0"/>
    <n v="10000"/>
    <n v="220000"/>
  </r>
  <r>
    <x v="17"/>
    <x v="2"/>
    <x v="42"/>
    <x v="21"/>
    <x v="2"/>
    <m/>
    <n v="0"/>
    <n v="1495"/>
    <n v="4485"/>
  </r>
  <r>
    <x v="17"/>
    <x v="2"/>
    <x v="43"/>
    <x v="21"/>
    <x v="9"/>
    <m/>
    <n v="0"/>
    <n v="9975"/>
    <n v="219450"/>
  </r>
  <r>
    <x v="18"/>
    <x v="2"/>
    <x v="44"/>
    <x v="0"/>
    <x v="5"/>
    <n v="5995"/>
    <n v="5995"/>
    <n v="5995"/>
    <n v="5995"/>
  </r>
  <r>
    <x v="19"/>
    <x v="1"/>
    <x v="45"/>
    <x v="10"/>
    <x v="4"/>
    <n v="299.99"/>
    <n v="1199.96"/>
    <n v="299.99"/>
    <n v="1199.96"/>
  </r>
  <r>
    <x v="20"/>
    <x v="3"/>
    <x v="46"/>
    <x v="11"/>
    <x v="7"/>
    <n v="349.99"/>
    <n v="0"/>
    <n v="400"/>
    <n v="0"/>
  </r>
  <r>
    <x v="21"/>
    <x v="3"/>
    <x v="47"/>
    <x v="22"/>
    <x v="10"/>
    <m/>
    <m/>
    <m/>
    <m/>
  </r>
  <r>
    <x v="22"/>
    <x v="3"/>
    <x v="47"/>
    <x v="22"/>
    <x v="10"/>
    <m/>
    <m/>
    <m/>
    <m/>
  </r>
  <r>
    <x v="23"/>
    <x v="1"/>
    <x v="48"/>
    <x v="23"/>
    <x v="5"/>
    <n v="349.99"/>
    <n v="349.99"/>
    <n v="349.99"/>
    <n v="349.99"/>
  </r>
  <r>
    <x v="24"/>
    <x v="1"/>
    <x v="49"/>
    <x v="9"/>
    <x v="11"/>
    <n v="179.99"/>
    <n v="3599.8"/>
    <n v="179.99"/>
    <n v="3599.8"/>
  </r>
  <r>
    <x v="25"/>
    <x v="1"/>
    <x v="50"/>
    <x v="5"/>
    <x v="3"/>
    <n v="129.99"/>
    <n v="649.95000000000005"/>
    <n v="129.99"/>
    <n v="649.95000000000005"/>
  </r>
  <r>
    <x v="25"/>
    <x v="1"/>
    <x v="51"/>
    <x v="5"/>
    <x v="3"/>
    <n v="179.99"/>
    <n v="899.95"/>
    <n v="179.99"/>
    <n v="899.95"/>
  </r>
  <r>
    <x v="25"/>
    <x v="1"/>
    <x v="52"/>
    <x v="5"/>
    <x v="5"/>
    <n v="415"/>
    <n v="415"/>
    <n v="415"/>
    <n v="415"/>
  </r>
  <r>
    <x v="25"/>
    <x v="1"/>
    <x v="53"/>
    <x v="4"/>
    <x v="4"/>
    <n v="199.99"/>
    <n v="799.96"/>
    <n v="199.99"/>
    <n v="799.96"/>
  </r>
  <r>
    <x v="25"/>
    <x v="1"/>
    <x v="54"/>
    <x v="4"/>
    <x v="4"/>
    <m/>
    <n v="0"/>
    <n v="199.99"/>
    <n v="799.96"/>
  </r>
  <r>
    <x v="25"/>
    <x v="1"/>
    <x v="55"/>
    <x v="4"/>
    <x v="4"/>
    <m/>
    <n v="0"/>
    <n v="199.99"/>
    <n v="799.96"/>
  </r>
  <r>
    <x v="25"/>
    <x v="1"/>
    <x v="56"/>
    <x v="4"/>
    <x v="4"/>
    <m/>
    <n v="0"/>
    <n v="199.99"/>
    <n v="799.96"/>
  </r>
  <r>
    <x v="25"/>
    <x v="1"/>
    <x v="57"/>
    <x v="4"/>
    <x v="4"/>
    <n v="299.99"/>
    <n v="1199.96"/>
    <n v="299.99"/>
    <n v="1199.96"/>
  </r>
  <r>
    <x v="25"/>
    <x v="1"/>
    <x v="58"/>
    <x v="19"/>
    <x v="2"/>
    <n v="199.99"/>
    <n v="599.97"/>
    <n v="199.99"/>
    <n v="599.97"/>
  </r>
  <r>
    <x v="26"/>
    <x v="1"/>
    <x v="59"/>
    <x v="4"/>
    <x v="5"/>
    <m/>
    <n v="0"/>
    <n v="0"/>
    <n v="0"/>
  </r>
  <r>
    <x v="27"/>
    <x v="2"/>
    <x v="60"/>
    <x v="4"/>
    <x v="2"/>
    <n v="3054.52"/>
    <n v="9163.56"/>
    <n v="2349.9899999999998"/>
    <n v="7049.97"/>
  </r>
  <r>
    <x v="28"/>
    <x v="1"/>
    <x v="61"/>
    <x v="24"/>
    <x v="5"/>
    <n v="1999"/>
    <n v="1999"/>
    <n v="1999"/>
    <n v="1999"/>
  </r>
  <r>
    <x v="28"/>
    <x v="1"/>
    <x v="61"/>
    <x v="25"/>
    <x v="5"/>
    <n v="1999"/>
    <n v="1999"/>
    <n v="1999"/>
    <n v="1999"/>
  </r>
  <r>
    <x v="29"/>
    <x v="0"/>
    <x v="62"/>
    <x v="4"/>
    <x v="5"/>
    <n v="395"/>
    <n v="395"/>
    <n v="395"/>
    <n v="395"/>
  </r>
  <r>
    <x v="30"/>
    <x v="0"/>
    <x v="63"/>
    <x v="0"/>
    <x v="1"/>
    <n v="395"/>
    <n v="790"/>
    <n v="395"/>
    <n v="790"/>
  </r>
  <r>
    <x v="31"/>
    <x v="1"/>
    <x v="64"/>
    <x v="4"/>
    <x v="1"/>
    <n v="395"/>
    <n v="790"/>
    <n v="395"/>
    <n v="790"/>
  </r>
  <r>
    <x v="31"/>
    <x v="1"/>
    <x v="65"/>
    <x v="4"/>
    <x v="1"/>
    <n v="395"/>
    <n v="790"/>
    <n v="395"/>
    <n v="790"/>
  </r>
  <r>
    <x v="32"/>
    <x v="2"/>
    <x v="66"/>
    <x v="26"/>
    <x v="1"/>
    <n v="395"/>
    <n v="790"/>
    <n v="218"/>
    <n v="436"/>
  </r>
  <r>
    <x v="32"/>
    <x v="2"/>
    <x v="66"/>
    <x v="27"/>
    <x v="5"/>
    <n v="395"/>
    <n v="395"/>
    <n v="218"/>
    <n v="218"/>
  </r>
  <r>
    <x v="32"/>
    <x v="2"/>
    <x v="66"/>
    <x v="8"/>
    <x v="4"/>
    <n v="395"/>
    <n v="1580"/>
    <n v="218"/>
    <n v="872"/>
  </r>
  <r>
    <x v="32"/>
    <x v="2"/>
    <x v="66"/>
    <x v="28"/>
    <x v="12"/>
    <n v="395"/>
    <n v="3555"/>
    <n v="218"/>
    <n v="1962"/>
  </r>
  <r>
    <x v="32"/>
    <x v="2"/>
    <x v="66"/>
    <x v="17"/>
    <x v="13"/>
    <n v="395"/>
    <n v="2765"/>
    <n v="218"/>
    <n v="1526"/>
  </r>
  <r>
    <x v="32"/>
    <x v="2"/>
    <x v="66"/>
    <x v="18"/>
    <x v="13"/>
    <n v="395"/>
    <n v="2765"/>
    <n v="218"/>
    <n v="1526"/>
  </r>
  <r>
    <x v="32"/>
    <x v="2"/>
    <x v="66"/>
    <x v="19"/>
    <x v="2"/>
    <n v="395"/>
    <n v="1185"/>
    <n v="218"/>
    <n v="654"/>
  </r>
  <r>
    <x v="32"/>
    <x v="2"/>
    <x v="66"/>
    <x v="10"/>
    <x v="14"/>
    <n v="395"/>
    <n v="2370"/>
    <n v="218"/>
    <n v="1308"/>
  </r>
  <r>
    <x v="33"/>
    <x v="2"/>
    <x v="67"/>
    <x v="29"/>
    <x v="11"/>
    <m/>
    <n v="0"/>
    <n v="500"/>
    <n v="10000"/>
  </r>
  <r>
    <x v="33"/>
    <x v="2"/>
    <x v="67"/>
    <x v="10"/>
    <x v="15"/>
    <m/>
    <n v="0"/>
    <n v="500"/>
    <n v="9000"/>
  </r>
  <r>
    <x v="34"/>
    <x v="3"/>
    <x v="68"/>
    <x v="11"/>
    <x v="7"/>
    <m/>
    <n v="0"/>
    <n v="147240"/>
    <n v="0"/>
  </r>
  <r>
    <x v="35"/>
    <x v="2"/>
    <x v="69"/>
    <x v="30"/>
    <x v="1"/>
    <m/>
    <n v="0"/>
    <n v="0"/>
    <n v="0"/>
  </r>
  <r>
    <x v="35"/>
    <x v="2"/>
    <x v="69"/>
    <x v="30"/>
    <x v="1"/>
    <n v="200"/>
    <n v="400"/>
    <n v="0"/>
    <n v="0"/>
  </r>
  <r>
    <x v="35"/>
    <x v="2"/>
    <x v="70"/>
    <x v="31"/>
    <x v="2"/>
    <n v="29"/>
    <n v="87"/>
    <n v="0"/>
    <n v="0"/>
  </r>
  <r>
    <x v="35"/>
    <x v="2"/>
    <x v="70"/>
    <x v="32"/>
    <x v="2"/>
    <n v="39.950000000000003"/>
    <n v="119.85"/>
    <n v="0"/>
    <n v="0"/>
  </r>
  <r>
    <x v="35"/>
    <x v="2"/>
    <x v="71"/>
    <x v="9"/>
    <x v="5"/>
    <n v="39.950000000000003"/>
    <n v="39.950000000000003"/>
    <n v="0"/>
    <n v="0"/>
  </r>
  <r>
    <x v="35"/>
    <x v="2"/>
    <x v="72"/>
    <x v="17"/>
    <x v="5"/>
    <m/>
    <n v="0"/>
    <n v="198000"/>
    <n v="198000"/>
  </r>
  <r>
    <x v="36"/>
    <x v="0"/>
    <x v="73"/>
    <x v="2"/>
    <x v="3"/>
    <n v="10149.99"/>
    <n v="50749.95"/>
    <n v="30"/>
    <n v="150"/>
  </r>
  <r>
    <x v="36"/>
    <x v="0"/>
    <x v="74"/>
    <x v="2"/>
    <x v="2"/>
    <m/>
    <n v="0"/>
    <n v="108.96"/>
    <n v="326.88"/>
  </r>
  <r>
    <x v="36"/>
    <x v="0"/>
    <x v="75"/>
    <x v="28"/>
    <x v="5"/>
    <n v="195"/>
    <n v="195"/>
    <n v="195"/>
    <n v="195"/>
  </r>
  <r>
    <x v="36"/>
    <x v="0"/>
    <x v="74"/>
    <x v="10"/>
    <x v="3"/>
    <m/>
    <n v="0"/>
    <n v="108.96"/>
    <n v="544.79999999999995"/>
  </r>
  <r>
    <x v="37"/>
    <x v="1"/>
    <x v="76"/>
    <x v="10"/>
    <x v="1"/>
    <m/>
    <n v="0"/>
    <n v="0"/>
    <n v="0"/>
  </r>
  <r>
    <x v="38"/>
    <x v="1"/>
    <x v="77"/>
    <x v="1"/>
    <x v="1"/>
    <m/>
    <n v="0"/>
    <n v="2500"/>
    <n v="5000"/>
  </r>
  <r>
    <x v="39"/>
    <x v="0"/>
    <x v="78"/>
    <x v="4"/>
    <x v="5"/>
    <m/>
    <n v="0"/>
    <n v="1200000"/>
    <n v="1200000"/>
  </r>
  <r>
    <x v="40"/>
    <x v="3"/>
    <x v="79"/>
    <x v="33"/>
    <x v="1"/>
    <n v="13561.62"/>
    <n v="27123.24"/>
    <n v="0"/>
    <n v="0"/>
  </r>
  <r>
    <x v="40"/>
    <x v="3"/>
    <x v="80"/>
    <x v="33"/>
    <x v="5"/>
    <n v="3750"/>
    <n v="3750"/>
    <n v="80000"/>
    <n v="80000"/>
  </r>
  <r>
    <x v="41"/>
    <x v="1"/>
    <x v="81"/>
    <x v="10"/>
    <x v="6"/>
    <n v="399"/>
    <n v="3990"/>
    <n v="399"/>
    <n v="3990"/>
  </r>
  <r>
    <x v="42"/>
    <x v="1"/>
    <x v="82"/>
    <x v="4"/>
    <x v="16"/>
    <n v="1495"/>
    <n v="149500"/>
    <n v="400"/>
    <n v="40000"/>
  </r>
  <r>
    <x v="43"/>
    <x v="0"/>
    <x v="83"/>
    <x v="0"/>
    <x v="0"/>
    <m/>
    <n v="0"/>
    <n v="90000"/>
    <n v="90000"/>
  </r>
  <r>
    <x v="43"/>
    <x v="0"/>
    <x v="83"/>
    <x v="0"/>
    <x v="5"/>
    <n v="1495"/>
    <n v="1495"/>
    <n v="91915.08"/>
    <n v="91915.08"/>
  </r>
  <r>
    <x v="44"/>
    <x v="1"/>
    <x v="84"/>
    <x v="34"/>
    <x v="5"/>
    <m/>
    <n v="0"/>
    <n v="150"/>
    <n v="150"/>
  </r>
  <r>
    <x v="44"/>
    <x v="1"/>
    <x v="84"/>
    <x v="9"/>
    <x v="2"/>
    <m/>
    <n v="0"/>
    <n v="348.68"/>
    <n v="1046.04"/>
  </r>
  <r>
    <x v="45"/>
    <x v="0"/>
    <x v="85"/>
    <x v="28"/>
    <x v="4"/>
    <n v="315"/>
    <n v="1260"/>
    <n v="315"/>
    <n v="1260"/>
  </r>
  <r>
    <x v="45"/>
    <x v="0"/>
    <x v="85"/>
    <x v="28"/>
    <x v="17"/>
    <m/>
    <n v="0"/>
    <n v="1425.27"/>
    <n v="15677.97"/>
  </r>
  <r>
    <x v="46"/>
    <x v="2"/>
    <x v="86"/>
    <x v="28"/>
    <x v="3"/>
    <n v="474"/>
    <n v="2370"/>
    <n v="474"/>
    <n v="2370"/>
  </r>
  <r>
    <x v="46"/>
    <x v="2"/>
    <x v="87"/>
    <x v="10"/>
    <x v="3"/>
    <n v="315"/>
    <n v="1575"/>
    <n v="315"/>
    <n v="1575"/>
  </r>
  <r>
    <x v="47"/>
    <x v="1"/>
    <x v="88"/>
    <x v="4"/>
    <x v="6"/>
    <m/>
    <n v="0"/>
    <n v="195"/>
    <n v="1950"/>
  </r>
  <r>
    <x v="47"/>
    <x v="1"/>
    <x v="89"/>
    <x v="4"/>
    <x v="6"/>
    <m/>
    <n v="0"/>
    <n v="336"/>
    <n v="3360"/>
  </r>
  <r>
    <x v="47"/>
    <x v="1"/>
    <x v="90"/>
    <x v="17"/>
    <x v="13"/>
    <n v="315"/>
    <n v="2205"/>
    <n v="315"/>
    <n v="2205"/>
  </r>
  <r>
    <x v="47"/>
    <x v="1"/>
    <x v="91"/>
    <x v="17"/>
    <x v="5"/>
    <n v="354"/>
    <n v="354"/>
    <n v="354"/>
    <n v="354"/>
  </r>
  <r>
    <x v="47"/>
    <x v="1"/>
    <x v="90"/>
    <x v="19"/>
    <x v="5"/>
    <m/>
    <n v="0"/>
    <n v="336"/>
    <n v="336"/>
  </r>
  <r>
    <x v="47"/>
    <x v="1"/>
    <x v="92"/>
    <x v="10"/>
    <x v="1"/>
    <m/>
    <n v="0"/>
    <n v="336"/>
    <n v="672"/>
  </r>
  <r>
    <x v="48"/>
    <x v="2"/>
    <x v="93"/>
    <x v="0"/>
    <x v="5"/>
    <m/>
    <n v="0"/>
    <n v="60000"/>
    <n v="60000"/>
  </r>
  <r>
    <x v="48"/>
    <x v="2"/>
    <x v="94"/>
    <x v="0"/>
    <x v="5"/>
    <m/>
    <n v="0"/>
    <n v="100000"/>
    <n v="100000"/>
  </r>
  <r>
    <x v="48"/>
    <x v="2"/>
    <x v="94"/>
    <x v="0"/>
    <x v="5"/>
    <m/>
    <n v="0"/>
    <n v="100000"/>
    <n v="100000"/>
  </r>
  <r>
    <x v="49"/>
    <x v="2"/>
    <x v="95"/>
    <x v="21"/>
    <x v="5"/>
    <n v="300000"/>
    <n v="300000"/>
    <n v="300000"/>
    <n v="300000"/>
  </r>
  <r>
    <x v="50"/>
    <x v="1"/>
    <x v="96"/>
    <x v="4"/>
    <x v="4"/>
    <m/>
    <n v="0"/>
    <n v="1200"/>
    <n v="4800"/>
  </r>
  <r>
    <x v="51"/>
    <x v="0"/>
    <x v="97"/>
    <x v="0"/>
    <x v="0"/>
    <m/>
    <n v="0"/>
    <n v="15"/>
    <n v="12750"/>
  </r>
  <r>
    <x v="52"/>
    <x v="0"/>
    <x v="98"/>
    <x v="0"/>
    <x v="16"/>
    <n v="1200"/>
    <n v="120000"/>
    <n v="660"/>
    <n v="66000"/>
  </r>
  <r>
    <x v="52"/>
    <x v="0"/>
    <x v="99"/>
    <x v="0"/>
    <x v="5"/>
    <n v="1200"/>
    <n v="1200"/>
    <n v="660"/>
    <n v="660"/>
  </r>
  <r>
    <x v="52"/>
    <x v="0"/>
    <x v="99"/>
    <x v="0"/>
    <x v="5"/>
    <n v="1200"/>
    <n v="1200"/>
    <n v="660"/>
    <n v="660"/>
  </r>
  <r>
    <x v="52"/>
    <x v="0"/>
    <x v="99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0"/>
    <x v="0"/>
    <x v="5"/>
    <n v="1200"/>
    <n v="1200"/>
    <n v="660"/>
    <n v="660"/>
  </r>
  <r>
    <x v="52"/>
    <x v="0"/>
    <x v="101"/>
    <x v="0"/>
    <x v="18"/>
    <n v="1200"/>
    <n v="300000"/>
    <n v="660"/>
    <n v="165000"/>
  </r>
  <r>
    <x v="53"/>
    <x v="2"/>
    <x v="102"/>
    <x v="4"/>
    <x v="4"/>
    <m/>
    <n v="0"/>
    <n v="0"/>
    <n v="0"/>
  </r>
  <r>
    <x v="54"/>
    <x v="0"/>
    <x v="103"/>
    <x v="0"/>
    <x v="0"/>
    <m/>
    <n v="0"/>
    <n v="0"/>
    <n v="0"/>
  </r>
  <r>
    <x v="55"/>
    <x v="0"/>
    <x v="104"/>
    <x v="0"/>
    <x v="5"/>
    <n v="179.95"/>
    <n v="179.95"/>
    <n v="179.95"/>
    <n v="179.95"/>
  </r>
  <r>
    <x v="55"/>
    <x v="0"/>
    <x v="105"/>
    <x v="0"/>
    <x v="5"/>
    <n v="179.95"/>
    <n v="179.95"/>
    <n v="179.95"/>
    <n v="179.95"/>
  </r>
  <r>
    <x v="55"/>
    <x v="0"/>
    <x v="106"/>
    <x v="0"/>
    <x v="5"/>
    <n v="371.25"/>
    <n v="371.25"/>
    <n v="371.25"/>
    <n v="371.25"/>
  </r>
  <r>
    <x v="56"/>
    <x v="3"/>
    <x v="107"/>
    <x v="11"/>
    <x v="7"/>
    <n v="549"/>
    <n v="0"/>
    <n v="549"/>
    <n v="0"/>
  </r>
  <r>
    <x v="57"/>
    <x v="0"/>
    <x v="108"/>
    <x v="2"/>
    <x v="2"/>
    <m/>
    <n v="0"/>
    <n v="47.44"/>
    <n v="142.32"/>
  </r>
  <r>
    <x v="57"/>
    <x v="0"/>
    <x v="108"/>
    <x v="10"/>
    <x v="1"/>
    <m/>
    <n v="0"/>
    <n v="47.44"/>
    <n v="94.88"/>
  </r>
  <r>
    <x v="58"/>
    <x v="1"/>
    <x v="109"/>
    <x v="4"/>
    <x v="4"/>
    <m/>
    <n v="0"/>
    <n v="419"/>
    <n v="1676"/>
  </r>
  <r>
    <x v="58"/>
    <x v="1"/>
    <x v="110"/>
    <x v="19"/>
    <x v="5"/>
    <m/>
    <n v="0"/>
    <n v="0"/>
    <n v="0"/>
  </r>
  <r>
    <x v="59"/>
    <x v="1"/>
    <x v="111"/>
    <x v="1"/>
    <x v="1"/>
    <m/>
    <n v="0"/>
    <n v="0"/>
    <n v="0"/>
  </r>
  <r>
    <x v="60"/>
    <x v="0"/>
    <x v="112"/>
    <x v="2"/>
    <x v="3"/>
    <m/>
    <n v="0"/>
    <n v="0"/>
    <n v="0"/>
  </r>
  <r>
    <x v="60"/>
    <x v="0"/>
    <x v="113"/>
    <x v="2"/>
    <x v="3"/>
    <m/>
    <n v="0"/>
    <n v="0"/>
    <n v="0"/>
  </r>
  <r>
    <x v="60"/>
    <x v="0"/>
    <x v="114"/>
    <x v="28"/>
    <x v="19"/>
    <m/>
    <n v="0"/>
    <n v="0"/>
    <n v="0"/>
  </r>
  <r>
    <x v="60"/>
    <x v="0"/>
    <x v="114"/>
    <x v="0"/>
    <x v="1"/>
    <m/>
    <n v="0"/>
    <n v="0"/>
    <n v="0"/>
  </r>
  <r>
    <x v="61"/>
    <x v="2"/>
    <x v="115"/>
    <x v="35"/>
    <x v="2"/>
    <n v="800"/>
    <n v="2400"/>
    <n v="1500"/>
    <n v="4500"/>
  </r>
  <r>
    <x v="61"/>
    <x v="2"/>
    <x v="116"/>
    <x v="35"/>
    <x v="2"/>
    <n v="5000"/>
    <n v="15000"/>
    <n v="1500"/>
    <n v="4500"/>
  </r>
  <r>
    <x v="61"/>
    <x v="2"/>
    <x v="117"/>
    <x v="2"/>
    <x v="1"/>
    <n v="5000"/>
    <n v="10000"/>
    <n v="1500"/>
    <n v="3000"/>
  </r>
  <r>
    <x v="61"/>
    <x v="2"/>
    <x v="118"/>
    <x v="2"/>
    <x v="1"/>
    <n v="5000"/>
    <n v="10000"/>
    <n v="1500"/>
    <n v="3000"/>
  </r>
  <r>
    <x v="61"/>
    <x v="2"/>
    <x v="119"/>
    <x v="4"/>
    <x v="3"/>
    <n v="6100"/>
    <n v="30500"/>
    <n v="6100"/>
    <n v="30500"/>
  </r>
  <r>
    <x v="61"/>
    <x v="2"/>
    <x v="120"/>
    <x v="4"/>
    <x v="20"/>
    <n v="40000"/>
    <n v="1680000"/>
    <n v="20000"/>
    <n v="840000"/>
  </r>
  <r>
    <x v="61"/>
    <x v="2"/>
    <x v="121"/>
    <x v="27"/>
    <x v="2"/>
    <n v="5000"/>
    <n v="15000"/>
    <n v="1500"/>
    <n v="4500"/>
  </r>
  <r>
    <x v="61"/>
    <x v="2"/>
    <x v="122"/>
    <x v="36"/>
    <x v="2"/>
    <n v="5000"/>
    <n v="15000"/>
    <n v="1500"/>
    <n v="4500"/>
  </r>
  <r>
    <x v="61"/>
    <x v="2"/>
    <x v="123"/>
    <x v="36"/>
    <x v="2"/>
    <n v="5000"/>
    <n v="15000"/>
    <n v="1500"/>
    <n v="4500"/>
  </r>
  <r>
    <x v="61"/>
    <x v="2"/>
    <x v="122"/>
    <x v="18"/>
    <x v="2"/>
    <n v="5000"/>
    <n v="15000"/>
    <n v="1500"/>
    <n v="4500"/>
  </r>
  <r>
    <x v="61"/>
    <x v="2"/>
    <x v="123"/>
    <x v="18"/>
    <x v="2"/>
    <n v="5000"/>
    <n v="15000"/>
    <n v="1500"/>
    <n v="4500"/>
  </r>
  <r>
    <x v="62"/>
    <x v="1"/>
    <x v="124"/>
    <x v="37"/>
    <x v="5"/>
    <m/>
    <n v="0"/>
    <n v="0"/>
    <n v="0"/>
  </r>
  <r>
    <x v="63"/>
    <x v="1"/>
    <x v="125"/>
    <x v="38"/>
    <x v="3"/>
    <m/>
    <n v="0"/>
    <n v="0"/>
    <n v="0"/>
  </r>
  <r>
    <x v="64"/>
    <x v="3"/>
    <x v="126"/>
    <x v="11"/>
    <x v="7"/>
    <n v="389.99"/>
    <n v="0"/>
    <n v="389.99"/>
    <n v="0"/>
  </r>
  <r>
    <x v="65"/>
    <x v="1"/>
    <x v="127"/>
    <x v="4"/>
    <x v="5"/>
    <m/>
    <n v="0"/>
    <n v="0"/>
    <n v="0"/>
  </r>
  <r>
    <x v="66"/>
    <x v="2"/>
    <x v="128"/>
    <x v="0"/>
    <x v="0"/>
    <m/>
    <n v="0"/>
    <n v="200"/>
    <n v="170000"/>
  </r>
  <r>
    <x v="67"/>
    <x v="1"/>
    <x v="129"/>
    <x v="39"/>
    <x v="2"/>
    <n v="2995"/>
    <n v="8985"/>
    <n v="2995"/>
    <n v="8985"/>
  </r>
  <r>
    <x v="68"/>
    <x v="1"/>
    <x v="130"/>
    <x v="39"/>
    <x v="2"/>
    <n v="2995"/>
    <n v="8985"/>
    <n v="2995"/>
    <n v="8985"/>
  </r>
  <r>
    <x v="68"/>
    <x v="1"/>
    <x v="131"/>
    <x v="2"/>
    <x v="4"/>
    <m/>
    <n v="0"/>
    <n v="2995"/>
    <n v="11980"/>
  </r>
  <r>
    <x v="68"/>
    <x v="1"/>
    <x v="130"/>
    <x v="40"/>
    <x v="5"/>
    <n v="2995"/>
    <n v="2995"/>
    <n v="2995"/>
    <n v="2995"/>
  </r>
  <r>
    <x v="68"/>
    <x v="1"/>
    <x v="130"/>
    <x v="41"/>
    <x v="1"/>
    <n v="2995"/>
    <n v="5990"/>
    <n v="2995"/>
    <n v="5990"/>
  </r>
  <r>
    <x v="68"/>
    <x v="1"/>
    <x v="130"/>
    <x v="42"/>
    <x v="14"/>
    <m/>
    <n v="0"/>
    <n v="2995"/>
    <n v="17970"/>
  </r>
  <r>
    <x v="68"/>
    <x v="1"/>
    <x v="132"/>
    <x v="42"/>
    <x v="5"/>
    <n v="3000"/>
    <n v="3000"/>
    <n v="100000"/>
    <n v="100000"/>
  </r>
  <r>
    <x v="68"/>
    <x v="1"/>
    <x v="133"/>
    <x v="18"/>
    <x v="1"/>
    <m/>
    <n v="0"/>
    <n v="2995"/>
    <n v="5990"/>
  </r>
  <r>
    <x v="68"/>
    <x v="1"/>
    <x v="131"/>
    <x v="10"/>
    <x v="21"/>
    <n v="2995"/>
    <n v="50915"/>
    <n v="2995"/>
    <n v="50915"/>
  </r>
  <r>
    <x v="69"/>
    <x v="1"/>
    <x v="134"/>
    <x v="12"/>
    <x v="6"/>
    <n v="1980"/>
    <n v="19800"/>
    <n v="714"/>
    <n v="7140"/>
  </r>
  <r>
    <x v="69"/>
    <x v="1"/>
    <x v="134"/>
    <x v="2"/>
    <x v="2"/>
    <n v="1980"/>
    <n v="5940"/>
    <n v="714"/>
    <n v="2142"/>
  </r>
  <r>
    <x v="69"/>
    <x v="1"/>
    <x v="135"/>
    <x v="4"/>
    <x v="13"/>
    <m/>
    <n v="0"/>
    <n v="0"/>
    <n v="0"/>
  </r>
  <r>
    <x v="69"/>
    <x v="1"/>
    <x v="136"/>
    <x v="4"/>
    <x v="3"/>
    <n v="1980"/>
    <n v="9900"/>
    <n v="714"/>
    <n v="3570"/>
  </r>
  <r>
    <x v="69"/>
    <x v="1"/>
    <x v="134"/>
    <x v="4"/>
    <x v="13"/>
    <n v="1980"/>
    <n v="13860"/>
    <n v="714"/>
    <n v="4998"/>
  </r>
  <r>
    <x v="69"/>
    <x v="1"/>
    <x v="137"/>
    <x v="4"/>
    <x v="13"/>
    <n v="8640"/>
    <n v="60480"/>
    <n v="5184"/>
    <n v="36288"/>
  </r>
  <r>
    <x v="69"/>
    <x v="1"/>
    <x v="138"/>
    <x v="4"/>
    <x v="3"/>
    <n v="12600"/>
    <n v="63000"/>
    <n v="7560"/>
    <n v="37800"/>
  </r>
  <r>
    <x v="69"/>
    <x v="1"/>
    <x v="134"/>
    <x v="28"/>
    <x v="4"/>
    <n v="1980"/>
    <n v="7920"/>
    <n v="714"/>
    <n v="2856"/>
  </r>
  <r>
    <x v="69"/>
    <x v="1"/>
    <x v="134"/>
    <x v="17"/>
    <x v="13"/>
    <n v="1980"/>
    <n v="13860"/>
    <n v="714"/>
    <n v="4998"/>
  </r>
  <r>
    <x v="69"/>
    <x v="1"/>
    <x v="134"/>
    <x v="18"/>
    <x v="13"/>
    <n v="1980"/>
    <n v="13860"/>
    <n v="714"/>
    <n v="4998"/>
  </r>
  <r>
    <x v="69"/>
    <x v="1"/>
    <x v="139"/>
    <x v="19"/>
    <x v="4"/>
    <n v="145"/>
    <n v="580"/>
    <n v="145"/>
    <n v="580"/>
  </r>
  <r>
    <x v="70"/>
    <x v="1"/>
    <x v="140"/>
    <x v="4"/>
    <x v="4"/>
    <n v="299"/>
    <n v="1196"/>
    <n v="299"/>
    <n v="1196"/>
  </r>
  <r>
    <x v="71"/>
    <x v="1"/>
    <x v="141"/>
    <x v="4"/>
    <x v="4"/>
    <m/>
    <n v="0"/>
    <n v="3240"/>
    <n v="12960"/>
  </r>
  <r>
    <x v="71"/>
    <x v="1"/>
    <x v="142"/>
    <x v="19"/>
    <x v="5"/>
    <n v="249"/>
    <n v="249"/>
    <n v="249"/>
    <n v="249"/>
  </r>
  <r>
    <x v="71"/>
    <x v="1"/>
    <x v="143"/>
    <x v="19"/>
    <x v="5"/>
    <n v="249"/>
    <n v="249"/>
    <n v="249"/>
    <n v="249"/>
  </r>
  <r>
    <x v="72"/>
    <x v="0"/>
    <x v="144"/>
    <x v="2"/>
    <x v="1"/>
    <n v="3600"/>
    <n v="7200"/>
    <n v="1500"/>
    <n v="3000"/>
  </r>
  <r>
    <x v="72"/>
    <x v="0"/>
    <x v="145"/>
    <x v="4"/>
    <x v="1"/>
    <m/>
    <n v="0"/>
    <n v="750"/>
    <n v="1500"/>
  </r>
  <r>
    <x v="72"/>
    <x v="0"/>
    <x v="146"/>
    <x v="4"/>
    <x v="22"/>
    <n v="1200"/>
    <n v="18000"/>
    <n v="1080"/>
    <n v="16200"/>
  </r>
  <r>
    <x v="72"/>
    <x v="0"/>
    <x v="147"/>
    <x v="4"/>
    <x v="1"/>
    <n v="750"/>
    <n v="1500"/>
    <n v="1080"/>
    <n v="2160"/>
  </r>
  <r>
    <x v="72"/>
    <x v="0"/>
    <x v="144"/>
    <x v="4"/>
    <x v="23"/>
    <m/>
    <n v="0"/>
    <n v="1500"/>
    <n v="60000"/>
  </r>
  <r>
    <x v="72"/>
    <x v="0"/>
    <x v="144"/>
    <x v="43"/>
    <x v="5"/>
    <m/>
    <n v="0"/>
    <n v="1500"/>
    <n v="1500"/>
  </r>
  <r>
    <x v="72"/>
    <x v="0"/>
    <x v="147"/>
    <x v="8"/>
    <x v="4"/>
    <n v="1200"/>
    <n v="4800"/>
    <n v="1080"/>
    <n v="4320"/>
  </r>
  <r>
    <x v="72"/>
    <x v="0"/>
    <x v="144"/>
    <x v="8"/>
    <x v="4"/>
    <m/>
    <n v="0"/>
    <n v="1500"/>
    <n v="6000"/>
  </r>
  <r>
    <x v="72"/>
    <x v="0"/>
    <x v="148"/>
    <x v="31"/>
    <x v="2"/>
    <m/>
    <n v="0"/>
    <n v="3495"/>
    <n v="10485"/>
  </r>
  <r>
    <x v="72"/>
    <x v="0"/>
    <x v="148"/>
    <x v="32"/>
    <x v="2"/>
    <m/>
    <n v="0"/>
    <n v="3495"/>
    <n v="10485"/>
  </r>
  <r>
    <x v="72"/>
    <x v="0"/>
    <x v="149"/>
    <x v="17"/>
    <x v="3"/>
    <m/>
    <n v="0"/>
    <n v="0"/>
    <n v="0"/>
  </r>
  <r>
    <x v="72"/>
    <x v="0"/>
    <x v="144"/>
    <x v="17"/>
    <x v="13"/>
    <m/>
    <n v="0"/>
    <n v="1500"/>
    <n v="10500"/>
  </r>
  <r>
    <x v="72"/>
    <x v="0"/>
    <x v="144"/>
    <x v="19"/>
    <x v="2"/>
    <n v="3960"/>
    <n v="11880"/>
    <n v="1500"/>
    <n v="4500"/>
  </r>
  <r>
    <x v="73"/>
    <x v="0"/>
    <x v="150"/>
    <x v="0"/>
    <x v="5"/>
    <m/>
    <n v="0"/>
    <n v="0"/>
    <n v="0"/>
  </r>
  <r>
    <x v="74"/>
    <x v="0"/>
    <x v="151"/>
    <x v="0"/>
    <x v="4"/>
    <m/>
    <n v="0"/>
    <n v="10000"/>
    <n v="40000"/>
  </r>
  <r>
    <x v="75"/>
    <x v="3"/>
    <x v="152"/>
    <x v="11"/>
    <x v="7"/>
    <m/>
    <n v="0"/>
    <n v="0"/>
    <n v="0"/>
  </r>
  <r>
    <x v="76"/>
    <x v="2"/>
    <x v="153"/>
    <x v="31"/>
    <x v="24"/>
    <m/>
    <n v="0"/>
    <n v="0"/>
    <n v="0"/>
  </r>
  <r>
    <x v="76"/>
    <x v="2"/>
    <x v="153"/>
    <x v="32"/>
    <x v="24"/>
    <m/>
    <n v="0"/>
    <n v="0"/>
    <n v="0"/>
  </r>
  <r>
    <x v="77"/>
    <x v="0"/>
    <x v="154"/>
    <x v="18"/>
    <x v="5"/>
    <n v="60"/>
    <n v="60"/>
    <n v="60"/>
    <n v="60"/>
  </r>
  <r>
    <x v="78"/>
    <x v="0"/>
    <x v="155"/>
    <x v="2"/>
    <x v="1"/>
    <n v="89.95"/>
    <n v="179.9"/>
    <n v="89.95"/>
    <n v="179.9"/>
  </r>
  <r>
    <x v="79"/>
    <x v="0"/>
    <x v="156"/>
    <x v="3"/>
    <x v="1"/>
    <n v="179"/>
    <n v="358"/>
    <n v="179"/>
    <n v="358"/>
  </r>
  <r>
    <x v="80"/>
    <x v="0"/>
    <x v="157"/>
    <x v="9"/>
    <x v="3"/>
    <n v="195"/>
    <n v="975"/>
    <n v="195"/>
    <n v="975"/>
  </r>
  <r>
    <x v="80"/>
    <x v="0"/>
    <x v="158"/>
    <x v="9"/>
    <x v="3"/>
    <m/>
    <n v="0"/>
    <n v="195"/>
    <n v="975"/>
  </r>
  <r>
    <x v="80"/>
    <x v="0"/>
    <x v="159"/>
    <x v="9"/>
    <x v="3"/>
    <n v="1869"/>
    <n v="9345"/>
    <n v="1869"/>
    <n v="9345"/>
  </r>
  <r>
    <x v="81"/>
    <x v="0"/>
    <x v="160"/>
    <x v="3"/>
    <x v="1"/>
    <m/>
    <n v="0"/>
    <n v="1229"/>
    <n v="2458"/>
  </r>
  <r>
    <x v="81"/>
    <x v="0"/>
    <x v="161"/>
    <x v="44"/>
    <x v="11"/>
    <n v="1869"/>
    <n v="37380"/>
    <n v="1869"/>
    <n v="37380"/>
  </r>
  <r>
    <x v="81"/>
    <x v="0"/>
    <x v="161"/>
    <x v="45"/>
    <x v="2"/>
    <n v="1229"/>
    <n v="3687"/>
    <n v="1229"/>
    <n v="3687"/>
  </r>
  <r>
    <x v="82"/>
    <x v="0"/>
    <x v="162"/>
    <x v="0"/>
    <x v="0"/>
    <n v="498"/>
    <n v="423300"/>
    <n v="485"/>
    <n v="412250"/>
  </r>
  <r>
    <x v="83"/>
    <x v="1"/>
    <x v="163"/>
    <x v="4"/>
    <x v="4"/>
    <m/>
    <n v="0"/>
    <n v="0"/>
    <n v="0"/>
  </r>
  <r>
    <x v="84"/>
    <x v="0"/>
    <x v="164"/>
    <x v="2"/>
    <x v="5"/>
    <m/>
    <n v="0"/>
    <n v="600"/>
    <n v="600"/>
  </r>
  <r>
    <x v="84"/>
    <x v="0"/>
    <x v="165"/>
    <x v="4"/>
    <x v="5"/>
    <n v="1000"/>
    <n v="1000"/>
    <n v="1000"/>
    <n v="1000"/>
  </r>
  <r>
    <x v="84"/>
    <x v="0"/>
    <x v="166"/>
    <x v="4"/>
    <x v="3"/>
    <n v="12500"/>
    <n v="62500"/>
    <n v="12500"/>
    <n v="62500"/>
  </r>
  <r>
    <x v="84"/>
    <x v="0"/>
    <x v="167"/>
    <x v="27"/>
    <x v="1"/>
    <n v="2599"/>
    <n v="5198"/>
    <n v="2599"/>
    <n v="5198"/>
  </r>
  <r>
    <x v="84"/>
    <x v="0"/>
    <x v="164"/>
    <x v="46"/>
    <x v="7"/>
    <n v="600"/>
    <n v="0"/>
    <n v="600"/>
    <n v="0"/>
  </r>
  <r>
    <x v="84"/>
    <x v="0"/>
    <x v="168"/>
    <x v="8"/>
    <x v="4"/>
    <m/>
    <n v="0"/>
    <n v="112.5"/>
    <n v="450"/>
  </r>
  <r>
    <x v="84"/>
    <x v="0"/>
    <x v="169"/>
    <x v="17"/>
    <x v="2"/>
    <m/>
    <n v="0"/>
    <n v="1500"/>
    <n v="4500"/>
  </r>
  <r>
    <x v="85"/>
    <x v="1"/>
    <x v="170"/>
    <x v="10"/>
    <x v="25"/>
    <n v="579"/>
    <n v="9264"/>
    <n v="579"/>
    <n v="9264"/>
  </r>
  <r>
    <x v="86"/>
    <x v="0"/>
    <x v="108"/>
    <x v="5"/>
    <x v="3"/>
    <n v="179.95"/>
    <n v="899.75"/>
    <n v="179.95"/>
    <n v="899.75"/>
  </r>
  <r>
    <x v="86"/>
    <x v="0"/>
    <x v="171"/>
    <x v="0"/>
    <x v="14"/>
    <n v="229.95"/>
    <n v="1379.7"/>
    <n v="179.95"/>
    <n v="1079.7"/>
  </r>
  <r>
    <x v="86"/>
    <x v="0"/>
    <x v="172"/>
    <x v="0"/>
    <x v="1"/>
    <n v="179.95"/>
    <n v="359.9"/>
    <n v="179.95"/>
    <n v="359.9"/>
  </r>
  <r>
    <x v="86"/>
    <x v="0"/>
    <x v="173"/>
    <x v="19"/>
    <x v="4"/>
    <m/>
    <n v="0"/>
    <n v="179.95"/>
    <n v="719.8"/>
  </r>
  <r>
    <x v="87"/>
    <x v="0"/>
    <x v="174"/>
    <x v="0"/>
    <x v="0"/>
    <m/>
    <n v="0"/>
    <n v="179.95"/>
    <n v="152957.5"/>
  </r>
  <r>
    <x v="87"/>
    <x v="0"/>
    <x v="108"/>
    <x v="0"/>
    <x v="0"/>
    <m/>
    <n v="0"/>
    <n v="179.95"/>
    <n v="152957.5"/>
  </r>
  <r>
    <x v="88"/>
    <x v="0"/>
    <x v="175"/>
    <x v="0"/>
    <x v="5"/>
    <m/>
    <n v="0"/>
    <n v="0"/>
    <n v="0"/>
  </r>
  <r>
    <x v="89"/>
    <x v="2"/>
    <x v="176"/>
    <x v="47"/>
    <x v="0"/>
    <m/>
    <n v="0"/>
    <n v="300"/>
    <n v="255000"/>
  </r>
  <r>
    <x v="89"/>
    <x v="2"/>
    <x v="177"/>
    <x v="12"/>
    <x v="7"/>
    <m/>
    <n v="0"/>
    <n v="8000"/>
    <n v="0"/>
  </r>
  <r>
    <x v="89"/>
    <x v="2"/>
    <x v="178"/>
    <x v="13"/>
    <x v="2"/>
    <m/>
    <n v="0"/>
    <n v="8000"/>
    <n v="24000"/>
  </r>
  <r>
    <x v="89"/>
    <x v="2"/>
    <x v="179"/>
    <x v="2"/>
    <x v="1"/>
    <m/>
    <n v="0"/>
    <n v="8000"/>
    <n v="16000"/>
  </r>
  <r>
    <x v="89"/>
    <x v="2"/>
    <x v="178"/>
    <x v="5"/>
    <x v="3"/>
    <m/>
    <n v="0"/>
    <n v="8000"/>
    <n v="40000"/>
  </r>
  <r>
    <x v="89"/>
    <x v="2"/>
    <x v="78"/>
    <x v="4"/>
    <x v="5"/>
    <m/>
    <n v="0"/>
    <n v="0"/>
    <n v="0"/>
  </r>
  <r>
    <x v="89"/>
    <x v="2"/>
    <x v="180"/>
    <x v="4"/>
    <x v="5"/>
    <m/>
    <n v="0"/>
    <n v="0"/>
    <n v="0"/>
  </r>
  <r>
    <x v="89"/>
    <x v="2"/>
    <x v="181"/>
    <x v="4"/>
    <x v="5"/>
    <m/>
    <n v="0"/>
    <n v="0"/>
    <n v="0"/>
  </r>
  <r>
    <x v="89"/>
    <x v="2"/>
    <x v="178"/>
    <x v="4"/>
    <x v="5"/>
    <m/>
    <n v="0"/>
    <n v="8000"/>
    <n v="8000"/>
  </r>
  <r>
    <x v="89"/>
    <x v="2"/>
    <x v="182"/>
    <x v="4"/>
    <x v="5"/>
    <m/>
    <n v="0"/>
    <n v="8000"/>
    <n v="8000"/>
  </r>
  <r>
    <x v="89"/>
    <x v="2"/>
    <x v="183"/>
    <x v="4"/>
    <x v="5"/>
    <m/>
    <n v="0"/>
    <n v="25000"/>
    <n v="25000"/>
  </r>
  <r>
    <x v="89"/>
    <x v="2"/>
    <x v="184"/>
    <x v="20"/>
    <x v="1"/>
    <m/>
    <n v="0"/>
    <n v="8000"/>
    <n v="16000"/>
  </r>
  <r>
    <x v="89"/>
    <x v="2"/>
    <x v="184"/>
    <x v="20"/>
    <x v="1"/>
    <m/>
    <n v="0"/>
    <n v="8000"/>
    <n v="16000"/>
  </r>
  <r>
    <x v="89"/>
    <x v="2"/>
    <x v="177"/>
    <x v="31"/>
    <x v="5"/>
    <m/>
    <n v="0"/>
    <n v="8000"/>
    <n v="8000"/>
  </r>
  <r>
    <x v="89"/>
    <x v="2"/>
    <x v="177"/>
    <x v="32"/>
    <x v="5"/>
    <m/>
    <n v="0"/>
    <n v="8000"/>
    <n v="8000"/>
  </r>
  <r>
    <x v="89"/>
    <x v="2"/>
    <x v="177"/>
    <x v="45"/>
    <x v="5"/>
    <m/>
    <n v="0"/>
    <n v="8000"/>
    <n v="8000"/>
  </r>
  <r>
    <x v="89"/>
    <x v="2"/>
    <x v="185"/>
    <x v="17"/>
    <x v="5"/>
    <m/>
    <n v="0"/>
    <n v="8000"/>
    <n v="8000"/>
  </r>
  <r>
    <x v="89"/>
    <x v="2"/>
    <x v="186"/>
    <x v="19"/>
    <x v="5"/>
    <m/>
    <n v="0"/>
    <n v="8000"/>
    <n v="8000"/>
  </r>
  <r>
    <x v="89"/>
    <x v="2"/>
    <x v="187"/>
    <x v="19"/>
    <x v="5"/>
    <m/>
    <n v="0"/>
    <n v="10500"/>
    <n v="10500"/>
  </r>
  <r>
    <x v="89"/>
    <x v="2"/>
    <x v="179"/>
    <x v="10"/>
    <x v="6"/>
    <m/>
    <n v="0"/>
    <n v="8000"/>
    <n v="80000"/>
  </r>
  <r>
    <x v="90"/>
    <x v="0"/>
    <x v="188"/>
    <x v="48"/>
    <x v="7"/>
    <m/>
    <n v="0"/>
    <n v="0"/>
    <n v="0"/>
  </r>
  <r>
    <x v="90"/>
    <x v="0"/>
    <x v="188"/>
    <x v="48"/>
    <x v="7"/>
    <m/>
    <n v="0"/>
    <n v="0"/>
    <n v="0"/>
  </r>
  <r>
    <x v="90"/>
    <x v="0"/>
    <x v="188"/>
    <x v="28"/>
    <x v="1"/>
    <m/>
    <n v="0"/>
    <n v="0"/>
    <n v="0"/>
  </r>
  <r>
    <x v="90"/>
    <x v="0"/>
    <x v="189"/>
    <x v="0"/>
    <x v="14"/>
    <m/>
    <n v="0"/>
    <n v="0"/>
    <n v="0"/>
  </r>
  <r>
    <x v="90"/>
    <x v="0"/>
    <x v="190"/>
    <x v="0"/>
    <x v="1"/>
    <m/>
    <n v="0"/>
    <n v="0"/>
    <n v="0"/>
  </r>
  <r>
    <x v="90"/>
    <x v="0"/>
    <x v="191"/>
    <x v="10"/>
    <x v="26"/>
    <m/>
    <n v="0"/>
    <n v="0"/>
    <n v="0"/>
  </r>
  <r>
    <x v="91"/>
    <x v="2"/>
    <x v="192"/>
    <x v="12"/>
    <x v="2"/>
    <m/>
    <n v="0"/>
    <n v="5036"/>
    <n v="15108"/>
  </r>
  <r>
    <x v="91"/>
    <x v="2"/>
    <x v="193"/>
    <x v="4"/>
    <x v="26"/>
    <m/>
    <n v="0"/>
    <n v="5036"/>
    <n v="60432"/>
  </r>
  <r>
    <x v="91"/>
    <x v="2"/>
    <x v="192"/>
    <x v="17"/>
    <x v="7"/>
    <m/>
    <n v="0"/>
    <n v="5036"/>
    <n v="0"/>
  </r>
  <r>
    <x v="92"/>
    <x v="3"/>
    <x v="194"/>
    <x v="11"/>
    <x v="7"/>
    <n v="299"/>
    <n v="0"/>
    <n v="299"/>
    <n v="0"/>
  </r>
  <r>
    <x v="93"/>
    <x v="1"/>
    <x v="195"/>
    <x v="4"/>
    <x v="4"/>
    <n v="32"/>
    <n v="128"/>
    <n v="32"/>
    <n v="128"/>
  </r>
  <r>
    <x v="93"/>
    <x v="1"/>
    <x v="196"/>
    <x v="4"/>
    <x v="4"/>
    <n v="303"/>
    <n v="1212"/>
    <n v="303"/>
    <n v="1212"/>
  </r>
  <r>
    <x v="93"/>
    <x v="1"/>
    <x v="197"/>
    <x v="19"/>
    <x v="5"/>
    <n v="303"/>
    <n v="303"/>
    <n v="303"/>
    <n v="303"/>
  </r>
  <r>
    <x v="93"/>
    <x v="1"/>
    <x v="198"/>
    <x v="19"/>
    <x v="5"/>
    <n v="479"/>
    <n v="479"/>
    <n v="479"/>
    <n v="479"/>
  </r>
  <r>
    <x v="94"/>
    <x v="1"/>
    <x v="199"/>
    <x v="4"/>
    <x v="3"/>
    <n v="695"/>
    <n v="3475"/>
    <n v="695"/>
    <n v="3475"/>
  </r>
  <r>
    <x v="94"/>
    <x v="1"/>
    <x v="200"/>
    <x v="10"/>
    <x v="1"/>
    <n v="32"/>
    <n v="64"/>
    <n v="32"/>
    <n v="64"/>
  </r>
  <r>
    <x v="95"/>
    <x v="2"/>
    <x v="201"/>
    <x v="4"/>
    <x v="1"/>
    <m/>
    <n v="0"/>
    <n v="500"/>
    <n v="1000"/>
  </r>
  <r>
    <x v="95"/>
    <x v="2"/>
    <x v="202"/>
    <x v="4"/>
    <x v="2"/>
    <m/>
    <n v="0"/>
    <n v="695"/>
    <n v="2085"/>
  </r>
  <r>
    <x v="95"/>
    <x v="2"/>
    <x v="203"/>
    <x v="15"/>
    <x v="5"/>
    <m/>
    <n v="0"/>
    <n v="695"/>
    <n v="695"/>
  </r>
  <r>
    <x v="95"/>
    <x v="2"/>
    <x v="204"/>
    <x v="0"/>
    <x v="27"/>
    <m/>
    <n v="0"/>
    <n v="45"/>
    <n v="1125"/>
  </r>
  <r>
    <x v="96"/>
    <x v="0"/>
    <x v="205"/>
    <x v="4"/>
    <x v="25"/>
    <n v="4250"/>
    <n v="68000"/>
    <n v="4250"/>
    <n v="68000"/>
  </r>
  <r>
    <x v="96"/>
    <x v="0"/>
    <x v="206"/>
    <x v="0"/>
    <x v="5"/>
    <n v="55960"/>
    <n v="55960"/>
    <n v="55960"/>
    <n v="55960"/>
  </r>
  <r>
    <x v="96"/>
    <x v="0"/>
    <x v="207"/>
    <x v="49"/>
    <x v="19"/>
    <m/>
    <n v="0"/>
    <n v="4250"/>
    <n v="59500"/>
  </r>
  <r>
    <x v="97"/>
    <x v="1"/>
    <x v="208"/>
    <x v="9"/>
    <x v="3"/>
    <m/>
    <n v="0"/>
    <n v="0"/>
    <n v="0"/>
  </r>
  <r>
    <x v="98"/>
    <x v="1"/>
    <x v="209"/>
    <x v="15"/>
    <x v="1"/>
    <m/>
    <n v="0"/>
    <n v="0"/>
    <n v="0"/>
  </r>
  <r>
    <x v="99"/>
    <x v="0"/>
    <x v="210"/>
    <x v="4"/>
    <x v="5"/>
    <m/>
    <n v="0"/>
    <n v="2699"/>
    <n v="2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D119" firstHeaderRow="2" firstDataRow="2" firstDataCol="3" rowPageCount="1" colPageCount="1"/>
  <pivotFields count="9">
    <pivotField axis="axisRow" compact="0" outline="0" subtotalTop="0" showAll="0" includeNewItemsInFilter="1" sortType="descending" rankBy="0" sumSubtotal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00"/>
        <item x="17"/>
        <item x="18"/>
        <item x="19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101"/>
        <item x="76"/>
        <item x="77"/>
        <item x="78"/>
        <item x="79"/>
        <item x="80"/>
        <item x="81"/>
        <item x="82"/>
        <item x="83"/>
        <item m="1" x="10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75"/>
        <item x="21"/>
        <item x="22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showAll="0" includeNewItemsInFilter="1">
      <items count="5">
        <item x="1"/>
        <item x="3"/>
        <item x="0"/>
        <item x="2"/>
        <item t="default"/>
      </items>
    </pivotField>
    <pivotField axis="axisRow" compact="0" outline="0" subtotalTop="0" showAll="0" includeNewItemsInFilter="1" defaultSubtotal="0">
      <items count="215">
        <item sd="0" x="2"/>
        <item sd="0" x="3"/>
        <item sd="0" m="1" x="211"/>
        <item sd="0" x="95"/>
        <item sd="0" x="98"/>
        <item sd="0" x="13"/>
        <item sd="0" x="14"/>
        <item sd="0" x="77"/>
        <item sd="0" x="156"/>
        <item sd="0" x="50"/>
        <item sd="0" x="155"/>
        <item sd="0" x="21"/>
        <item sd="0" x="28"/>
        <item sd="0" x="32"/>
        <item sd="0" x="33"/>
        <item sd="0" x="91"/>
        <item sd="0" x="109"/>
        <item sd="0" x="76"/>
        <item sd="0" x="168"/>
        <item sd="0" x="29"/>
        <item sd="0" x="5"/>
        <item sd="0" x="161"/>
        <item sd="0" x="37"/>
        <item sd="0" x="160"/>
        <item sd="0" x="39"/>
        <item sd="0" x="40"/>
        <item sd="0" x="144"/>
        <item sd="0" x="146"/>
        <item sd="0" x="176"/>
        <item sd="0" x="201"/>
        <item sd="0" x="49"/>
        <item sd="0" x="46"/>
        <item sd="0" x="200"/>
        <item sd="0" x="199"/>
        <item sd="0" x="48"/>
        <item sd="0" x="45"/>
        <item sd="0" x="60"/>
        <item sd="0" x="31"/>
        <item sd="0" x="24"/>
        <item sd="0" x="25"/>
        <item sd="0" x="23"/>
        <item sd="0" x="119"/>
        <item sd="0" x="58"/>
        <item sd="0" x="9"/>
        <item sd="0" x="59"/>
        <item sd="0" x="78"/>
        <item sd="0" x="72"/>
        <item sd="0" x="102"/>
        <item sd="0" x="51"/>
        <item sd="0" x="61"/>
        <item sd="0" x="62"/>
        <item sd="0" x="66"/>
        <item sd="0" m="1" x="212"/>
        <item sd="0" x="57"/>
        <item sd="0" x="53"/>
        <item sd="0" x="54"/>
        <item sd="0" x="55"/>
        <item sd="0" x="56"/>
        <item sd="0" x="114"/>
        <item sd="0" x="4"/>
        <item sd="0" x="112"/>
        <item sd="0" x="113"/>
        <item sd="0" m="1" x="213"/>
        <item sd="0" x="204"/>
        <item sd="0" x="150"/>
        <item sd="0" x="128"/>
        <item sd="0" x="209"/>
        <item sd="0" x="1"/>
        <item sd="0" x="68"/>
        <item sd="0" x="137"/>
        <item sd="0" x="6"/>
        <item sd="0" x="164"/>
        <item sd="0" x="26"/>
        <item sd="0" x="22"/>
        <item sd="0" x="30"/>
        <item sd="0" x="81"/>
        <item sd="0" x="64"/>
        <item sd="0" x="65"/>
        <item sd="0" x="0"/>
        <item sd="0" x="80"/>
        <item sd="0" x="79"/>
        <item sd="0" x="111"/>
        <item sd="0" x="42"/>
        <item sd="0" x="87"/>
        <item sd="0" x="86"/>
        <item sd="0" x="67"/>
        <item sd="0" x="84"/>
        <item sd="0" x="151"/>
        <item sd="0" x="85"/>
        <item sd="0" x="52"/>
        <item sd="0" x="15"/>
        <item sd="0" x="41"/>
        <item sd="0" x="93"/>
        <item sd="0" x="94"/>
        <item sd="0" x="27"/>
        <item sd="0" x="96"/>
        <item sd="0" x="38"/>
        <item sd="0" x="103"/>
        <item sd="0" x="99"/>
        <item sd="0" x="100"/>
        <item sd="0" x="107"/>
        <item sd="0" x="174"/>
        <item sd="0" x="171"/>
        <item sd="0" x="172"/>
        <item sd="0" x="110"/>
        <item sd="0" x="16"/>
        <item sd="0" x="12"/>
        <item sd="0" m="1" x="214"/>
        <item sd="0" x="101"/>
        <item sd="0" x="120"/>
        <item sd="0" x="122"/>
        <item sd="0" x="115"/>
        <item sd="0" x="121"/>
        <item sd="0" x="117"/>
        <item sd="0" x="118"/>
        <item sd="0" x="116"/>
        <item sd="0" x="123"/>
        <item sd="0" x="69"/>
        <item sd="0" x="70"/>
        <item sd="0" x="71"/>
        <item sd="0" x="154"/>
        <item sd="0" x="108"/>
        <item sd="0" x="173"/>
        <item sd="0" x="125"/>
        <item sd="0" x="124"/>
        <item sd="0" x="126"/>
        <item sd="0" x="7"/>
        <item sd="0" x="10"/>
        <item sd="0" x="8"/>
        <item sd="0" x="127"/>
        <item sd="0" x="180"/>
        <item sd="0" x="181"/>
        <item sd="0" x="133"/>
        <item sd="0" x="131"/>
        <item sd="0" x="130"/>
        <item sd="0" x="129"/>
        <item sd="0" x="147"/>
        <item sd="0" x="145"/>
        <item sd="0" x="140"/>
        <item sd="0" x="142"/>
        <item sd="0" x="143"/>
        <item sd="0" x="141"/>
        <item sd="0" x="148"/>
        <item sd="0" x="178"/>
        <item sd="0" x="149"/>
        <item sd="0" x="182"/>
        <item sd="0" x="44"/>
        <item sd="0" x="153"/>
        <item sd="0" x="138"/>
        <item sd="0" x="202"/>
        <item sd="0" x="157"/>
        <item sd="0" x="158"/>
        <item sd="0" x="159"/>
        <item sd="0" x="97"/>
        <item sd="0" x="36"/>
        <item sd="0" x="17"/>
        <item sd="0" x="167"/>
        <item sd="0" x="162"/>
        <item sd="0" x="169"/>
        <item sd="0" x="135"/>
        <item sd="0" x="136"/>
        <item sd="0" x="170"/>
        <item sd="0" x="34"/>
        <item sd="0" x="63"/>
        <item sd="0" x="35"/>
        <item sd="0" x="165"/>
        <item sd="0" x="104"/>
        <item sd="0" x="105"/>
        <item sd="0" x="106"/>
        <item sd="0" x="132"/>
        <item sd="0" x="188"/>
        <item sd="0" x="191"/>
        <item sd="0" x="189"/>
        <item sd="0" x="190"/>
        <item sd="0" x="196"/>
        <item sd="0" x="82"/>
        <item sd="0" x="163"/>
        <item sd="0" x="175"/>
        <item sd="0" x="183"/>
        <item sd="0" x="177"/>
        <item sd="0" x="179"/>
        <item sd="0" x="185"/>
        <item sd="0" x="187"/>
        <item sd="0" x="186"/>
        <item sd="0" x="184"/>
        <item sd="0" x="134"/>
        <item sd="0" x="139"/>
        <item sd="0" x="193"/>
        <item sd="0" x="192"/>
        <item sd="0" x="194"/>
        <item sd="0" x="198"/>
        <item sd="0" x="197"/>
        <item sd="0" x="43"/>
        <item sd="0" x="203"/>
        <item sd="0" x="206"/>
        <item sd="0" x="208"/>
        <item sd="0" x="90"/>
        <item sd="0" x="89"/>
        <item sd="0" x="88"/>
        <item sd="0" x="92"/>
        <item sd="0" x="83"/>
        <item sd="0" x="205"/>
        <item sd="0" x="207"/>
        <item sd="0" x="20"/>
        <item sd="0" x="18"/>
        <item sd="0" x="19"/>
        <item sd="0" x="210"/>
        <item sd="0" x="75"/>
        <item sd="0" x="73"/>
        <item sd="0" x="166"/>
        <item sd="0" x="74"/>
        <item sd="0" x="195"/>
        <item sd="0" x="11"/>
        <item x="152"/>
        <item x="47"/>
      </items>
    </pivotField>
    <pivotField axis="axisRow" compact="0" outline="0" subtotalTop="0" showAll="0" includeNewItemsInFilter="1" defaultSubtotal="0">
      <items count="50">
        <item x="47"/>
        <item x="21"/>
        <item x="12"/>
        <item x="35"/>
        <item x="39"/>
        <item x="13"/>
        <item x="2"/>
        <item x="23"/>
        <item x="26"/>
        <item x="24"/>
        <item x="5"/>
        <item x="4"/>
        <item x="27"/>
        <item x="34"/>
        <item x="14"/>
        <item x="6"/>
        <item x="3"/>
        <item x="40"/>
        <item x="41"/>
        <item x="42"/>
        <item x="38"/>
        <item x="48"/>
        <item x="29"/>
        <item x="33"/>
        <item x="1"/>
        <item h="1" x="11"/>
        <item x="20"/>
        <item x="46"/>
        <item x="43"/>
        <item x="30"/>
        <item x="37"/>
        <item x="7"/>
        <item x="8"/>
        <item x="28"/>
        <item x="44"/>
        <item x="31"/>
        <item x="32"/>
        <item x="45"/>
        <item x="15"/>
        <item x="9"/>
        <item x="25"/>
        <item x="16"/>
        <item x="17"/>
        <item x="36"/>
        <item x="0"/>
        <item x="18"/>
        <item x="19"/>
        <item x="10"/>
        <item x="49"/>
        <item x="22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3">
    <field x="0"/>
    <field x="2"/>
    <field x="3"/>
  </rowFields>
  <rowItems count="115">
    <i>
      <x v="9"/>
      <x v="203"/>
    </i>
    <i r="1">
      <x v="204"/>
    </i>
    <i r="1">
      <x v="205"/>
    </i>
    <i t="sum">
      <x v="9"/>
    </i>
    <i>
      <x v="67"/>
      <x v="132"/>
    </i>
    <i r="1">
      <x v="133"/>
    </i>
    <i r="1">
      <x v="134"/>
    </i>
    <i r="1">
      <x v="169"/>
    </i>
    <i t="sum">
      <x v="67"/>
    </i>
    <i>
      <x v="68"/>
      <x v="69"/>
    </i>
    <i r="1">
      <x v="148"/>
    </i>
    <i r="1">
      <x v="159"/>
    </i>
    <i r="1">
      <x v="160"/>
    </i>
    <i r="1">
      <x v="185"/>
    </i>
    <i r="1">
      <x v="186"/>
    </i>
    <i t="sum">
      <x v="68"/>
    </i>
    <i>
      <x v="41"/>
      <x v="175"/>
    </i>
    <i t="sum">
      <x v="41"/>
    </i>
    <i>
      <x v="12"/>
      <x v="162"/>
    </i>
    <i t="sum">
      <x v="12"/>
    </i>
    <i>
      <x v="5"/>
      <x v="212"/>
    </i>
    <i t="sum">
      <x v="5"/>
    </i>
    <i>
      <x v="70"/>
      <x v="139"/>
    </i>
    <i r="1">
      <x v="140"/>
    </i>
    <i r="1">
      <x v="141"/>
    </i>
    <i t="sum">
      <x v="70"/>
    </i>
    <i>
      <x v="85"/>
      <x v="161"/>
    </i>
    <i t="sum">
      <x v="85"/>
    </i>
    <i>
      <x v="66"/>
      <x v="135"/>
    </i>
    <i t="sum">
      <x v="66"/>
    </i>
    <i>
      <x v="46"/>
      <x v="15"/>
    </i>
    <i r="1">
      <x v="196"/>
    </i>
    <i r="1">
      <x v="197"/>
    </i>
    <i r="1">
      <x v="198"/>
    </i>
    <i r="1">
      <x v="199"/>
    </i>
    <i t="sum">
      <x v="46"/>
    </i>
    <i>
      <x v="24"/>
      <x v="9"/>
    </i>
    <i r="1">
      <x v="42"/>
    </i>
    <i r="1">
      <x v="48"/>
    </i>
    <i r="1">
      <x v="53"/>
    </i>
    <i r="1">
      <x v="54"/>
    </i>
    <i r="1">
      <x v="55"/>
    </i>
    <i r="1">
      <x v="56"/>
    </i>
    <i r="1">
      <x v="57"/>
    </i>
    <i r="1">
      <x v="89"/>
    </i>
    <i t="sum">
      <x v="24"/>
    </i>
    <i>
      <x v="4"/>
      <x v="43"/>
    </i>
    <i r="1">
      <x v="126"/>
    </i>
    <i r="1">
      <x v="127"/>
    </i>
    <i r="1">
      <x v="128"/>
    </i>
    <i t="sum">
      <x v="4"/>
    </i>
    <i>
      <x v="15"/>
      <x v="22"/>
    </i>
    <i t="sum">
      <x v="15"/>
    </i>
    <i>
      <x v="37"/>
      <x v="7"/>
    </i>
    <i t="sum">
      <x v="37"/>
    </i>
    <i>
      <x v="49"/>
      <x v="95"/>
    </i>
    <i t="sum">
      <x v="49"/>
    </i>
    <i>
      <x v="27"/>
      <x v="49"/>
    </i>
    <i t="sum">
      <x v="27"/>
    </i>
    <i>
      <x v="40"/>
      <x v="75"/>
    </i>
    <i t="sum">
      <x v="40"/>
    </i>
    <i>
      <x v="23"/>
      <x v="30"/>
    </i>
    <i t="sum">
      <x v="23"/>
    </i>
    <i>
      <x v="94"/>
      <x v="32"/>
    </i>
    <i r="1">
      <x v="33"/>
    </i>
    <i t="sum">
      <x v="94"/>
    </i>
    <i>
      <x v="7"/>
      <x v="5"/>
    </i>
    <i r="1">
      <x v="6"/>
    </i>
    <i t="sum">
      <x v="7"/>
    </i>
    <i>
      <x v="93"/>
      <x v="174"/>
    </i>
    <i r="1">
      <x v="190"/>
    </i>
    <i r="1">
      <x v="191"/>
    </i>
    <i r="1">
      <x v="211"/>
    </i>
    <i t="sum">
      <x v="93"/>
    </i>
    <i>
      <x v="57"/>
      <x v="16"/>
    </i>
    <i r="1">
      <x v="104"/>
    </i>
    <i t="sum">
      <x v="57"/>
    </i>
    <i>
      <x v="30"/>
      <x v="76"/>
    </i>
    <i r="1">
      <x v="77"/>
    </i>
    <i t="sum">
      <x v="30"/>
    </i>
    <i>
      <x v="6"/>
      <x v="106"/>
    </i>
    <i t="sum">
      <x v="6"/>
    </i>
    <i>
      <x v="20"/>
      <x v="35"/>
    </i>
    <i t="sum">
      <x v="20"/>
    </i>
    <i>
      <x v="43"/>
      <x v="86"/>
    </i>
    <i t="sum">
      <x v="43"/>
    </i>
    <i>
      <x v="69"/>
      <x v="138"/>
    </i>
    <i t="sum">
      <x v="69"/>
    </i>
    <i>
      <x v="13"/>
      <x v="164"/>
    </i>
    <i t="sum">
      <x v="13"/>
    </i>
    <i>
      <x v="14"/>
      <x v="154"/>
    </i>
    <i t="sum">
      <x v="14"/>
    </i>
    <i>
      <x v="22"/>
      <x v="34"/>
    </i>
    <i t="sum">
      <x v="22"/>
    </i>
    <i>
      <x v="98"/>
      <x v="66"/>
    </i>
    <i t="sum">
      <x v="98"/>
    </i>
    <i>
      <x v="64"/>
      <x v="129"/>
    </i>
    <i t="sum">
      <x v="64"/>
    </i>
    <i>
      <x v="1"/>
      <x v="67"/>
    </i>
    <i t="sum">
      <x v="1"/>
    </i>
    <i>
      <x v="61"/>
      <x v="124"/>
    </i>
    <i t="sum">
      <x v="61"/>
    </i>
    <i>
      <x v="36"/>
      <x v="17"/>
    </i>
    <i t="sum">
      <x v="36"/>
    </i>
    <i>
      <x v="82"/>
      <x v="176"/>
    </i>
    <i t="sum">
      <x v="82"/>
    </i>
    <i>
      <x v="62"/>
      <x v="123"/>
    </i>
    <i t="sum">
      <x v="62"/>
    </i>
    <i>
      <x v="25"/>
      <x v="44"/>
    </i>
    <i t="sum">
      <x v="25"/>
    </i>
    <i>
      <x v="58"/>
      <x v="81"/>
    </i>
    <i t="sum">
      <x v="58"/>
    </i>
    <i>
      <x v="97"/>
      <x v="195"/>
    </i>
    <i t="sum">
      <x v="97"/>
    </i>
    <i t="grand">
      <x/>
    </i>
  </rowItems>
  <colItems count="1">
    <i/>
  </colItems>
  <pageFields count="1">
    <pageField fld="1" item="0" hier="0"/>
  </pageFields>
  <dataFields count="1">
    <dataField name="Sum of Enron Cost Total" fld="8" baseField="0" baseItem="0" numFmtId="3"/>
  </dataFields>
  <formats count="2">
    <format dxfId="1">
      <pivotArea outline="0" fieldPosition="0">
        <references count="1">
          <reference field="0" count="1" selected="0">
            <x v="38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10"/>
  <sheetViews>
    <sheetView tabSelected="1" topLeftCell="D1" workbookViewId="0">
      <pane ySplit="1" topLeftCell="A478" activePane="bottomLeft" state="frozenSplit"/>
      <selection pane="bottomLeft" activeCell="I481" sqref="I481"/>
    </sheetView>
  </sheetViews>
  <sheetFormatPr defaultColWidth="32.28515625" defaultRowHeight="12" customHeight="1" x14ac:dyDescent="0.2"/>
  <cols>
    <col min="1" max="1" width="22.42578125" style="7" bestFit="1" customWidth="1"/>
    <col min="2" max="2" width="10.7109375" style="7" bestFit="1" customWidth="1"/>
    <col min="3" max="3" width="24.85546875" style="7" customWidth="1"/>
    <col min="4" max="4" width="19.85546875" style="7" bestFit="1" customWidth="1"/>
    <col min="5" max="5" width="27.5703125" style="7" customWidth="1"/>
    <col min="6" max="6" width="18.140625" style="7" bestFit="1" customWidth="1"/>
    <col min="7" max="7" width="20.140625" style="7" bestFit="1" customWidth="1"/>
    <col min="8" max="8" width="19.140625" style="7" bestFit="1" customWidth="1"/>
    <col min="9" max="9" width="16.28515625" style="190" bestFit="1" customWidth="1"/>
    <col min="10" max="10" width="11.7109375" style="14" bestFit="1" customWidth="1"/>
    <col min="11" max="11" width="15.42578125" style="14" bestFit="1" customWidth="1"/>
    <col min="12" max="12" width="12.7109375" style="35" bestFit="1" customWidth="1"/>
    <col min="13" max="13" width="16" style="15" bestFit="1" customWidth="1"/>
    <col min="14" max="14" width="27.140625" style="33" customWidth="1"/>
  </cols>
  <sheetData>
    <row r="1" spans="1:14" s="5" customFormat="1" ht="12" customHeight="1" x14ac:dyDescent="0.2">
      <c r="A1" s="11" t="s">
        <v>0</v>
      </c>
      <c r="B1" s="11" t="s">
        <v>420</v>
      </c>
      <c r="C1" s="11" t="s">
        <v>88</v>
      </c>
      <c r="D1" s="11" t="s">
        <v>87</v>
      </c>
      <c r="E1" s="11" t="s">
        <v>431</v>
      </c>
      <c r="F1" s="5" t="s">
        <v>427</v>
      </c>
      <c r="G1" s="5" t="s">
        <v>428</v>
      </c>
      <c r="H1" s="5" t="s">
        <v>429</v>
      </c>
      <c r="I1" s="5" t="s">
        <v>430</v>
      </c>
      <c r="J1" s="58" t="s">
        <v>345</v>
      </c>
      <c r="K1" s="58" t="s">
        <v>346</v>
      </c>
      <c r="L1" s="59" t="s">
        <v>344</v>
      </c>
      <c r="M1" s="60" t="s">
        <v>347</v>
      </c>
      <c r="N1" s="61" t="s">
        <v>349</v>
      </c>
    </row>
    <row r="2" spans="1:14" ht="12" customHeight="1" x14ac:dyDescent="0.2">
      <c r="A2" s="7" t="s">
        <v>343</v>
      </c>
      <c r="B2" s="7" t="s">
        <v>422</v>
      </c>
      <c r="C2" s="7" t="s">
        <v>343</v>
      </c>
      <c r="D2" s="7" t="s">
        <v>342</v>
      </c>
      <c r="E2" s="73" t="s">
        <v>435</v>
      </c>
      <c r="I2" s="190">
        <v>5</v>
      </c>
      <c r="K2" s="17">
        <f>I2*J2</f>
        <v>0</v>
      </c>
      <c r="L2" s="35">
        <v>0</v>
      </c>
      <c r="M2" s="15">
        <f>I2*L2</f>
        <v>0</v>
      </c>
      <c r="N2" s="33" t="s">
        <v>373</v>
      </c>
    </row>
    <row r="3" spans="1:14" ht="12" customHeight="1" x14ac:dyDescent="0.2">
      <c r="A3" s="55" t="s">
        <v>282</v>
      </c>
      <c r="B3" s="56" t="s">
        <v>423</v>
      </c>
      <c r="C3" s="55" t="s">
        <v>281</v>
      </c>
      <c r="D3" s="56" t="s">
        <v>336</v>
      </c>
      <c r="E3" s="73" t="s">
        <v>435</v>
      </c>
      <c r="F3" s="56"/>
      <c r="G3" s="56"/>
      <c r="H3" s="56"/>
      <c r="I3" s="192">
        <v>20</v>
      </c>
      <c r="J3" s="44"/>
      <c r="K3" s="45">
        <f>I3*J3</f>
        <v>0</v>
      </c>
      <c r="L3" s="46">
        <v>500</v>
      </c>
      <c r="M3" s="47">
        <f>I3*L3</f>
        <v>10000</v>
      </c>
      <c r="N3" s="46">
        <v>171000</v>
      </c>
    </row>
    <row r="4" spans="1:14" ht="12" customHeight="1" x14ac:dyDescent="0.2">
      <c r="A4" s="18" t="s">
        <v>46</v>
      </c>
      <c r="B4" s="25" t="s">
        <v>422</v>
      </c>
      <c r="C4" s="18" t="s">
        <v>318</v>
      </c>
      <c r="D4" s="18" t="s">
        <v>186</v>
      </c>
      <c r="E4" s="74" t="s">
        <v>435</v>
      </c>
      <c r="F4" s="18"/>
      <c r="G4" s="18"/>
      <c r="H4" s="18"/>
      <c r="I4" s="193">
        <v>4</v>
      </c>
      <c r="J4" s="14">
        <v>200</v>
      </c>
      <c r="K4" s="17">
        <f>I4*J4</f>
        <v>800</v>
      </c>
      <c r="L4" s="35">
        <v>200</v>
      </c>
      <c r="M4" s="15">
        <f>I4*L4</f>
        <v>800</v>
      </c>
    </row>
    <row r="5" spans="1:14" ht="12" customHeight="1" x14ac:dyDescent="0.2">
      <c r="A5" s="91" t="s">
        <v>31</v>
      </c>
      <c r="B5" s="87"/>
      <c r="C5" s="91" t="s">
        <v>478</v>
      </c>
      <c r="D5" s="87" t="s">
        <v>477</v>
      </c>
      <c r="E5" s="87" t="s">
        <v>435</v>
      </c>
      <c r="F5" s="87"/>
      <c r="G5" s="87"/>
      <c r="H5" s="87"/>
      <c r="I5" s="194">
        <v>6</v>
      </c>
      <c r="J5" s="79"/>
      <c r="K5" s="80"/>
      <c r="L5" s="81"/>
      <c r="M5" s="82"/>
      <c r="N5" s="83"/>
    </row>
    <row r="6" spans="1:14" ht="12" customHeight="1" x14ac:dyDescent="0.2">
      <c r="A6" s="91" t="s">
        <v>31</v>
      </c>
      <c r="B6" s="87"/>
      <c r="C6" s="91" t="s">
        <v>467</v>
      </c>
      <c r="D6" s="87" t="s">
        <v>477</v>
      </c>
      <c r="E6" s="87" t="s">
        <v>435</v>
      </c>
      <c r="F6" s="87"/>
      <c r="G6" s="87"/>
      <c r="H6" s="87"/>
      <c r="I6" s="194">
        <v>6</v>
      </c>
      <c r="J6" s="79"/>
      <c r="K6" s="80"/>
      <c r="L6" s="81"/>
      <c r="M6" s="82"/>
      <c r="N6" s="83"/>
    </row>
    <row r="7" spans="1:14" ht="12" customHeight="1" x14ac:dyDescent="0.2">
      <c r="A7" s="91" t="s">
        <v>31</v>
      </c>
      <c r="B7" s="87"/>
      <c r="C7" s="91" t="s">
        <v>479</v>
      </c>
      <c r="D7" s="87" t="s">
        <v>477</v>
      </c>
      <c r="E7" s="87" t="s">
        <v>435</v>
      </c>
      <c r="F7" s="87"/>
      <c r="G7" s="87"/>
      <c r="H7" s="87"/>
      <c r="I7" s="194">
        <v>6</v>
      </c>
      <c r="J7" s="79"/>
      <c r="K7" s="80"/>
      <c r="L7" s="81"/>
      <c r="M7" s="82"/>
      <c r="N7" s="83"/>
    </row>
    <row r="8" spans="1:14" ht="12" customHeight="1" x14ac:dyDescent="0.2">
      <c r="A8" s="152" t="s">
        <v>143</v>
      </c>
      <c r="B8" s="151" t="s">
        <v>138</v>
      </c>
      <c r="C8" s="161" t="s">
        <v>201</v>
      </c>
      <c r="D8" s="152" t="s">
        <v>314</v>
      </c>
      <c r="E8" s="151" t="s">
        <v>437</v>
      </c>
      <c r="F8" s="152"/>
      <c r="G8" s="152">
        <v>2</v>
      </c>
      <c r="H8" s="152"/>
      <c r="I8" s="173">
        <v>6</v>
      </c>
      <c r="J8" s="153">
        <v>13561.62</v>
      </c>
      <c r="K8" s="154">
        <f>I9*J8</f>
        <v>27123.24</v>
      </c>
      <c r="L8" s="155">
        <v>0</v>
      </c>
      <c r="M8" s="156">
        <f>I9*L8</f>
        <v>0</v>
      </c>
      <c r="N8" s="157"/>
    </row>
    <row r="9" spans="1:14" ht="12" customHeight="1" x14ac:dyDescent="0.2">
      <c r="A9" s="18" t="s">
        <v>143</v>
      </c>
      <c r="B9" s="25" t="s">
        <v>138</v>
      </c>
      <c r="C9" s="18" t="s">
        <v>315</v>
      </c>
      <c r="D9" s="18" t="s">
        <v>314</v>
      </c>
      <c r="E9" s="25" t="s">
        <v>437</v>
      </c>
      <c r="F9" s="18"/>
      <c r="G9" s="18">
        <v>2</v>
      </c>
      <c r="H9" s="18"/>
      <c r="I9" s="193">
        <v>2</v>
      </c>
      <c r="K9" s="17"/>
    </row>
    <row r="10" spans="1:14" ht="12" customHeight="1" x14ac:dyDescent="0.2">
      <c r="A10" s="23" t="s">
        <v>141</v>
      </c>
      <c r="B10" s="23" t="s">
        <v>138</v>
      </c>
      <c r="C10" s="23" t="s">
        <v>141</v>
      </c>
      <c r="D10" s="7" t="s">
        <v>138</v>
      </c>
      <c r="E10" s="7" t="s">
        <v>437</v>
      </c>
      <c r="I10" s="195">
        <v>0</v>
      </c>
      <c r="K10" s="17">
        <f t="shared" ref="K10:K17" si="0">I11*J10</f>
        <v>0</v>
      </c>
      <c r="L10" s="35">
        <v>1285</v>
      </c>
      <c r="M10" s="15">
        <f t="shared" ref="M10:M17" si="1">I11*L10</f>
        <v>0</v>
      </c>
      <c r="N10" s="32" t="s">
        <v>293</v>
      </c>
    </row>
    <row r="11" spans="1:14" ht="12" customHeight="1" x14ac:dyDescent="0.2">
      <c r="A11" s="23" t="s">
        <v>142</v>
      </c>
      <c r="B11" s="23" t="s">
        <v>138</v>
      </c>
      <c r="C11" s="23" t="s">
        <v>142</v>
      </c>
      <c r="D11" s="7" t="s">
        <v>138</v>
      </c>
      <c r="E11" s="7" t="s">
        <v>437</v>
      </c>
      <c r="I11" s="195">
        <v>0</v>
      </c>
      <c r="J11" s="14">
        <v>349.99</v>
      </c>
      <c r="K11" s="17">
        <f t="shared" si="0"/>
        <v>0</v>
      </c>
      <c r="L11" s="35">
        <v>400</v>
      </c>
      <c r="M11" s="15">
        <f t="shared" si="1"/>
        <v>0</v>
      </c>
      <c r="N11" s="32" t="s">
        <v>293</v>
      </c>
    </row>
    <row r="12" spans="1:14" ht="12" customHeight="1" x14ac:dyDescent="0.2">
      <c r="A12" s="12" t="s">
        <v>297</v>
      </c>
      <c r="B12" s="12" t="s">
        <v>138</v>
      </c>
      <c r="C12" s="12" t="s">
        <v>296</v>
      </c>
      <c r="D12" s="26" t="s">
        <v>138</v>
      </c>
      <c r="E12" s="7" t="s">
        <v>437</v>
      </c>
      <c r="F12" s="26"/>
      <c r="G12" s="26"/>
      <c r="H12" s="26"/>
      <c r="I12" s="195">
        <v>0</v>
      </c>
      <c r="K12" s="17">
        <f t="shared" si="0"/>
        <v>0</v>
      </c>
      <c r="L12" s="35">
        <v>147240</v>
      </c>
      <c r="M12" s="15">
        <f t="shared" si="1"/>
        <v>0</v>
      </c>
      <c r="N12" s="34" t="s">
        <v>292</v>
      </c>
    </row>
    <row r="13" spans="1:14" ht="12" customHeight="1" x14ac:dyDescent="0.2">
      <c r="A13" s="28" t="s">
        <v>139</v>
      </c>
      <c r="B13" s="28" t="s">
        <v>138</v>
      </c>
      <c r="C13" s="28" t="s">
        <v>139</v>
      </c>
      <c r="D13" s="7" t="s">
        <v>138</v>
      </c>
      <c r="E13" s="7" t="s">
        <v>437</v>
      </c>
      <c r="I13" s="195">
        <v>0</v>
      </c>
      <c r="J13" s="14">
        <v>549</v>
      </c>
      <c r="K13" s="17">
        <f t="shared" si="0"/>
        <v>0</v>
      </c>
      <c r="L13" s="14">
        <v>549</v>
      </c>
      <c r="M13" s="15">
        <f t="shared" si="1"/>
        <v>0</v>
      </c>
      <c r="N13" s="32" t="s">
        <v>293</v>
      </c>
    </row>
    <row r="14" spans="1:14" ht="12" customHeight="1" x14ac:dyDescent="0.2">
      <c r="A14" s="12" t="s">
        <v>294</v>
      </c>
      <c r="B14" s="12" t="s">
        <v>138</v>
      </c>
      <c r="C14" s="12" t="s">
        <v>294</v>
      </c>
      <c r="D14" s="26" t="s">
        <v>138</v>
      </c>
      <c r="E14" s="7" t="s">
        <v>437</v>
      </c>
      <c r="F14" s="26"/>
      <c r="G14" s="26"/>
      <c r="H14" s="26"/>
      <c r="I14" s="195">
        <v>0</v>
      </c>
      <c r="J14" s="16">
        <v>389.99</v>
      </c>
      <c r="K14" s="17">
        <f t="shared" si="0"/>
        <v>0</v>
      </c>
      <c r="L14" s="16">
        <v>389.99</v>
      </c>
      <c r="M14" s="15">
        <f t="shared" si="1"/>
        <v>0</v>
      </c>
      <c r="N14" s="34" t="s">
        <v>295</v>
      </c>
    </row>
    <row r="15" spans="1:14" ht="12" customHeight="1" x14ac:dyDescent="0.2">
      <c r="A15" s="12" t="s">
        <v>417</v>
      </c>
      <c r="B15" s="12" t="s">
        <v>138</v>
      </c>
      <c r="C15" s="12" t="s">
        <v>418</v>
      </c>
      <c r="D15" s="26" t="s">
        <v>138</v>
      </c>
      <c r="E15" s="7" t="s">
        <v>437</v>
      </c>
      <c r="F15" s="26"/>
      <c r="G15" s="26"/>
      <c r="H15" s="26"/>
      <c r="I15" s="195">
        <v>0</v>
      </c>
      <c r="J15" s="16"/>
      <c r="K15" s="17">
        <f t="shared" si="0"/>
        <v>0</v>
      </c>
      <c r="L15" s="16">
        <v>0</v>
      </c>
      <c r="M15" s="15">
        <f t="shared" si="1"/>
        <v>0</v>
      </c>
      <c r="N15" s="34"/>
    </row>
    <row r="16" spans="1:14" ht="12" customHeight="1" x14ac:dyDescent="0.2">
      <c r="A16" s="28" t="s">
        <v>140</v>
      </c>
      <c r="B16" s="28" t="s">
        <v>138</v>
      </c>
      <c r="C16" s="28" t="s">
        <v>140</v>
      </c>
      <c r="D16" s="7" t="s">
        <v>138</v>
      </c>
      <c r="E16" s="7" t="s">
        <v>437</v>
      </c>
      <c r="I16" s="190">
        <v>0</v>
      </c>
      <c r="J16" s="14">
        <v>299</v>
      </c>
      <c r="K16" s="17">
        <f t="shared" si="0"/>
        <v>598</v>
      </c>
      <c r="L16" s="14">
        <v>299</v>
      </c>
      <c r="M16" s="15">
        <f t="shared" si="1"/>
        <v>598</v>
      </c>
      <c r="N16" s="32" t="s">
        <v>293</v>
      </c>
    </row>
    <row r="17" spans="1:14" ht="12" customHeight="1" x14ac:dyDescent="0.2">
      <c r="A17" s="18" t="s">
        <v>212</v>
      </c>
      <c r="B17" s="25" t="s">
        <v>422</v>
      </c>
      <c r="C17" s="18" t="s">
        <v>212</v>
      </c>
      <c r="D17" s="18" t="s">
        <v>211</v>
      </c>
      <c r="E17" s="25" t="s">
        <v>437</v>
      </c>
      <c r="F17" s="18">
        <v>1</v>
      </c>
      <c r="G17" s="25">
        <v>2</v>
      </c>
      <c r="H17" s="18"/>
      <c r="I17" s="193">
        <v>2</v>
      </c>
      <c r="J17" s="14">
        <v>1749</v>
      </c>
      <c r="K17" s="17">
        <f t="shared" si="0"/>
        <v>3498</v>
      </c>
      <c r="L17" s="35">
        <v>1347.77</v>
      </c>
      <c r="M17" s="15">
        <f t="shared" si="1"/>
        <v>2695.54</v>
      </c>
    </row>
    <row r="18" spans="1:14" ht="12" customHeight="1" x14ac:dyDescent="0.2">
      <c r="A18" s="18" t="s">
        <v>21</v>
      </c>
      <c r="B18" s="24" t="s">
        <v>423</v>
      </c>
      <c r="C18" s="18" t="s">
        <v>213</v>
      </c>
      <c r="D18" s="18" t="s">
        <v>211</v>
      </c>
      <c r="E18" s="25" t="s">
        <v>437</v>
      </c>
      <c r="F18" s="18">
        <v>1</v>
      </c>
      <c r="G18" s="18">
        <v>2</v>
      </c>
      <c r="H18" s="18"/>
      <c r="I18" s="193">
        <v>2</v>
      </c>
      <c r="K18" s="17" t="e">
        <f>#REF!*J18</f>
        <v>#REF!</v>
      </c>
      <c r="L18" s="35">
        <v>8000</v>
      </c>
      <c r="M18" s="15" t="e">
        <f>#REF!*L18</f>
        <v>#REF!</v>
      </c>
    </row>
    <row r="19" spans="1:14" ht="12" customHeight="1" x14ac:dyDescent="0.2">
      <c r="A19" s="78" t="s">
        <v>31</v>
      </c>
      <c r="B19" s="85"/>
      <c r="C19" s="78" t="s">
        <v>469</v>
      </c>
      <c r="D19" s="77" t="s">
        <v>211</v>
      </c>
      <c r="E19" s="78" t="s">
        <v>437</v>
      </c>
      <c r="F19" s="77"/>
      <c r="G19" s="77">
        <v>3</v>
      </c>
      <c r="H19" s="77"/>
      <c r="I19" s="196">
        <v>3</v>
      </c>
      <c r="J19" s="79"/>
      <c r="K19" s="80" t="e">
        <f>#REF!*J19</f>
        <v>#REF!</v>
      </c>
      <c r="L19" s="81"/>
      <c r="M19" s="82"/>
      <c r="N19" s="83"/>
    </row>
    <row r="20" spans="1:14" ht="12" customHeight="1" x14ac:dyDescent="0.2">
      <c r="A20" s="77" t="s">
        <v>21</v>
      </c>
      <c r="B20" s="85"/>
      <c r="C20" s="77" t="s">
        <v>213</v>
      </c>
      <c r="D20" s="77" t="s">
        <v>211</v>
      </c>
      <c r="E20" s="78" t="s">
        <v>437</v>
      </c>
      <c r="F20" s="77">
        <v>1</v>
      </c>
      <c r="G20" s="77">
        <v>2</v>
      </c>
      <c r="H20" s="77"/>
      <c r="I20" s="196">
        <v>4</v>
      </c>
      <c r="J20" s="79"/>
      <c r="K20" s="80" t="e">
        <f>#REF!*J20</f>
        <v>#REF!</v>
      </c>
      <c r="L20" s="81">
        <v>8000</v>
      </c>
      <c r="M20" s="82" t="e">
        <f>#REF!*L20</f>
        <v>#REF!</v>
      </c>
      <c r="N20" s="83"/>
    </row>
    <row r="21" spans="1:14" ht="12" customHeight="1" x14ac:dyDescent="0.2">
      <c r="A21" s="18" t="s">
        <v>156</v>
      </c>
      <c r="B21" s="25" t="s">
        <v>421</v>
      </c>
      <c r="C21" s="18" t="s">
        <v>178</v>
      </c>
      <c r="D21" s="18" t="s">
        <v>316</v>
      </c>
      <c r="E21" s="25" t="s">
        <v>437</v>
      </c>
      <c r="F21" s="25">
        <v>1</v>
      </c>
      <c r="G21" s="25">
        <v>0</v>
      </c>
      <c r="H21" s="25">
        <v>0</v>
      </c>
      <c r="I21" s="211" t="s">
        <v>684</v>
      </c>
      <c r="J21" s="14">
        <v>600</v>
      </c>
      <c r="K21" s="17">
        <f>I19*J21</f>
        <v>1800</v>
      </c>
      <c r="L21" s="14">
        <v>600</v>
      </c>
      <c r="M21" s="15">
        <f>I19*L21</f>
        <v>1800</v>
      </c>
    </row>
    <row r="22" spans="1:14" ht="12" customHeight="1" x14ac:dyDescent="0.2">
      <c r="A22" s="24" t="s">
        <v>7</v>
      </c>
      <c r="B22" s="24" t="s">
        <v>421</v>
      </c>
      <c r="C22" s="18" t="s">
        <v>6</v>
      </c>
      <c r="D22" s="27" t="s">
        <v>333</v>
      </c>
      <c r="E22" s="25" t="s">
        <v>437</v>
      </c>
      <c r="F22" s="27"/>
      <c r="G22" s="27">
        <v>1</v>
      </c>
      <c r="H22" s="27"/>
      <c r="I22" s="193">
        <v>1</v>
      </c>
      <c r="K22" s="17" t="e">
        <f>#REF!*J22</f>
        <v>#REF!</v>
      </c>
      <c r="L22" s="35">
        <v>1500</v>
      </c>
      <c r="M22" s="15" t="e">
        <f>#REF!*L22</f>
        <v>#REF!</v>
      </c>
    </row>
    <row r="23" spans="1:14" ht="12" customHeight="1" x14ac:dyDescent="0.2">
      <c r="A23" s="18" t="s">
        <v>216</v>
      </c>
      <c r="B23" s="25" t="s">
        <v>422</v>
      </c>
      <c r="C23" s="18" t="s">
        <v>215</v>
      </c>
      <c r="D23" s="18" t="s">
        <v>214</v>
      </c>
      <c r="E23" s="25" t="s">
        <v>437</v>
      </c>
      <c r="F23" s="18"/>
      <c r="G23" s="18">
        <v>2</v>
      </c>
      <c r="H23" s="18"/>
      <c r="I23" s="193">
        <v>2</v>
      </c>
      <c r="J23" s="14">
        <v>200</v>
      </c>
      <c r="K23" s="17">
        <f>I23*J23</f>
        <v>400</v>
      </c>
      <c r="L23" s="35">
        <v>0</v>
      </c>
      <c r="M23" s="15" t="e">
        <f>I21*L23</f>
        <v>#VALUE!</v>
      </c>
    </row>
    <row r="24" spans="1:14" ht="12" customHeight="1" x14ac:dyDescent="0.2">
      <c r="A24" s="78" t="s">
        <v>17</v>
      </c>
      <c r="B24" s="78"/>
      <c r="C24" s="78" t="s">
        <v>470</v>
      </c>
      <c r="D24" s="77" t="s">
        <v>214</v>
      </c>
      <c r="E24" s="78" t="s">
        <v>437</v>
      </c>
      <c r="F24" s="77"/>
      <c r="G24" s="77">
        <v>2</v>
      </c>
      <c r="H24" s="77"/>
      <c r="I24" s="196">
        <v>4</v>
      </c>
      <c r="J24" s="79"/>
      <c r="K24" s="80"/>
      <c r="L24" s="81"/>
      <c r="M24" s="82"/>
      <c r="N24" s="83"/>
    </row>
    <row r="25" spans="1:14" ht="12" customHeight="1" x14ac:dyDescent="0.2">
      <c r="A25" s="78" t="s">
        <v>471</v>
      </c>
      <c r="B25" s="78"/>
      <c r="C25" s="78" t="s">
        <v>471</v>
      </c>
      <c r="D25" s="78" t="s">
        <v>472</v>
      </c>
      <c r="E25" s="78" t="s">
        <v>432</v>
      </c>
      <c r="F25" s="77"/>
      <c r="G25" s="77"/>
      <c r="H25" s="77"/>
      <c r="I25" s="196">
        <v>2</v>
      </c>
      <c r="J25" s="79"/>
      <c r="K25" s="80"/>
      <c r="L25" s="81"/>
      <c r="M25" s="82"/>
      <c r="N25" s="83"/>
    </row>
    <row r="26" spans="1:14" s="158" customFormat="1" ht="12" customHeight="1" x14ac:dyDescent="0.2">
      <c r="A26" s="159" t="s">
        <v>597</v>
      </c>
      <c r="B26" s="137"/>
      <c r="C26" s="159" t="s">
        <v>623</v>
      </c>
      <c r="D26" s="137" t="s">
        <v>472</v>
      </c>
      <c r="E26" s="137" t="s">
        <v>432</v>
      </c>
      <c r="F26" s="144"/>
      <c r="G26" s="144">
        <v>2</v>
      </c>
      <c r="H26" s="144"/>
      <c r="I26" s="164">
        <f>F26+G26+H26</f>
        <v>2</v>
      </c>
      <c r="J26" s="166"/>
      <c r="K26" s="167"/>
      <c r="L26" s="168"/>
      <c r="M26" s="169"/>
      <c r="N26" s="170"/>
    </row>
    <row r="27" spans="1:14" s="158" customFormat="1" ht="12" customHeight="1" x14ac:dyDescent="0.2">
      <c r="A27" s="159" t="s">
        <v>102</v>
      </c>
      <c r="B27" s="137"/>
      <c r="C27" s="159" t="s">
        <v>624</v>
      </c>
      <c r="D27" s="137" t="s">
        <v>472</v>
      </c>
      <c r="E27" s="137" t="s">
        <v>432</v>
      </c>
      <c r="F27" s="144"/>
      <c r="G27" s="144">
        <v>4</v>
      </c>
      <c r="H27" s="144"/>
      <c r="I27" s="164">
        <f>F27+G27+H27</f>
        <v>4</v>
      </c>
      <c r="J27" s="166"/>
      <c r="K27" s="167"/>
      <c r="L27" s="168"/>
      <c r="M27" s="169"/>
      <c r="N27" s="170"/>
    </row>
    <row r="28" spans="1:14" s="158" customFormat="1" ht="12" customHeight="1" x14ac:dyDescent="0.2">
      <c r="A28" s="159" t="s">
        <v>597</v>
      </c>
      <c r="B28" s="137"/>
      <c r="C28" s="159" t="s">
        <v>625</v>
      </c>
      <c r="D28" s="137" t="s">
        <v>472</v>
      </c>
      <c r="E28" s="137" t="s">
        <v>432</v>
      </c>
      <c r="F28" s="144"/>
      <c r="G28" s="144">
        <v>2</v>
      </c>
      <c r="H28" s="144"/>
      <c r="I28" s="164">
        <f>F28+G28+H28</f>
        <v>2</v>
      </c>
      <c r="J28" s="166"/>
      <c r="K28" s="167"/>
      <c r="L28" s="168"/>
      <c r="M28" s="169"/>
      <c r="N28" s="170"/>
    </row>
    <row r="29" spans="1:14" s="158" customFormat="1" ht="12" customHeight="1" x14ac:dyDescent="0.2">
      <c r="A29" s="159" t="s">
        <v>17</v>
      </c>
      <c r="B29" s="137"/>
      <c r="C29" s="159" t="s">
        <v>447</v>
      </c>
      <c r="D29" s="137" t="s">
        <v>472</v>
      </c>
      <c r="E29" s="137" t="s">
        <v>432</v>
      </c>
      <c r="F29" s="144"/>
      <c r="G29" s="144">
        <v>3</v>
      </c>
      <c r="H29" s="144"/>
      <c r="I29" s="164">
        <f>F29+G29+H29</f>
        <v>3</v>
      </c>
      <c r="J29" s="166"/>
      <c r="K29" s="167"/>
      <c r="L29" s="168"/>
      <c r="M29" s="169"/>
      <c r="N29" s="170"/>
    </row>
    <row r="30" spans="1:14" s="158" customFormat="1" ht="12" customHeight="1" x14ac:dyDescent="0.2">
      <c r="A30" s="159" t="s">
        <v>597</v>
      </c>
      <c r="B30" s="137"/>
      <c r="C30" s="159" t="s">
        <v>626</v>
      </c>
      <c r="D30" s="137" t="s">
        <v>472</v>
      </c>
      <c r="E30" s="137" t="s">
        <v>432</v>
      </c>
      <c r="F30" s="144"/>
      <c r="G30" s="144">
        <v>1</v>
      </c>
      <c r="H30" s="144"/>
      <c r="I30" s="164">
        <f>F30+G30+H30</f>
        <v>1</v>
      </c>
      <c r="J30" s="166"/>
      <c r="K30" s="167"/>
      <c r="L30" s="168"/>
      <c r="M30" s="169"/>
      <c r="N30" s="170"/>
    </row>
    <row r="31" spans="1:14" ht="12" customHeight="1" x14ac:dyDescent="0.2">
      <c r="A31" s="19" t="s">
        <v>35</v>
      </c>
      <c r="B31" s="19" t="s">
        <v>423</v>
      </c>
      <c r="C31" s="20" t="s">
        <v>34</v>
      </c>
      <c r="D31" s="21" t="s">
        <v>154</v>
      </c>
      <c r="E31" s="75" t="s">
        <v>443</v>
      </c>
      <c r="F31" s="21">
        <v>4</v>
      </c>
      <c r="G31" s="21"/>
      <c r="H31" s="21"/>
      <c r="I31" s="190">
        <v>4</v>
      </c>
      <c r="J31" s="16">
        <v>4995</v>
      </c>
      <c r="K31" s="17">
        <f t="shared" ref="K31:K62" si="2">I33*J31</f>
        <v>49950</v>
      </c>
      <c r="L31" s="36">
        <v>4995</v>
      </c>
      <c r="M31" s="15">
        <f t="shared" ref="M31:M62" si="3">I33*L31</f>
        <v>49950</v>
      </c>
    </row>
    <row r="32" spans="1:14" ht="12" customHeight="1" x14ac:dyDescent="0.2">
      <c r="A32" s="4" t="s">
        <v>46</v>
      </c>
      <c r="B32" s="25" t="s">
        <v>422</v>
      </c>
      <c r="C32" s="3" t="s">
        <v>45</v>
      </c>
      <c r="D32" s="21" t="s">
        <v>154</v>
      </c>
      <c r="E32" s="75" t="s">
        <v>443</v>
      </c>
      <c r="F32" s="21">
        <v>5</v>
      </c>
      <c r="G32" s="21"/>
      <c r="H32" s="21"/>
      <c r="I32" s="189">
        <v>5</v>
      </c>
      <c r="J32" s="14">
        <v>600</v>
      </c>
      <c r="K32" s="17">
        <f t="shared" si="2"/>
        <v>2400</v>
      </c>
      <c r="L32" s="35">
        <v>600</v>
      </c>
      <c r="M32" s="15">
        <f t="shared" si="3"/>
        <v>2400</v>
      </c>
    </row>
    <row r="33" spans="1:14" ht="12" customHeight="1" x14ac:dyDescent="0.2">
      <c r="A33" s="4" t="s">
        <v>85</v>
      </c>
      <c r="B33" s="4" t="s">
        <v>422</v>
      </c>
      <c r="C33" s="3" t="s">
        <v>84</v>
      </c>
      <c r="D33" s="21" t="s">
        <v>154</v>
      </c>
      <c r="E33" s="75" t="s">
        <v>443</v>
      </c>
      <c r="F33" s="21">
        <v>20</v>
      </c>
      <c r="G33" s="21"/>
      <c r="H33" s="21"/>
      <c r="I33" s="189">
        <v>10</v>
      </c>
      <c r="J33" s="14">
        <v>3399</v>
      </c>
      <c r="K33" s="17">
        <f t="shared" si="2"/>
        <v>0</v>
      </c>
      <c r="L33" s="14">
        <v>3399</v>
      </c>
      <c r="M33" s="15">
        <f t="shared" si="3"/>
        <v>0</v>
      </c>
    </row>
    <row r="34" spans="1:14" ht="12" customHeight="1" x14ac:dyDescent="0.2">
      <c r="A34" s="18" t="s">
        <v>284</v>
      </c>
      <c r="B34" s="25" t="s">
        <v>422</v>
      </c>
      <c r="C34" s="9" t="s">
        <v>1</v>
      </c>
      <c r="D34" s="21" t="s">
        <v>154</v>
      </c>
      <c r="E34" s="75" t="s">
        <v>443</v>
      </c>
      <c r="F34" s="21">
        <v>4</v>
      </c>
      <c r="G34" s="21"/>
      <c r="H34" s="21"/>
      <c r="I34" s="190">
        <v>4</v>
      </c>
      <c r="J34" s="16">
        <v>349.99</v>
      </c>
      <c r="K34" s="17">
        <f t="shared" si="2"/>
        <v>17499.5</v>
      </c>
      <c r="L34" s="16">
        <v>349.99</v>
      </c>
      <c r="M34" s="15">
        <f t="shared" si="3"/>
        <v>17499.5</v>
      </c>
    </row>
    <row r="35" spans="1:14" ht="12" customHeight="1" x14ac:dyDescent="0.2">
      <c r="A35" s="19" t="s">
        <v>80</v>
      </c>
      <c r="B35" s="19" t="s">
        <v>424</v>
      </c>
      <c r="C35" s="20" t="s">
        <v>79</v>
      </c>
      <c r="D35" s="21" t="s">
        <v>154</v>
      </c>
      <c r="E35" s="75" t="s">
        <v>443</v>
      </c>
      <c r="F35" s="21"/>
      <c r="G35" s="21">
        <v>1</v>
      </c>
      <c r="H35" s="21"/>
      <c r="I35" s="190">
        <v>0</v>
      </c>
      <c r="J35" s="14">
        <v>3326.67</v>
      </c>
      <c r="K35" s="17">
        <f t="shared" si="2"/>
        <v>13306.68</v>
      </c>
      <c r="L35" s="35">
        <v>2495</v>
      </c>
      <c r="M35" s="15">
        <f t="shared" si="3"/>
        <v>9980</v>
      </c>
    </row>
    <row r="36" spans="1:14" ht="12" customHeight="1" x14ac:dyDescent="0.2">
      <c r="A36" s="19" t="s">
        <v>80</v>
      </c>
      <c r="B36" s="19" t="s">
        <v>424</v>
      </c>
      <c r="C36" s="20" t="s">
        <v>81</v>
      </c>
      <c r="D36" s="21" t="s">
        <v>154</v>
      </c>
      <c r="E36" s="75" t="s">
        <v>443</v>
      </c>
      <c r="F36" s="21"/>
      <c r="G36" s="21">
        <v>50</v>
      </c>
      <c r="H36" s="21"/>
      <c r="I36" s="189">
        <v>50</v>
      </c>
      <c r="J36" s="14">
        <v>22666.67</v>
      </c>
      <c r="K36" s="17">
        <f t="shared" si="2"/>
        <v>113333.34999999999</v>
      </c>
      <c r="L36" s="35">
        <v>17000</v>
      </c>
      <c r="M36" s="15">
        <f t="shared" si="3"/>
        <v>85000</v>
      </c>
    </row>
    <row r="37" spans="1:14" ht="12" customHeight="1" x14ac:dyDescent="0.2">
      <c r="A37" s="18" t="s">
        <v>15</v>
      </c>
      <c r="B37" s="25" t="s">
        <v>423</v>
      </c>
      <c r="C37" s="3" t="s">
        <v>14</v>
      </c>
      <c r="D37" s="21" t="s">
        <v>154</v>
      </c>
      <c r="E37" s="75" t="s">
        <v>443</v>
      </c>
      <c r="F37" s="21">
        <v>4</v>
      </c>
      <c r="G37" s="21"/>
      <c r="H37" s="21"/>
      <c r="I37" s="190">
        <v>4</v>
      </c>
      <c r="J37" s="16">
        <v>2999</v>
      </c>
      <c r="K37" s="17">
        <f t="shared" si="2"/>
        <v>2999</v>
      </c>
      <c r="L37" s="35">
        <v>2200</v>
      </c>
      <c r="M37" s="15">
        <f t="shared" si="3"/>
        <v>2200</v>
      </c>
    </row>
    <row r="38" spans="1:14" ht="12" customHeight="1" x14ac:dyDescent="0.2">
      <c r="A38" s="18" t="s">
        <v>15</v>
      </c>
      <c r="B38" s="25" t="s">
        <v>423</v>
      </c>
      <c r="C38" s="21" t="s">
        <v>36</v>
      </c>
      <c r="D38" s="21" t="s">
        <v>154</v>
      </c>
      <c r="E38" s="75" t="s">
        <v>443</v>
      </c>
      <c r="F38" s="21">
        <v>5</v>
      </c>
      <c r="G38" s="21"/>
      <c r="H38" s="21"/>
      <c r="I38" s="190">
        <v>5</v>
      </c>
      <c r="J38" s="14">
        <v>2999</v>
      </c>
      <c r="K38" s="17">
        <f t="shared" si="2"/>
        <v>0</v>
      </c>
      <c r="L38" s="35">
        <v>2200</v>
      </c>
      <c r="M38" s="15">
        <f t="shared" si="3"/>
        <v>0</v>
      </c>
    </row>
    <row r="39" spans="1:14" ht="12" customHeight="1" x14ac:dyDescent="0.2">
      <c r="A39" s="19" t="s">
        <v>64</v>
      </c>
      <c r="B39" s="19" t="s">
        <v>422</v>
      </c>
      <c r="C39" s="20" t="s">
        <v>63</v>
      </c>
      <c r="D39" s="21" t="s">
        <v>154</v>
      </c>
      <c r="E39" s="75" t="s">
        <v>443</v>
      </c>
      <c r="F39" s="21"/>
      <c r="G39" s="21">
        <v>1</v>
      </c>
      <c r="H39" s="21"/>
      <c r="I39" s="189">
        <v>1</v>
      </c>
      <c r="J39" s="14">
        <v>995</v>
      </c>
      <c r="K39" s="17">
        <f t="shared" si="2"/>
        <v>3980</v>
      </c>
      <c r="L39" s="14">
        <v>995</v>
      </c>
      <c r="M39" s="15">
        <f t="shared" si="3"/>
        <v>3980</v>
      </c>
    </row>
    <row r="40" spans="1:14" ht="12" customHeight="1" x14ac:dyDescent="0.2">
      <c r="A40" s="24" t="s">
        <v>43</v>
      </c>
      <c r="B40" s="24" t="s">
        <v>423</v>
      </c>
      <c r="C40" s="21" t="s">
        <v>42</v>
      </c>
      <c r="D40" s="21" t="s">
        <v>154</v>
      </c>
      <c r="E40" s="75" t="s">
        <v>443</v>
      </c>
      <c r="F40" s="21"/>
      <c r="G40" s="21"/>
      <c r="H40" s="21"/>
      <c r="I40" s="190">
        <v>0</v>
      </c>
      <c r="K40" s="17">
        <f t="shared" si="2"/>
        <v>0</v>
      </c>
      <c r="L40" s="35">
        <v>0</v>
      </c>
      <c r="M40" s="15">
        <f t="shared" si="3"/>
        <v>0</v>
      </c>
    </row>
    <row r="41" spans="1:14" ht="12" customHeight="1" x14ac:dyDescent="0.2">
      <c r="A41" s="4" t="s">
        <v>26</v>
      </c>
      <c r="B41" s="4" t="s">
        <v>422</v>
      </c>
      <c r="C41" s="3" t="s">
        <v>27</v>
      </c>
      <c r="D41" s="21" t="s">
        <v>154</v>
      </c>
      <c r="E41" s="75" t="s">
        <v>443</v>
      </c>
      <c r="F41" s="189">
        <v>4</v>
      </c>
      <c r="G41" s="21"/>
      <c r="H41" s="21"/>
      <c r="I41" s="189">
        <v>4</v>
      </c>
      <c r="J41" s="14">
        <v>199.99</v>
      </c>
      <c r="K41" s="17">
        <f t="shared" si="2"/>
        <v>799.96</v>
      </c>
      <c r="L41" s="14">
        <v>199.99</v>
      </c>
      <c r="M41" s="15">
        <f t="shared" si="3"/>
        <v>799.96</v>
      </c>
    </row>
    <row r="42" spans="1:14" ht="12" customHeight="1" x14ac:dyDescent="0.2">
      <c r="A42" s="4" t="s">
        <v>26</v>
      </c>
      <c r="B42" s="4" t="s">
        <v>422</v>
      </c>
      <c r="C42" s="3" t="s">
        <v>28</v>
      </c>
      <c r="D42" s="21" t="s">
        <v>154</v>
      </c>
      <c r="E42" s="75" t="s">
        <v>443</v>
      </c>
      <c r="F42" s="190">
        <v>4</v>
      </c>
      <c r="G42" s="21"/>
      <c r="H42" s="21"/>
      <c r="I42" s="190">
        <v>4</v>
      </c>
      <c r="K42" s="17">
        <f t="shared" si="2"/>
        <v>0</v>
      </c>
      <c r="L42" s="14">
        <v>199.99</v>
      </c>
      <c r="M42" s="15">
        <f t="shared" si="3"/>
        <v>799.96</v>
      </c>
    </row>
    <row r="43" spans="1:14" ht="12" customHeight="1" x14ac:dyDescent="0.2">
      <c r="A43" s="4" t="s">
        <v>26</v>
      </c>
      <c r="B43" s="4" t="s">
        <v>422</v>
      </c>
      <c r="C43" s="3" t="s">
        <v>29</v>
      </c>
      <c r="D43" s="21" t="s">
        <v>154</v>
      </c>
      <c r="E43" s="75" t="s">
        <v>443</v>
      </c>
      <c r="F43" s="189">
        <v>4</v>
      </c>
      <c r="G43" s="21"/>
      <c r="H43" s="21"/>
      <c r="I43" s="189">
        <v>4</v>
      </c>
      <c r="K43" s="17">
        <f t="shared" si="2"/>
        <v>0</v>
      </c>
      <c r="L43" s="14">
        <v>199.99</v>
      </c>
      <c r="M43" s="15">
        <f t="shared" si="3"/>
        <v>799.96</v>
      </c>
    </row>
    <row r="44" spans="1:14" ht="12" customHeight="1" x14ac:dyDescent="0.2">
      <c r="A44" s="4" t="s">
        <v>26</v>
      </c>
      <c r="B44" s="4" t="s">
        <v>422</v>
      </c>
      <c r="C44" s="3" t="s">
        <v>30</v>
      </c>
      <c r="D44" s="21" t="s">
        <v>154</v>
      </c>
      <c r="E44" s="75" t="s">
        <v>443</v>
      </c>
      <c r="F44" s="189">
        <v>4</v>
      </c>
      <c r="G44" s="21"/>
      <c r="H44" s="21"/>
      <c r="I44" s="189">
        <v>4</v>
      </c>
      <c r="K44" s="17">
        <f t="shared" si="2"/>
        <v>0</v>
      </c>
      <c r="L44" s="14">
        <v>199.99</v>
      </c>
      <c r="M44" s="15">
        <f t="shared" si="3"/>
        <v>199.99</v>
      </c>
    </row>
    <row r="45" spans="1:14" ht="12" customHeight="1" x14ac:dyDescent="0.2">
      <c r="A45" s="4" t="s">
        <v>26</v>
      </c>
      <c r="B45" s="4" t="s">
        <v>422</v>
      </c>
      <c r="C45" s="3" t="s">
        <v>25</v>
      </c>
      <c r="D45" s="21" t="s">
        <v>154</v>
      </c>
      <c r="E45" s="75" t="s">
        <v>443</v>
      </c>
      <c r="F45" s="190">
        <v>4</v>
      </c>
      <c r="G45" s="21"/>
      <c r="H45" s="21"/>
      <c r="I45" s="190">
        <v>4</v>
      </c>
      <c r="J45" s="14">
        <v>299.99</v>
      </c>
      <c r="K45" s="17">
        <f t="shared" si="2"/>
        <v>899.97</v>
      </c>
      <c r="L45" s="14">
        <v>299.99</v>
      </c>
      <c r="M45" s="15">
        <f t="shared" si="3"/>
        <v>899.97</v>
      </c>
    </row>
    <row r="46" spans="1:14" ht="12" customHeight="1" x14ac:dyDescent="0.2">
      <c r="A46" s="4" t="s">
        <v>19</v>
      </c>
      <c r="B46" s="4" t="s">
        <v>424</v>
      </c>
      <c r="C46" s="3" t="s">
        <v>18</v>
      </c>
      <c r="D46" s="21" t="s">
        <v>154</v>
      </c>
      <c r="E46" s="75" t="s">
        <v>443</v>
      </c>
      <c r="F46" s="189">
        <v>1</v>
      </c>
      <c r="G46" s="21"/>
      <c r="H46" s="21"/>
      <c r="I46" s="189">
        <v>1</v>
      </c>
      <c r="J46" s="16"/>
      <c r="K46" s="17">
        <f t="shared" si="2"/>
        <v>0</v>
      </c>
      <c r="L46" s="35">
        <v>0</v>
      </c>
      <c r="M46" s="15">
        <f t="shared" si="3"/>
        <v>0</v>
      </c>
    </row>
    <row r="47" spans="1:14" ht="12" customHeight="1" x14ac:dyDescent="0.2">
      <c r="A47" s="19" t="s">
        <v>13</v>
      </c>
      <c r="B47" s="19" t="s">
        <v>423</v>
      </c>
      <c r="C47" s="20" t="s">
        <v>12</v>
      </c>
      <c r="D47" s="21" t="s">
        <v>154</v>
      </c>
      <c r="E47" s="75" t="s">
        <v>443</v>
      </c>
      <c r="F47" s="189">
        <v>3</v>
      </c>
      <c r="G47" s="21"/>
      <c r="H47" s="21"/>
      <c r="I47" s="189">
        <v>3</v>
      </c>
      <c r="J47" s="14">
        <v>3054.52</v>
      </c>
      <c r="K47" s="17">
        <f t="shared" si="2"/>
        <v>6109.04</v>
      </c>
      <c r="L47" s="36">
        <v>2349.9899999999998</v>
      </c>
      <c r="M47" s="15">
        <f t="shared" si="3"/>
        <v>4699.9799999999996</v>
      </c>
    </row>
    <row r="48" spans="1:14" ht="12" customHeight="1" x14ac:dyDescent="0.2">
      <c r="A48" s="24" t="s">
        <v>696</v>
      </c>
      <c r="B48" s="24" t="s">
        <v>421</v>
      </c>
      <c r="C48" s="21" t="s">
        <v>24</v>
      </c>
      <c r="D48" s="21" t="s">
        <v>154</v>
      </c>
      <c r="E48" s="75" t="s">
        <v>443</v>
      </c>
      <c r="F48" s="21"/>
      <c r="G48" s="21"/>
      <c r="H48" s="21">
        <v>1</v>
      </c>
      <c r="I48" s="190">
        <v>1</v>
      </c>
      <c r="J48" s="14">
        <v>395</v>
      </c>
      <c r="K48" s="17">
        <f t="shared" si="2"/>
        <v>790</v>
      </c>
      <c r="L48" s="14">
        <v>395</v>
      </c>
      <c r="M48" s="15">
        <f t="shared" si="3"/>
        <v>790</v>
      </c>
      <c r="N48" s="33" t="s">
        <v>697</v>
      </c>
    </row>
    <row r="49" spans="1:14" ht="12" customHeight="1" x14ac:dyDescent="0.2">
      <c r="A49" s="24" t="s">
        <v>38</v>
      </c>
      <c r="B49" s="24" t="s">
        <v>422</v>
      </c>
      <c r="C49" s="21" t="s">
        <v>37</v>
      </c>
      <c r="D49" s="21" t="s">
        <v>154</v>
      </c>
      <c r="E49" s="75" t="s">
        <v>443</v>
      </c>
      <c r="F49" s="21">
        <v>2</v>
      </c>
      <c r="G49" s="21"/>
      <c r="H49" s="21"/>
      <c r="I49" s="190">
        <v>2</v>
      </c>
      <c r="J49" s="14">
        <v>395</v>
      </c>
      <c r="K49" s="17">
        <f t="shared" si="2"/>
        <v>395</v>
      </c>
      <c r="L49" s="14">
        <v>395</v>
      </c>
      <c r="M49" s="15">
        <f t="shared" si="3"/>
        <v>395</v>
      </c>
    </row>
    <row r="50" spans="1:14" ht="12" customHeight="1" x14ac:dyDescent="0.2">
      <c r="A50" s="19" t="s">
        <v>38</v>
      </c>
      <c r="B50" s="19" t="s">
        <v>422</v>
      </c>
      <c r="C50" s="20" t="s">
        <v>39</v>
      </c>
      <c r="D50" s="21" t="s">
        <v>154</v>
      </c>
      <c r="E50" s="75" t="s">
        <v>443</v>
      </c>
      <c r="F50" s="21">
        <v>2</v>
      </c>
      <c r="G50" s="21"/>
      <c r="H50" s="21"/>
      <c r="I50" s="189">
        <v>2</v>
      </c>
      <c r="J50" s="14">
        <v>395</v>
      </c>
      <c r="K50" s="17">
        <f t="shared" si="2"/>
        <v>39500</v>
      </c>
      <c r="L50" s="14">
        <v>395</v>
      </c>
      <c r="M50" s="15">
        <f t="shared" si="3"/>
        <v>39500</v>
      </c>
    </row>
    <row r="51" spans="1:14" ht="12" customHeight="1" x14ac:dyDescent="0.2">
      <c r="A51" s="49" t="s">
        <v>2</v>
      </c>
      <c r="B51" s="49" t="s">
        <v>421</v>
      </c>
      <c r="C51" s="50" t="s">
        <v>20</v>
      </c>
      <c r="D51" s="51" t="s">
        <v>154</v>
      </c>
      <c r="E51" s="75" t="s">
        <v>443</v>
      </c>
      <c r="F51" s="51"/>
      <c r="G51" s="51"/>
      <c r="H51" s="51"/>
      <c r="I51" s="198">
        <v>1</v>
      </c>
      <c r="J51" s="44"/>
      <c r="K51" s="45">
        <f t="shared" si="2"/>
        <v>0</v>
      </c>
      <c r="L51" s="52">
        <v>1200000</v>
      </c>
      <c r="M51" s="47">
        <f t="shared" si="3"/>
        <v>12000000</v>
      </c>
      <c r="N51" s="52" t="s">
        <v>368</v>
      </c>
    </row>
    <row r="52" spans="1:14" ht="12" customHeight="1" x14ac:dyDescent="0.2">
      <c r="A52" s="19" t="s">
        <v>68</v>
      </c>
      <c r="B52" s="19" t="s">
        <v>422</v>
      </c>
      <c r="C52" s="20" t="s">
        <v>67</v>
      </c>
      <c r="D52" s="21" t="s">
        <v>154</v>
      </c>
      <c r="E52" s="75" t="s">
        <v>443</v>
      </c>
      <c r="F52" s="21">
        <v>100</v>
      </c>
      <c r="G52" s="21"/>
      <c r="H52" s="21"/>
      <c r="I52" s="189">
        <v>100</v>
      </c>
      <c r="J52" s="14">
        <v>1495</v>
      </c>
      <c r="K52" s="17">
        <f t="shared" si="2"/>
        <v>14950</v>
      </c>
      <c r="L52" s="35">
        <v>400</v>
      </c>
      <c r="M52" s="15">
        <f t="shared" si="3"/>
        <v>4000</v>
      </c>
    </row>
    <row r="53" spans="1:14" ht="12" customHeight="1" x14ac:dyDescent="0.2">
      <c r="A53" s="19" t="s">
        <v>75</v>
      </c>
      <c r="B53" s="19" t="s">
        <v>422</v>
      </c>
      <c r="C53" s="20" t="s">
        <v>76</v>
      </c>
      <c r="D53" s="21" t="s">
        <v>154</v>
      </c>
      <c r="E53" s="75" t="s">
        <v>443</v>
      </c>
      <c r="F53" s="21">
        <v>10</v>
      </c>
      <c r="G53" s="21"/>
      <c r="H53" s="21"/>
      <c r="I53" s="189">
        <v>10</v>
      </c>
      <c r="K53" s="17">
        <f t="shared" si="2"/>
        <v>0</v>
      </c>
      <c r="L53" s="35">
        <v>195</v>
      </c>
      <c r="M53" s="15">
        <f t="shared" si="3"/>
        <v>780</v>
      </c>
    </row>
    <row r="54" spans="1:14" ht="12" customHeight="1" x14ac:dyDescent="0.2">
      <c r="A54" s="24" t="s">
        <v>75</v>
      </c>
      <c r="B54" s="19" t="s">
        <v>422</v>
      </c>
      <c r="C54" s="21" t="s">
        <v>74</v>
      </c>
      <c r="D54" s="21" t="s">
        <v>154</v>
      </c>
      <c r="E54" s="75" t="s">
        <v>443</v>
      </c>
      <c r="F54" s="21">
        <v>10</v>
      </c>
      <c r="G54" s="21"/>
      <c r="H54" s="21"/>
      <c r="I54" s="190">
        <v>10</v>
      </c>
      <c r="K54" s="17">
        <f t="shared" si="2"/>
        <v>0</v>
      </c>
      <c r="L54" s="35">
        <v>336</v>
      </c>
      <c r="M54" s="15">
        <f t="shared" si="3"/>
        <v>1344</v>
      </c>
    </row>
    <row r="55" spans="1:14" ht="12" customHeight="1" x14ac:dyDescent="0.2">
      <c r="A55" s="4" t="s">
        <v>41</v>
      </c>
      <c r="B55" s="4" t="s">
        <v>422</v>
      </c>
      <c r="C55" s="3" t="s">
        <v>40</v>
      </c>
      <c r="D55" s="21" t="s">
        <v>154</v>
      </c>
      <c r="E55" s="75" t="s">
        <v>443</v>
      </c>
      <c r="F55" s="21">
        <v>4</v>
      </c>
      <c r="G55" s="21"/>
      <c r="H55" s="21"/>
      <c r="I55" s="189">
        <v>4</v>
      </c>
      <c r="K55" s="17">
        <f t="shared" si="2"/>
        <v>0</v>
      </c>
      <c r="L55" s="35">
        <v>1200</v>
      </c>
      <c r="M55" s="15">
        <f t="shared" si="3"/>
        <v>4800</v>
      </c>
      <c r="N55" s="33" t="s">
        <v>362</v>
      </c>
    </row>
    <row r="56" spans="1:14" ht="12" customHeight="1" x14ac:dyDescent="0.2">
      <c r="A56" s="24" t="s">
        <v>23</v>
      </c>
      <c r="B56" s="24" t="s">
        <v>423</v>
      </c>
      <c r="C56" s="21" t="s">
        <v>22</v>
      </c>
      <c r="D56" s="21" t="s">
        <v>154</v>
      </c>
      <c r="E56" s="75" t="s">
        <v>443</v>
      </c>
      <c r="F56" s="21"/>
      <c r="G56" s="21">
        <v>4</v>
      </c>
      <c r="H56" s="21"/>
      <c r="I56" s="190">
        <v>4</v>
      </c>
      <c r="K56" s="17">
        <f t="shared" si="2"/>
        <v>0</v>
      </c>
      <c r="L56" s="35">
        <v>0</v>
      </c>
      <c r="M56" s="15">
        <f t="shared" si="3"/>
        <v>0</v>
      </c>
    </row>
    <row r="57" spans="1:14" ht="12" customHeight="1" x14ac:dyDescent="0.2">
      <c r="A57" s="4" t="s">
        <v>4</v>
      </c>
      <c r="B57" s="4" t="s">
        <v>422</v>
      </c>
      <c r="C57" s="3" t="s">
        <v>3</v>
      </c>
      <c r="D57" s="21" t="s">
        <v>154</v>
      </c>
      <c r="E57" s="75" t="s">
        <v>443</v>
      </c>
      <c r="F57" s="21">
        <v>4</v>
      </c>
      <c r="G57" s="21"/>
      <c r="H57" s="21"/>
      <c r="I57" s="190">
        <v>4</v>
      </c>
      <c r="K57" s="17">
        <f t="shared" si="2"/>
        <v>0</v>
      </c>
      <c r="L57" s="35">
        <v>419</v>
      </c>
      <c r="M57" s="15">
        <f t="shared" si="3"/>
        <v>17598</v>
      </c>
    </row>
    <row r="58" spans="1:14" ht="12" customHeight="1" x14ac:dyDescent="0.2">
      <c r="A58" s="24" t="s">
        <v>17</v>
      </c>
      <c r="B58" s="25" t="s">
        <v>423</v>
      </c>
      <c r="C58" s="20" t="s">
        <v>16</v>
      </c>
      <c r="D58" s="21" t="s">
        <v>154</v>
      </c>
      <c r="E58" s="75" t="s">
        <v>443</v>
      </c>
      <c r="F58" s="21">
        <v>5</v>
      </c>
      <c r="G58" s="21"/>
      <c r="H58" s="21"/>
      <c r="I58" s="190">
        <v>5</v>
      </c>
      <c r="J58" s="14">
        <v>6100</v>
      </c>
      <c r="K58" s="17">
        <f t="shared" si="2"/>
        <v>6100</v>
      </c>
      <c r="L58" s="35">
        <v>6100</v>
      </c>
      <c r="M58" s="15">
        <f t="shared" si="3"/>
        <v>6100</v>
      </c>
    </row>
    <row r="59" spans="1:14" ht="12" customHeight="1" x14ac:dyDescent="0.2">
      <c r="A59" s="24" t="s">
        <v>17</v>
      </c>
      <c r="B59" s="25" t="s">
        <v>423</v>
      </c>
      <c r="C59" s="20" t="s">
        <v>44</v>
      </c>
      <c r="D59" s="21" t="s">
        <v>154</v>
      </c>
      <c r="E59" s="75" t="s">
        <v>443</v>
      </c>
      <c r="F59" s="21"/>
      <c r="G59" s="21"/>
      <c r="H59" s="21">
        <v>42</v>
      </c>
      <c r="I59" s="190">
        <v>42</v>
      </c>
      <c r="J59" s="14">
        <v>40000</v>
      </c>
      <c r="K59" s="17">
        <f t="shared" si="2"/>
        <v>280000</v>
      </c>
      <c r="L59" s="35">
        <v>20000</v>
      </c>
      <c r="M59" s="15">
        <f t="shared" si="3"/>
        <v>140000</v>
      </c>
    </row>
    <row r="60" spans="1:14" ht="12" customHeight="1" x14ac:dyDescent="0.2">
      <c r="A60" s="30" t="s">
        <v>48</v>
      </c>
      <c r="B60" s="30" t="s">
        <v>422</v>
      </c>
      <c r="C60" s="31" t="s">
        <v>47</v>
      </c>
      <c r="D60" s="21" t="s">
        <v>154</v>
      </c>
      <c r="E60" s="75" t="s">
        <v>443</v>
      </c>
      <c r="F60" s="21">
        <v>1</v>
      </c>
      <c r="G60" s="21"/>
      <c r="H60" s="21"/>
      <c r="I60" s="189">
        <v>1</v>
      </c>
      <c r="K60" s="17">
        <f t="shared" si="2"/>
        <v>0</v>
      </c>
      <c r="L60" s="35">
        <v>0</v>
      </c>
      <c r="M60" s="15">
        <f t="shared" si="3"/>
        <v>0</v>
      </c>
    </row>
    <row r="61" spans="1:14" ht="12" customHeight="1" x14ac:dyDescent="0.2">
      <c r="A61" s="19" t="s">
        <v>33</v>
      </c>
      <c r="B61" s="19" t="s">
        <v>422</v>
      </c>
      <c r="C61" s="21" t="s">
        <v>61</v>
      </c>
      <c r="D61" s="21" t="s">
        <v>154</v>
      </c>
      <c r="E61" s="75" t="s">
        <v>443</v>
      </c>
      <c r="F61" s="21"/>
      <c r="G61" s="190">
        <v>7</v>
      </c>
      <c r="H61" s="21"/>
      <c r="I61" s="190">
        <v>7</v>
      </c>
      <c r="K61" s="17">
        <f t="shared" si="2"/>
        <v>0</v>
      </c>
      <c r="L61" s="35">
        <v>0</v>
      </c>
      <c r="M61" s="15">
        <f t="shared" si="3"/>
        <v>0</v>
      </c>
    </row>
    <row r="62" spans="1:14" ht="12" customHeight="1" x14ac:dyDescent="0.2">
      <c r="A62" s="19" t="s">
        <v>33</v>
      </c>
      <c r="B62" s="19" t="s">
        <v>422</v>
      </c>
      <c r="C62" s="21" t="s">
        <v>62</v>
      </c>
      <c r="D62" s="21" t="s">
        <v>154</v>
      </c>
      <c r="E62" s="75" t="s">
        <v>443</v>
      </c>
      <c r="F62" s="21"/>
      <c r="G62" s="190">
        <v>5</v>
      </c>
      <c r="H62" s="21"/>
      <c r="I62" s="190">
        <v>5</v>
      </c>
      <c r="J62" s="14">
        <v>1980</v>
      </c>
      <c r="K62" s="17">
        <f t="shared" si="2"/>
        <v>13860</v>
      </c>
      <c r="L62" s="35">
        <v>714</v>
      </c>
      <c r="M62" s="15">
        <f t="shared" si="3"/>
        <v>4998</v>
      </c>
      <c r="N62" s="33" t="s">
        <v>360</v>
      </c>
    </row>
    <row r="63" spans="1:14" ht="12" customHeight="1" x14ac:dyDescent="0.2">
      <c r="A63" s="19" t="s">
        <v>33</v>
      </c>
      <c r="B63" s="19" t="s">
        <v>422</v>
      </c>
      <c r="C63" s="21" t="s">
        <v>72</v>
      </c>
      <c r="D63" s="21" t="s">
        <v>154</v>
      </c>
      <c r="E63" s="75" t="s">
        <v>443</v>
      </c>
      <c r="F63" s="21"/>
      <c r="G63" s="190">
        <v>7</v>
      </c>
      <c r="H63" s="21"/>
      <c r="I63" s="190">
        <v>7</v>
      </c>
      <c r="J63" s="14">
        <v>1980</v>
      </c>
      <c r="K63" s="17">
        <f t="shared" ref="K63:K94" si="4">I65*J63</f>
        <v>9900</v>
      </c>
      <c r="L63" s="35">
        <v>714</v>
      </c>
      <c r="M63" s="15">
        <f t="shared" ref="M63:M94" si="5">I65*L63</f>
        <v>3570</v>
      </c>
      <c r="N63" s="33" t="s">
        <v>360</v>
      </c>
    </row>
    <row r="64" spans="1:14" ht="12" customHeight="1" x14ac:dyDescent="0.2">
      <c r="A64" s="19" t="s">
        <v>33</v>
      </c>
      <c r="B64" s="19" t="s">
        <v>422</v>
      </c>
      <c r="C64" s="20" t="s">
        <v>32</v>
      </c>
      <c r="D64" s="21" t="s">
        <v>154</v>
      </c>
      <c r="E64" s="75" t="s">
        <v>443</v>
      </c>
      <c r="F64" s="21"/>
      <c r="G64" s="189">
        <v>7</v>
      </c>
      <c r="H64" s="21"/>
      <c r="I64" s="189">
        <v>7</v>
      </c>
      <c r="J64" s="14">
        <v>8640</v>
      </c>
      <c r="K64" s="17">
        <f t="shared" si="4"/>
        <v>34560</v>
      </c>
      <c r="L64" s="35">
        <v>5184</v>
      </c>
      <c r="M64" s="15">
        <f t="shared" si="5"/>
        <v>20736</v>
      </c>
    </row>
    <row r="65" spans="1:14" ht="12" customHeight="1" x14ac:dyDescent="0.2">
      <c r="A65" s="19" t="s">
        <v>33</v>
      </c>
      <c r="B65" s="19" t="s">
        <v>422</v>
      </c>
      <c r="C65" s="20" t="s">
        <v>59</v>
      </c>
      <c r="D65" s="21" t="s">
        <v>154</v>
      </c>
      <c r="E65" s="75" t="s">
        <v>443</v>
      </c>
      <c r="F65" s="21"/>
      <c r="G65" s="190">
        <v>5</v>
      </c>
      <c r="H65" s="21"/>
      <c r="I65" s="190">
        <v>5</v>
      </c>
      <c r="J65" s="14">
        <v>12600</v>
      </c>
      <c r="K65" s="17">
        <f t="shared" si="4"/>
        <v>50400</v>
      </c>
      <c r="L65" s="35">
        <v>7560</v>
      </c>
      <c r="M65" s="15">
        <f t="shared" si="5"/>
        <v>30240</v>
      </c>
    </row>
    <row r="66" spans="1:14" ht="12" customHeight="1" x14ac:dyDescent="0.2">
      <c r="A66" s="4" t="s">
        <v>54</v>
      </c>
      <c r="B66" s="4" t="s">
        <v>422</v>
      </c>
      <c r="C66" s="3" t="s">
        <v>53</v>
      </c>
      <c r="D66" s="21" t="s">
        <v>154</v>
      </c>
      <c r="E66" s="75" t="s">
        <v>443</v>
      </c>
      <c r="F66" s="21">
        <v>4</v>
      </c>
      <c r="G66" s="21"/>
      <c r="H66" s="21"/>
      <c r="I66" s="189">
        <v>4</v>
      </c>
      <c r="J66" s="14">
        <v>299</v>
      </c>
      <c r="K66" s="17">
        <f t="shared" si="4"/>
        <v>598</v>
      </c>
      <c r="L66" s="14">
        <v>299</v>
      </c>
      <c r="M66" s="15">
        <f t="shared" si="5"/>
        <v>598</v>
      </c>
    </row>
    <row r="67" spans="1:14" ht="12" customHeight="1" x14ac:dyDescent="0.2">
      <c r="A67" s="4" t="s">
        <v>56</v>
      </c>
      <c r="B67" s="4" t="s">
        <v>422</v>
      </c>
      <c r="C67" s="3" t="s">
        <v>55</v>
      </c>
      <c r="D67" s="21" t="s">
        <v>154</v>
      </c>
      <c r="E67" s="75" t="s">
        <v>443</v>
      </c>
      <c r="F67" s="21">
        <v>4</v>
      </c>
      <c r="G67" s="21"/>
      <c r="H67" s="21"/>
      <c r="I67" s="190">
        <v>4</v>
      </c>
      <c r="K67" s="17">
        <f t="shared" si="4"/>
        <v>0</v>
      </c>
      <c r="L67" s="35">
        <v>3240</v>
      </c>
      <c r="M67" s="15">
        <f t="shared" si="5"/>
        <v>48600</v>
      </c>
    </row>
    <row r="68" spans="1:14" ht="12" customHeight="1" x14ac:dyDescent="0.2">
      <c r="A68" s="24" t="s">
        <v>7</v>
      </c>
      <c r="B68" s="24" t="s">
        <v>421</v>
      </c>
      <c r="C68" s="20" t="s">
        <v>52</v>
      </c>
      <c r="D68" s="21" t="s">
        <v>154</v>
      </c>
      <c r="E68" s="75" t="s">
        <v>443</v>
      </c>
      <c r="F68" s="189">
        <v>2</v>
      </c>
      <c r="G68" s="21"/>
      <c r="H68" s="21"/>
      <c r="I68" s="189">
        <v>2</v>
      </c>
      <c r="K68" s="17">
        <f t="shared" si="4"/>
        <v>0</v>
      </c>
      <c r="L68" s="35">
        <v>750</v>
      </c>
      <c r="M68" s="15">
        <f t="shared" si="5"/>
        <v>1500</v>
      </c>
    </row>
    <row r="69" spans="1:14" ht="12" customHeight="1" x14ac:dyDescent="0.2">
      <c r="A69" s="24" t="s">
        <v>7</v>
      </c>
      <c r="B69" s="24" t="s">
        <v>421</v>
      </c>
      <c r="C69" s="21" t="s">
        <v>8</v>
      </c>
      <c r="D69" s="21" t="s">
        <v>154</v>
      </c>
      <c r="E69" s="75" t="s">
        <v>443</v>
      </c>
      <c r="F69" s="190">
        <v>15</v>
      </c>
      <c r="G69" s="21"/>
      <c r="H69" s="21"/>
      <c r="I69" s="190">
        <v>15</v>
      </c>
      <c r="J69" s="16">
        <v>1200</v>
      </c>
      <c r="K69" s="17">
        <f t="shared" si="4"/>
        <v>48000</v>
      </c>
      <c r="L69" s="36">
        <v>1080</v>
      </c>
      <c r="M69" s="15">
        <f t="shared" si="5"/>
        <v>43200</v>
      </c>
    </row>
    <row r="70" spans="1:14" ht="12" customHeight="1" x14ac:dyDescent="0.2">
      <c r="A70" s="24" t="s">
        <v>7</v>
      </c>
      <c r="B70" s="24" t="s">
        <v>421</v>
      </c>
      <c r="C70" s="21" t="s">
        <v>51</v>
      </c>
      <c r="D70" s="21" t="s">
        <v>154</v>
      </c>
      <c r="E70" s="75" t="s">
        <v>443</v>
      </c>
      <c r="F70" s="190">
        <v>2</v>
      </c>
      <c r="G70" s="21"/>
      <c r="H70" s="21"/>
      <c r="I70" s="190">
        <v>2</v>
      </c>
      <c r="J70" s="14">
        <v>750</v>
      </c>
      <c r="K70" s="17">
        <f t="shared" si="4"/>
        <v>3000</v>
      </c>
      <c r="L70" s="35">
        <v>1080</v>
      </c>
      <c r="M70" s="15">
        <f t="shared" si="5"/>
        <v>4320</v>
      </c>
    </row>
    <row r="71" spans="1:14" ht="12" customHeight="1" x14ac:dyDescent="0.2">
      <c r="A71" s="24" t="s">
        <v>7</v>
      </c>
      <c r="B71" s="24" t="s">
        <v>421</v>
      </c>
      <c r="C71" s="21" t="s">
        <v>6</v>
      </c>
      <c r="D71" s="21" t="s">
        <v>154</v>
      </c>
      <c r="E71" s="75" t="s">
        <v>443</v>
      </c>
      <c r="F71" s="190">
        <v>40</v>
      </c>
      <c r="G71" s="21"/>
      <c r="H71" s="21"/>
      <c r="I71" s="190">
        <v>40</v>
      </c>
      <c r="K71" s="17">
        <f t="shared" si="4"/>
        <v>0</v>
      </c>
      <c r="L71" s="35">
        <v>1500</v>
      </c>
      <c r="M71" s="15">
        <f t="shared" si="5"/>
        <v>1500</v>
      </c>
    </row>
    <row r="72" spans="1:14" ht="12" customHeight="1" x14ac:dyDescent="0.2">
      <c r="A72" s="4" t="s">
        <v>70</v>
      </c>
      <c r="B72" s="4" t="s">
        <v>422</v>
      </c>
      <c r="C72" s="3" t="s">
        <v>69</v>
      </c>
      <c r="D72" s="21" t="s">
        <v>154</v>
      </c>
      <c r="E72" s="75" t="s">
        <v>443</v>
      </c>
      <c r="F72" s="191">
        <v>4</v>
      </c>
      <c r="G72" s="21"/>
      <c r="H72" s="21"/>
      <c r="I72" s="191">
        <v>4</v>
      </c>
      <c r="K72" s="17">
        <f t="shared" si="4"/>
        <v>0</v>
      </c>
      <c r="L72" s="35">
        <v>0</v>
      </c>
      <c r="M72" s="15">
        <f t="shared" si="5"/>
        <v>0</v>
      </c>
    </row>
    <row r="73" spans="1:14" ht="12" customHeight="1" x14ac:dyDescent="0.2">
      <c r="A73" s="18" t="s">
        <v>156</v>
      </c>
      <c r="B73" s="25" t="s">
        <v>421</v>
      </c>
      <c r="C73" s="21" t="s">
        <v>65</v>
      </c>
      <c r="D73" s="21" t="s">
        <v>154</v>
      </c>
      <c r="E73" s="75" t="s">
        <v>443</v>
      </c>
      <c r="F73" s="21"/>
      <c r="G73" s="21">
        <v>1</v>
      </c>
      <c r="H73" s="21"/>
      <c r="I73" s="199">
        <v>1</v>
      </c>
      <c r="J73" s="14">
        <v>1000</v>
      </c>
      <c r="K73" s="17">
        <f t="shared" si="4"/>
        <v>1000</v>
      </c>
      <c r="L73" s="36">
        <v>1000</v>
      </c>
      <c r="M73" s="15">
        <f t="shared" si="5"/>
        <v>1000</v>
      </c>
    </row>
    <row r="74" spans="1:14" ht="12" customHeight="1" x14ac:dyDescent="0.2">
      <c r="A74" s="18" t="s">
        <v>156</v>
      </c>
      <c r="B74" s="25" t="s">
        <v>421</v>
      </c>
      <c r="C74" s="21" t="s">
        <v>82</v>
      </c>
      <c r="D74" s="21" t="s">
        <v>154</v>
      </c>
      <c r="E74" s="75" t="s">
        <v>443</v>
      </c>
      <c r="F74" s="21">
        <v>5</v>
      </c>
      <c r="G74" s="21"/>
      <c r="H74" s="21"/>
      <c r="I74" s="199">
        <v>5</v>
      </c>
      <c r="J74" s="16">
        <v>12500</v>
      </c>
      <c r="K74" s="17">
        <f t="shared" si="4"/>
        <v>12500</v>
      </c>
      <c r="L74" s="16">
        <v>12500</v>
      </c>
      <c r="M74" s="15">
        <f t="shared" si="5"/>
        <v>12500</v>
      </c>
    </row>
    <row r="75" spans="1:14" ht="12" customHeight="1" x14ac:dyDescent="0.2">
      <c r="A75" s="53" t="s">
        <v>21</v>
      </c>
      <c r="B75" s="24" t="s">
        <v>423</v>
      </c>
      <c r="C75" s="51" t="s">
        <v>20</v>
      </c>
      <c r="D75" s="51" t="s">
        <v>154</v>
      </c>
      <c r="E75" s="75" t="s">
        <v>443</v>
      </c>
      <c r="F75" s="51"/>
      <c r="G75" s="51"/>
      <c r="H75" s="51"/>
      <c r="I75" s="200">
        <v>1</v>
      </c>
      <c r="J75" s="54"/>
      <c r="K75" s="45">
        <f t="shared" si="4"/>
        <v>0</v>
      </c>
      <c r="L75" s="52">
        <v>0</v>
      </c>
      <c r="M75" s="47">
        <f t="shared" si="5"/>
        <v>0</v>
      </c>
      <c r="N75" s="52">
        <v>7000000</v>
      </c>
    </row>
    <row r="76" spans="1:14" ht="12" customHeight="1" x14ac:dyDescent="0.2">
      <c r="A76" s="24" t="s">
        <v>21</v>
      </c>
      <c r="B76" s="24" t="s">
        <v>423</v>
      </c>
      <c r="C76" s="21" t="s">
        <v>49</v>
      </c>
      <c r="D76" s="21" t="s">
        <v>154</v>
      </c>
      <c r="E76" s="75" t="s">
        <v>443</v>
      </c>
      <c r="F76" s="21"/>
      <c r="G76" s="21"/>
      <c r="H76" s="21"/>
      <c r="I76" s="201">
        <v>1</v>
      </c>
      <c r="J76" s="16"/>
      <c r="K76" s="17">
        <f t="shared" si="4"/>
        <v>0</v>
      </c>
      <c r="L76" s="35">
        <v>0</v>
      </c>
      <c r="M76" s="15">
        <f t="shared" si="5"/>
        <v>0</v>
      </c>
      <c r="N76" s="33" t="s">
        <v>352</v>
      </c>
    </row>
    <row r="77" spans="1:14" ht="12" customHeight="1" x14ac:dyDescent="0.2">
      <c r="A77" s="24" t="s">
        <v>21</v>
      </c>
      <c r="B77" s="24" t="s">
        <v>423</v>
      </c>
      <c r="C77" s="20" t="s">
        <v>50</v>
      </c>
      <c r="D77" s="21" t="s">
        <v>154</v>
      </c>
      <c r="E77" s="75" t="s">
        <v>443</v>
      </c>
      <c r="F77" s="21"/>
      <c r="G77" s="21"/>
      <c r="H77" s="21"/>
      <c r="I77" s="202">
        <v>1</v>
      </c>
      <c r="K77" s="17">
        <f t="shared" si="4"/>
        <v>0</v>
      </c>
      <c r="L77" s="35">
        <v>0</v>
      </c>
      <c r="M77" s="15">
        <f t="shared" si="5"/>
        <v>0</v>
      </c>
      <c r="N77" s="33" t="s">
        <v>352</v>
      </c>
    </row>
    <row r="78" spans="1:14" ht="12" customHeight="1" x14ac:dyDescent="0.2">
      <c r="A78" s="24" t="s">
        <v>21</v>
      </c>
      <c r="B78" s="24" t="s">
        <v>423</v>
      </c>
      <c r="C78" s="20" t="s">
        <v>57</v>
      </c>
      <c r="D78" s="21" t="s">
        <v>154</v>
      </c>
      <c r="E78" s="75" t="s">
        <v>443</v>
      </c>
      <c r="F78" s="21"/>
      <c r="G78" s="21"/>
      <c r="H78" s="21"/>
      <c r="I78" s="202">
        <v>1</v>
      </c>
      <c r="J78" s="16"/>
      <c r="K78" s="17">
        <f t="shared" si="4"/>
        <v>0</v>
      </c>
      <c r="L78" s="35">
        <v>8000</v>
      </c>
      <c r="M78" s="15">
        <f t="shared" si="5"/>
        <v>8000</v>
      </c>
    </row>
    <row r="79" spans="1:14" ht="12" customHeight="1" x14ac:dyDescent="0.2">
      <c r="A79" s="24" t="s">
        <v>21</v>
      </c>
      <c r="B79" s="24" t="s">
        <v>423</v>
      </c>
      <c r="C79" s="20" t="s">
        <v>58</v>
      </c>
      <c r="D79" s="21" t="s">
        <v>154</v>
      </c>
      <c r="E79" s="75" t="s">
        <v>443</v>
      </c>
      <c r="F79" s="21"/>
      <c r="G79" s="21"/>
      <c r="H79" s="21"/>
      <c r="I79" s="202">
        <v>1</v>
      </c>
      <c r="J79" s="16"/>
      <c r="K79" s="17">
        <f t="shared" si="4"/>
        <v>0</v>
      </c>
      <c r="L79" s="35">
        <v>8000</v>
      </c>
      <c r="M79" s="15">
        <f t="shared" si="5"/>
        <v>96000</v>
      </c>
    </row>
    <row r="80" spans="1:14" ht="12" customHeight="1" x14ac:dyDescent="0.2">
      <c r="A80" s="24" t="s">
        <v>21</v>
      </c>
      <c r="B80" s="24" t="s">
        <v>423</v>
      </c>
      <c r="C80" s="21" t="s">
        <v>71</v>
      </c>
      <c r="D80" s="21" t="s">
        <v>154</v>
      </c>
      <c r="E80" s="75" t="s">
        <v>443</v>
      </c>
      <c r="F80" s="21"/>
      <c r="G80" s="21"/>
      <c r="H80" s="21"/>
      <c r="I80" s="201">
        <v>1</v>
      </c>
      <c r="K80" s="17">
        <f t="shared" si="4"/>
        <v>0</v>
      </c>
      <c r="L80" s="35">
        <v>25000</v>
      </c>
      <c r="M80" s="15">
        <f t="shared" si="5"/>
        <v>100000</v>
      </c>
    </row>
    <row r="81" spans="1:14" ht="12" customHeight="1" x14ac:dyDescent="0.2">
      <c r="A81" s="18" t="s">
        <v>157</v>
      </c>
      <c r="B81" s="25" t="s">
        <v>423</v>
      </c>
      <c r="C81" s="20" t="s">
        <v>73</v>
      </c>
      <c r="D81" s="21" t="s">
        <v>154</v>
      </c>
      <c r="E81" s="75" t="s">
        <v>443</v>
      </c>
      <c r="F81" s="189">
        <v>12</v>
      </c>
      <c r="G81" s="21"/>
      <c r="H81" s="21"/>
      <c r="I81" s="189">
        <v>12</v>
      </c>
      <c r="K81" s="17">
        <f t="shared" si="4"/>
        <v>0</v>
      </c>
      <c r="L81" s="35">
        <v>5036</v>
      </c>
      <c r="M81" s="15">
        <f t="shared" si="5"/>
        <v>20144</v>
      </c>
    </row>
    <row r="82" spans="1:14" ht="12" customHeight="1" x14ac:dyDescent="0.2">
      <c r="A82" s="4" t="s">
        <v>268</v>
      </c>
      <c r="B82" s="4" t="s">
        <v>422</v>
      </c>
      <c r="C82" s="3" t="s">
        <v>83</v>
      </c>
      <c r="D82" s="21" t="s">
        <v>154</v>
      </c>
      <c r="E82" s="75" t="s">
        <v>443</v>
      </c>
      <c r="F82" s="189">
        <v>4</v>
      </c>
      <c r="G82" s="21"/>
      <c r="H82" s="21"/>
      <c r="I82" s="189">
        <v>4</v>
      </c>
      <c r="J82" s="14">
        <v>32</v>
      </c>
      <c r="K82" s="17">
        <f t="shared" si="4"/>
        <v>160</v>
      </c>
      <c r="L82" s="35">
        <v>32</v>
      </c>
      <c r="M82" s="15">
        <f t="shared" si="5"/>
        <v>160</v>
      </c>
    </row>
    <row r="83" spans="1:14" ht="12" customHeight="1" x14ac:dyDescent="0.2">
      <c r="A83" s="4" t="s">
        <v>268</v>
      </c>
      <c r="B83" s="4" t="s">
        <v>422</v>
      </c>
      <c r="C83" s="3" t="s">
        <v>66</v>
      </c>
      <c r="D83" s="21" t="s">
        <v>154</v>
      </c>
      <c r="E83" s="75" t="s">
        <v>443</v>
      </c>
      <c r="F83" s="189">
        <v>4</v>
      </c>
      <c r="G83" s="21"/>
      <c r="H83" s="21"/>
      <c r="I83" s="189">
        <v>4</v>
      </c>
      <c r="J83" s="14">
        <v>303</v>
      </c>
      <c r="K83" s="17">
        <f t="shared" si="4"/>
        <v>606</v>
      </c>
      <c r="L83" s="14">
        <v>303</v>
      </c>
      <c r="M83" s="15">
        <f t="shared" si="5"/>
        <v>606</v>
      </c>
    </row>
    <row r="84" spans="1:14" ht="12" customHeight="1" x14ac:dyDescent="0.2">
      <c r="A84" s="10" t="s">
        <v>11</v>
      </c>
      <c r="B84" s="4" t="s">
        <v>422</v>
      </c>
      <c r="C84" s="9" t="s">
        <v>10</v>
      </c>
      <c r="D84" s="21" t="s">
        <v>154</v>
      </c>
      <c r="E84" s="75" t="s">
        <v>443</v>
      </c>
      <c r="F84" s="190">
        <v>5</v>
      </c>
      <c r="G84" s="21"/>
      <c r="H84" s="21"/>
      <c r="I84" s="190">
        <v>5</v>
      </c>
      <c r="J84" s="16">
        <v>695</v>
      </c>
      <c r="K84" s="17">
        <f t="shared" si="4"/>
        <v>2085</v>
      </c>
      <c r="L84" s="16">
        <v>695</v>
      </c>
      <c r="M84" s="15">
        <f t="shared" si="5"/>
        <v>2085</v>
      </c>
    </row>
    <row r="85" spans="1:14" ht="12" customHeight="1" x14ac:dyDescent="0.2">
      <c r="A85" s="7" t="s">
        <v>110</v>
      </c>
      <c r="B85" s="7" t="s">
        <v>423</v>
      </c>
      <c r="C85" s="20" t="s">
        <v>9</v>
      </c>
      <c r="D85" s="21" t="s">
        <v>154</v>
      </c>
      <c r="E85" s="75" t="s">
        <v>443</v>
      </c>
      <c r="F85" s="21"/>
      <c r="G85" s="21"/>
      <c r="H85" s="189">
        <v>2</v>
      </c>
      <c r="I85" s="189">
        <v>2</v>
      </c>
      <c r="K85" s="17">
        <f t="shared" si="4"/>
        <v>0</v>
      </c>
      <c r="L85" s="36">
        <v>500</v>
      </c>
      <c r="M85" s="15">
        <f t="shared" si="5"/>
        <v>8000</v>
      </c>
    </row>
    <row r="86" spans="1:14" ht="12" customHeight="1" x14ac:dyDescent="0.2">
      <c r="A86" s="7" t="s">
        <v>110</v>
      </c>
      <c r="B86" s="7" t="s">
        <v>423</v>
      </c>
      <c r="C86" s="21" t="s">
        <v>60</v>
      </c>
      <c r="D86" s="21" t="s">
        <v>154</v>
      </c>
      <c r="E86" s="75" t="s">
        <v>443</v>
      </c>
      <c r="F86" s="21"/>
      <c r="G86" s="21"/>
      <c r="H86" s="190">
        <v>3</v>
      </c>
      <c r="I86" s="190">
        <v>3</v>
      </c>
      <c r="K86" s="17">
        <f t="shared" si="4"/>
        <v>0</v>
      </c>
      <c r="L86" s="36">
        <v>695</v>
      </c>
      <c r="M86" s="15">
        <f t="shared" si="5"/>
        <v>695</v>
      </c>
    </row>
    <row r="87" spans="1:14" s="48" customFormat="1" ht="12" customHeight="1" x14ac:dyDescent="0.2">
      <c r="A87" s="19" t="s">
        <v>78</v>
      </c>
      <c r="B87" s="7" t="s">
        <v>421</v>
      </c>
      <c r="C87" s="20" t="s">
        <v>77</v>
      </c>
      <c r="D87" s="21" t="s">
        <v>154</v>
      </c>
      <c r="E87" s="75" t="s">
        <v>443</v>
      </c>
      <c r="F87" s="21"/>
      <c r="G87" s="21"/>
      <c r="H87" s="21">
        <v>16</v>
      </c>
      <c r="I87" s="189">
        <v>16</v>
      </c>
      <c r="J87" s="14">
        <v>4250</v>
      </c>
      <c r="K87" s="17">
        <f t="shared" si="4"/>
        <v>3612500</v>
      </c>
      <c r="L87" s="35">
        <v>4250</v>
      </c>
      <c r="M87" s="15">
        <f t="shared" si="5"/>
        <v>3612500</v>
      </c>
      <c r="N87" s="33" t="s">
        <v>354</v>
      </c>
    </row>
    <row r="88" spans="1:14" ht="12" customHeight="1" x14ac:dyDescent="0.2">
      <c r="A88" s="24" t="s">
        <v>334</v>
      </c>
      <c r="B88" s="24" t="s">
        <v>421</v>
      </c>
      <c r="C88" s="21" t="s">
        <v>86</v>
      </c>
      <c r="D88" s="21" t="s">
        <v>154</v>
      </c>
      <c r="E88" s="75" t="s">
        <v>443</v>
      </c>
      <c r="F88" s="21"/>
      <c r="G88" s="21">
        <v>1</v>
      </c>
      <c r="H88" s="21"/>
      <c r="I88" s="190">
        <v>1</v>
      </c>
      <c r="K88" s="17">
        <f t="shared" si="4"/>
        <v>0</v>
      </c>
      <c r="L88" s="36">
        <v>2699</v>
      </c>
      <c r="M88" s="15">
        <f t="shared" si="5"/>
        <v>59378</v>
      </c>
    </row>
    <row r="89" spans="1:14" ht="12" customHeight="1" x14ac:dyDescent="0.2">
      <c r="A89" s="24" t="s">
        <v>21</v>
      </c>
      <c r="B89" s="24" t="s">
        <v>423</v>
      </c>
      <c r="C89" s="20" t="s">
        <v>350</v>
      </c>
      <c r="D89" s="21" t="s">
        <v>351</v>
      </c>
      <c r="E89" s="75" t="s">
        <v>441</v>
      </c>
      <c r="F89" s="21"/>
      <c r="G89" s="21"/>
      <c r="H89" s="21"/>
      <c r="I89" s="202">
        <v>850</v>
      </c>
      <c r="K89" s="17">
        <f t="shared" si="4"/>
        <v>0</v>
      </c>
      <c r="L89" s="35">
        <v>300</v>
      </c>
      <c r="M89" s="15">
        <f t="shared" si="5"/>
        <v>900</v>
      </c>
    </row>
    <row r="90" spans="1:14" ht="12" customHeight="1" x14ac:dyDescent="0.2">
      <c r="A90" s="24" t="s">
        <v>5</v>
      </c>
      <c r="B90" s="24" t="s">
        <v>423</v>
      </c>
      <c r="C90" s="25" t="s">
        <v>370</v>
      </c>
      <c r="D90" s="25" t="s">
        <v>365</v>
      </c>
      <c r="E90" s="75" t="s">
        <v>441</v>
      </c>
      <c r="F90" s="25"/>
      <c r="G90" s="25"/>
      <c r="H90" s="25"/>
      <c r="I90" s="193">
        <v>22</v>
      </c>
      <c r="K90" s="17">
        <f t="shared" si="4"/>
        <v>0</v>
      </c>
      <c r="L90" s="35">
        <v>10000</v>
      </c>
      <c r="M90" s="15">
        <f t="shared" si="5"/>
        <v>220000</v>
      </c>
    </row>
    <row r="91" spans="1:14" ht="12" customHeight="1" x14ac:dyDescent="0.2">
      <c r="A91" s="24" t="s">
        <v>5</v>
      </c>
      <c r="B91" s="24" t="s">
        <v>423</v>
      </c>
      <c r="C91" s="21" t="s">
        <v>371</v>
      </c>
      <c r="D91" s="21" t="s">
        <v>365</v>
      </c>
      <c r="E91" s="75" t="s">
        <v>441</v>
      </c>
      <c r="F91" s="21"/>
      <c r="G91" s="21"/>
      <c r="H91" s="21"/>
      <c r="I91" s="190">
        <v>3</v>
      </c>
      <c r="K91" s="17">
        <f t="shared" si="4"/>
        <v>0</v>
      </c>
      <c r="L91" s="35">
        <v>1495</v>
      </c>
      <c r="M91" s="15">
        <f t="shared" si="5"/>
        <v>1495</v>
      </c>
    </row>
    <row r="92" spans="1:14" ht="12" customHeight="1" x14ac:dyDescent="0.2">
      <c r="A92" s="24" t="s">
        <v>5</v>
      </c>
      <c r="B92" s="24" t="s">
        <v>423</v>
      </c>
      <c r="C92" s="25" t="s">
        <v>372</v>
      </c>
      <c r="D92" s="21" t="s">
        <v>365</v>
      </c>
      <c r="E92" s="75" t="s">
        <v>441</v>
      </c>
      <c r="F92" s="21"/>
      <c r="G92" s="21"/>
      <c r="H92" s="21"/>
      <c r="I92" s="193">
        <v>22</v>
      </c>
      <c r="K92" s="17">
        <f t="shared" si="4"/>
        <v>0</v>
      </c>
      <c r="L92" s="35">
        <v>9975</v>
      </c>
      <c r="M92" s="15">
        <f t="shared" si="5"/>
        <v>139650</v>
      </c>
    </row>
    <row r="93" spans="1:14" ht="12" customHeight="1" x14ac:dyDescent="0.2">
      <c r="A93" s="18" t="s">
        <v>31</v>
      </c>
      <c r="B93" s="25" t="s">
        <v>423</v>
      </c>
      <c r="C93" s="25" t="s">
        <v>364</v>
      </c>
      <c r="D93" s="25" t="s">
        <v>365</v>
      </c>
      <c r="E93" s="75" t="s">
        <v>441</v>
      </c>
      <c r="F93" s="25"/>
      <c r="G93" s="25"/>
      <c r="H93" s="25"/>
      <c r="I93" s="193">
        <v>1</v>
      </c>
      <c r="J93" s="14">
        <v>300000</v>
      </c>
      <c r="K93" s="17">
        <f t="shared" si="4"/>
        <v>255000000</v>
      </c>
      <c r="L93" s="38">
        <v>300000</v>
      </c>
      <c r="M93" s="15">
        <f t="shared" si="5"/>
        <v>255000000</v>
      </c>
      <c r="N93" s="33" t="s">
        <v>363</v>
      </c>
    </row>
    <row r="94" spans="1:14" ht="12" customHeight="1" x14ac:dyDescent="0.2">
      <c r="A94" s="32" t="s">
        <v>78</v>
      </c>
      <c r="B94" s="7" t="s">
        <v>421</v>
      </c>
      <c r="C94" s="32" t="s">
        <v>145</v>
      </c>
      <c r="D94" s="7" t="s">
        <v>144</v>
      </c>
      <c r="E94" s="76" t="s">
        <v>441</v>
      </c>
      <c r="I94" s="190">
        <v>14</v>
      </c>
      <c r="K94" s="17">
        <f t="shared" si="4"/>
        <v>0</v>
      </c>
      <c r="L94" s="35">
        <v>4250</v>
      </c>
      <c r="M94" s="15">
        <f t="shared" si="5"/>
        <v>4250</v>
      </c>
    </row>
    <row r="95" spans="1:14" ht="12" customHeight="1" x14ac:dyDescent="0.2">
      <c r="A95" s="7" t="s">
        <v>112</v>
      </c>
      <c r="B95" s="7" t="s">
        <v>421</v>
      </c>
      <c r="C95" s="7" t="s">
        <v>111</v>
      </c>
      <c r="D95" s="7" t="s">
        <v>89</v>
      </c>
      <c r="E95" s="76" t="s">
        <v>442</v>
      </c>
      <c r="I95" s="190">
        <v>850</v>
      </c>
      <c r="J95" s="17"/>
      <c r="K95" s="17">
        <f t="shared" ref="K95:K126" si="6">I97*J95</f>
        <v>0</v>
      </c>
      <c r="L95" s="35">
        <v>19.5</v>
      </c>
      <c r="M95" s="15">
        <f t="shared" ref="M95:M102" si="7">I97*L95</f>
        <v>19.5</v>
      </c>
      <c r="N95" s="33" t="s">
        <v>348</v>
      </c>
    </row>
    <row r="96" spans="1:14" ht="12" customHeight="1" x14ac:dyDescent="0.2">
      <c r="A96" s="7" t="s">
        <v>135</v>
      </c>
      <c r="B96" s="7" t="s">
        <v>423</v>
      </c>
      <c r="C96" s="22" t="s">
        <v>136</v>
      </c>
      <c r="D96" s="7" t="s">
        <v>89</v>
      </c>
      <c r="E96" s="76" t="s">
        <v>442</v>
      </c>
      <c r="I96" s="190">
        <v>1</v>
      </c>
      <c r="J96" s="13"/>
      <c r="K96" s="17">
        <f t="shared" si="6"/>
        <v>0</v>
      </c>
      <c r="L96" s="35">
        <v>0</v>
      </c>
      <c r="M96" s="15">
        <f t="shared" si="7"/>
        <v>0</v>
      </c>
    </row>
    <row r="97" spans="1:14" ht="12" customHeight="1" x14ac:dyDescent="0.2">
      <c r="A97" s="7" t="s">
        <v>135</v>
      </c>
      <c r="B97" s="7" t="s">
        <v>423</v>
      </c>
      <c r="C97" s="7" t="s">
        <v>137</v>
      </c>
      <c r="D97" s="7" t="s">
        <v>89</v>
      </c>
      <c r="E97" s="76" t="s">
        <v>442</v>
      </c>
      <c r="I97" s="190">
        <v>1</v>
      </c>
      <c r="J97" s="13"/>
      <c r="K97" s="17">
        <f t="shared" si="6"/>
        <v>0</v>
      </c>
      <c r="L97" s="35">
        <v>0</v>
      </c>
      <c r="M97" s="15">
        <f t="shared" si="7"/>
        <v>0</v>
      </c>
    </row>
    <row r="98" spans="1:14" ht="12" customHeight="1" x14ac:dyDescent="0.2">
      <c r="A98" s="7" t="s">
        <v>135</v>
      </c>
      <c r="B98" s="7" t="s">
        <v>423</v>
      </c>
      <c r="C98" s="7" t="s">
        <v>134</v>
      </c>
      <c r="D98" s="7" t="s">
        <v>89</v>
      </c>
      <c r="E98" s="76" t="s">
        <v>442</v>
      </c>
      <c r="I98" s="190">
        <v>1</v>
      </c>
      <c r="J98" s="17"/>
      <c r="K98" s="17">
        <f t="shared" si="6"/>
        <v>0</v>
      </c>
      <c r="L98" s="35">
        <v>0</v>
      </c>
      <c r="M98" s="15">
        <f t="shared" si="7"/>
        <v>0</v>
      </c>
    </row>
    <row r="99" spans="1:14" ht="12" customHeight="1" x14ac:dyDescent="0.2">
      <c r="A99" s="24" t="s">
        <v>43</v>
      </c>
      <c r="B99" s="24" t="s">
        <v>423</v>
      </c>
      <c r="C99" s="7" t="s">
        <v>126</v>
      </c>
      <c r="D99" s="7" t="s">
        <v>89</v>
      </c>
      <c r="E99" s="76" t="s">
        <v>442</v>
      </c>
      <c r="I99" s="203">
        <v>1</v>
      </c>
      <c r="K99" s="17">
        <f t="shared" si="6"/>
        <v>0</v>
      </c>
      <c r="L99" s="35">
        <v>0</v>
      </c>
      <c r="M99" s="15">
        <f t="shared" si="7"/>
        <v>0</v>
      </c>
    </row>
    <row r="100" spans="1:14" ht="12" customHeight="1" x14ac:dyDescent="0.2">
      <c r="A100" s="7" t="s">
        <v>43</v>
      </c>
      <c r="B100" s="24" t="s">
        <v>423</v>
      </c>
      <c r="C100" s="7" t="s">
        <v>129</v>
      </c>
      <c r="D100" s="7" t="s">
        <v>89</v>
      </c>
      <c r="E100" s="76" t="s">
        <v>442</v>
      </c>
      <c r="I100" s="203">
        <v>1</v>
      </c>
      <c r="K100" s="17">
        <f t="shared" si="6"/>
        <v>0</v>
      </c>
      <c r="L100" s="35">
        <v>0</v>
      </c>
      <c r="M100" s="15">
        <f t="shared" si="7"/>
        <v>0</v>
      </c>
    </row>
    <row r="101" spans="1:14" ht="12" customHeight="1" x14ac:dyDescent="0.2">
      <c r="A101" s="7" t="s">
        <v>125</v>
      </c>
      <c r="B101" s="7" t="s">
        <v>423</v>
      </c>
      <c r="C101" s="7" t="s">
        <v>124</v>
      </c>
      <c r="D101" s="7" t="s">
        <v>89</v>
      </c>
      <c r="E101" s="76" t="s">
        <v>442</v>
      </c>
      <c r="I101" s="203">
        <v>1</v>
      </c>
      <c r="J101" s="14">
        <v>5995</v>
      </c>
      <c r="K101" s="17">
        <f t="shared" si="6"/>
        <v>5095750</v>
      </c>
      <c r="L101" s="14">
        <v>5995</v>
      </c>
      <c r="M101" s="15">
        <f t="shared" si="7"/>
        <v>5095750</v>
      </c>
    </row>
    <row r="102" spans="1:14" ht="12" customHeight="1" x14ac:dyDescent="0.2">
      <c r="A102" s="22" t="s">
        <v>96</v>
      </c>
      <c r="B102" s="22" t="s">
        <v>421</v>
      </c>
      <c r="C102" s="22" t="s">
        <v>95</v>
      </c>
      <c r="D102" s="7" t="s">
        <v>89</v>
      </c>
      <c r="E102" s="76" t="s">
        <v>442</v>
      </c>
      <c r="I102" s="190">
        <v>2</v>
      </c>
      <c r="J102" s="14">
        <v>395</v>
      </c>
      <c r="K102" s="17">
        <f t="shared" si="6"/>
        <v>395</v>
      </c>
      <c r="L102" s="14">
        <v>395</v>
      </c>
      <c r="M102" s="15">
        <f t="shared" si="7"/>
        <v>395</v>
      </c>
    </row>
    <row r="103" spans="1:14" ht="12" customHeight="1" x14ac:dyDescent="0.2">
      <c r="A103" s="43" t="s">
        <v>128</v>
      </c>
      <c r="B103" s="43" t="s">
        <v>421</v>
      </c>
      <c r="C103" s="43" t="s">
        <v>127</v>
      </c>
      <c r="D103" s="43" t="s">
        <v>89</v>
      </c>
      <c r="E103" s="76" t="s">
        <v>442</v>
      </c>
      <c r="F103" s="43"/>
      <c r="G103" s="43"/>
      <c r="H103" s="43"/>
      <c r="I103" s="204">
        <v>850</v>
      </c>
      <c r="J103" s="44"/>
      <c r="K103" s="45">
        <f t="shared" si="6"/>
        <v>0</v>
      </c>
      <c r="L103" s="46">
        <v>90000</v>
      </c>
      <c r="M103" s="47">
        <v>90000</v>
      </c>
      <c r="N103" s="46">
        <v>91915.08</v>
      </c>
    </row>
    <row r="104" spans="1:14" ht="12" customHeight="1" x14ac:dyDescent="0.2">
      <c r="A104" s="7" t="s">
        <v>128</v>
      </c>
      <c r="B104" s="7" t="s">
        <v>421</v>
      </c>
      <c r="C104" s="7" t="s">
        <v>127</v>
      </c>
      <c r="D104" s="7" t="s">
        <v>89</v>
      </c>
      <c r="E104" s="76" t="s">
        <v>442</v>
      </c>
      <c r="I104" s="203">
        <v>1</v>
      </c>
      <c r="J104" s="14">
        <v>1495</v>
      </c>
      <c r="K104" s="17">
        <f t="shared" si="6"/>
        <v>1495</v>
      </c>
      <c r="L104" s="35">
        <v>91915.08</v>
      </c>
      <c r="M104" s="15">
        <f t="shared" ref="M104:M135" si="8">I106*L104</f>
        <v>91915.08</v>
      </c>
    </row>
    <row r="105" spans="1:14" ht="12" customHeight="1" x14ac:dyDescent="0.2">
      <c r="A105" s="7" t="s">
        <v>119</v>
      </c>
      <c r="B105" s="7" t="s">
        <v>423</v>
      </c>
      <c r="C105" s="7" t="s">
        <v>120</v>
      </c>
      <c r="D105" s="7" t="s">
        <v>89</v>
      </c>
      <c r="E105" s="76" t="s">
        <v>442</v>
      </c>
      <c r="I105" s="203">
        <v>1</v>
      </c>
      <c r="K105" s="17">
        <f t="shared" si="6"/>
        <v>0</v>
      </c>
      <c r="L105" s="35">
        <v>60000</v>
      </c>
      <c r="M105" s="15">
        <f t="shared" si="8"/>
        <v>60000</v>
      </c>
      <c r="N105" s="33" t="s">
        <v>549</v>
      </c>
    </row>
    <row r="106" spans="1:14" ht="12" customHeight="1" x14ac:dyDescent="0.2">
      <c r="A106" s="7" t="s">
        <v>119</v>
      </c>
      <c r="B106" s="7" t="s">
        <v>423</v>
      </c>
      <c r="C106" s="7" t="s">
        <v>118</v>
      </c>
      <c r="D106" s="7" t="s">
        <v>89</v>
      </c>
      <c r="E106" s="76" t="s">
        <v>442</v>
      </c>
      <c r="I106" s="203">
        <v>1</v>
      </c>
      <c r="K106" s="17">
        <f t="shared" si="6"/>
        <v>0</v>
      </c>
      <c r="L106" s="35">
        <v>100000</v>
      </c>
      <c r="M106" s="15">
        <f t="shared" si="8"/>
        <v>85000000</v>
      </c>
      <c r="N106" s="33" t="s">
        <v>550</v>
      </c>
    </row>
    <row r="107" spans="1:14" ht="12" customHeight="1" x14ac:dyDescent="0.2">
      <c r="A107" s="7" t="s">
        <v>119</v>
      </c>
      <c r="B107" s="7" t="s">
        <v>423</v>
      </c>
      <c r="C107" s="7" t="s">
        <v>118</v>
      </c>
      <c r="D107" s="7" t="s">
        <v>89</v>
      </c>
      <c r="E107" s="76" t="s">
        <v>442</v>
      </c>
      <c r="I107" s="203">
        <v>1</v>
      </c>
      <c r="K107" s="17">
        <f t="shared" si="6"/>
        <v>0</v>
      </c>
      <c r="L107" s="35">
        <v>100000</v>
      </c>
      <c r="M107" s="15">
        <f t="shared" si="8"/>
        <v>10000000</v>
      </c>
      <c r="N107" s="33" t="s">
        <v>551</v>
      </c>
    </row>
    <row r="108" spans="1:14" ht="12" customHeight="1" x14ac:dyDescent="0.2">
      <c r="A108" s="7" t="s">
        <v>100</v>
      </c>
      <c r="B108" s="7" t="s">
        <v>421</v>
      </c>
      <c r="C108" s="7" t="s">
        <v>99</v>
      </c>
      <c r="D108" s="7" t="s">
        <v>89</v>
      </c>
      <c r="E108" s="76" t="s">
        <v>442</v>
      </c>
      <c r="I108" s="190">
        <v>850</v>
      </c>
      <c r="K108" s="17">
        <f t="shared" si="6"/>
        <v>0</v>
      </c>
      <c r="L108" s="42">
        <v>15</v>
      </c>
      <c r="M108" s="15">
        <f t="shared" si="8"/>
        <v>15</v>
      </c>
    </row>
    <row r="109" spans="1:14" ht="12" customHeight="1" x14ac:dyDescent="0.2">
      <c r="A109" s="22" t="s">
        <v>93</v>
      </c>
      <c r="B109" s="22" t="s">
        <v>421</v>
      </c>
      <c r="C109" s="22" t="s">
        <v>94</v>
      </c>
      <c r="D109" s="7" t="s">
        <v>89</v>
      </c>
      <c r="E109" s="76" t="s">
        <v>442</v>
      </c>
      <c r="I109" s="190">
        <v>100</v>
      </c>
      <c r="J109" s="14">
        <v>1200</v>
      </c>
      <c r="K109" s="17">
        <f t="shared" si="6"/>
        <v>1200</v>
      </c>
      <c r="L109" s="39">
        <v>660</v>
      </c>
      <c r="M109" s="15">
        <f t="shared" si="8"/>
        <v>660</v>
      </c>
      <c r="N109" s="33" t="s">
        <v>552</v>
      </c>
    </row>
    <row r="110" spans="1:14" ht="12" customHeight="1" x14ac:dyDescent="0.2">
      <c r="A110" s="7" t="s">
        <v>93</v>
      </c>
      <c r="B110" s="22" t="s">
        <v>421</v>
      </c>
      <c r="C110" s="7" t="s">
        <v>117</v>
      </c>
      <c r="D110" s="7" t="s">
        <v>89</v>
      </c>
      <c r="E110" s="76" t="s">
        <v>442</v>
      </c>
      <c r="I110" s="203">
        <v>1</v>
      </c>
      <c r="J110" s="14">
        <v>1200</v>
      </c>
      <c r="K110" s="17">
        <f t="shared" si="6"/>
        <v>1200</v>
      </c>
      <c r="L110" s="39">
        <v>660</v>
      </c>
      <c r="M110" s="15">
        <f t="shared" si="8"/>
        <v>660</v>
      </c>
      <c r="N110" s="33" t="s">
        <v>553</v>
      </c>
    </row>
    <row r="111" spans="1:14" s="48" customFormat="1" ht="12" customHeight="1" x14ac:dyDescent="0.2">
      <c r="A111" s="7" t="s">
        <v>93</v>
      </c>
      <c r="B111" s="22" t="s">
        <v>421</v>
      </c>
      <c r="C111" s="7" t="s">
        <v>117</v>
      </c>
      <c r="D111" s="7" t="s">
        <v>89</v>
      </c>
      <c r="E111" s="76" t="s">
        <v>442</v>
      </c>
      <c r="F111" s="7"/>
      <c r="G111" s="7"/>
      <c r="H111" s="7"/>
      <c r="I111" s="203">
        <v>1</v>
      </c>
      <c r="J111" s="14">
        <v>1200</v>
      </c>
      <c r="K111" s="17">
        <f t="shared" si="6"/>
        <v>1200</v>
      </c>
      <c r="L111" s="39">
        <v>660</v>
      </c>
      <c r="M111" s="15">
        <f t="shared" si="8"/>
        <v>660</v>
      </c>
      <c r="N111" s="33"/>
    </row>
    <row r="112" spans="1:14" ht="12" customHeight="1" x14ac:dyDescent="0.2">
      <c r="A112" s="7" t="s">
        <v>93</v>
      </c>
      <c r="B112" s="22" t="s">
        <v>421</v>
      </c>
      <c r="C112" s="7" t="s">
        <v>117</v>
      </c>
      <c r="D112" s="7" t="s">
        <v>89</v>
      </c>
      <c r="E112" s="76" t="s">
        <v>442</v>
      </c>
      <c r="I112" s="203">
        <v>1</v>
      </c>
      <c r="J112" s="14">
        <v>1200</v>
      </c>
      <c r="K112" s="17">
        <f t="shared" si="6"/>
        <v>1200</v>
      </c>
      <c r="L112" s="39">
        <v>660</v>
      </c>
      <c r="M112" s="15">
        <f t="shared" si="8"/>
        <v>660</v>
      </c>
    </row>
    <row r="113" spans="1:13" ht="12" customHeight="1" x14ac:dyDescent="0.2">
      <c r="A113" s="7" t="s">
        <v>93</v>
      </c>
      <c r="B113" s="22" t="s">
        <v>421</v>
      </c>
      <c r="C113" s="7" t="s">
        <v>116</v>
      </c>
      <c r="D113" s="7" t="s">
        <v>89</v>
      </c>
      <c r="E113" s="76" t="s">
        <v>442</v>
      </c>
      <c r="I113" s="203">
        <v>1</v>
      </c>
      <c r="J113" s="14">
        <v>1200</v>
      </c>
      <c r="K113" s="17">
        <f t="shared" si="6"/>
        <v>1200</v>
      </c>
      <c r="L113" s="39">
        <v>660</v>
      </c>
      <c r="M113" s="15">
        <f t="shared" si="8"/>
        <v>660</v>
      </c>
    </row>
    <row r="114" spans="1:13" ht="12" customHeight="1" x14ac:dyDescent="0.2">
      <c r="A114" s="7" t="s">
        <v>93</v>
      </c>
      <c r="B114" s="22" t="s">
        <v>421</v>
      </c>
      <c r="C114" s="7" t="s">
        <v>116</v>
      </c>
      <c r="D114" s="7" t="s">
        <v>89</v>
      </c>
      <c r="E114" s="76" t="s">
        <v>442</v>
      </c>
      <c r="I114" s="203">
        <v>1</v>
      </c>
      <c r="J114" s="14">
        <v>1200</v>
      </c>
      <c r="K114" s="17">
        <f t="shared" si="6"/>
        <v>1200</v>
      </c>
      <c r="L114" s="39">
        <v>660</v>
      </c>
      <c r="M114" s="15">
        <f t="shared" si="8"/>
        <v>660</v>
      </c>
    </row>
    <row r="115" spans="1:13" ht="12" customHeight="1" x14ac:dyDescent="0.2">
      <c r="A115" s="7" t="s">
        <v>93</v>
      </c>
      <c r="B115" s="22" t="s">
        <v>421</v>
      </c>
      <c r="C115" s="7" t="s">
        <v>116</v>
      </c>
      <c r="D115" s="7" t="s">
        <v>89</v>
      </c>
      <c r="E115" s="76" t="s">
        <v>442</v>
      </c>
      <c r="I115" s="203">
        <v>1</v>
      </c>
      <c r="J115" s="14">
        <v>1200</v>
      </c>
      <c r="K115" s="17">
        <f t="shared" si="6"/>
        <v>1200</v>
      </c>
      <c r="L115" s="39">
        <v>660</v>
      </c>
      <c r="M115" s="15">
        <f t="shared" si="8"/>
        <v>660</v>
      </c>
    </row>
    <row r="116" spans="1:13" ht="12" customHeight="1" x14ac:dyDescent="0.2">
      <c r="A116" s="7" t="s">
        <v>93</v>
      </c>
      <c r="B116" s="22" t="s">
        <v>421</v>
      </c>
      <c r="C116" s="7" t="s">
        <v>116</v>
      </c>
      <c r="D116" s="7" t="s">
        <v>89</v>
      </c>
      <c r="E116" s="76" t="s">
        <v>442</v>
      </c>
      <c r="I116" s="203">
        <v>1</v>
      </c>
      <c r="J116" s="14">
        <v>1200</v>
      </c>
      <c r="K116" s="17">
        <f t="shared" si="6"/>
        <v>1200</v>
      </c>
      <c r="L116" s="39">
        <v>660</v>
      </c>
      <c r="M116" s="15">
        <f t="shared" si="8"/>
        <v>660</v>
      </c>
    </row>
    <row r="117" spans="1:13" ht="12" customHeight="1" x14ac:dyDescent="0.2">
      <c r="A117" s="7" t="s">
        <v>93</v>
      </c>
      <c r="B117" s="22" t="s">
        <v>421</v>
      </c>
      <c r="C117" s="7" t="s">
        <v>116</v>
      </c>
      <c r="D117" s="7" t="s">
        <v>89</v>
      </c>
      <c r="E117" s="76" t="s">
        <v>442</v>
      </c>
      <c r="I117" s="203">
        <v>1</v>
      </c>
      <c r="J117" s="14">
        <v>1200</v>
      </c>
      <c r="K117" s="17">
        <f t="shared" si="6"/>
        <v>1200</v>
      </c>
      <c r="L117" s="39">
        <v>660</v>
      </c>
      <c r="M117" s="15">
        <f t="shared" si="8"/>
        <v>660</v>
      </c>
    </row>
    <row r="118" spans="1:13" ht="12" customHeight="1" x14ac:dyDescent="0.2">
      <c r="A118" s="7" t="s">
        <v>93</v>
      </c>
      <c r="B118" s="22" t="s">
        <v>421</v>
      </c>
      <c r="C118" s="7" t="s">
        <v>116</v>
      </c>
      <c r="D118" s="7" t="s">
        <v>89</v>
      </c>
      <c r="E118" s="76" t="s">
        <v>442</v>
      </c>
      <c r="I118" s="203">
        <v>1</v>
      </c>
      <c r="J118" s="14">
        <v>1200</v>
      </c>
      <c r="K118" s="17">
        <f t="shared" si="6"/>
        <v>1200</v>
      </c>
      <c r="L118" s="39">
        <v>660</v>
      </c>
      <c r="M118" s="15">
        <f t="shared" si="8"/>
        <v>660</v>
      </c>
    </row>
    <row r="119" spans="1:13" ht="12" customHeight="1" x14ac:dyDescent="0.2">
      <c r="A119" s="7" t="s">
        <v>93</v>
      </c>
      <c r="B119" s="22" t="s">
        <v>421</v>
      </c>
      <c r="C119" s="7" t="s">
        <v>116</v>
      </c>
      <c r="D119" s="7" t="s">
        <v>89</v>
      </c>
      <c r="E119" s="76" t="s">
        <v>442</v>
      </c>
      <c r="I119" s="203">
        <v>1</v>
      </c>
      <c r="J119" s="14">
        <v>1200</v>
      </c>
      <c r="K119" s="17">
        <f t="shared" si="6"/>
        <v>1200</v>
      </c>
      <c r="L119" s="39">
        <v>660</v>
      </c>
      <c r="M119" s="15">
        <f t="shared" si="8"/>
        <v>660</v>
      </c>
    </row>
    <row r="120" spans="1:13" ht="12" customHeight="1" x14ac:dyDescent="0.2">
      <c r="A120" s="7" t="s">
        <v>93</v>
      </c>
      <c r="B120" s="22" t="s">
        <v>421</v>
      </c>
      <c r="C120" s="7" t="s">
        <v>116</v>
      </c>
      <c r="D120" s="7" t="s">
        <v>89</v>
      </c>
      <c r="E120" s="76" t="s">
        <v>442</v>
      </c>
      <c r="I120" s="203">
        <v>1</v>
      </c>
      <c r="J120" s="14">
        <v>1200</v>
      </c>
      <c r="K120" s="17">
        <f t="shared" si="6"/>
        <v>1200</v>
      </c>
      <c r="L120" s="39">
        <v>660</v>
      </c>
      <c r="M120" s="15">
        <f t="shared" si="8"/>
        <v>660</v>
      </c>
    </row>
    <row r="121" spans="1:13" ht="12" customHeight="1" x14ac:dyDescent="0.2">
      <c r="A121" s="7" t="s">
        <v>93</v>
      </c>
      <c r="B121" s="22" t="s">
        <v>421</v>
      </c>
      <c r="C121" s="7" t="s">
        <v>116</v>
      </c>
      <c r="D121" s="7" t="s">
        <v>89</v>
      </c>
      <c r="E121" s="76" t="s">
        <v>442</v>
      </c>
      <c r="I121" s="203">
        <v>1</v>
      </c>
      <c r="J121" s="14">
        <v>1200</v>
      </c>
      <c r="K121" s="17">
        <f t="shared" si="6"/>
        <v>1200</v>
      </c>
      <c r="L121" s="39">
        <v>660</v>
      </c>
      <c r="M121" s="15">
        <f t="shared" si="8"/>
        <v>660</v>
      </c>
    </row>
    <row r="122" spans="1:13" ht="12" customHeight="1" x14ac:dyDescent="0.2">
      <c r="A122" s="7" t="s">
        <v>93</v>
      </c>
      <c r="B122" s="22" t="s">
        <v>421</v>
      </c>
      <c r="C122" s="7" t="s">
        <v>116</v>
      </c>
      <c r="D122" s="7" t="s">
        <v>89</v>
      </c>
      <c r="E122" s="76" t="s">
        <v>442</v>
      </c>
      <c r="I122" s="203">
        <v>1</v>
      </c>
      <c r="J122" s="14">
        <v>1200</v>
      </c>
      <c r="K122" s="17">
        <f t="shared" si="6"/>
        <v>1200</v>
      </c>
      <c r="L122" s="39">
        <v>660</v>
      </c>
      <c r="M122" s="15">
        <f t="shared" si="8"/>
        <v>660</v>
      </c>
    </row>
    <row r="123" spans="1:13" ht="12" customHeight="1" x14ac:dyDescent="0.2">
      <c r="A123" s="7" t="s">
        <v>93</v>
      </c>
      <c r="B123" s="22" t="s">
        <v>421</v>
      </c>
      <c r="C123" s="7" t="s">
        <v>116</v>
      </c>
      <c r="D123" s="7" t="s">
        <v>89</v>
      </c>
      <c r="E123" s="76" t="s">
        <v>442</v>
      </c>
      <c r="I123" s="203">
        <v>1</v>
      </c>
      <c r="J123" s="14">
        <v>1200</v>
      </c>
      <c r="K123" s="17">
        <f t="shared" si="6"/>
        <v>300000</v>
      </c>
      <c r="L123" s="39">
        <v>660</v>
      </c>
      <c r="M123" s="15">
        <f t="shared" si="8"/>
        <v>165000</v>
      </c>
    </row>
    <row r="124" spans="1:13" ht="12" customHeight="1" x14ac:dyDescent="0.2">
      <c r="A124" s="7" t="s">
        <v>93</v>
      </c>
      <c r="B124" s="22" t="s">
        <v>421</v>
      </c>
      <c r="C124" s="7" t="s">
        <v>116</v>
      </c>
      <c r="D124" s="7" t="s">
        <v>89</v>
      </c>
      <c r="E124" s="76" t="s">
        <v>442</v>
      </c>
      <c r="I124" s="203">
        <v>1</v>
      </c>
      <c r="J124" s="14">
        <v>1200</v>
      </c>
      <c r="K124" s="17">
        <f t="shared" si="6"/>
        <v>1020000</v>
      </c>
      <c r="L124" s="39">
        <v>660</v>
      </c>
      <c r="M124" s="15">
        <f t="shared" si="8"/>
        <v>561000</v>
      </c>
    </row>
    <row r="125" spans="1:13" ht="12" customHeight="1" x14ac:dyDescent="0.2">
      <c r="A125" s="22" t="s">
        <v>93</v>
      </c>
      <c r="B125" s="22" t="s">
        <v>421</v>
      </c>
      <c r="C125" s="22" t="s">
        <v>92</v>
      </c>
      <c r="D125" s="7" t="s">
        <v>89</v>
      </c>
      <c r="E125" s="76" t="s">
        <v>442</v>
      </c>
      <c r="I125" s="190">
        <v>250</v>
      </c>
      <c r="J125" s="14">
        <v>1200</v>
      </c>
      <c r="K125" s="17">
        <f t="shared" si="6"/>
        <v>1200</v>
      </c>
      <c r="L125" s="39">
        <v>660</v>
      </c>
      <c r="M125" s="15">
        <f t="shared" si="8"/>
        <v>660</v>
      </c>
    </row>
    <row r="126" spans="1:13" ht="12" customHeight="1" x14ac:dyDescent="0.2">
      <c r="A126" s="7" t="s">
        <v>114</v>
      </c>
      <c r="B126" s="7" t="s">
        <v>421</v>
      </c>
      <c r="C126" s="7" t="s">
        <v>113</v>
      </c>
      <c r="D126" s="7" t="s">
        <v>89</v>
      </c>
      <c r="E126" s="76" t="s">
        <v>442</v>
      </c>
      <c r="I126" s="190">
        <v>850</v>
      </c>
      <c r="J126" s="13"/>
      <c r="K126" s="17">
        <f t="shared" si="6"/>
        <v>0</v>
      </c>
      <c r="L126" s="35">
        <v>0</v>
      </c>
      <c r="M126" s="15">
        <f t="shared" si="8"/>
        <v>0</v>
      </c>
    </row>
    <row r="127" spans="1:13" ht="12" customHeight="1" x14ac:dyDescent="0.2">
      <c r="A127" s="29" t="s">
        <v>131</v>
      </c>
      <c r="B127" s="29" t="s">
        <v>421</v>
      </c>
      <c r="C127" s="21" t="s">
        <v>130</v>
      </c>
      <c r="D127" s="7" t="s">
        <v>89</v>
      </c>
      <c r="E127" s="76" t="s">
        <v>442</v>
      </c>
      <c r="I127" s="203">
        <v>1</v>
      </c>
      <c r="J127" s="14">
        <v>179.95</v>
      </c>
      <c r="K127" s="17">
        <f t="shared" ref="K127:K158" si="9">I129*J127</f>
        <v>179.95</v>
      </c>
      <c r="L127" s="14">
        <v>179.95</v>
      </c>
      <c r="M127" s="15">
        <f t="shared" si="8"/>
        <v>179.95</v>
      </c>
    </row>
    <row r="128" spans="1:13" ht="12" customHeight="1" x14ac:dyDescent="0.2">
      <c r="A128" s="29" t="s">
        <v>131</v>
      </c>
      <c r="B128" s="29" t="s">
        <v>421</v>
      </c>
      <c r="C128" s="21" t="s">
        <v>132</v>
      </c>
      <c r="D128" s="7" t="s">
        <v>89</v>
      </c>
      <c r="E128" s="76" t="s">
        <v>442</v>
      </c>
      <c r="I128" s="203">
        <v>1</v>
      </c>
      <c r="J128" s="14">
        <v>179.95</v>
      </c>
      <c r="K128" s="17">
        <f t="shared" si="9"/>
        <v>359.9</v>
      </c>
      <c r="L128" s="14">
        <v>179.95</v>
      </c>
      <c r="M128" s="15">
        <f t="shared" si="8"/>
        <v>359.9</v>
      </c>
    </row>
    <row r="129" spans="1:14" ht="12" customHeight="1" x14ac:dyDescent="0.2">
      <c r="A129" s="29" t="s">
        <v>131</v>
      </c>
      <c r="B129" s="29" t="s">
        <v>421</v>
      </c>
      <c r="C129" s="21" t="s">
        <v>133</v>
      </c>
      <c r="D129" s="7" t="s">
        <v>89</v>
      </c>
      <c r="E129" s="76" t="s">
        <v>442</v>
      </c>
      <c r="I129" s="203">
        <v>1</v>
      </c>
      <c r="J129" s="14">
        <v>371.25</v>
      </c>
      <c r="K129" s="17">
        <f t="shared" si="9"/>
        <v>315562.5</v>
      </c>
      <c r="L129" s="14">
        <v>371.25</v>
      </c>
      <c r="M129" s="15">
        <f t="shared" si="8"/>
        <v>315562.5</v>
      </c>
    </row>
    <row r="130" spans="1:14" ht="12" customHeight="1" x14ac:dyDescent="0.2">
      <c r="A130" s="22" t="s">
        <v>108</v>
      </c>
      <c r="B130" s="25" t="s">
        <v>421</v>
      </c>
      <c r="C130" s="22" t="s">
        <v>107</v>
      </c>
      <c r="D130" s="7" t="s">
        <v>89</v>
      </c>
      <c r="E130" s="76" t="s">
        <v>442</v>
      </c>
      <c r="I130" s="190">
        <v>2</v>
      </c>
      <c r="K130" s="17">
        <f t="shared" si="9"/>
        <v>0</v>
      </c>
      <c r="L130" s="35">
        <v>0</v>
      </c>
      <c r="M130" s="15">
        <f t="shared" si="8"/>
        <v>0</v>
      </c>
    </row>
    <row r="131" spans="1:14" ht="12" customHeight="1" x14ac:dyDescent="0.2">
      <c r="A131" s="24" t="s">
        <v>337</v>
      </c>
      <c r="B131" s="24" t="s">
        <v>423</v>
      </c>
      <c r="C131" s="21" t="s">
        <v>338</v>
      </c>
      <c r="D131" s="21" t="s">
        <v>89</v>
      </c>
      <c r="E131" s="76" t="s">
        <v>442</v>
      </c>
      <c r="F131" s="21"/>
      <c r="G131" s="21"/>
      <c r="H131" s="21"/>
      <c r="I131" s="203">
        <v>850</v>
      </c>
      <c r="K131" s="17">
        <f t="shared" si="9"/>
        <v>0</v>
      </c>
      <c r="L131" s="35">
        <v>200</v>
      </c>
      <c r="M131" s="15">
        <f t="shared" si="8"/>
        <v>800</v>
      </c>
      <c r="N131" s="33" t="s">
        <v>361</v>
      </c>
    </row>
    <row r="132" spans="1:14" ht="12" customHeight="1" x14ac:dyDescent="0.2">
      <c r="A132" s="7" t="s">
        <v>91</v>
      </c>
      <c r="B132" s="7" t="s">
        <v>421</v>
      </c>
      <c r="C132" s="7" t="s">
        <v>90</v>
      </c>
      <c r="D132" s="7" t="s">
        <v>89</v>
      </c>
      <c r="E132" s="76" t="s">
        <v>442</v>
      </c>
      <c r="I132" s="190">
        <v>1</v>
      </c>
      <c r="K132" s="17">
        <f t="shared" si="9"/>
        <v>0</v>
      </c>
      <c r="L132" s="35">
        <v>0</v>
      </c>
      <c r="M132" s="15">
        <f t="shared" si="8"/>
        <v>0</v>
      </c>
      <c r="N132" s="33" t="s">
        <v>374</v>
      </c>
    </row>
    <row r="133" spans="1:14" ht="12" customHeight="1" x14ac:dyDescent="0.2">
      <c r="A133" s="22" t="s">
        <v>104</v>
      </c>
      <c r="B133" s="22" t="s">
        <v>421</v>
      </c>
      <c r="C133" s="22" t="s">
        <v>103</v>
      </c>
      <c r="D133" s="7" t="s">
        <v>89</v>
      </c>
      <c r="E133" s="76" t="s">
        <v>442</v>
      </c>
      <c r="I133" s="190">
        <v>4</v>
      </c>
      <c r="K133" s="17">
        <f t="shared" si="9"/>
        <v>0</v>
      </c>
      <c r="L133" s="35">
        <v>10000</v>
      </c>
      <c r="M133" s="15">
        <f t="shared" si="8"/>
        <v>60000</v>
      </c>
    </row>
    <row r="134" spans="1:14" ht="12" customHeight="1" x14ac:dyDescent="0.2">
      <c r="A134" s="43" t="s">
        <v>106</v>
      </c>
      <c r="B134" s="25" t="s">
        <v>421</v>
      </c>
      <c r="C134" s="43" t="s">
        <v>105</v>
      </c>
      <c r="D134" s="43" t="s">
        <v>89</v>
      </c>
      <c r="E134" s="76" t="s">
        <v>442</v>
      </c>
      <c r="F134" s="43"/>
      <c r="G134" s="43"/>
      <c r="H134" s="43"/>
      <c r="I134" s="205">
        <v>850</v>
      </c>
      <c r="J134" s="44">
        <v>498</v>
      </c>
      <c r="K134" s="45">
        <f t="shared" si="9"/>
        <v>996</v>
      </c>
      <c r="L134" s="46">
        <v>485</v>
      </c>
      <c r="M134" s="47">
        <f t="shared" si="8"/>
        <v>970</v>
      </c>
      <c r="N134" s="57" t="s">
        <v>357</v>
      </c>
    </row>
    <row r="135" spans="1:14" ht="12" customHeight="1" x14ac:dyDescent="0.2">
      <c r="A135" s="7" t="s">
        <v>102</v>
      </c>
      <c r="B135" s="25" t="s">
        <v>421</v>
      </c>
      <c r="C135" s="7" t="s">
        <v>115</v>
      </c>
      <c r="D135" s="7" t="s">
        <v>89</v>
      </c>
      <c r="E135" s="76" t="s">
        <v>442</v>
      </c>
      <c r="I135" s="199">
        <v>6</v>
      </c>
      <c r="J135" s="14">
        <v>229.95</v>
      </c>
      <c r="K135" s="17">
        <f t="shared" si="9"/>
        <v>195457.5</v>
      </c>
      <c r="L135" s="14">
        <v>179.95</v>
      </c>
      <c r="M135" s="15">
        <f t="shared" si="8"/>
        <v>152957.5</v>
      </c>
    </row>
    <row r="136" spans="1:14" ht="12" customHeight="1" x14ac:dyDescent="0.2">
      <c r="A136" s="22" t="s">
        <v>102</v>
      </c>
      <c r="B136" s="25" t="s">
        <v>421</v>
      </c>
      <c r="C136" s="22" t="s">
        <v>101</v>
      </c>
      <c r="D136" s="7" t="s">
        <v>89</v>
      </c>
      <c r="E136" s="76" t="s">
        <v>442</v>
      </c>
      <c r="I136" s="199">
        <v>2</v>
      </c>
      <c r="J136" s="14">
        <v>179.95</v>
      </c>
      <c r="K136" s="17">
        <f t="shared" si="9"/>
        <v>152957.5</v>
      </c>
      <c r="L136" s="14">
        <v>179.95</v>
      </c>
      <c r="M136" s="15">
        <f t="shared" ref="M136:M159" si="10">I138*L136</f>
        <v>152957.5</v>
      </c>
      <c r="N136" s="33" t="s">
        <v>355</v>
      </c>
    </row>
    <row r="137" spans="1:14" ht="12" customHeight="1" x14ac:dyDescent="0.2">
      <c r="A137" s="24" t="s">
        <v>339</v>
      </c>
      <c r="B137" s="25" t="s">
        <v>421</v>
      </c>
      <c r="C137" s="21" t="s">
        <v>341</v>
      </c>
      <c r="D137" s="21" t="s">
        <v>89</v>
      </c>
      <c r="E137" s="76" t="s">
        <v>442</v>
      </c>
      <c r="F137" s="21"/>
      <c r="G137" s="21"/>
      <c r="H137" s="21"/>
      <c r="I137" s="201">
        <v>850</v>
      </c>
      <c r="K137" s="17">
        <f t="shared" si="9"/>
        <v>0</v>
      </c>
      <c r="L137" s="14">
        <v>179.95</v>
      </c>
      <c r="M137" s="15">
        <f t="shared" si="10"/>
        <v>179.95</v>
      </c>
    </row>
    <row r="138" spans="1:14" ht="12" customHeight="1" x14ac:dyDescent="0.2">
      <c r="A138" s="24" t="s">
        <v>339</v>
      </c>
      <c r="B138" s="25" t="s">
        <v>421</v>
      </c>
      <c r="C138" s="21" t="s">
        <v>340</v>
      </c>
      <c r="D138" s="21" t="s">
        <v>89</v>
      </c>
      <c r="E138" s="76" t="s">
        <v>442</v>
      </c>
      <c r="F138" s="21"/>
      <c r="G138" s="21"/>
      <c r="H138" s="21"/>
      <c r="I138" s="201">
        <v>850</v>
      </c>
      <c r="K138" s="17">
        <f t="shared" si="9"/>
        <v>0</v>
      </c>
      <c r="L138" s="14">
        <v>179.95</v>
      </c>
      <c r="M138" s="15">
        <f t="shared" si="10"/>
        <v>1079.6999999999998</v>
      </c>
    </row>
    <row r="139" spans="1:14" ht="12" customHeight="1" x14ac:dyDescent="0.2">
      <c r="A139" s="7" t="s">
        <v>123</v>
      </c>
      <c r="B139" s="7" t="s">
        <v>421</v>
      </c>
      <c r="C139" s="7" t="s">
        <v>122</v>
      </c>
      <c r="D139" s="7" t="s">
        <v>89</v>
      </c>
      <c r="E139" s="76" t="s">
        <v>442</v>
      </c>
      <c r="I139" s="201">
        <v>1</v>
      </c>
      <c r="J139" s="16"/>
      <c r="K139" s="17">
        <f t="shared" si="9"/>
        <v>0</v>
      </c>
      <c r="L139" s="35">
        <v>0</v>
      </c>
      <c r="M139" s="15">
        <f t="shared" si="10"/>
        <v>0</v>
      </c>
      <c r="N139" s="33" t="s">
        <v>356</v>
      </c>
    </row>
    <row r="140" spans="1:14" ht="12" customHeight="1" x14ac:dyDescent="0.2">
      <c r="A140" s="18" t="s">
        <v>200</v>
      </c>
      <c r="B140" s="25" t="s">
        <v>421</v>
      </c>
      <c r="C140" s="7" t="s">
        <v>98</v>
      </c>
      <c r="D140" s="22" t="s">
        <v>89</v>
      </c>
      <c r="E140" s="76" t="s">
        <v>442</v>
      </c>
      <c r="F140" s="22"/>
      <c r="G140" s="22"/>
      <c r="H140" s="22"/>
      <c r="I140" s="190">
        <v>6</v>
      </c>
      <c r="K140" s="17">
        <f t="shared" si="9"/>
        <v>0</v>
      </c>
      <c r="L140" s="35">
        <v>0</v>
      </c>
      <c r="M140" s="15">
        <f t="shared" si="10"/>
        <v>0</v>
      </c>
    </row>
    <row r="141" spans="1:14" ht="12" customHeight="1" x14ac:dyDescent="0.2">
      <c r="A141" s="18" t="s">
        <v>200</v>
      </c>
      <c r="B141" s="25" t="s">
        <v>421</v>
      </c>
      <c r="C141" s="22" t="s">
        <v>97</v>
      </c>
      <c r="D141" s="7" t="s">
        <v>89</v>
      </c>
      <c r="E141" s="76" t="s">
        <v>442</v>
      </c>
      <c r="I141" s="190">
        <v>2</v>
      </c>
      <c r="K141" s="17">
        <f t="shared" si="9"/>
        <v>0</v>
      </c>
      <c r="L141" s="35">
        <v>0</v>
      </c>
      <c r="M141" s="15">
        <f t="shared" si="10"/>
        <v>0</v>
      </c>
    </row>
    <row r="142" spans="1:14" ht="12" customHeight="1" x14ac:dyDescent="0.2">
      <c r="A142" s="7" t="s">
        <v>110</v>
      </c>
      <c r="B142" s="7" t="s">
        <v>423</v>
      </c>
      <c r="C142" s="7" t="s">
        <v>109</v>
      </c>
      <c r="D142" s="7" t="s">
        <v>89</v>
      </c>
      <c r="E142" s="76" t="s">
        <v>442</v>
      </c>
      <c r="I142" s="190">
        <v>25</v>
      </c>
      <c r="J142" s="16"/>
      <c r="K142" s="17">
        <f t="shared" si="9"/>
        <v>0</v>
      </c>
      <c r="L142" s="35">
        <v>45</v>
      </c>
      <c r="M142" s="15">
        <f t="shared" si="10"/>
        <v>135</v>
      </c>
    </row>
    <row r="143" spans="1:14" ht="12" customHeight="1" x14ac:dyDescent="0.2">
      <c r="A143" s="22" t="s">
        <v>78</v>
      </c>
      <c r="B143" s="7" t="s">
        <v>421</v>
      </c>
      <c r="C143" s="22" t="s">
        <v>121</v>
      </c>
      <c r="D143" s="7" t="s">
        <v>89</v>
      </c>
      <c r="E143" s="76" t="s">
        <v>442</v>
      </c>
      <c r="I143" s="203">
        <v>1</v>
      </c>
      <c r="J143" s="14">
        <v>55960</v>
      </c>
      <c r="K143" s="17">
        <f t="shared" si="9"/>
        <v>111920</v>
      </c>
      <c r="L143" s="14">
        <v>55960</v>
      </c>
      <c r="M143" s="15">
        <f t="shared" si="10"/>
        <v>111920</v>
      </c>
    </row>
    <row r="144" spans="1:14" ht="12" customHeight="1" x14ac:dyDescent="0.2">
      <c r="A144" s="18" t="s">
        <v>168</v>
      </c>
      <c r="B144" s="25" t="s">
        <v>423</v>
      </c>
      <c r="C144" s="18" t="s">
        <v>167</v>
      </c>
      <c r="D144" s="18" t="s">
        <v>165</v>
      </c>
      <c r="E144" s="25" t="s">
        <v>433</v>
      </c>
      <c r="F144" s="18">
        <v>5</v>
      </c>
      <c r="G144" s="18"/>
      <c r="H144" s="18"/>
      <c r="I144" s="193">
        <v>3</v>
      </c>
      <c r="J144" s="14">
        <v>249</v>
      </c>
      <c r="K144" s="17">
        <f t="shared" si="9"/>
        <v>249</v>
      </c>
      <c r="L144" s="35">
        <v>217</v>
      </c>
      <c r="M144" s="15">
        <f t="shared" si="10"/>
        <v>217</v>
      </c>
    </row>
    <row r="145" spans="1:14" ht="12" customHeight="1" x14ac:dyDescent="0.2">
      <c r="A145" s="18" t="s">
        <v>15</v>
      </c>
      <c r="B145" s="25" t="s">
        <v>423</v>
      </c>
      <c r="C145" s="18" t="s">
        <v>302</v>
      </c>
      <c r="D145" s="18" t="s">
        <v>165</v>
      </c>
      <c r="E145" s="25" t="s">
        <v>433</v>
      </c>
      <c r="F145" s="18">
        <v>3</v>
      </c>
      <c r="G145" s="18"/>
      <c r="H145" s="18"/>
      <c r="I145" s="193">
        <v>2</v>
      </c>
      <c r="J145" s="14">
        <v>2999</v>
      </c>
      <c r="K145" s="17">
        <f t="shared" si="9"/>
        <v>14995</v>
      </c>
      <c r="L145" s="35">
        <v>2200</v>
      </c>
      <c r="M145" s="15">
        <f t="shared" si="10"/>
        <v>11000</v>
      </c>
    </row>
    <row r="146" spans="1:14" ht="12" customHeight="1" x14ac:dyDescent="0.2">
      <c r="A146" s="18" t="s">
        <v>15</v>
      </c>
      <c r="B146" s="25" t="s">
        <v>423</v>
      </c>
      <c r="C146" s="18" t="s">
        <v>298</v>
      </c>
      <c r="D146" s="18" t="s">
        <v>165</v>
      </c>
      <c r="E146" s="25" t="s">
        <v>433</v>
      </c>
      <c r="F146" s="18">
        <v>4</v>
      </c>
      <c r="G146" s="18"/>
      <c r="H146" s="18"/>
      <c r="I146" s="193">
        <v>1</v>
      </c>
      <c r="J146" s="14">
        <v>2999</v>
      </c>
      <c r="K146" s="17">
        <f t="shared" si="9"/>
        <v>8997</v>
      </c>
      <c r="L146" s="35">
        <v>2200</v>
      </c>
      <c r="M146" s="15">
        <f t="shared" si="10"/>
        <v>6600</v>
      </c>
    </row>
    <row r="147" spans="1:14" ht="12" customHeight="1" x14ac:dyDescent="0.2">
      <c r="A147" s="18" t="s">
        <v>170</v>
      </c>
      <c r="B147" s="25" t="s">
        <v>421</v>
      </c>
      <c r="C147" s="18" t="s">
        <v>166</v>
      </c>
      <c r="D147" s="18" t="s">
        <v>165</v>
      </c>
      <c r="E147" s="25" t="s">
        <v>433</v>
      </c>
      <c r="F147" s="18">
        <v>4</v>
      </c>
      <c r="G147" s="18"/>
      <c r="H147" s="18"/>
      <c r="I147" s="193">
        <v>5</v>
      </c>
      <c r="J147" s="14">
        <v>10149.99</v>
      </c>
      <c r="K147" s="17">
        <f t="shared" si="9"/>
        <v>30449.97</v>
      </c>
      <c r="L147" s="35">
        <v>30</v>
      </c>
      <c r="M147" s="15">
        <f t="shared" si="10"/>
        <v>90</v>
      </c>
    </row>
    <row r="148" spans="1:14" ht="12" customHeight="1" x14ac:dyDescent="0.2">
      <c r="A148" s="18" t="s">
        <v>170</v>
      </c>
      <c r="B148" s="25" t="s">
        <v>421</v>
      </c>
      <c r="C148" s="18" t="s">
        <v>169</v>
      </c>
      <c r="D148" s="18" t="s">
        <v>165</v>
      </c>
      <c r="E148" s="25" t="s">
        <v>433</v>
      </c>
      <c r="F148" s="18">
        <v>4</v>
      </c>
      <c r="G148" s="18"/>
      <c r="H148" s="18"/>
      <c r="I148" s="193">
        <v>3</v>
      </c>
      <c r="K148" s="17">
        <f t="shared" si="9"/>
        <v>0</v>
      </c>
      <c r="L148" s="35">
        <v>108.96</v>
      </c>
      <c r="M148" s="15">
        <f t="shared" si="10"/>
        <v>544.79999999999995</v>
      </c>
    </row>
    <row r="149" spans="1:14" ht="12" customHeight="1" x14ac:dyDescent="0.2">
      <c r="A149" s="18" t="s">
        <v>303</v>
      </c>
      <c r="B149" s="25" t="s">
        <v>421</v>
      </c>
      <c r="C149" s="18" t="s">
        <v>171</v>
      </c>
      <c r="D149" s="18" t="s">
        <v>165</v>
      </c>
      <c r="E149" s="25" t="s">
        <v>433</v>
      </c>
      <c r="F149" s="18">
        <v>4</v>
      </c>
      <c r="G149" s="18"/>
      <c r="H149" s="18"/>
      <c r="I149" s="193">
        <v>3</v>
      </c>
      <c r="K149" s="17">
        <f t="shared" si="9"/>
        <v>0</v>
      </c>
      <c r="L149" s="40">
        <v>47.44</v>
      </c>
      <c r="M149" s="15">
        <f t="shared" si="10"/>
        <v>237.2</v>
      </c>
    </row>
    <row r="150" spans="1:14" ht="12" customHeight="1" x14ac:dyDescent="0.2">
      <c r="A150" s="18" t="s">
        <v>108</v>
      </c>
      <c r="B150" s="25" t="s">
        <v>421</v>
      </c>
      <c r="C150" s="18" t="s">
        <v>172</v>
      </c>
      <c r="D150" s="18" t="s">
        <v>165</v>
      </c>
      <c r="E150" s="25" t="s">
        <v>433</v>
      </c>
      <c r="F150" s="18"/>
      <c r="G150" s="18">
        <v>3</v>
      </c>
      <c r="H150" s="18"/>
      <c r="I150" s="193">
        <v>5</v>
      </c>
      <c r="K150" s="17">
        <f t="shared" si="9"/>
        <v>0</v>
      </c>
      <c r="L150" s="35">
        <v>0</v>
      </c>
      <c r="M150" s="15">
        <f t="shared" si="10"/>
        <v>0</v>
      </c>
    </row>
    <row r="151" spans="1:14" ht="12" customHeight="1" x14ac:dyDescent="0.2">
      <c r="A151" s="18" t="s">
        <v>108</v>
      </c>
      <c r="B151" s="25" t="s">
        <v>421</v>
      </c>
      <c r="C151" s="18" t="s">
        <v>304</v>
      </c>
      <c r="D151" s="18" t="s">
        <v>165</v>
      </c>
      <c r="E151" s="25" t="s">
        <v>433</v>
      </c>
      <c r="F151" s="18">
        <v>0</v>
      </c>
      <c r="G151" s="18"/>
      <c r="H151" s="18"/>
      <c r="I151" s="193">
        <v>5</v>
      </c>
      <c r="K151" s="17">
        <f t="shared" si="9"/>
        <v>0</v>
      </c>
      <c r="L151" s="35">
        <v>0</v>
      </c>
      <c r="M151" s="15">
        <f t="shared" si="10"/>
        <v>0</v>
      </c>
    </row>
    <row r="152" spans="1:14" ht="12" customHeight="1" x14ac:dyDescent="0.2">
      <c r="A152" s="18" t="s">
        <v>17</v>
      </c>
      <c r="B152" s="25" t="s">
        <v>423</v>
      </c>
      <c r="C152" s="18" t="s">
        <v>173</v>
      </c>
      <c r="D152" s="18" t="s">
        <v>165</v>
      </c>
      <c r="E152" s="25" t="s">
        <v>433</v>
      </c>
      <c r="F152" s="18">
        <v>2</v>
      </c>
      <c r="G152" s="18"/>
      <c r="H152" s="18"/>
      <c r="I152" s="193">
        <v>2</v>
      </c>
      <c r="J152" s="14">
        <v>5000</v>
      </c>
      <c r="K152" s="17">
        <f t="shared" si="9"/>
        <v>20000</v>
      </c>
      <c r="L152" s="35">
        <v>1500</v>
      </c>
      <c r="M152" s="15">
        <f t="shared" si="10"/>
        <v>6000</v>
      </c>
    </row>
    <row r="153" spans="1:14" ht="12" customHeight="1" x14ac:dyDescent="0.2">
      <c r="A153" s="18" t="s">
        <v>17</v>
      </c>
      <c r="B153" s="25" t="s">
        <v>423</v>
      </c>
      <c r="C153" s="18" t="s">
        <v>174</v>
      </c>
      <c r="D153" s="18" t="s">
        <v>165</v>
      </c>
      <c r="E153" s="25" t="s">
        <v>433</v>
      </c>
      <c r="F153" s="18">
        <v>2</v>
      </c>
      <c r="G153" s="18"/>
      <c r="H153" s="18"/>
      <c r="I153" s="193">
        <v>2</v>
      </c>
      <c r="J153" s="14">
        <v>5000</v>
      </c>
      <c r="K153" s="17">
        <f t="shared" si="9"/>
        <v>15000</v>
      </c>
      <c r="L153" s="35">
        <v>1500</v>
      </c>
      <c r="M153" s="15">
        <f t="shared" si="10"/>
        <v>4500</v>
      </c>
    </row>
    <row r="154" spans="1:14" ht="12" customHeight="1" x14ac:dyDescent="0.2">
      <c r="A154" s="18" t="s">
        <v>163</v>
      </c>
      <c r="B154" s="25" t="s">
        <v>422</v>
      </c>
      <c r="C154" s="18" t="s">
        <v>175</v>
      </c>
      <c r="D154" s="18" t="s">
        <v>165</v>
      </c>
      <c r="E154" s="25" t="s">
        <v>433</v>
      </c>
      <c r="F154" s="18">
        <v>2</v>
      </c>
      <c r="G154" s="18"/>
      <c r="H154" s="18"/>
      <c r="I154" s="193">
        <v>4</v>
      </c>
      <c r="K154" s="17">
        <f t="shared" si="9"/>
        <v>0</v>
      </c>
      <c r="L154" s="14">
        <v>2995</v>
      </c>
      <c r="M154" s="15">
        <f t="shared" si="10"/>
        <v>5990</v>
      </c>
    </row>
    <row r="155" spans="1:14" ht="12" customHeight="1" x14ac:dyDescent="0.2">
      <c r="A155" s="19" t="s">
        <v>33</v>
      </c>
      <c r="B155" s="19" t="s">
        <v>422</v>
      </c>
      <c r="C155" s="18" t="s">
        <v>299</v>
      </c>
      <c r="D155" s="18" t="s">
        <v>165</v>
      </c>
      <c r="E155" s="25" t="s">
        <v>433</v>
      </c>
      <c r="F155" s="18">
        <v>2</v>
      </c>
      <c r="G155" s="18"/>
      <c r="H155" s="18"/>
      <c r="I155" s="193">
        <v>3</v>
      </c>
      <c r="J155" s="14">
        <v>1980</v>
      </c>
      <c r="K155" s="17">
        <f t="shared" si="9"/>
        <v>3960</v>
      </c>
      <c r="L155" s="35">
        <v>714</v>
      </c>
      <c r="M155" s="15">
        <f t="shared" si="10"/>
        <v>1428</v>
      </c>
      <c r="N155" s="33" t="s">
        <v>360</v>
      </c>
    </row>
    <row r="156" spans="1:14" ht="12" customHeight="1" x14ac:dyDescent="0.2">
      <c r="A156" s="24" t="s">
        <v>7</v>
      </c>
      <c r="B156" s="24" t="s">
        <v>421</v>
      </c>
      <c r="C156" s="18" t="s">
        <v>6</v>
      </c>
      <c r="D156" s="18" t="s">
        <v>165</v>
      </c>
      <c r="E156" s="25" t="s">
        <v>433</v>
      </c>
      <c r="F156" s="18">
        <v>5</v>
      </c>
      <c r="G156" s="18"/>
      <c r="H156" s="18"/>
      <c r="I156" s="193">
        <v>2</v>
      </c>
      <c r="J156" s="14">
        <v>3600</v>
      </c>
      <c r="K156" s="17">
        <f t="shared" si="9"/>
        <v>3600</v>
      </c>
      <c r="L156" s="35">
        <v>1500</v>
      </c>
      <c r="M156" s="15">
        <f t="shared" si="10"/>
        <v>1500</v>
      </c>
    </row>
    <row r="157" spans="1:14" ht="12" customHeight="1" x14ac:dyDescent="0.2">
      <c r="A157" s="18" t="s">
        <v>177</v>
      </c>
      <c r="B157" s="25" t="s">
        <v>421</v>
      </c>
      <c r="C157" s="18" t="s">
        <v>176</v>
      </c>
      <c r="D157" s="18" t="s">
        <v>165</v>
      </c>
      <c r="E157" s="25" t="s">
        <v>433</v>
      </c>
      <c r="F157" s="18">
        <v>5</v>
      </c>
      <c r="G157" s="18"/>
      <c r="H157" s="18"/>
      <c r="I157" s="193">
        <v>2</v>
      </c>
      <c r="J157" s="14">
        <v>89.95</v>
      </c>
      <c r="K157" s="17">
        <f t="shared" si="9"/>
        <v>179.9</v>
      </c>
      <c r="L157" s="14">
        <v>89.95</v>
      </c>
      <c r="M157" s="15">
        <f t="shared" si="10"/>
        <v>179.9</v>
      </c>
    </row>
    <row r="158" spans="1:14" ht="12" customHeight="1" x14ac:dyDescent="0.2">
      <c r="A158" s="18" t="s">
        <v>156</v>
      </c>
      <c r="B158" s="25" t="s">
        <v>421</v>
      </c>
      <c r="C158" s="18" t="s">
        <v>178</v>
      </c>
      <c r="D158" s="18" t="s">
        <v>165</v>
      </c>
      <c r="E158" s="25" t="s">
        <v>433</v>
      </c>
      <c r="F158" s="18">
        <v>5</v>
      </c>
      <c r="G158" s="18"/>
      <c r="H158" s="18"/>
      <c r="I158" s="206">
        <v>1</v>
      </c>
      <c r="K158" s="17">
        <f t="shared" si="9"/>
        <v>0</v>
      </c>
      <c r="L158" s="14">
        <v>600</v>
      </c>
      <c r="M158" s="15">
        <f t="shared" si="10"/>
        <v>5400</v>
      </c>
    </row>
    <row r="159" spans="1:14" ht="12" customHeight="1" x14ac:dyDescent="0.2">
      <c r="A159" s="18" t="s">
        <v>21</v>
      </c>
      <c r="B159" s="24" t="s">
        <v>423</v>
      </c>
      <c r="C159" s="18" t="s">
        <v>305</v>
      </c>
      <c r="D159" s="18" t="s">
        <v>165</v>
      </c>
      <c r="E159" s="25" t="s">
        <v>433</v>
      </c>
      <c r="F159" s="18"/>
      <c r="G159" s="18"/>
      <c r="H159" s="18"/>
      <c r="I159" s="206">
        <v>2</v>
      </c>
      <c r="K159" s="17">
        <f t="shared" ref="K159:K172" si="11">I161*J159</f>
        <v>0</v>
      </c>
      <c r="L159" s="35">
        <v>8000</v>
      </c>
      <c r="M159" s="15">
        <f t="shared" si="10"/>
        <v>600000</v>
      </c>
    </row>
    <row r="160" spans="1:14" ht="12" customHeight="1" x14ac:dyDescent="0.2">
      <c r="A160" s="78" t="s">
        <v>17</v>
      </c>
      <c r="B160" s="78"/>
      <c r="C160" s="78" t="s">
        <v>445</v>
      </c>
      <c r="D160" s="77" t="s">
        <v>165</v>
      </c>
      <c r="E160" s="78" t="s">
        <v>433</v>
      </c>
      <c r="F160" s="77"/>
      <c r="G160" s="77"/>
      <c r="H160" s="77"/>
      <c r="I160" s="196">
        <v>9</v>
      </c>
      <c r="J160" s="79"/>
      <c r="K160" s="80">
        <f t="shared" si="11"/>
        <v>0</v>
      </c>
      <c r="L160" s="81"/>
      <c r="M160" s="82"/>
      <c r="N160" s="83"/>
    </row>
    <row r="161" spans="1:14" ht="12" customHeight="1" x14ac:dyDescent="0.2">
      <c r="A161" s="78"/>
      <c r="B161" s="78"/>
      <c r="C161" s="78" t="s">
        <v>448</v>
      </c>
      <c r="D161" s="78" t="s">
        <v>165</v>
      </c>
      <c r="E161" s="78" t="s">
        <v>433</v>
      </c>
      <c r="F161" s="77"/>
      <c r="G161" s="77"/>
      <c r="H161" s="77"/>
      <c r="I161" s="196">
        <v>75</v>
      </c>
      <c r="J161" s="79"/>
      <c r="K161" s="80">
        <f t="shared" si="11"/>
        <v>0</v>
      </c>
      <c r="L161" s="81"/>
      <c r="M161" s="82"/>
      <c r="N161" s="83"/>
    </row>
    <row r="162" spans="1:14" ht="12" customHeight="1" x14ac:dyDescent="0.2">
      <c r="A162" s="78" t="s">
        <v>449</v>
      </c>
      <c r="B162" s="78"/>
      <c r="C162" s="78" t="s">
        <v>449</v>
      </c>
      <c r="D162" s="78" t="s">
        <v>165</v>
      </c>
      <c r="E162" s="78" t="s">
        <v>433</v>
      </c>
      <c r="F162" s="77"/>
      <c r="G162" s="77"/>
      <c r="H162" s="77"/>
      <c r="I162" s="196">
        <v>3</v>
      </c>
      <c r="J162" s="79"/>
      <c r="K162" s="80">
        <f t="shared" si="11"/>
        <v>0</v>
      </c>
      <c r="L162" s="81"/>
      <c r="M162" s="82"/>
      <c r="N162" s="83"/>
    </row>
    <row r="163" spans="1:14" ht="12" customHeight="1" x14ac:dyDescent="0.2">
      <c r="A163" s="78" t="s">
        <v>31</v>
      </c>
      <c r="B163" s="78"/>
      <c r="C163" s="78" t="s">
        <v>450</v>
      </c>
      <c r="D163" s="78" t="s">
        <v>165</v>
      </c>
      <c r="E163" s="78" t="s">
        <v>433</v>
      </c>
      <c r="F163" s="77"/>
      <c r="G163" s="77"/>
      <c r="H163" s="77"/>
      <c r="I163" s="196">
        <v>75</v>
      </c>
      <c r="J163" s="79"/>
      <c r="K163" s="80">
        <f t="shared" si="11"/>
        <v>0</v>
      </c>
      <c r="L163" s="81"/>
      <c r="M163" s="82"/>
      <c r="N163" s="83"/>
    </row>
    <row r="164" spans="1:14" ht="12" customHeight="1" x14ac:dyDescent="0.2">
      <c r="A164" s="78" t="s">
        <v>31</v>
      </c>
      <c r="B164" s="78"/>
      <c r="C164" s="78" t="s">
        <v>451</v>
      </c>
      <c r="D164" s="78" t="s">
        <v>165</v>
      </c>
      <c r="E164" s="78" t="s">
        <v>433</v>
      </c>
      <c r="F164" s="77"/>
      <c r="G164" s="77"/>
      <c r="H164" s="77"/>
      <c r="I164" s="196">
        <v>2</v>
      </c>
      <c r="J164" s="79"/>
      <c r="K164" s="80">
        <f t="shared" si="11"/>
        <v>0</v>
      </c>
      <c r="L164" s="81"/>
      <c r="M164" s="82"/>
      <c r="N164" s="83"/>
    </row>
    <row r="165" spans="1:14" ht="12" customHeight="1" x14ac:dyDescent="0.2">
      <c r="A165" s="78" t="s">
        <v>31</v>
      </c>
      <c r="B165" s="78"/>
      <c r="C165" s="78" t="s">
        <v>452</v>
      </c>
      <c r="D165" s="78" t="s">
        <v>165</v>
      </c>
      <c r="E165" s="78" t="s">
        <v>433</v>
      </c>
      <c r="F165" s="78">
        <v>4</v>
      </c>
      <c r="G165" s="77"/>
      <c r="H165" s="77"/>
      <c r="I165" s="196">
        <v>4</v>
      </c>
      <c r="J165" s="79"/>
      <c r="K165" s="80">
        <f t="shared" si="11"/>
        <v>0</v>
      </c>
      <c r="L165" s="81"/>
      <c r="M165" s="82"/>
      <c r="N165" s="83"/>
    </row>
    <row r="166" spans="1:14" s="48" customFormat="1" ht="12" customHeight="1" x14ac:dyDescent="0.2">
      <c r="A166" s="18" t="s">
        <v>15</v>
      </c>
      <c r="B166" s="25" t="s">
        <v>423</v>
      </c>
      <c r="C166" s="18" t="s">
        <v>325</v>
      </c>
      <c r="D166" s="18" t="s">
        <v>253</v>
      </c>
      <c r="E166" s="25" t="s">
        <v>433</v>
      </c>
      <c r="F166" s="18">
        <v>2</v>
      </c>
      <c r="G166" s="18"/>
      <c r="H166" s="18"/>
      <c r="I166" s="193">
        <v>3</v>
      </c>
      <c r="J166" s="14">
        <v>2999</v>
      </c>
      <c r="K166" s="17">
        <f t="shared" si="11"/>
        <v>8997</v>
      </c>
      <c r="L166" s="35">
        <v>2200</v>
      </c>
      <c r="M166" s="15">
        <f t="shared" ref="M166:M172" si="12">I168*L166</f>
        <v>6600</v>
      </c>
      <c r="N166" s="33"/>
    </row>
    <row r="167" spans="1:14" ht="12" customHeight="1" x14ac:dyDescent="0.2">
      <c r="A167" s="18" t="s">
        <v>181</v>
      </c>
      <c r="B167" s="25" t="s">
        <v>423</v>
      </c>
      <c r="C167" s="18" t="s">
        <v>147</v>
      </c>
      <c r="D167" s="18" t="s">
        <v>253</v>
      </c>
      <c r="E167" s="25" t="s">
        <v>433</v>
      </c>
      <c r="F167" s="18">
        <v>4</v>
      </c>
      <c r="G167" s="18"/>
      <c r="H167" s="18"/>
      <c r="I167" s="193">
        <v>7</v>
      </c>
      <c r="J167" s="14">
        <v>395</v>
      </c>
      <c r="K167" s="17">
        <f t="shared" si="11"/>
        <v>1185</v>
      </c>
      <c r="L167" s="35">
        <v>218</v>
      </c>
      <c r="M167" s="15">
        <f t="shared" si="12"/>
        <v>654</v>
      </c>
      <c r="N167" s="33" t="s">
        <v>369</v>
      </c>
    </row>
    <row r="168" spans="1:14" ht="12" customHeight="1" x14ac:dyDescent="0.2">
      <c r="A168" s="18" t="s">
        <v>17</v>
      </c>
      <c r="B168" s="25" t="s">
        <v>423</v>
      </c>
      <c r="C168" s="18" t="s">
        <v>251</v>
      </c>
      <c r="D168" s="18" t="s">
        <v>253</v>
      </c>
      <c r="E168" s="25" t="s">
        <v>433</v>
      </c>
      <c r="F168" s="18">
        <v>2</v>
      </c>
      <c r="G168" s="18"/>
      <c r="H168" s="18"/>
      <c r="I168" s="193">
        <v>3</v>
      </c>
      <c r="J168" s="14">
        <v>5000</v>
      </c>
      <c r="K168" s="17">
        <f t="shared" si="11"/>
        <v>10000</v>
      </c>
      <c r="L168" s="35">
        <v>1500</v>
      </c>
      <c r="M168" s="15">
        <f t="shared" si="12"/>
        <v>3000</v>
      </c>
    </row>
    <row r="169" spans="1:14" ht="12" customHeight="1" x14ac:dyDescent="0.2">
      <c r="A169" s="18" t="s">
        <v>17</v>
      </c>
      <c r="B169" s="25" t="s">
        <v>423</v>
      </c>
      <c r="C169" s="18" t="s">
        <v>252</v>
      </c>
      <c r="D169" s="18" t="s">
        <v>253</v>
      </c>
      <c r="E169" s="25" t="s">
        <v>433</v>
      </c>
      <c r="F169" s="18">
        <v>2</v>
      </c>
      <c r="G169" s="18"/>
      <c r="H169" s="18"/>
      <c r="I169" s="193">
        <v>3</v>
      </c>
      <c r="J169" s="14">
        <v>5000</v>
      </c>
      <c r="K169" s="17">
        <f t="shared" si="11"/>
        <v>35000</v>
      </c>
      <c r="L169" s="35">
        <v>1500</v>
      </c>
      <c r="M169" s="15">
        <f t="shared" si="12"/>
        <v>10500</v>
      </c>
    </row>
    <row r="170" spans="1:14" ht="12" customHeight="1" x14ac:dyDescent="0.2">
      <c r="A170" s="18" t="s">
        <v>163</v>
      </c>
      <c r="B170" s="25" t="s">
        <v>422</v>
      </c>
      <c r="C170" s="18" t="s">
        <v>254</v>
      </c>
      <c r="D170" s="18" t="s">
        <v>253</v>
      </c>
      <c r="E170" s="25" t="s">
        <v>433</v>
      </c>
      <c r="F170" s="18">
        <v>2</v>
      </c>
      <c r="G170" s="18"/>
      <c r="H170" s="18"/>
      <c r="I170" s="193">
        <v>2</v>
      </c>
      <c r="K170" s="17">
        <f t="shared" si="11"/>
        <v>0</v>
      </c>
      <c r="L170" s="14">
        <v>2995</v>
      </c>
      <c r="M170" s="15">
        <f t="shared" si="12"/>
        <v>2995</v>
      </c>
    </row>
    <row r="171" spans="1:14" ht="12" customHeight="1" x14ac:dyDescent="0.2">
      <c r="A171" s="19" t="s">
        <v>33</v>
      </c>
      <c r="B171" s="19" t="s">
        <v>422</v>
      </c>
      <c r="C171" s="18" t="s">
        <v>299</v>
      </c>
      <c r="D171" s="18" t="s">
        <v>253</v>
      </c>
      <c r="E171" s="25" t="s">
        <v>433</v>
      </c>
      <c r="F171" s="18">
        <v>2</v>
      </c>
      <c r="G171" s="18"/>
      <c r="H171" s="18"/>
      <c r="I171" s="193">
        <v>7</v>
      </c>
      <c r="J171" s="14">
        <v>1980</v>
      </c>
      <c r="K171" s="17">
        <f t="shared" si="11"/>
        <v>13860</v>
      </c>
      <c r="L171" s="35">
        <v>714</v>
      </c>
      <c r="M171" s="15">
        <f t="shared" si="12"/>
        <v>4998</v>
      </c>
      <c r="N171" s="33" t="s">
        <v>360</v>
      </c>
    </row>
    <row r="172" spans="1:14" ht="12" customHeight="1" x14ac:dyDescent="0.2">
      <c r="A172" s="18" t="s">
        <v>256</v>
      </c>
      <c r="B172" s="25" t="s">
        <v>421</v>
      </c>
      <c r="C172" s="18" t="s">
        <v>255</v>
      </c>
      <c r="D172" s="18" t="s">
        <v>253</v>
      </c>
      <c r="E172" s="25" t="s">
        <v>433</v>
      </c>
      <c r="F172" s="18">
        <v>0</v>
      </c>
      <c r="G172" s="18"/>
      <c r="H172" s="18"/>
      <c r="I172" s="193">
        <v>1</v>
      </c>
      <c r="J172" s="14">
        <v>60</v>
      </c>
      <c r="K172" s="17">
        <f t="shared" si="11"/>
        <v>600</v>
      </c>
      <c r="L172" s="14">
        <v>60</v>
      </c>
      <c r="M172" s="15">
        <f t="shared" si="12"/>
        <v>600</v>
      </c>
    </row>
    <row r="173" spans="1:14" ht="12" customHeight="1" x14ac:dyDescent="0.2">
      <c r="A173" s="78" t="s">
        <v>5</v>
      </c>
      <c r="B173" s="78"/>
      <c r="C173" s="78" t="s">
        <v>482</v>
      </c>
      <c r="D173" s="77" t="s">
        <v>253</v>
      </c>
      <c r="E173" s="78" t="s">
        <v>433</v>
      </c>
      <c r="F173" s="77"/>
      <c r="G173" s="77"/>
      <c r="H173" s="77"/>
      <c r="I173" s="196">
        <v>7</v>
      </c>
      <c r="J173" s="79"/>
      <c r="K173" s="80"/>
      <c r="L173" s="79"/>
      <c r="M173" s="82"/>
      <c r="N173" s="83"/>
    </row>
    <row r="174" spans="1:14" ht="12" customHeight="1" x14ac:dyDescent="0.2">
      <c r="A174" s="18" t="s">
        <v>80</v>
      </c>
      <c r="B174" s="19" t="s">
        <v>424</v>
      </c>
      <c r="C174" s="18" t="s">
        <v>330</v>
      </c>
      <c r="D174" s="18" t="s">
        <v>270</v>
      </c>
      <c r="E174" s="25" t="s">
        <v>433</v>
      </c>
      <c r="F174" s="18"/>
      <c r="H174" s="25" t="s">
        <v>677</v>
      </c>
      <c r="I174" s="193">
        <v>10</v>
      </c>
      <c r="K174" s="17">
        <f t="shared" ref="K174:K189" si="13">I176*J174</f>
        <v>0</v>
      </c>
      <c r="L174" s="35">
        <v>5750</v>
      </c>
      <c r="M174" s="15">
        <f t="shared" ref="M174:M189" si="14">I176*L174</f>
        <v>5750</v>
      </c>
    </row>
    <row r="175" spans="1:14" ht="12" customHeight="1" x14ac:dyDescent="0.2">
      <c r="A175" s="18" t="s">
        <v>15</v>
      </c>
      <c r="B175" s="25" t="s">
        <v>423</v>
      </c>
      <c r="C175" s="18" t="s">
        <v>298</v>
      </c>
      <c r="D175" s="18" t="s">
        <v>270</v>
      </c>
      <c r="E175" s="25" t="s">
        <v>433</v>
      </c>
      <c r="F175" s="18">
        <v>15</v>
      </c>
      <c r="G175" s="18"/>
      <c r="H175" s="18"/>
      <c r="I175" s="193">
        <v>5</v>
      </c>
      <c r="J175" s="14">
        <v>2999</v>
      </c>
      <c r="K175" s="17">
        <f t="shared" si="13"/>
        <v>11996</v>
      </c>
      <c r="L175" s="35">
        <v>2200</v>
      </c>
      <c r="M175" s="15">
        <f t="shared" si="14"/>
        <v>8800</v>
      </c>
    </row>
    <row r="176" spans="1:14" ht="12" customHeight="1" x14ac:dyDescent="0.2">
      <c r="A176" s="18" t="s">
        <v>272</v>
      </c>
      <c r="B176" s="25" t="s">
        <v>422</v>
      </c>
      <c r="C176" s="18" t="s">
        <v>271</v>
      </c>
      <c r="D176" s="18" t="s">
        <v>270</v>
      </c>
      <c r="E176" s="25" t="s">
        <v>433</v>
      </c>
      <c r="F176" s="18">
        <v>5</v>
      </c>
      <c r="G176" s="18">
        <v>4</v>
      </c>
      <c r="H176" s="18"/>
      <c r="I176" s="193">
        <v>1</v>
      </c>
      <c r="K176" s="17">
        <f t="shared" si="13"/>
        <v>0</v>
      </c>
      <c r="L176" s="35">
        <v>35000</v>
      </c>
      <c r="M176" s="15">
        <f t="shared" si="14"/>
        <v>210000</v>
      </c>
    </row>
    <row r="177" spans="1:14" ht="12" customHeight="1" x14ac:dyDescent="0.2">
      <c r="A177" s="18" t="s">
        <v>332</v>
      </c>
      <c r="B177" s="25" t="s">
        <v>422</v>
      </c>
      <c r="C177" s="18" t="s">
        <v>331</v>
      </c>
      <c r="D177" s="18" t="s">
        <v>270</v>
      </c>
      <c r="E177" s="25" t="s">
        <v>433</v>
      </c>
      <c r="F177" s="18">
        <v>20</v>
      </c>
      <c r="G177" s="18"/>
      <c r="H177" s="18"/>
      <c r="I177" s="193">
        <v>4</v>
      </c>
      <c r="J177" s="14">
        <v>299.99</v>
      </c>
      <c r="K177" s="17">
        <f t="shared" si="13"/>
        <v>1499.95</v>
      </c>
      <c r="L177" s="35">
        <v>299.99</v>
      </c>
      <c r="M177" s="15">
        <f t="shared" si="14"/>
        <v>1499.95</v>
      </c>
    </row>
    <row r="178" spans="1:14" ht="12" customHeight="1" x14ac:dyDescent="0.2">
      <c r="A178" s="18" t="s">
        <v>181</v>
      </c>
      <c r="B178" s="25" t="s">
        <v>423</v>
      </c>
      <c r="C178" s="18" t="s">
        <v>147</v>
      </c>
      <c r="D178" s="18" t="s">
        <v>270</v>
      </c>
      <c r="E178" s="25" t="s">
        <v>433</v>
      </c>
      <c r="F178" s="18">
        <v>8</v>
      </c>
      <c r="G178" s="18"/>
      <c r="H178" s="18"/>
      <c r="I178" s="193">
        <v>6</v>
      </c>
      <c r="J178" s="14">
        <v>395</v>
      </c>
      <c r="K178" s="17">
        <f t="shared" si="13"/>
        <v>790</v>
      </c>
      <c r="L178" s="35">
        <v>218</v>
      </c>
      <c r="M178" s="15">
        <f t="shared" si="14"/>
        <v>436</v>
      </c>
      <c r="N178" s="33" t="s">
        <v>369</v>
      </c>
    </row>
    <row r="179" spans="1:14" ht="12" customHeight="1" x14ac:dyDescent="0.2">
      <c r="A179" s="18" t="s">
        <v>170</v>
      </c>
      <c r="B179" s="25" t="s">
        <v>421</v>
      </c>
      <c r="C179" s="18" t="s">
        <v>169</v>
      </c>
      <c r="D179" s="18" t="s">
        <v>270</v>
      </c>
      <c r="E179" s="25" t="s">
        <v>433</v>
      </c>
      <c r="F179" s="18">
        <v>20</v>
      </c>
      <c r="G179" s="18"/>
      <c r="H179" s="18"/>
      <c r="I179" s="193">
        <v>5</v>
      </c>
      <c r="J179" s="16"/>
      <c r="K179" s="17">
        <f t="shared" si="13"/>
        <v>0</v>
      </c>
      <c r="L179" s="35">
        <v>108.96</v>
      </c>
      <c r="M179" s="15">
        <f t="shared" si="14"/>
        <v>1089.5999999999999</v>
      </c>
    </row>
    <row r="180" spans="1:14" ht="12" customHeight="1" x14ac:dyDescent="0.2">
      <c r="A180" s="18" t="s">
        <v>287</v>
      </c>
      <c r="B180" s="25" t="s">
        <v>422</v>
      </c>
      <c r="C180" s="18" t="s">
        <v>286</v>
      </c>
      <c r="D180" s="18" t="s">
        <v>270</v>
      </c>
      <c r="E180" s="25" t="s">
        <v>433</v>
      </c>
      <c r="F180" s="18"/>
      <c r="G180" s="18"/>
      <c r="H180" s="18"/>
      <c r="I180" s="193">
        <v>2</v>
      </c>
      <c r="K180" s="17">
        <f t="shared" si="13"/>
        <v>0</v>
      </c>
      <c r="L180" s="35">
        <v>0</v>
      </c>
      <c r="M180" s="15">
        <f t="shared" si="14"/>
        <v>0</v>
      </c>
    </row>
    <row r="181" spans="1:14" ht="12" customHeight="1" x14ac:dyDescent="0.2">
      <c r="A181" s="18" t="s">
        <v>274</v>
      </c>
      <c r="B181" s="25" t="s">
        <v>422</v>
      </c>
      <c r="C181" s="18" t="s">
        <v>273</v>
      </c>
      <c r="D181" s="18" t="s">
        <v>270</v>
      </c>
      <c r="E181" s="25" t="s">
        <v>433</v>
      </c>
      <c r="F181" s="18"/>
      <c r="G181" s="18">
        <v>8</v>
      </c>
      <c r="H181" s="18"/>
      <c r="I181" s="193">
        <v>10</v>
      </c>
      <c r="J181" s="14">
        <v>399</v>
      </c>
      <c r="K181" s="17">
        <f t="shared" si="13"/>
        <v>798</v>
      </c>
      <c r="L181" s="14">
        <v>399</v>
      </c>
      <c r="M181" s="15">
        <f t="shared" si="14"/>
        <v>798</v>
      </c>
    </row>
    <row r="182" spans="1:14" ht="12" customHeight="1" x14ac:dyDescent="0.2">
      <c r="A182" s="18" t="s">
        <v>277</v>
      </c>
      <c r="B182" s="25" t="s">
        <v>423</v>
      </c>
      <c r="C182" s="18" t="s">
        <v>278</v>
      </c>
      <c r="D182" s="18" t="s">
        <v>270</v>
      </c>
      <c r="E182" s="25" t="s">
        <v>433</v>
      </c>
      <c r="F182" s="18">
        <v>5</v>
      </c>
      <c r="G182" s="18"/>
      <c r="H182" s="18"/>
      <c r="I182" s="193">
        <v>5</v>
      </c>
      <c r="J182" s="14">
        <v>315</v>
      </c>
      <c r="K182" s="17">
        <f t="shared" si="13"/>
        <v>630</v>
      </c>
      <c r="L182" s="35">
        <v>315</v>
      </c>
      <c r="M182" s="15">
        <f t="shared" si="14"/>
        <v>630</v>
      </c>
    </row>
    <row r="183" spans="1:14" ht="12" customHeight="1" x14ac:dyDescent="0.2">
      <c r="A183" s="27" t="s">
        <v>75</v>
      </c>
      <c r="B183" s="19" t="s">
        <v>422</v>
      </c>
      <c r="C183" s="18" t="s">
        <v>289</v>
      </c>
      <c r="D183" s="18" t="s">
        <v>270</v>
      </c>
      <c r="E183" s="25" t="s">
        <v>433</v>
      </c>
      <c r="F183" s="18">
        <v>6</v>
      </c>
      <c r="G183" s="18"/>
      <c r="H183" s="18"/>
      <c r="I183" s="193">
        <v>2</v>
      </c>
      <c r="K183" s="17">
        <f t="shared" si="13"/>
        <v>0</v>
      </c>
      <c r="L183" s="35">
        <v>336</v>
      </c>
      <c r="M183" s="15">
        <f t="shared" si="14"/>
        <v>5712</v>
      </c>
    </row>
    <row r="184" spans="1:14" ht="12" customHeight="1" x14ac:dyDescent="0.2">
      <c r="A184" s="18" t="s">
        <v>303</v>
      </c>
      <c r="B184" s="25" t="s">
        <v>421</v>
      </c>
      <c r="C184" s="18" t="s">
        <v>171</v>
      </c>
      <c r="D184" s="18" t="s">
        <v>270</v>
      </c>
      <c r="E184" s="25" t="s">
        <v>433</v>
      </c>
      <c r="F184" s="18">
        <v>20</v>
      </c>
      <c r="G184" s="18"/>
      <c r="H184" s="18"/>
      <c r="I184" s="193">
        <v>2</v>
      </c>
      <c r="K184" s="17">
        <f t="shared" si="13"/>
        <v>0</v>
      </c>
      <c r="L184" s="41">
        <v>47.44</v>
      </c>
      <c r="M184" s="15">
        <f t="shared" si="14"/>
        <v>759.04</v>
      </c>
    </row>
    <row r="185" spans="1:14" ht="12" customHeight="1" x14ac:dyDescent="0.2">
      <c r="A185" s="18" t="s">
        <v>163</v>
      </c>
      <c r="B185" s="25" t="s">
        <v>422</v>
      </c>
      <c r="C185" s="18" t="s">
        <v>175</v>
      </c>
      <c r="D185" s="18" t="s">
        <v>270</v>
      </c>
      <c r="E185" s="25" t="s">
        <v>433</v>
      </c>
      <c r="F185" s="18">
        <v>20</v>
      </c>
      <c r="G185" s="18"/>
      <c r="H185" s="18"/>
      <c r="I185" s="193">
        <v>17</v>
      </c>
      <c r="J185" s="14">
        <v>2995</v>
      </c>
      <c r="K185" s="17">
        <f t="shared" si="13"/>
        <v>29950</v>
      </c>
      <c r="L185" s="14">
        <v>2995</v>
      </c>
      <c r="M185" s="15">
        <f t="shared" si="14"/>
        <v>29950</v>
      </c>
    </row>
    <row r="186" spans="1:14" ht="12" customHeight="1" x14ac:dyDescent="0.2">
      <c r="A186" s="18" t="s">
        <v>280</v>
      </c>
      <c r="B186" s="25" t="s">
        <v>422</v>
      </c>
      <c r="C186" s="18" t="s">
        <v>279</v>
      </c>
      <c r="D186" s="18" t="s">
        <v>270</v>
      </c>
      <c r="E186" s="25" t="s">
        <v>433</v>
      </c>
      <c r="F186" s="18">
        <v>20</v>
      </c>
      <c r="G186" s="18"/>
      <c r="H186" s="18"/>
      <c r="I186" s="206">
        <v>16</v>
      </c>
      <c r="J186" s="14">
        <v>579</v>
      </c>
      <c r="K186" s="17">
        <f t="shared" si="13"/>
        <v>6948</v>
      </c>
      <c r="L186" s="14">
        <v>579</v>
      </c>
      <c r="M186" s="15">
        <f t="shared" si="14"/>
        <v>6948</v>
      </c>
    </row>
    <row r="187" spans="1:14" ht="12" customHeight="1" x14ac:dyDescent="0.2">
      <c r="A187" s="18" t="s">
        <v>21</v>
      </c>
      <c r="B187" s="24" t="s">
        <v>423</v>
      </c>
      <c r="C187" s="18" t="s">
        <v>275</v>
      </c>
      <c r="D187" s="18" t="s">
        <v>270</v>
      </c>
      <c r="E187" s="25" t="s">
        <v>433</v>
      </c>
      <c r="F187" s="18">
        <v>20</v>
      </c>
      <c r="G187" s="18"/>
      <c r="H187" s="18"/>
      <c r="I187" s="206">
        <v>10</v>
      </c>
      <c r="K187" s="17">
        <f t="shared" si="13"/>
        <v>0</v>
      </c>
      <c r="L187" s="35">
        <v>8000</v>
      </c>
      <c r="M187" s="15">
        <f t="shared" si="14"/>
        <v>16000</v>
      </c>
    </row>
    <row r="188" spans="1:14" ht="12" customHeight="1" x14ac:dyDescent="0.2">
      <c r="A188" s="18" t="s">
        <v>200</v>
      </c>
      <c r="B188" s="25" t="s">
        <v>421</v>
      </c>
      <c r="C188" s="18" t="s">
        <v>276</v>
      </c>
      <c r="D188" s="18" t="s">
        <v>270</v>
      </c>
      <c r="E188" s="25" t="s">
        <v>433</v>
      </c>
      <c r="F188" s="18"/>
      <c r="G188" s="18"/>
      <c r="H188" s="18"/>
      <c r="I188" s="193">
        <v>12</v>
      </c>
      <c r="J188" s="13"/>
      <c r="K188" s="17">
        <f t="shared" si="13"/>
        <v>0</v>
      </c>
      <c r="L188" s="35">
        <v>0</v>
      </c>
      <c r="M188" s="15">
        <f t="shared" si="14"/>
        <v>0</v>
      </c>
    </row>
    <row r="189" spans="1:14" ht="12" customHeight="1" x14ac:dyDescent="0.2">
      <c r="A189" s="10" t="s">
        <v>11</v>
      </c>
      <c r="B189" s="4" t="s">
        <v>422</v>
      </c>
      <c r="C189" s="18" t="s">
        <v>290</v>
      </c>
      <c r="D189" s="18" t="s">
        <v>270</v>
      </c>
      <c r="E189" s="25" t="s">
        <v>433</v>
      </c>
      <c r="F189" s="18"/>
      <c r="G189" s="18"/>
      <c r="H189" s="18"/>
      <c r="I189" s="193">
        <v>2</v>
      </c>
      <c r="J189" s="16">
        <v>32</v>
      </c>
      <c r="K189" s="17">
        <f t="shared" si="13"/>
        <v>288</v>
      </c>
      <c r="L189" s="16">
        <v>32</v>
      </c>
      <c r="M189" s="15">
        <f t="shared" si="14"/>
        <v>288</v>
      </c>
    </row>
    <row r="190" spans="1:14" ht="12" customHeight="1" x14ac:dyDescent="0.2">
      <c r="A190" s="90" t="s">
        <v>31</v>
      </c>
      <c r="B190" s="89"/>
      <c r="C190" s="78" t="s">
        <v>475</v>
      </c>
      <c r="D190" s="77" t="s">
        <v>270</v>
      </c>
      <c r="E190" s="78" t="s">
        <v>433</v>
      </c>
      <c r="F190" s="77">
        <v>20</v>
      </c>
      <c r="G190" s="77"/>
      <c r="H190" s="77"/>
      <c r="I190" s="196">
        <v>20</v>
      </c>
      <c r="J190" s="86"/>
      <c r="K190" s="80"/>
      <c r="L190" s="86"/>
      <c r="M190" s="82"/>
      <c r="N190" s="83"/>
    </row>
    <row r="191" spans="1:14" ht="12" customHeight="1" x14ac:dyDescent="0.2">
      <c r="A191" s="90" t="s">
        <v>17</v>
      </c>
      <c r="B191" s="89"/>
      <c r="C191" s="78" t="s">
        <v>476</v>
      </c>
      <c r="D191" s="77" t="s">
        <v>270</v>
      </c>
      <c r="E191" s="78" t="s">
        <v>433</v>
      </c>
      <c r="F191" s="77"/>
      <c r="G191" s="77"/>
      <c r="H191" s="77"/>
      <c r="I191" s="196">
        <v>9</v>
      </c>
      <c r="J191" s="86"/>
      <c r="K191" s="80"/>
      <c r="L191" s="86"/>
      <c r="M191" s="82"/>
      <c r="N191" s="83"/>
    </row>
    <row r="192" spans="1:14" ht="12" customHeight="1" x14ac:dyDescent="0.2">
      <c r="A192" s="90" t="s">
        <v>31</v>
      </c>
      <c r="B192" s="89"/>
      <c r="C192" s="78" t="s">
        <v>469</v>
      </c>
      <c r="D192" s="77" t="s">
        <v>270</v>
      </c>
      <c r="E192" s="78" t="s">
        <v>433</v>
      </c>
      <c r="F192" s="77">
        <v>2</v>
      </c>
      <c r="G192" s="77"/>
      <c r="H192" s="77"/>
      <c r="I192" s="196">
        <v>15</v>
      </c>
      <c r="J192" s="86"/>
      <c r="K192" s="80"/>
      <c r="L192" s="86"/>
      <c r="M192" s="82"/>
      <c r="N192" s="83"/>
    </row>
    <row r="193" spans="1:14" s="158" customFormat="1" ht="12" customHeight="1" x14ac:dyDescent="0.2">
      <c r="A193" s="187" t="s">
        <v>678</v>
      </c>
      <c r="B193" s="188"/>
      <c r="C193" s="137" t="s">
        <v>679</v>
      </c>
      <c r="D193" s="137" t="s">
        <v>270</v>
      </c>
      <c r="E193" s="137" t="s">
        <v>433</v>
      </c>
      <c r="F193" s="144">
        <v>2</v>
      </c>
      <c r="G193" s="144"/>
      <c r="H193" s="144"/>
      <c r="I193" s="164">
        <f>F193+G193+H193</f>
        <v>2</v>
      </c>
      <c r="J193" s="171"/>
      <c r="K193" s="167"/>
      <c r="L193" s="171"/>
      <c r="M193" s="169"/>
      <c r="N193" s="170"/>
    </row>
    <row r="194" spans="1:14" s="158" customFormat="1" ht="12" customHeight="1" x14ac:dyDescent="0.2">
      <c r="A194" s="187" t="s">
        <v>696</v>
      </c>
      <c r="B194" s="188"/>
      <c r="C194" s="137" t="s">
        <v>680</v>
      </c>
      <c r="D194" s="144" t="s">
        <v>270</v>
      </c>
      <c r="E194" s="137" t="s">
        <v>433</v>
      </c>
      <c r="F194" s="144">
        <v>6</v>
      </c>
      <c r="G194" s="144"/>
      <c r="H194" s="144"/>
      <c r="I194" s="164">
        <f>F194+G194+H194</f>
        <v>6</v>
      </c>
      <c r="J194" s="171"/>
      <c r="K194" s="167"/>
      <c r="L194" s="171"/>
      <c r="M194" s="169"/>
      <c r="N194" s="170" t="s">
        <v>697</v>
      </c>
    </row>
    <row r="195" spans="1:14" ht="12" customHeight="1" x14ac:dyDescent="0.2">
      <c r="A195" s="55" t="s">
        <v>282</v>
      </c>
      <c r="B195" s="56" t="s">
        <v>423</v>
      </c>
      <c r="C195" s="55" t="s">
        <v>281</v>
      </c>
      <c r="D195" s="55" t="s">
        <v>270</v>
      </c>
      <c r="E195" s="25" t="s">
        <v>444</v>
      </c>
      <c r="F195" s="55"/>
      <c r="G195" s="55"/>
      <c r="H195" s="55"/>
      <c r="I195" s="192">
        <v>18</v>
      </c>
      <c r="J195" s="44"/>
      <c r="K195" s="45">
        <f t="shared" ref="K195:K202" si="15">I199*J195</f>
        <v>0</v>
      </c>
      <c r="L195" s="46">
        <v>500</v>
      </c>
      <c r="M195" s="47">
        <f t="shared" ref="M195:M200" si="16">I199*L195</f>
        <v>1000</v>
      </c>
      <c r="N195" s="46">
        <v>171000</v>
      </c>
    </row>
    <row r="196" spans="1:14" ht="12" customHeight="1" x14ac:dyDescent="0.2">
      <c r="A196" s="18" t="s">
        <v>204</v>
      </c>
      <c r="B196" s="25" t="s">
        <v>422</v>
      </c>
      <c r="C196" s="18" t="s">
        <v>203</v>
      </c>
      <c r="D196" s="18" t="s">
        <v>202</v>
      </c>
      <c r="E196" s="25" t="s">
        <v>438</v>
      </c>
      <c r="F196" s="18"/>
      <c r="G196" s="18"/>
      <c r="H196" s="18"/>
      <c r="I196" s="193">
        <v>2</v>
      </c>
      <c r="K196" s="17">
        <f t="shared" si="15"/>
        <v>0</v>
      </c>
      <c r="L196" s="35">
        <v>0</v>
      </c>
      <c r="M196" s="15">
        <f t="shared" si="16"/>
        <v>0</v>
      </c>
    </row>
    <row r="197" spans="1:14" ht="12" customHeight="1" x14ac:dyDescent="0.2">
      <c r="A197" s="18" t="s">
        <v>168</v>
      </c>
      <c r="B197" s="25" t="s">
        <v>423</v>
      </c>
      <c r="C197" s="18" t="s">
        <v>206</v>
      </c>
      <c r="D197" s="18" t="s">
        <v>202</v>
      </c>
      <c r="E197" s="25" t="s">
        <v>438</v>
      </c>
      <c r="F197" s="18"/>
      <c r="G197" s="18"/>
      <c r="H197" s="18"/>
      <c r="I197" s="193">
        <v>2</v>
      </c>
      <c r="J197" s="14">
        <v>677</v>
      </c>
      <c r="K197" s="17">
        <f t="shared" si="15"/>
        <v>1354</v>
      </c>
      <c r="L197" s="35">
        <v>28.19</v>
      </c>
      <c r="M197" s="15">
        <f t="shared" si="16"/>
        <v>56.38</v>
      </c>
    </row>
    <row r="198" spans="1:14" ht="12" customHeight="1" x14ac:dyDescent="0.2">
      <c r="A198" s="18" t="s">
        <v>168</v>
      </c>
      <c r="B198" s="25" t="s">
        <v>423</v>
      </c>
      <c r="C198" s="18" t="s">
        <v>205</v>
      </c>
      <c r="D198" s="18" t="s">
        <v>202</v>
      </c>
      <c r="E198" s="25" t="s">
        <v>438</v>
      </c>
      <c r="F198" s="18"/>
      <c r="G198" s="18"/>
      <c r="H198" s="18"/>
      <c r="I198" s="193">
        <v>2</v>
      </c>
      <c r="J198" s="14">
        <v>699</v>
      </c>
      <c r="K198" s="17">
        <f t="shared" si="15"/>
        <v>1398</v>
      </c>
      <c r="L198" s="14">
        <v>699</v>
      </c>
      <c r="M198" s="15">
        <f t="shared" si="16"/>
        <v>1398</v>
      </c>
    </row>
    <row r="199" spans="1:14" ht="12" customHeight="1" x14ac:dyDescent="0.2">
      <c r="A199" s="18" t="s">
        <v>208</v>
      </c>
      <c r="B199" s="25" t="s">
        <v>422</v>
      </c>
      <c r="C199" s="18" t="s">
        <v>207</v>
      </c>
      <c r="D199" s="18" t="s">
        <v>202</v>
      </c>
      <c r="E199" s="25" t="s">
        <v>438</v>
      </c>
      <c r="F199" s="18"/>
      <c r="G199" s="18"/>
      <c r="H199" s="18"/>
      <c r="I199" s="193">
        <v>2</v>
      </c>
      <c r="J199" s="16"/>
      <c r="K199" s="17">
        <f t="shared" si="15"/>
        <v>0</v>
      </c>
      <c r="L199" s="35">
        <v>2500</v>
      </c>
      <c r="M199" s="15">
        <f t="shared" si="16"/>
        <v>7500</v>
      </c>
    </row>
    <row r="200" spans="1:14" ht="12" customHeight="1" x14ac:dyDescent="0.2">
      <c r="A200" s="18" t="s">
        <v>210</v>
      </c>
      <c r="B200" s="25" t="s">
        <v>422</v>
      </c>
      <c r="C200" s="18" t="s">
        <v>209</v>
      </c>
      <c r="D200" s="18" t="s">
        <v>202</v>
      </c>
      <c r="E200" s="25" t="s">
        <v>438</v>
      </c>
      <c r="F200" s="18"/>
      <c r="G200" s="18"/>
      <c r="H200" s="18"/>
      <c r="I200" s="193">
        <v>2</v>
      </c>
      <c r="K200" s="17">
        <f t="shared" si="15"/>
        <v>0</v>
      </c>
      <c r="L200" s="35">
        <v>0</v>
      </c>
      <c r="M200" s="15">
        <f t="shared" si="16"/>
        <v>0</v>
      </c>
    </row>
    <row r="201" spans="1:14" ht="12" customHeight="1" x14ac:dyDescent="0.2">
      <c r="A201" s="78" t="s">
        <v>156</v>
      </c>
      <c r="B201" s="78"/>
      <c r="C201" s="78" t="s">
        <v>446</v>
      </c>
      <c r="D201" s="77" t="s">
        <v>202</v>
      </c>
      <c r="E201" s="78" t="s">
        <v>438</v>
      </c>
      <c r="F201" s="77"/>
      <c r="G201" s="77"/>
      <c r="H201" s="77"/>
      <c r="I201" s="196">
        <v>2</v>
      </c>
      <c r="J201" s="79"/>
      <c r="K201" s="80">
        <f t="shared" si="15"/>
        <v>0</v>
      </c>
      <c r="L201" s="81"/>
      <c r="M201" s="82"/>
      <c r="N201" s="83"/>
    </row>
    <row r="202" spans="1:14" ht="12" customHeight="1" x14ac:dyDescent="0.2">
      <c r="A202" s="78" t="s">
        <v>17</v>
      </c>
      <c r="B202" s="78"/>
      <c r="C202" s="78" t="s">
        <v>445</v>
      </c>
      <c r="D202" s="77" t="s">
        <v>202</v>
      </c>
      <c r="E202" s="78" t="s">
        <v>438</v>
      </c>
      <c r="F202" s="77"/>
      <c r="G202" s="77"/>
      <c r="H202" s="77"/>
      <c r="I202" s="196">
        <v>2</v>
      </c>
      <c r="J202" s="79"/>
      <c r="K202" s="80" t="e">
        <f t="shared" si="15"/>
        <v>#VALUE!</v>
      </c>
      <c r="L202" s="81"/>
      <c r="M202" s="82"/>
      <c r="N202" s="83"/>
    </row>
    <row r="203" spans="1:14" ht="12" customHeight="1" x14ac:dyDescent="0.2">
      <c r="A203" s="18" t="s">
        <v>161</v>
      </c>
      <c r="B203" s="25" t="s">
        <v>422</v>
      </c>
      <c r="C203" s="18" t="s">
        <v>160</v>
      </c>
      <c r="D203" s="18" t="s">
        <v>159</v>
      </c>
      <c r="E203" s="25" t="s">
        <v>439</v>
      </c>
      <c r="F203" s="18"/>
      <c r="G203" s="18"/>
      <c r="H203" s="18"/>
      <c r="I203" s="193">
        <v>3</v>
      </c>
      <c r="J203" s="14">
        <v>2995</v>
      </c>
      <c r="K203" s="17">
        <f>I208*J203</f>
        <v>5990</v>
      </c>
      <c r="L203" s="14">
        <v>2995</v>
      </c>
      <c r="M203" s="15">
        <f>I208*L203</f>
        <v>5990</v>
      </c>
    </row>
    <row r="204" spans="1:14" ht="12" customHeight="1" x14ac:dyDescent="0.2">
      <c r="A204" s="18" t="s">
        <v>163</v>
      </c>
      <c r="B204" s="25" t="s">
        <v>422</v>
      </c>
      <c r="C204" s="18" t="s">
        <v>162</v>
      </c>
      <c r="D204" s="18" t="s">
        <v>159</v>
      </c>
      <c r="E204" s="25" t="s">
        <v>439</v>
      </c>
      <c r="F204" s="18">
        <v>2</v>
      </c>
      <c r="G204" s="18"/>
      <c r="H204" s="18"/>
      <c r="I204" s="193">
        <v>3</v>
      </c>
      <c r="J204" s="14">
        <v>2995</v>
      </c>
      <c r="K204" s="17">
        <f>I209*J204</f>
        <v>5990</v>
      </c>
      <c r="L204" s="14">
        <v>2995</v>
      </c>
      <c r="M204" s="15">
        <f>I209*L204</f>
        <v>5990</v>
      </c>
    </row>
    <row r="205" spans="1:14" ht="12" customHeight="1" x14ac:dyDescent="0.2">
      <c r="A205" s="78" t="s">
        <v>17</v>
      </c>
      <c r="B205" s="78"/>
      <c r="C205" s="78" t="s">
        <v>445</v>
      </c>
      <c r="D205" s="77" t="s">
        <v>159</v>
      </c>
      <c r="E205" s="78" t="s">
        <v>439</v>
      </c>
      <c r="F205" s="77"/>
      <c r="G205" s="77">
        <v>1</v>
      </c>
      <c r="H205" s="77"/>
      <c r="I205" s="196">
        <v>3</v>
      </c>
      <c r="J205" s="79"/>
      <c r="K205" s="80">
        <f>I210*J205</f>
        <v>0</v>
      </c>
      <c r="L205" s="81"/>
      <c r="M205" s="82"/>
      <c r="N205" s="83"/>
    </row>
    <row r="206" spans="1:14" ht="12" customHeight="1" x14ac:dyDescent="0.2">
      <c r="A206" s="78" t="s">
        <v>156</v>
      </c>
      <c r="B206" s="78"/>
      <c r="C206" s="78" t="s">
        <v>446</v>
      </c>
      <c r="D206" s="77" t="s">
        <v>159</v>
      </c>
      <c r="E206" s="78" t="s">
        <v>439</v>
      </c>
      <c r="F206" s="77"/>
      <c r="G206" s="77">
        <v>2</v>
      </c>
      <c r="H206" s="77"/>
      <c r="I206" s="197" t="s">
        <v>685</v>
      </c>
      <c r="J206" s="79"/>
      <c r="K206" s="80">
        <f>I211*J206</f>
        <v>0</v>
      </c>
      <c r="L206" s="81"/>
      <c r="M206" s="82"/>
      <c r="N206" s="83"/>
    </row>
    <row r="207" spans="1:14" s="158" customFormat="1" ht="12" customHeight="1" x14ac:dyDescent="0.2">
      <c r="A207" s="137" t="s">
        <v>181</v>
      </c>
      <c r="B207" s="137"/>
      <c r="C207" s="137" t="s">
        <v>147</v>
      </c>
      <c r="D207" s="143" t="s">
        <v>159</v>
      </c>
      <c r="E207" s="137" t="s">
        <v>439</v>
      </c>
      <c r="F207" s="143">
        <v>2</v>
      </c>
      <c r="G207" s="143"/>
      <c r="H207" s="143"/>
      <c r="I207" s="164">
        <f>F207+G207+H207</f>
        <v>2</v>
      </c>
      <c r="J207" s="139"/>
      <c r="K207" s="140"/>
      <c r="L207" s="145"/>
      <c r="M207" s="141"/>
      <c r="N207" s="142"/>
    </row>
    <row r="208" spans="1:14" ht="12" customHeight="1" x14ac:dyDescent="0.2">
      <c r="A208" s="18" t="s">
        <v>181</v>
      </c>
      <c r="B208" s="25" t="s">
        <v>423</v>
      </c>
      <c r="C208" s="18" t="s">
        <v>147</v>
      </c>
      <c r="D208" s="18" t="s">
        <v>180</v>
      </c>
      <c r="E208" s="25" t="s">
        <v>434</v>
      </c>
      <c r="F208" s="18"/>
      <c r="G208" s="18"/>
      <c r="H208" s="18"/>
      <c r="I208" s="193">
        <v>2</v>
      </c>
      <c r="J208" s="14">
        <v>395</v>
      </c>
      <c r="K208" s="17">
        <f>I213*J208</f>
        <v>0</v>
      </c>
      <c r="L208" s="35">
        <v>218</v>
      </c>
      <c r="M208" s="15">
        <f>I213*L208</f>
        <v>0</v>
      </c>
      <c r="N208" s="33" t="s">
        <v>369</v>
      </c>
    </row>
    <row r="209" spans="1:14" ht="12" customHeight="1" x14ac:dyDescent="0.2">
      <c r="A209" s="78" t="s">
        <v>453</v>
      </c>
      <c r="B209" s="78"/>
      <c r="C209" s="77"/>
      <c r="D209" s="78" t="s">
        <v>180</v>
      </c>
      <c r="E209" s="78" t="s">
        <v>434</v>
      </c>
      <c r="F209" s="77"/>
      <c r="G209" s="77"/>
      <c r="H209" s="77"/>
      <c r="I209" s="196">
        <v>2</v>
      </c>
      <c r="J209" s="79"/>
      <c r="K209" s="80"/>
      <c r="L209" s="81"/>
      <c r="M209" s="82"/>
      <c r="N209" s="83"/>
    </row>
    <row r="210" spans="1:14" ht="12" customHeight="1" x14ac:dyDescent="0.2">
      <c r="A210" s="78" t="s">
        <v>454</v>
      </c>
      <c r="B210" s="78"/>
      <c r="C210" s="78" t="s">
        <v>457</v>
      </c>
      <c r="D210" s="78" t="s">
        <v>180</v>
      </c>
      <c r="E210" s="78" t="s">
        <v>434</v>
      </c>
      <c r="F210" s="77"/>
      <c r="G210" s="77"/>
      <c r="H210" s="77"/>
      <c r="I210" s="196"/>
      <c r="J210" s="79"/>
      <c r="K210" s="80"/>
      <c r="L210" s="81"/>
      <c r="M210" s="82"/>
      <c r="N210" s="83"/>
    </row>
    <row r="211" spans="1:14" ht="12" customHeight="1" x14ac:dyDescent="0.2">
      <c r="A211" s="78" t="s">
        <v>17</v>
      </c>
      <c r="B211" s="78"/>
      <c r="C211" s="77"/>
      <c r="D211" s="78" t="s">
        <v>180</v>
      </c>
      <c r="E211" s="78" t="s">
        <v>434</v>
      </c>
      <c r="F211" s="77"/>
      <c r="G211" s="77"/>
      <c r="H211" s="77"/>
      <c r="I211" s="196"/>
      <c r="J211" s="79"/>
      <c r="K211" s="80"/>
      <c r="L211" s="81"/>
      <c r="M211" s="82"/>
      <c r="N211" s="83"/>
    </row>
    <row r="212" spans="1:14" ht="12" customHeight="1" x14ac:dyDescent="0.2">
      <c r="A212" s="78" t="s">
        <v>455</v>
      </c>
      <c r="B212" s="78"/>
      <c r="C212" s="77"/>
      <c r="D212" s="78" t="s">
        <v>180</v>
      </c>
      <c r="E212" s="78" t="s">
        <v>434</v>
      </c>
      <c r="F212" s="77"/>
      <c r="G212" s="77"/>
      <c r="H212" s="77"/>
      <c r="I212" s="196"/>
      <c r="J212" s="79"/>
      <c r="K212" s="80"/>
      <c r="L212" s="81"/>
      <c r="M212" s="82"/>
      <c r="N212" s="83"/>
    </row>
    <row r="213" spans="1:14" ht="12" customHeight="1" x14ac:dyDescent="0.2">
      <c r="A213" s="78" t="s">
        <v>455</v>
      </c>
      <c r="B213" s="78"/>
      <c r="C213" s="77"/>
      <c r="D213" s="78" t="s">
        <v>180</v>
      </c>
      <c r="E213" s="78" t="s">
        <v>434</v>
      </c>
      <c r="F213" s="77"/>
      <c r="G213" s="77"/>
      <c r="H213" s="77"/>
      <c r="I213" s="196"/>
      <c r="J213" s="79"/>
      <c r="K213" s="80"/>
      <c r="L213" s="81"/>
      <c r="M213" s="82"/>
      <c r="N213" s="83"/>
    </row>
    <row r="214" spans="1:14" ht="12" customHeight="1" x14ac:dyDescent="0.2">
      <c r="A214" s="78" t="s">
        <v>456</v>
      </c>
      <c r="B214" s="78"/>
      <c r="C214" s="77"/>
      <c r="D214" s="78" t="s">
        <v>180</v>
      </c>
      <c r="E214" s="78" t="s">
        <v>434</v>
      </c>
      <c r="F214" s="77"/>
      <c r="G214" s="77"/>
      <c r="H214" s="77"/>
      <c r="I214" s="196"/>
      <c r="J214" s="79"/>
      <c r="K214" s="80"/>
      <c r="L214" s="81"/>
      <c r="M214" s="82"/>
      <c r="N214" s="83"/>
    </row>
    <row r="215" spans="1:14" ht="12" customHeight="1" x14ac:dyDescent="0.2">
      <c r="A215" s="18" t="s">
        <v>194</v>
      </c>
      <c r="B215" s="25" t="s">
        <v>421</v>
      </c>
      <c r="C215" s="18" t="s">
        <v>319</v>
      </c>
      <c r="D215" s="18" t="s">
        <v>222</v>
      </c>
      <c r="E215" s="25" t="s">
        <v>439</v>
      </c>
      <c r="F215" s="18"/>
      <c r="G215" s="18"/>
      <c r="H215" s="18"/>
      <c r="I215" s="193">
        <v>20</v>
      </c>
      <c r="J215" s="14">
        <v>1869</v>
      </c>
      <c r="K215" s="17">
        <f>I220*J215</f>
        <v>5607</v>
      </c>
      <c r="L215" s="14">
        <v>1869</v>
      </c>
      <c r="M215" s="15">
        <f>I220*L215</f>
        <v>5607</v>
      </c>
      <c r="N215" s="33" t="s">
        <v>681</v>
      </c>
    </row>
    <row r="216" spans="1:14" ht="12" customHeight="1" x14ac:dyDescent="0.2">
      <c r="A216" s="78" t="s">
        <v>31</v>
      </c>
      <c r="B216" s="78"/>
      <c r="C216" s="78" t="s">
        <v>461</v>
      </c>
      <c r="D216" s="77" t="s">
        <v>222</v>
      </c>
      <c r="E216" s="78" t="s">
        <v>439</v>
      </c>
      <c r="F216" s="77"/>
      <c r="G216" s="77"/>
      <c r="H216" s="77"/>
      <c r="I216" s="196">
        <v>20</v>
      </c>
      <c r="J216" s="79"/>
      <c r="K216" s="80"/>
      <c r="L216" s="79"/>
      <c r="M216" s="82"/>
      <c r="N216" s="83" t="s">
        <v>681</v>
      </c>
    </row>
    <row r="217" spans="1:14" ht="12" customHeight="1" x14ac:dyDescent="0.2">
      <c r="A217" s="18" t="s">
        <v>194</v>
      </c>
      <c r="B217" s="25" t="s">
        <v>421</v>
      </c>
      <c r="C217" s="18" t="s">
        <v>319</v>
      </c>
      <c r="D217" s="18" t="s">
        <v>228</v>
      </c>
      <c r="E217" s="25" t="s">
        <v>439</v>
      </c>
      <c r="F217" s="18">
        <v>2</v>
      </c>
      <c r="G217" s="18">
        <v>1</v>
      </c>
      <c r="H217" s="18"/>
      <c r="I217" s="193">
        <v>3</v>
      </c>
      <c r="J217" s="14">
        <v>1229</v>
      </c>
      <c r="K217" s="17">
        <f t="shared" ref="K217:K226" si="17">I222*J217</f>
        <v>2458</v>
      </c>
      <c r="L217" s="14">
        <v>1229</v>
      </c>
      <c r="M217" s="15">
        <f>I222*L217</f>
        <v>2458</v>
      </c>
    </row>
    <row r="218" spans="1:14" ht="12" customHeight="1" x14ac:dyDescent="0.2">
      <c r="A218" s="18" t="s">
        <v>21</v>
      </c>
      <c r="B218" s="24" t="s">
        <v>423</v>
      </c>
      <c r="C218" s="18" t="s">
        <v>21</v>
      </c>
      <c r="D218" s="18" t="s">
        <v>228</v>
      </c>
      <c r="E218" s="25" t="s">
        <v>439</v>
      </c>
      <c r="F218" s="18"/>
      <c r="G218" s="18">
        <v>1</v>
      </c>
      <c r="H218" s="18"/>
      <c r="I218" s="206">
        <v>1</v>
      </c>
      <c r="K218" s="17">
        <f t="shared" si="17"/>
        <v>0</v>
      </c>
      <c r="L218" s="35">
        <v>8000</v>
      </c>
      <c r="M218" s="15">
        <f>I223*L218</f>
        <v>24000</v>
      </c>
    </row>
    <row r="219" spans="1:14" ht="12" customHeight="1" x14ac:dyDescent="0.2">
      <c r="A219" s="78" t="s">
        <v>31</v>
      </c>
      <c r="B219" s="78"/>
      <c r="C219" s="78" t="s">
        <v>461</v>
      </c>
      <c r="D219" s="77" t="s">
        <v>228</v>
      </c>
      <c r="E219" s="78" t="s">
        <v>439</v>
      </c>
      <c r="F219" s="77">
        <v>3</v>
      </c>
      <c r="G219" s="77"/>
      <c r="H219" s="77"/>
      <c r="I219" s="207">
        <v>3</v>
      </c>
      <c r="J219" s="79"/>
      <c r="K219" s="80">
        <f t="shared" si="17"/>
        <v>0</v>
      </c>
      <c r="L219" s="81"/>
      <c r="M219" s="82"/>
      <c r="N219" s="83"/>
    </row>
    <row r="220" spans="1:14" ht="12" customHeight="1" x14ac:dyDescent="0.2">
      <c r="A220" s="18" t="s">
        <v>15</v>
      </c>
      <c r="B220" s="25" t="s">
        <v>423</v>
      </c>
      <c r="C220" s="18" t="s">
        <v>321</v>
      </c>
      <c r="D220" s="18" t="s">
        <v>229</v>
      </c>
      <c r="E220" s="25" t="s">
        <v>439</v>
      </c>
      <c r="F220" s="18">
        <v>1</v>
      </c>
      <c r="G220" s="18"/>
      <c r="H220" s="18"/>
      <c r="I220" s="193">
        <v>3</v>
      </c>
      <c r="J220" s="14">
        <v>2999</v>
      </c>
      <c r="K220" s="17">
        <f t="shared" si="17"/>
        <v>2999</v>
      </c>
      <c r="L220" s="35">
        <v>2200</v>
      </c>
      <c r="M220" s="15">
        <f t="shared" ref="M220:M226" si="18">I225*L220</f>
        <v>2200</v>
      </c>
    </row>
    <row r="221" spans="1:14" ht="12" customHeight="1" x14ac:dyDescent="0.2">
      <c r="A221" s="7" t="s">
        <v>110</v>
      </c>
      <c r="B221" s="7" t="s">
        <v>423</v>
      </c>
      <c r="C221" s="18" t="s">
        <v>230</v>
      </c>
      <c r="D221" s="18" t="s">
        <v>229</v>
      </c>
      <c r="E221" s="25" t="s">
        <v>439</v>
      </c>
      <c r="F221" s="18">
        <v>1</v>
      </c>
      <c r="G221" s="18"/>
      <c r="H221" s="18"/>
      <c r="I221" s="193">
        <v>1</v>
      </c>
      <c r="K221" s="17">
        <f t="shared" si="17"/>
        <v>0</v>
      </c>
      <c r="L221" s="35">
        <v>695</v>
      </c>
      <c r="M221" s="15">
        <f t="shared" si="18"/>
        <v>2085</v>
      </c>
    </row>
    <row r="222" spans="1:14" ht="12" customHeight="1" x14ac:dyDescent="0.2">
      <c r="A222" s="18" t="s">
        <v>232</v>
      </c>
      <c r="B222" s="25" t="s">
        <v>422</v>
      </c>
      <c r="C222" s="18" t="s">
        <v>231</v>
      </c>
      <c r="D222" s="18" t="s">
        <v>229</v>
      </c>
      <c r="E222" s="25" t="s">
        <v>439</v>
      </c>
      <c r="F222" s="18">
        <v>1</v>
      </c>
      <c r="G222" s="18"/>
      <c r="H222" s="18"/>
      <c r="I222" s="193">
        <v>2</v>
      </c>
      <c r="J222" s="16"/>
      <c r="K222" s="17">
        <f t="shared" si="17"/>
        <v>0</v>
      </c>
      <c r="L222" s="35">
        <v>0</v>
      </c>
      <c r="M222" s="15">
        <f t="shared" si="18"/>
        <v>0</v>
      </c>
    </row>
    <row r="223" spans="1:14" ht="12" customHeight="1" x14ac:dyDescent="0.2">
      <c r="A223" s="18" t="s">
        <v>234</v>
      </c>
      <c r="B223" s="25" t="s">
        <v>422</v>
      </c>
      <c r="C223" s="18" t="s">
        <v>233</v>
      </c>
      <c r="D223" s="18" t="s">
        <v>153</v>
      </c>
      <c r="E223" s="25" t="s">
        <v>439</v>
      </c>
      <c r="F223" s="18">
        <v>2</v>
      </c>
      <c r="G223" s="18"/>
      <c r="H223" s="18"/>
      <c r="I223" s="193">
        <v>3</v>
      </c>
      <c r="K223" s="17">
        <f t="shared" si="17"/>
        <v>0</v>
      </c>
      <c r="L223" s="35">
        <v>405.55</v>
      </c>
      <c r="M223" s="15">
        <f t="shared" si="18"/>
        <v>2027.75</v>
      </c>
    </row>
    <row r="224" spans="1:14" ht="12" customHeight="1" x14ac:dyDescent="0.2">
      <c r="A224" s="18" t="s">
        <v>236</v>
      </c>
      <c r="B224" s="25" t="s">
        <v>422</v>
      </c>
      <c r="C224" s="18" t="s">
        <v>235</v>
      </c>
      <c r="D224" s="18" t="s">
        <v>153</v>
      </c>
      <c r="E224" s="25" t="s">
        <v>439</v>
      </c>
      <c r="F224" s="18">
        <v>2</v>
      </c>
      <c r="G224" s="18"/>
      <c r="H224" s="18"/>
      <c r="I224" s="193">
        <v>20</v>
      </c>
      <c r="J224" s="16">
        <v>179.99</v>
      </c>
      <c r="K224" s="17">
        <f t="shared" si="17"/>
        <v>899.95</v>
      </c>
      <c r="L224" s="35">
        <v>179.99</v>
      </c>
      <c r="M224" s="15">
        <f t="shared" si="18"/>
        <v>899.95</v>
      </c>
    </row>
    <row r="225" spans="1:14" ht="12" customHeight="1" x14ac:dyDescent="0.2">
      <c r="A225" s="18" t="s">
        <v>216</v>
      </c>
      <c r="B225" s="25" t="s">
        <v>423</v>
      </c>
      <c r="C225" s="18" t="s">
        <v>237</v>
      </c>
      <c r="D225" s="18" t="s">
        <v>153</v>
      </c>
      <c r="E225" s="25" t="s">
        <v>439</v>
      </c>
      <c r="F225" s="18"/>
      <c r="G225" s="18">
        <v>2</v>
      </c>
      <c r="H225" s="18"/>
      <c r="I225" s="193">
        <v>1</v>
      </c>
      <c r="J225" s="14">
        <v>39.950000000000003</v>
      </c>
      <c r="K225" s="17">
        <f t="shared" si="17"/>
        <v>199.75</v>
      </c>
      <c r="L225" s="35">
        <v>0</v>
      </c>
      <c r="M225" s="15">
        <f t="shared" si="18"/>
        <v>0</v>
      </c>
    </row>
    <row r="226" spans="1:14" ht="12" customHeight="1" x14ac:dyDescent="0.2">
      <c r="A226" s="18" t="s">
        <v>323</v>
      </c>
      <c r="B226" s="25" t="s">
        <v>422</v>
      </c>
      <c r="C226" s="18" t="s">
        <v>322</v>
      </c>
      <c r="D226" s="18" t="s">
        <v>153</v>
      </c>
      <c r="E226" s="25" t="s">
        <v>439</v>
      </c>
      <c r="F226" s="18">
        <v>1</v>
      </c>
      <c r="G226" s="18"/>
      <c r="H226" s="18"/>
      <c r="I226" s="193">
        <v>3</v>
      </c>
      <c r="K226" s="17">
        <f t="shared" si="17"/>
        <v>0</v>
      </c>
      <c r="L226" s="35">
        <v>348.68</v>
      </c>
      <c r="M226" s="15">
        <f t="shared" si="18"/>
        <v>1743.4</v>
      </c>
    </row>
    <row r="227" spans="1:14" ht="12" customHeight="1" x14ac:dyDescent="0.2">
      <c r="A227" s="18" t="s">
        <v>238</v>
      </c>
      <c r="B227" s="25" t="s">
        <v>421</v>
      </c>
      <c r="C227" s="27" t="s">
        <v>358</v>
      </c>
      <c r="D227" s="18" t="s">
        <v>153</v>
      </c>
      <c r="E227" s="25" t="s">
        <v>439</v>
      </c>
      <c r="F227" s="18">
        <v>3</v>
      </c>
      <c r="G227" s="18"/>
      <c r="H227" s="18"/>
      <c r="I227" s="193">
        <v>5</v>
      </c>
      <c r="J227" s="14">
        <v>195</v>
      </c>
      <c r="K227" s="17">
        <f>I233*J227</f>
        <v>585</v>
      </c>
      <c r="L227" s="14">
        <v>195</v>
      </c>
      <c r="M227" s="15">
        <f>I233*L227</f>
        <v>585</v>
      </c>
    </row>
    <row r="228" spans="1:14" ht="12" customHeight="1" x14ac:dyDescent="0.2">
      <c r="A228" s="18" t="s">
        <v>238</v>
      </c>
      <c r="B228" s="25" t="s">
        <v>421</v>
      </c>
      <c r="C228" s="18" t="s">
        <v>239</v>
      </c>
      <c r="D228" s="18" t="s">
        <v>153</v>
      </c>
      <c r="E228" s="25" t="s">
        <v>439</v>
      </c>
      <c r="F228" s="18"/>
      <c r="G228" s="18"/>
      <c r="H228" s="18"/>
      <c r="I228" s="193">
        <v>5</v>
      </c>
      <c r="K228" s="17">
        <f>I234*J228</f>
        <v>0</v>
      </c>
      <c r="L228" s="14">
        <v>195</v>
      </c>
      <c r="M228" s="15">
        <f>I234*L228</f>
        <v>585</v>
      </c>
    </row>
    <row r="229" spans="1:14" ht="12" customHeight="1" x14ac:dyDescent="0.2">
      <c r="A229" s="18" t="s">
        <v>238</v>
      </c>
      <c r="B229" s="25" t="s">
        <v>421</v>
      </c>
      <c r="C229" s="18" t="s">
        <v>240</v>
      </c>
      <c r="D229" s="18" t="s">
        <v>153</v>
      </c>
      <c r="E229" s="25" t="s">
        <v>439</v>
      </c>
      <c r="F229" s="18">
        <v>2</v>
      </c>
      <c r="G229" s="18"/>
      <c r="H229" s="18"/>
      <c r="I229" s="193">
        <v>5</v>
      </c>
      <c r="J229" s="14">
        <v>1869</v>
      </c>
      <c r="K229" s="17">
        <f>I235*J229</f>
        <v>56070</v>
      </c>
      <c r="L229" s="14">
        <v>1869</v>
      </c>
      <c r="M229" s="15">
        <f>I235*L229</f>
        <v>56070</v>
      </c>
      <c r="N229" s="33" t="s">
        <v>359</v>
      </c>
    </row>
    <row r="230" spans="1:14" ht="12" customHeight="1" x14ac:dyDescent="0.2">
      <c r="A230" s="18" t="s">
        <v>242</v>
      </c>
      <c r="B230" s="25" t="s">
        <v>422</v>
      </c>
      <c r="C230" s="18" t="s">
        <v>241</v>
      </c>
      <c r="D230" s="18" t="s">
        <v>153</v>
      </c>
      <c r="E230" s="25" t="s">
        <v>439</v>
      </c>
      <c r="F230" s="18">
        <v>2</v>
      </c>
      <c r="G230" s="18"/>
      <c r="H230" s="18"/>
      <c r="I230" s="193">
        <v>5</v>
      </c>
      <c r="K230" s="17">
        <f>I236*J230</f>
        <v>0</v>
      </c>
      <c r="L230" s="35">
        <v>0</v>
      </c>
      <c r="M230" s="15">
        <f>I236*L230</f>
        <v>0</v>
      </c>
    </row>
    <row r="231" spans="1:14" ht="12" customHeight="1" x14ac:dyDescent="0.2">
      <c r="A231" s="78" t="s">
        <v>31</v>
      </c>
      <c r="B231" s="78"/>
      <c r="C231" s="78" t="s">
        <v>461</v>
      </c>
      <c r="D231" s="77" t="s">
        <v>153</v>
      </c>
      <c r="E231" s="78" t="s">
        <v>439</v>
      </c>
      <c r="F231" s="77"/>
      <c r="G231" s="77"/>
      <c r="H231" s="77"/>
      <c r="I231" s="196">
        <v>5</v>
      </c>
      <c r="J231" s="79"/>
      <c r="K231" s="80">
        <f>I237*J231</f>
        <v>0</v>
      </c>
      <c r="L231" s="81"/>
      <c r="M231" s="82"/>
      <c r="N231" s="83"/>
    </row>
    <row r="232" spans="1:14" ht="12" customHeight="1" x14ac:dyDescent="0.2">
      <c r="A232" s="137" t="s">
        <v>682</v>
      </c>
      <c r="B232" s="137"/>
      <c r="C232" s="137" t="s">
        <v>683</v>
      </c>
      <c r="D232" s="143" t="s">
        <v>153</v>
      </c>
      <c r="E232" s="137" t="s">
        <v>439</v>
      </c>
      <c r="F232" s="143">
        <v>2</v>
      </c>
      <c r="G232" s="143"/>
      <c r="H232" s="143"/>
      <c r="I232" s="164">
        <f>F232+G232+H232</f>
        <v>2</v>
      </c>
      <c r="J232" s="139"/>
      <c r="K232" s="140"/>
      <c r="L232" s="145"/>
      <c r="M232" s="141"/>
      <c r="N232" s="142"/>
    </row>
    <row r="233" spans="1:14" ht="12" customHeight="1" x14ac:dyDescent="0.2">
      <c r="A233" s="18" t="s">
        <v>216</v>
      </c>
      <c r="B233" s="25" t="s">
        <v>423</v>
      </c>
      <c r="C233" s="18" t="s">
        <v>320</v>
      </c>
      <c r="D233" s="18" t="s">
        <v>223</v>
      </c>
      <c r="E233" s="25" t="s">
        <v>440</v>
      </c>
      <c r="F233" s="18"/>
      <c r="G233" s="18"/>
      <c r="H233" s="18"/>
      <c r="I233" s="193">
        <v>3</v>
      </c>
      <c r="J233" s="14">
        <v>29</v>
      </c>
      <c r="K233" s="17">
        <f>I239*J233</f>
        <v>870</v>
      </c>
      <c r="L233" s="35">
        <v>0</v>
      </c>
      <c r="M233" s="15">
        <f>I239*L233</f>
        <v>0</v>
      </c>
    </row>
    <row r="234" spans="1:14" ht="12" customHeight="1" x14ac:dyDescent="0.2">
      <c r="A234" s="24" t="s">
        <v>7</v>
      </c>
      <c r="B234" s="24" t="s">
        <v>421</v>
      </c>
      <c r="C234" s="18" t="s">
        <v>224</v>
      </c>
      <c r="D234" s="18" t="s">
        <v>223</v>
      </c>
      <c r="E234" s="25" t="s">
        <v>440</v>
      </c>
      <c r="F234" s="18"/>
      <c r="G234" s="18"/>
      <c r="H234" s="18"/>
      <c r="I234" s="193">
        <v>3</v>
      </c>
      <c r="K234" s="17">
        <f>I240*J234</f>
        <v>0</v>
      </c>
      <c r="L234" s="35">
        <v>3495</v>
      </c>
      <c r="M234" s="15">
        <f>I240*L234</f>
        <v>3495</v>
      </c>
    </row>
    <row r="235" spans="1:14" ht="12" customHeight="1" x14ac:dyDescent="0.2">
      <c r="A235" s="18" t="s">
        <v>226</v>
      </c>
      <c r="B235" s="25" t="s">
        <v>423</v>
      </c>
      <c r="C235" s="18" t="s">
        <v>225</v>
      </c>
      <c r="D235" s="18" t="s">
        <v>223</v>
      </c>
      <c r="E235" s="25" t="s">
        <v>440</v>
      </c>
      <c r="F235" s="18"/>
      <c r="G235" s="18"/>
      <c r="H235" s="18"/>
      <c r="I235" s="193">
        <v>30</v>
      </c>
      <c r="K235" s="17">
        <f>I241*J235</f>
        <v>0</v>
      </c>
      <c r="L235" s="35">
        <v>0</v>
      </c>
      <c r="M235" s="15">
        <f>I241*L235</f>
        <v>0</v>
      </c>
    </row>
    <row r="236" spans="1:14" ht="12" customHeight="1" x14ac:dyDescent="0.2">
      <c r="A236" s="18" t="s">
        <v>21</v>
      </c>
      <c r="B236" s="24" t="s">
        <v>423</v>
      </c>
      <c r="C236" s="18" t="s">
        <v>21</v>
      </c>
      <c r="D236" s="18" t="s">
        <v>223</v>
      </c>
      <c r="E236" s="25" t="s">
        <v>440</v>
      </c>
      <c r="F236" s="18"/>
      <c r="G236" s="18"/>
      <c r="H236" s="18"/>
      <c r="I236" s="206">
        <v>1</v>
      </c>
      <c r="K236" s="17">
        <f>I242*J236</f>
        <v>0</v>
      </c>
      <c r="L236" s="35">
        <v>8000</v>
      </c>
      <c r="M236" s="15">
        <f>I242*L236</f>
        <v>24000</v>
      </c>
    </row>
    <row r="237" spans="1:14" ht="12" customHeight="1" x14ac:dyDescent="0.2">
      <c r="A237" s="18" t="s">
        <v>216</v>
      </c>
      <c r="B237" s="25" t="s">
        <v>423</v>
      </c>
      <c r="C237" s="18" t="s">
        <v>320</v>
      </c>
      <c r="D237" s="18" t="s">
        <v>227</v>
      </c>
      <c r="E237" s="25" t="s">
        <v>440</v>
      </c>
      <c r="F237" s="18"/>
      <c r="G237" s="18"/>
      <c r="H237" s="18"/>
      <c r="I237" s="193">
        <v>3</v>
      </c>
      <c r="J237" s="14">
        <v>39.950000000000003</v>
      </c>
      <c r="K237" s="17" t="e">
        <f>I243*J237</f>
        <v>#VALUE!</v>
      </c>
      <c r="L237" s="35">
        <v>0</v>
      </c>
      <c r="M237" s="15" t="e">
        <f>I243*L237</f>
        <v>#VALUE!</v>
      </c>
    </row>
    <row r="238" spans="1:14" ht="12" customHeight="1" x14ac:dyDescent="0.2">
      <c r="A238" s="24" t="s">
        <v>7</v>
      </c>
      <c r="B238" s="24" t="s">
        <v>421</v>
      </c>
      <c r="C238" s="18" t="s">
        <v>224</v>
      </c>
      <c r="D238" s="18" t="s">
        <v>227</v>
      </c>
      <c r="E238" s="25" t="s">
        <v>440</v>
      </c>
      <c r="F238" s="18"/>
      <c r="G238" s="18"/>
      <c r="H238" s="18"/>
      <c r="I238" s="193">
        <v>3</v>
      </c>
      <c r="K238" s="17">
        <f>I245*J238</f>
        <v>0</v>
      </c>
      <c r="L238" s="35">
        <v>3495</v>
      </c>
      <c r="M238" s="15">
        <f>I245*L238</f>
        <v>3495</v>
      </c>
    </row>
    <row r="239" spans="1:14" ht="12" customHeight="1" x14ac:dyDescent="0.2">
      <c r="A239" s="18" t="s">
        <v>226</v>
      </c>
      <c r="B239" s="25" t="s">
        <v>423</v>
      </c>
      <c r="C239" s="18" t="s">
        <v>225</v>
      </c>
      <c r="D239" s="18" t="s">
        <v>227</v>
      </c>
      <c r="E239" s="25" t="s">
        <v>440</v>
      </c>
      <c r="F239" s="18"/>
      <c r="G239" s="18"/>
      <c r="H239" s="18"/>
      <c r="I239" s="193">
        <v>30</v>
      </c>
      <c r="K239" s="17">
        <f>I247*J239</f>
        <v>0</v>
      </c>
      <c r="L239" s="35">
        <v>0</v>
      </c>
      <c r="M239" s="15">
        <f>I247*L239</f>
        <v>0</v>
      </c>
    </row>
    <row r="240" spans="1:14" ht="12" customHeight="1" x14ac:dyDescent="0.2">
      <c r="A240" s="18" t="s">
        <v>21</v>
      </c>
      <c r="B240" s="24" t="s">
        <v>423</v>
      </c>
      <c r="C240" s="18" t="s">
        <v>21</v>
      </c>
      <c r="D240" s="18" t="s">
        <v>227</v>
      </c>
      <c r="E240" s="25" t="s">
        <v>440</v>
      </c>
      <c r="F240" s="18"/>
      <c r="G240" s="18"/>
      <c r="H240" s="18"/>
      <c r="I240" s="206">
        <v>1</v>
      </c>
      <c r="K240" s="17">
        <f>I248*J240</f>
        <v>0</v>
      </c>
      <c r="L240" s="35">
        <v>8000</v>
      </c>
      <c r="M240" s="15">
        <f>I248*L240</f>
        <v>8000</v>
      </c>
    </row>
    <row r="241" spans="1:14" ht="12" customHeight="1" x14ac:dyDescent="0.2">
      <c r="A241" s="18" t="s">
        <v>15</v>
      </c>
      <c r="B241" s="25" t="s">
        <v>423</v>
      </c>
      <c r="C241" s="18" t="s">
        <v>301</v>
      </c>
      <c r="D241" s="18" t="s">
        <v>164</v>
      </c>
      <c r="E241" s="25" t="s">
        <v>432</v>
      </c>
      <c r="F241" s="18">
        <v>6</v>
      </c>
      <c r="G241" s="18"/>
      <c r="H241" s="18"/>
      <c r="I241" s="193">
        <v>3</v>
      </c>
      <c r="J241" s="14">
        <v>2999</v>
      </c>
      <c r="K241" s="17">
        <f>I249*J241</f>
        <v>14995</v>
      </c>
      <c r="L241" s="35">
        <v>2200</v>
      </c>
      <c r="M241" s="15">
        <f>I249*L241</f>
        <v>11000</v>
      </c>
    </row>
    <row r="242" spans="1:14" ht="12" customHeight="1" x14ac:dyDescent="0.2">
      <c r="A242" s="24" t="s">
        <v>21</v>
      </c>
      <c r="B242" s="24" t="s">
        <v>423</v>
      </c>
      <c r="C242" s="18" t="s">
        <v>57</v>
      </c>
      <c r="D242" s="18" t="s">
        <v>164</v>
      </c>
      <c r="E242" s="25" t="s">
        <v>432</v>
      </c>
      <c r="F242" s="18">
        <v>6</v>
      </c>
      <c r="G242" s="18">
        <v>2</v>
      </c>
      <c r="H242" s="18"/>
      <c r="I242" s="206">
        <v>3</v>
      </c>
      <c r="K242" s="17">
        <f>I250*J242</f>
        <v>0</v>
      </c>
      <c r="L242" s="35">
        <v>8000</v>
      </c>
      <c r="M242" s="15">
        <f>I250*L242</f>
        <v>40000</v>
      </c>
    </row>
    <row r="243" spans="1:14" ht="12" customHeight="1" x14ac:dyDescent="0.2">
      <c r="A243" s="78" t="s">
        <v>17</v>
      </c>
      <c r="B243" s="78"/>
      <c r="C243" s="78" t="s">
        <v>447</v>
      </c>
      <c r="D243" s="77" t="s">
        <v>164</v>
      </c>
      <c r="E243" s="78" t="s">
        <v>432</v>
      </c>
      <c r="F243" s="77"/>
      <c r="G243" s="77">
        <v>4</v>
      </c>
      <c r="H243" s="77"/>
      <c r="I243" s="197" t="s">
        <v>685</v>
      </c>
      <c r="J243" s="79"/>
      <c r="K243" s="80">
        <f>I251*J243</f>
        <v>0</v>
      </c>
      <c r="L243" s="81"/>
      <c r="M243" s="82"/>
      <c r="N243" s="83"/>
    </row>
    <row r="244" spans="1:14" s="158" customFormat="1" ht="12" customHeight="1" x14ac:dyDescent="0.2">
      <c r="A244" s="137"/>
      <c r="B244" s="159" t="s">
        <v>584</v>
      </c>
      <c r="C244" s="159" t="s">
        <v>583</v>
      </c>
      <c r="D244" s="143" t="s">
        <v>164</v>
      </c>
      <c r="E244" s="137" t="s">
        <v>432</v>
      </c>
      <c r="F244" s="143">
        <v>6</v>
      </c>
      <c r="G244" s="143"/>
      <c r="H244" s="143"/>
      <c r="I244" s="164">
        <f>F244+G244+H244</f>
        <v>6</v>
      </c>
      <c r="J244" s="139"/>
      <c r="K244" s="140"/>
      <c r="L244" s="145"/>
      <c r="M244" s="141"/>
      <c r="N244" s="142"/>
    </row>
    <row r="245" spans="1:14" ht="12" customHeight="1" x14ac:dyDescent="0.2">
      <c r="A245" s="152" t="s">
        <v>179</v>
      </c>
      <c r="B245" s="151" t="s">
        <v>422</v>
      </c>
      <c r="C245" s="161" t="s">
        <v>585</v>
      </c>
      <c r="D245" s="152" t="s">
        <v>306</v>
      </c>
      <c r="E245" s="151" t="s">
        <v>432</v>
      </c>
      <c r="F245" s="152"/>
      <c r="G245" s="152">
        <v>1</v>
      </c>
      <c r="H245" s="152"/>
      <c r="I245" s="193">
        <v>1</v>
      </c>
      <c r="J245" s="153">
        <v>349.99</v>
      </c>
      <c r="K245" s="154">
        <f>I253*J245</f>
        <v>349.99</v>
      </c>
      <c r="L245" s="153">
        <v>349.99</v>
      </c>
      <c r="M245" s="156">
        <f>I253*L245</f>
        <v>349.99</v>
      </c>
      <c r="N245" s="157"/>
    </row>
    <row r="246" spans="1:14" ht="12" customHeight="1" x14ac:dyDescent="0.2">
      <c r="A246" s="160" t="s">
        <v>21</v>
      </c>
      <c r="B246" s="160" t="s">
        <v>423</v>
      </c>
      <c r="C246" s="143" t="s">
        <v>57</v>
      </c>
      <c r="D246" s="143" t="s">
        <v>164</v>
      </c>
      <c r="E246" s="137" t="s">
        <v>432</v>
      </c>
      <c r="F246" s="137"/>
      <c r="G246" s="143">
        <v>1</v>
      </c>
      <c r="H246" s="143"/>
      <c r="I246" s="164">
        <f>F246+G246+H246</f>
        <v>1</v>
      </c>
      <c r="J246" s="139"/>
      <c r="K246" s="140"/>
      <c r="L246" s="139"/>
      <c r="M246" s="141"/>
      <c r="N246" s="142"/>
    </row>
    <row r="247" spans="1:14" ht="12" customHeight="1" x14ac:dyDescent="0.2">
      <c r="A247" s="18" t="s">
        <v>183</v>
      </c>
      <c r="B247" s="25" t="s">
        <v>422</v>
      </c>
      <c r="C247" s="18" t="s">
        <v>182</v>
      </c>
      <c r="D247" s="18" t="s">
        <v>307</v>
      </c>
      <c r="E247" s="25" t="s">
        <v>432</v>
      </c>
      <c r="F247" s="18"/>
      <c r="G247" s="18"/>
      <c r="H247" s="18"/>
      <c r="I247" s="193">
        <v>1</v>
      </c>
      <c r="J247" s="16">
        <v>1999</v>
      </c>
      <c r="K247" s="17">
        <f>I255*J247</f>
        <v>9995</v>
      </c>
      <c r="L247" s="16">
        <v>1999</v>
      </c>
      <c r="M247" s="15">
        <f>I255*L247</f>
        <v>9995</v>
      </c>
    </row>
    <row r="248" spans="1:14" ht="12" customHeight="1" x14ac:dyDescent="0.2">
      <c r="A248" s="18" t="s">
        <v>46</v>
      </c>
      <c r="B248" s="25" t="s">
        <v>422</v>
      </c>
      <c r="C248" s="18" t="s">
        <v>186</v>
      </c>
      <c r="D248" s="18" t="s">
        <v>184</v>
      </c>
      <c r="E248" s="25" t="s">
        <v>432</v>
      </c>
      <c r="F248" s="18">
        <v>15</v>
      </c>
      <c r="G248" s="18"/>
      <c r="H248" s="18"/>
      <c r="I248" s="193">
        <v>1</v>
      </c>
      <c r="J248" s="14">
        <v>200</v>
      </c>
      <c r="K248" s="17">
        <f>I256*J248</f>
        <v>400</v>
      </c>
      <c r="L248" s="35">
        <v>200</v>
      </c>
      <c r="M248" s="15">
        <f>I256*L248</f>
        <v>400</v>
      </c>
    </row>
    <row r="249" spans="1:14" ht="12" customHeight="1" x14ac:dyDescent="0.2">
      <c r="A249" s="18" t="s">
        <v>284</v>
      </c>
      <c r="B249" s="25" t="s">
        <v>422</v>
      </c>
      <c r="C249" s="18" t="s">
        <v>283</v>
      </c>
      <c r="D249" s="18" t="s">
        <v>184</v>
      </c>
      <c r="E249" s="25" t="s">
        <v>432</v>
      </c>
      <c r="F249" s="18">
        <v>15</v>
      </c>
      <c r="G249" s="18"/>
      <c r="H249" s="18"/>
      <c r="I249" s="193">
        <v>5</v>
      </c>
      <c r="J249" s="14">
        <v>349.99</v>
      </c>
      <c r="K249" s="17">
        <f>I274*J249</f>
        <v>0</v>
      </c>
      <c r="L249" s="14">
        <v>349.99</v>
      </c>
      <c r="M249" s="15">
        <f>I274*L249</f>
        <v>0</v>
      </c>
    </row>
    <row r="250" spans="1:14" ht="12" customHeight="1" x14ac:dyDescent="0.2">
      <c r="A250" s="18" t="s">
        <v>15</v>
      </c>
      <c r="B250" s="25" t="s">
        <v>423</v>
      </c>
      <c r="C250" s="18" t="s">
        <v>301</v>
      </c>
      <c r="D250" s="18" t="s">
        <v>184</v>
      </c>
      <c r="E250" s="25" t="s">
        <v>432</v>
      </c>
      <c r="F250" s="18">
        <v>15</v>
      </c>
      <c r="G250" s="18"/>
      <c r="H250" s="18"/>
      <c r="I250" s="193">
        <v>5</v>
      </c>
      <c r="J250" s="14">
        <v>2999</v>
      </c>
      <c r="K250" s="17">
        <f>I280*J250</f>
        <v>8997</v>
      </c>
      <c r="L250" s="35">
        <v>2200</v>
      </c>
      <c r="M250" s="15">
        <f>I280*L250</f>
        <v>6600</v>
      </c>
    </row>
    <row r="251" spans="1:14" ht="12" customHeight="1" x14ac:dyDescent="0.2">
      <c r="A251" s="4" t="s">
        <v>26</v>
      </c>
      <c r="B251" s="4" t="s">
        <v>422</v>
      </c>
      <c r="C251" s="18" t="s">
        <v>285</v>
      </c>
      <c r="D251" s="18" t="s">
        <v>184</v>
      </c>
      <c r="E251" s="25" t="s">
        <v>432</v>
      </c>
      <c r="F251" s="18">
        <v>15</v>
      </c>
      <c r="G251" s="18"/>
      <c r="H251" s="18"/>
      <c r="I251" s="193">
        <v>5</v>
      </c>
      <c r="J251" s="16">
        <v>129.99</v>
      </c>
      <c r="K251" s="17">
        <f>I281*J251</f>
        <v>389.97</v>
      </c>
      <c r="L251" s="16">
        <v>129.99</v>
      </c>
      <c r="M251" s="15">
        <f>I281*L251</f>
        <v>389.97</v>
      </c>
    </row>
    <row r="252" spans="1:14" ht="12" customHeight="1" x14ac:dyDescent="0.2">
      <c r="A252" s="4" t="s">
        <v>26</v>
      </c>
      <c r="B252" s="4" t="s">
        <v>422</v>
      </c>
      <c r="C252" s="18" t="s">
        <v>288</v>
      </c>
      <c r="D252" s="18" t="s">
        <v>184</v>
      </c>
      <c r="E252" s="25" t="s">
        <v>432</v>
      </c>
      <c r="F252" s="18">
        <v>15</v>
      </c>
      <c r="G252" s="18"/>
      <c r="H252" s="18"/>
      <c r="I252" s="193">
        <v>5</v>
      </c>
      <c r="J252" s="14">
        <v>179.99</v>
      </c>
      <c r="K252" s="17">
        <f>I282*J252</f>
        <v>539.97</v>
      </c>
      <c r="L252" s="14">
        <v>179.99</v>
      </c>
      <c r="M252" s="15">
        <f>I282*L252</f>
        <v>539.97</v>
      </c>
    </row>
    <row r="253" spans="1:14" ht="12" customHeight="1" x14ac:dyDescent="0.2">
      <c r="A253" s="4" t="s">
        <v>26</v>
      </c>
      <c r="B253" s="4" t="s">
        <v>422</v>
      </c>
      <c r="C253" s="18" t="s">
        <v>291</v>
      </c>
      <c r="D253" s="18" t="s">
        <v>184</v>
      </c>
      <c r="E253" s="25" t="s">
        <v>432</v>
      </c>
      <c r="F253" s="18">
        <v>15</v>
      </c>
      <c r="G253" s="18"/>
      <c r="H253" s="18"/>
      <c r="I253" s="193">
        <v>1</v>
      </c>
      <c r="J253" s="16">
        <v>415</v>
      </c>
      <c r="K253" s="17" t="e">
        <f>I283*J253</f>
        <v>#VALUE!</v>
      </c>
      <c r="L253" s="16">
        <v>415</v>
      </c>
      <c r="M253" s="15" t="e">
        <f>I283*L253</f>
        <v>#VALUE!</v>
      </c>
    </row>
    <row r="254" spans="1:14" ht="12" customHeight="1" x14ac:dyDescent="0.2">
      <c r="A254" s="18" t="s">
        <v>102</v>
      </c>
      <c r="B254" s="25" t="s">
        <v>421</v>
      </c>
      <c r="C254" s="18" t="s">
        <v>171</v>
      </c>
      <c r="D254" s="18" t="s">
        <v>184</v>
      </c>
      <c r="E254" s="25" t="s">
        <v>432</v>
      </c>
      <c r="F254" s="18"/>
      <c r="G254" s="18">
        <v>5</v>
      </c>
      <c r="H254" s="18"/>
      <c r="I254" s="206">
        <v>5</v>
      </c>
      <c r="J254" s="14">
        <v>179.95</v>
      </c>
      <c r="K254" s="17">
        <f>I293*J254</f>
        <v>0</v>
      </c>
      <c r="L254" s="14">
        <v>179.95</v>
      </c>
      <c r="M254" s="15">
        <f>I293*L254</f>
        <v>0</v>
      </c>
    </row>
    <row r="255" spans="1:14" ht="12" customHeight="1" x14ac:dyDescent="0.2">
      <c r="A255" s="24" t="s">
        <v>21</v>
      </c>
      <c r="B255" s="24" t="s">
        <v>423</v>
      </c>
      <c r="C255" s="18" t="s">
        <v>57</v>
      </c>
      <c r="D255" s="18" t="s">
        <v>184</v>
      </c>
      <c r="E255" s="25" t="s">
        <v>432</v>
      </c>
      <c r="F255" s="18">
        <v>15</v>
      </c>
      <c r="G255" s="18">
        <v>6</v>
      </c>
      <c r="H255" s="18"/>
      <c r="I255" s="206">
        <v>5</v>
      </c>
      <c r="J255" s="16"/>
      <c r="K255" s="17" t="e">
        <f>#REF!*J255</f>
        <v>#REF!</v>
      </c>
      <c r="L255" s="35">
        <v>8000</v>
      </c>
      <c r="M255" s="15" t="e">
        <f>#REF!*L255</f>
        <v>#REF!</v>
      </c>
    </row>
    <row r="256" spans="1:14" ht="12" customHeight="1" x14ac:dyDescent="0.2">
      <c r="A256" s="78" t="s">
        <v>17</v>
      </c>
      <c r="B256" s="78"/>
      <c r="C256" s="78" t="s">
        <v>447</v>
      </c>
      <c r="D256" s="77" t="s">
        <v>184</v>
      </c>
      <c r="E256" s="78" t="s">
        <v>432</v>
      </c>
      <c r="F256" s="77"/>
      <c r="G256" s="77">
        <v>10</v>
      </c>
      <c r="H256" s="77"/>
      <c r="I256" s="207">
        <v>2</v>
      </c>
      <c r="J256" s="86"/>
      <c r="K256" s="80">
        <f>I294*J256</f>
        <v>0</v>
      </c>
      <c r="L256" s="81"/>
      <c r="M256" s="82"/>
      <c r="N256" s="83"/>
    </row>
    <row r="257" spans="1:14" s="158" customFormat="1" ht="12" customHeight="1" x14ac:dyDescent="0.2">
      <c r="A257" s="159" t="s">
        <v>586</v>
      </c>
      <c r="B257" s="137"/>
      <c r="C257" s="159" t="s">
        <v>310</v>
      </c>
      <c r="D257" s="143" t="s">
        <v>184</v>
      </c>
      <c r="E257" s="137" t="s">
        <v>432</v>
      </c>
      <c r="F257" s="144">
        <v>15</v>
      </c>
      <c r="G257" s="143"/>
      <c r="H257" s="143"/>
      <c r="I257" s="164">
        <f t="shared" ref="I257:I273" si="19">F257+G257+H257</f>
        <v>15</v>
      </c>
      <c r="J257" s="162"/>
      <c r="K257" s="140"/>
      <c r="L257" s="145"/>
      <c r="M257" s="141"/>
      <c r="N257" s="142"/>
    </row>
    <row r="258" spans="1:14" s="158" customFormat="1" ht="12" customHeight="1" x14ac:dyDescent="0.2">
      <c r="A258" s="159" t="s">
        <v>587</v>
      </c>
      <c r="B258" s="137"/>
      <c r="C258" s="159" t="s">
        <v>588</v>
      </c>
      <c r="D258" s="143" t="s">
        <v>184</v>
      </c>
      <c r="E258" s="137" t="s">
        <v>432</v>
      </c>
      <c r="F258" s="144">
        <v>15</v>
      </c>
      <c r="G258" s="143"/>
      <c r="H258" s="143"/>
      <c r="I258" s="164">
        <f t="shared" si="19"/>
        <v>15</v>
      </c>
      <c r="J258" s="162"/>
      <c r="K258" s="140"/>
      <c r="L258" s="145"/>
      <c r="M258" s="141"/>
      <c r="N258" s="142"/>
    </row>
    <row r="259" spans="1:14" s="158" customFormat="1" ht="12" customHeight="1" x14ac:dyDescent="0.2">
      <c r="A259" s="159" t="s">
        <v>590</v>
      </c>
      <c r="B259" s="137"/>
      <c r="C259" s="159" t="s">
        <v>589</v>
      </c>
      <c r="D259" s="143" t="s">
        <v>184</v>
      </c>
      <c r="E259" s="137" t="s">
        <v>432</v>
      </c>
      <c r="F259" s="144">
        <v>15</v>
      </c>
      <c r="G259" s="143"/>
      <c r="H259" s="143"/>
      <c r="I259" s="164">
        <f t="shared" si="19"/>
        <v>15</v>
      </c>
      <c r="J259" s="162"/>
      <c r="K259" s="140"/>
      <c r="L259" s="145"/>
      <c r="M259" s="141"/>
      <c r="N259" s="142"/>
    </row>
    <row r="260" spans="1:14" s="158" customFormat="1" ht="12" customHeight="1" x14ac:dyDescent="0.2">
      <c r="A260" s="159" t="s">
        <v>592</v>
      </c>
      <c r="B260" s="137"/>
      <c r="C260" s="159" t="s">
        <v>591</v>
      </c>
      <c r="D260" s="143" t="s">
        <v>184</v>
      </c>
      <c r="E260" s="137" t="s">
        <v>432</v>
      </c>
      <c r="F260" s="159">
        <v>15</v>
      </c>
      <c r="G260" s="143"/>
      <c r="H260" s="143"/>
      <c r="I260" s="164">
        <f t="shared" si="19"/>
        <v>15</v>
      </c>
      <c r="J260" s="162"/>
      <c r="K260" s="140"/>
      <c r="L260" s="145"/>
      <c r="M260" s="141"/>
      <c r="N260" s="142"/>
    </row>
    <row r="261" spans="1:14" s="158" customFormat="1" ht="12" customHeight="1" x14ac:dyDescent="0.2">
      <c r="A261" s="159" t="s">
        <v>594</v>
      </c>
      <c r="B261" s="137"/>
      <c r="C261" s="159" t="s">
        <v>593</v>
      </c>
      <c r="D261" s="143" t="s">
        <v>184</v>
      </c>
      <c r="E261" s="137" t="s">
        <v>432</v>
      </c>
      <c r="F261" s="159">
        <v>15</v>
      </c>
      <c r="G261" s="143"/>
      <c r="H261" s="143"/>
      <c r="I261" s="164">
        <f t="shared" si="19"/>
        <v>15</v>
      </c>
      <c r="J261" s="162"/>
      <c r="K261" s="140"/>
      <c r="L261" s="145"/>
      <c r="M261" s="141"/>
      <c r="N261" s="142"/>
    </row>
    <row r="262" spans="1:14" s="158" customFormat="1" ht="12" customHeight="1" x14ac:dyDescent="0.2">
      <c r="A262" s="159" t="s">
        <v>595</v>
      </c>
      <c r="B262" s="137"/>
      <c r="C262" s="159" t="s">
        <v>72</v>
      </c>
      <c r="D262" s="143" t="s">
        <v>184</v>
      </c>
      <c r="E262" s="137" t="s">
        <v>432</v>
      </c>
      <c r="F262" s="159">
        <v>15</v>
      </c>
      <c r="G262" s="143"/>
      <c r="H262" s="143"/>
      <c r="I262" s="164">
        <f t="shared" si="19"/>
        <v>15</v>
      </c>
      <c r="J262" s="162"/>
      <c r="K262" s="140"/>
      <c r="L262" s="145"/>
      <c r="M262" s="141"/>
      <c r="N262" s="142"/>
    </row>
    <row r="263" spans="1:14" s="158" customFormat="1" ht="12" customHeight="1" x14ac:dyDescent="0.2">
      <c r="A263" s="159" t="s">
        <v>597</v>
      </c>
      <c r="B263" s="137"/>
      <c r="C263" s="159" t="s">
        <v>596</v>
      </c>
      <c r="D263" s="143" t="s">
        <v>184</v>
      </c>
      <c r="E263" s="137" t="s">
        <v>432</v>
      </c>
      <c r="F263" s="159">
        <v>15</v>
      </c>
      <c r="G263" s="143"/>
      <c r="H263" s="143"/>
      <c r="I263" s="164">
        <f t="shared" si="19"/>
        <v>15</v>
      </c>
      <c r="J263" s="162"/>
      <c r="K263" s="140"/>
      <c r="L263" s="145"/>
      <c r="M263" s="141"/>
      <c r="N263" s="142"/>
    </row>
    <row r="264" spans="1:14" s="158" customFormat="1" ht="12" customHeight="1" x14ac:dyDescent="0.2">
      <c r="A264" s="159" t="s">
        <v>598</v>
      </c>
      <c r="B264" s="137"/>
      <c r="C264" s="159" t="s">
        <v>598</v>
      </c>
      <c r="D264" s="143" t="s">
        <v>184</v>
      </c>
      <c r="E264" s="137" t="s">
        <v>432</v>
      </c>
      <c r="F264" s="159">
        <v>15</v>
      </c>
      <c r="G264" s="143"/>
      <c r="H264" s="143"/>
      <c r="I264" s="164">
        <f t="shared" si="19"/>
        <v>15</v>
      </c>
      <c r="J264" s="162"/>
      <c r="K264" s="140"/>
      <c r="L264" s="145"/>
      <c r="M264" s="141"/>
      <c r="N264" s="142"/>
    </row>
    <row r="265" spans="1:14" s="158" customFormat="1" ht="12" customHeight="1" x14ac:dyDescent="0.2">
      <c r="A265" s="159" t="s">
        <v>598</v>
      </c>
      <c r="B265" s="137"/>
      <c r="C265" s="159" t="s">
        <v>599</v>
      </c>
      <c r="D265" s="143" t="s">
        <v>184</v>
      </c>
      <c r="E265" s="137" t="s">
        <v>432</v>
      </c>
      <c r="F265" s="159">
        <v>15</v>
      </c>
      <c r="G265" s="143"/>
      <c r="H265" s="143"/>
      <c r="I265" s="164">
        <f t="shared" si="19"/>
        <v>15</v>
      </c>
      <c r="J265" s="162"/>
      <c r="K265" s="140"/>
      <c r="L265" s="145"/>
      <c r="M265" s="141"/>
      <c r="N265" s="142"/>
    </row>
    <row r="266" spans="1:14" s="158" customFormat="1" ht="12" customHeight="1" x14ac:dyDescent="0.2">
      <c r="A266" s="159" t="s">
        <v>601</v>
      </c>
      <c r="B266" s="159"/>
      <c r="C266" s="159" t="s">
        <v>600</v>
      </c>
      <c r="D266" s="143" t="s">
        <v>184</v>
      </c>
      <c r="E266" s="137" t="s">
        <v>432</v>
      </c>
      <c r="F266" s="159">
        <v>15</v>
      </c>
      <c r="G266" s="143"/>
      <c r="H266" s="143"/>
      <c r="I266" s="164">
        <f t="shared" si="19"/>
        <v>15</v>
      </c>
      <c r="J266" s="162"/>
      <c r="K266" s="140"/>
      <c r="L266" s="145"/>
      <c r="M266" s="141"/>
      <c r="N266" s="142"/>
    </row>
    <row r="267" spans="1:14" s="158" customFormat="1" ht="12" customHeight="1" x14ac:dyDescent="0.2">
      <c r="A267" s="159" t="s">
        <v>601</v>
      </c>
      <c r="B267" s="159"/>
      <c r="C267" s="159" t="s">
        <v>602</v>
      </c>
      <c r="D267" s="143" t="s">
        <v>184</v>
      </c>
      <c r="E267" s="137" t="s">
        <v>432</v>
      </c>
      <c r="F267" s="159">
        <v>15</v>
      </c>
      <c r="G267" s="143"/>
      <c r="H267" s="143"/>
      <c r="I267" s="164">
        <f t="shared" si="19"/>
        <v>15</v>
      </c>
      <c r="J267" s="162"/>
      <c r="K267" s="140"/>
      <c r="L267" s="145"/>
      <c r="M267" s="141"/>
      <c r="N267" s="142"/>
    </row>
    <row r="268" spans="1:14" s="158" customFormat="1" ht="12" customHeight="1" x14ac:dyDescent="0.2">
      <c r="A268" s="159" t="s">
        <v>102</v>
      </c>
      <c r="B268" s="159"/>
      <c r="C268" s="159" t="s">
        <v>340</v>
      </c>
      <c r="D268" s="143" t="s">
        <v>184</v>
      </c>
      <c r="E268" s="137" t="s">
        <v>432</v>
      </c>
      <c r="F268" s="159">
        <v>15</v>
      </c>
      <c r="G268" s="143"/>
      <c r="H268" s="143"/>
      <c r="I268" s="164">
        <f t="shared" si="19"/>
        <v>15</v>
      </c>
      <c r="J268" s="162"/>
      <c r="K268" s="140"/>
      <c r="L268" s="145"/>
      <c r="M268" s="141"/>
      <c r="N268" s="142"/>
    </row>
    <row r="269" spans="1:14" s="158" customFormat="1" ht="12" customHeight="1" x14ac:dyDescent="0.2">
      <c r="A269" s="159" t="s">
        <v>604</v>
      </c>
      <c r="B269" s="159"/>
      <c r="C269" s="159" t="s">
        <v>603</v>
      </c>
      <c r="D269" s="143" t="s">
        <v>184</v>
      </c>
      <c r="E269" s="137" t="s">
        <v>432</v>
      </c>
      <c r="F269" s="159">
        <v>15</v>
      </c>
      <c r="G269" s="143"/>
      <c r="H269" s="143"/>
      <c r="I269" s="164">
        <f t="shared" si="19"/>
        <v>15</v>
      </c>
      <c r="J269" s="162"/>
      <c r="K269" s="140"/>
      <c r="L269" s="145"/>
      <c r="M269" s="141"/>
      <c r="N269" s="142"/>
    </row>
    <row r="270" spans="1:14" s="158" customFormat="1" ht="12" customHeight="1" x14ac:dyDescent="0.2">
      <c r="A270" s="159" t="s">
        <v>584</v>
      </c>
      <c r="B270" s="159"/>
      <c r="C270" s="159" t="s">
        <v>605</v>
      </c>
      <c r="D270" s="143" t="s">
        <v>184</v>
      </c>
      <c r="E270" s="137" t="s">
        <v>432</v>
      </c>
      <c r="F270" s="159">
        <v>15</v>
      </c>
      <c r="G270" s="143"/>
      <c r="H270" s="143"/>
      <c r="I270" s="164">
        <f t="shared" si="19"/>
        <v>15</v>
      </c>
      <c r="J270" s="162"/>
      <c r="K270" s="140"/>
      <c r="L270" s="145"/>
      <c r="M270" s="141"/>
      <c r="N270" s="142"/>
    </row>
    <row r="271" spans="1:14" s="158" customFormat="1" ht="12" customHeight="1" x14ac:dyDescent="0.2">
      <c r="A271" s="159" t="s">
        <v>606</v>
      </c>
      <c r="B271" s="159"/>
      <c r="C271" s="159" t="s">
        <v>606</v>
      </c>
      <c r="D271" s="143" t="s">
        <v>184</v>
      </c>
      <c r="E271" s="137" t="s">
        <v>432</v>
      </c>
      <c r="F271" s="159">
        <v>15</v>
      </c>
      <c r="G271" s="143"/>
      <c r="H271" s="143"/>
      <c r="I271" s="164">
        <f t="shared" si="19"/>
        <v>15</v>
      </c>
      <c r="J271" s="162"/>
      <c r="K271" s="140"/>
      <c r="L271" s="145"/>
      <c r="M271" s="141"/>
      <c r="N271" s="142"/>
    </row>
    <row r="272" spans="1:14" s="158" customFormat="1" ht="12" customHeight="1" x14ac:dyDescent="0.2">
      <c r="A272" s="159" t="s">
        <v>608</v>
      </c>
      <c r="B272" s="159"/>
      <c r="C272" s="159" t="s">
        <v>607</v>
      </c>
      <c r="D272" s="143" t="s">
        <v>184</v>
      </c>
      <c r="E272" s="137" t="s">
        <v>432</v>
      </c>
      <c r="F272" s="159">
        <v>15</v>
      </c>
      <c r="G272" s="143"/>
      <c r="H272" s="143"/>
      <c r="I272" s="164">
        <f t="shared" si="19"/>
        <v>15</v>
      </c>
      <c r="J272" s="162"/>
      <c r="K272" s="140"/>
      <c r="L272" s="145"/>
      <c r="M272" s="141"/>
      <c r="N272" s="142"/>
    </row>
    <row r="273" spans="1:14" s="158" customFormat="1" ht="12" customHeight="1" x14ac:dyDescent="0.2">
      <c r="A273" s="159" t="s">
        <v>584</v>
      </c>
      <c r="B273" s="159"/>
      <c r="C273" s="159" t="s">
        <v>609</v>
      </c>
      <c r="D273" s="143" t="s">
        <v>184</v>
      </c>
      <c r="E273" s="137" t="s">
        <v>432</v>
      </c>
      <c r="F273" s="159">
        <v>5</v>
      </c>
      <c r="G273" s="164"/>
      <c r="H273" s="164"/>
      <c r="I273" s="164">
        <f t="shared" si="19"/>
        <v>5</v>
      </c>
      <c r="J273" s="162"/>
      <c r="K273" s="140"/>
      <c r="L273" s="145"/>
      <c r="M273" s="141"/>
      <c r="N273" s="142"/>
    </row>
    <row r="274" spans="1:14" ht="12" customHeight="1" x14ac:dyDescent="0.2">
      <c r="A274" s="18" t="s">
        <v>15</v>
      </c>
      <c r="B274" s="25" t="s">
        <v>423</v>
      </c>
      <c r="C274" s="18" t="s">
        <v>301</v>
      </c>
      <c r="D274" s="18" t="s">
        <v>308</v>
      </c>
      <c r="E274" s="25" t="s">
        <v>432</v>
      </c>
      <c r="F274" s="18">
        <v>1</v>
      </c>
      <c r="G274" s="18"/>
      <c r="H274" s="18"/>
      <c r="I274" s="193">
        <v>0</v>
      </c>
      <c r="J274" s="14">
        <v>2999</v>
      </c>
      <c r="K274" s="17">
        <f>I324*J274</f>
        <v>0</v>
      </c>
      <c r="L274" s="35">
        <v>2200</v>
      </c>
      <c r="M274" s="15">
        <f>I324*L274</f>
        <v>0</v>
      </c>
    </row>
    <row r="275" spans="1:14" ht="12" customHeight="1" x14ac:dyDescent="0.2">
      <c r="A275" s="159" t="s">
        <v>611</v>
      </c>
      <c r="B275" s="159"/>
      <c r="C275" s="159" t="s">
        <v>610</v>
      </c>
      <c r="D275" s="143" t="s">
        <v>308</v>
      </c>
      <c r="E275" s="137" t="s">
        <v>432</v>
      </c>
      <c r="F275" s="144">
        <v>1</v>
      </c>
      <c r="G275" s="144"/>
      <c r="H275" s="144"/>
      <c r="I275" s="164">
        <f>F275+G275+H275</f>
        <v>1</v>
      </c>
      <c r="J275" s="166"/>
      <c r="K275" s="167"/>
      <c r="L275" s="168"/>
      <c r="M275" s="169"/>
      <c r="N275" s="170"/>
    </row>
    <row r="276" spans="1:14" ht="12" customHeight="1" x14ac:dyDescent="0.2">
      <c r="A276" s="137" t="s">
        <v>23</v>
      </c>
      <c r="B276" s="137"/>
      <c r="C276" s="137" t="s">
        <v>23</v>
      </c>
      <c r="D276" s="143" t="s">
        <v>308</v>
      </c>
      <c r="E276" s="137" t="s">
        <v>432</v>
      </c>
      <c r="F276" s="137"/>
      <c r="G276" s="144">
        <v>2</v>
      </c>
      <c r="H276" s="144"/>
      <c r="I276" s="164">
        <f>F276+G276+H276</f>
        <v>2</v>
      </c>
      <c r="J276" s="166"/>
      <c r="K276" s="167"/>
      <c r="L276" s="168"/>
      <c r="M276" s="169"/>
      <c r="N276" s="170"/>
    </row>
    <row r="277" spans="1:14" ht="12" customHeight="1" x14ac:dyDescent="0.2">
      <c r="A277" s="137" t="s">
        <v>17</v>
      </c>
      <c r="B277" s="137"/>
      <c r="C277" s="159" t="s">
        <v>447</v>
      </c>
      <c r="D277" s="143" t="s">
        <v>308</v>
      </c>
      <c r="E277" s="137" t="s">
        <v>432</v>
      </c>
      <c r="F277" s="144"/>
      <c r="G277" s="144">
        <v>2</v>
      </c>
      <c r="H277" s="144"/>
      <c r="I277" s="164">
        <f>F277+G277+H277</f>
        <v>2</v>
      </c>
      <c r="J277" s="166"/>
      <c r="K277" s="167"/>
      <c r="L277" s="168"/>
      <c r="M277" s="169"/>
      <c r="N277" s="170"/>
    </row>
    <row r="278" spans="1:14" ht="12" customHeight="1" x14ac:dyDescent="0.2">
      <c r="A278" s="159" t="s">
        <v>102</v>
      </c>
      <c r="B278" s="165"/>
      <c r="C278" s="159" t="s">
        <v>340</v>
      </c>
      <c r="D278" s="143" t="s">
        <v>308</v>
      </c>
      <c r="E278" s="137" t="s">
        <v>432</v>
      </c>
      <c r="F278" s="144"/>
      <c r="G278" s="144">
        <v>2</v>
      </c>
      <c r="H278" s="144"/>
      <c r="I278" s="164">
        <f>F278+G278+H278</f>
        <v>2</v>
      </c>
      <c r="J278" s="166"/>
      <c r="K278" s="167"/>
      <c r="L278" s="168"/>
      <c r="M278" s="169"/>
      <c r="N278" s="170"/>
    </row>
    <row r="279" spans="1:14" ht="12" customHeight="1" x14ac:dyDescent="0.2">
      <c r="A279" s="159" t="s">
        <v>611</v>
      </c>
      <c r="B279" s="159"/>
      <c r="C279" s="159" t="s">
        <v>610</v>
      </c>
      <c r="D279" s="143" t="s">
        <v>308</v>
      </c>
      <c r="E279" s="137" t="s">
        <v>432</v>
      </c>
      <c r="F279" s="144"/>
      <c r="G279" s="144">
        <v>2</v>
      </c>
      <c r="H279" s="144"/>
      <c r="I279" s="164">
        <f>F279+G279+H279</f>
        <v>2</v>
      </c>
      <c r="J279" s="166"/>
      <c r="K279" s="167"/>
      <c r="L279" s="168"/>
      <c r="M279" s="169"/>
      <c r="N279" s="170"/>
    </row>
    <row r="280" spans="1:14" ht="12" customHeight="1" x14ac:dyDescent="0.2">
      <c r="A280" s="18" t="s">
        <v>46</v>
      </c>
      <c r="B280" s="25" t="s">
        <v>422</v>
      </c>
      <c r="C280" s="18" t="s">
        <v>310</v>
      </c>
      <c r="D280" s="18" t="s">
        <v>309</v>
      </c>
      <c r="E280" s="25" t="s">
        <v>432</v>
      </c>
      <c r="F280" s="18">
        <v>6</v>
      </c>
      <c r="G280" s="18"/>
      <c r="H280" s="18"/>
      <c r="I280" s="193">
        <v>3</v>
      </c>
      <c r="J280" s="14">
        <v>648</v>
      </c>
      <c r="K280" s="17">
        <f>I330*J280</f>
        <v>648</v>
      </c>
      <c r="L280" s="14">
        <v>648</v>
      </c>
      <c r="M280" s="15">
        <f>I330*L280</f>
        <v>648</v>
      </c>
    </row>
    <row r="281" spans="1:14" ht="12" customHeight="1" x14ac:dyDescent="0.2">
      <c r="A281" s="18" t="s">
        <v>15</v>
      </c>
      <c r="B281" s="25" t="s">
        <v>423</v>
      </c>
      <c r="C281" s="18" t="s">
        <v>301</v>
      </c>
      <c r="D281" s="18" t="s">
        <v>309</v>
      </c>
      <c r="E281" s="25" t="s">
        <v>432</v>
      </c>
      <c r="F281" s="18">
        <v>6</v>
      </c>
      <c r="G281" s="18"/>
      <c r="H281" s="18"/>
      <c r="I281" s="193">
        <v>3</v>
      </c>
      <c r="J281" s="14">
        <v>2999</v>
      </c>
      <c r="K281" s="17">
        <f>I331*J281</f>
        <v>2999</v>
      </c>
      <c r="L281" s="35">
        <v>2200</v>
      </c>
      <c r="M281" s="15">
        <f>I331*L281</f>
        <v>2200</v>
      </c>
    </row>
    <row r="282" spans="1:14" ht="12" customHeight="1" x14ac:dyDescent="0.2">
      <c r="A282" s="18" t="s">
        <v>15</v>
      </c>
      <c r="B282" s="25" t="s">
        <v>423</v>
      </c>
      <c r="C282" s="18" t="s">
        <v>189</v>
      </c>
      <c r="D282" s="18" t="s">
        <v>309</v>
      </c>
      <c r="E282" s="25" t="s">
        <v>432</v>
      </c>
      <c r="F282" s="18"/>
      <c r="G282" s="18">
        <v>4</v>
      </c>
      <c r="H282" s="18"/>
      <c r="I282" s="193">
        <v>3</v>
      </c>
      <c r="J282" s="14">
        <v>299.95</v>
      </c>
      <c r="K282" s="17">
        <f>I332*J282</f>
        <v>1799.6999999999998</v>
      </c>
      <c r="L282" s="35">
        <v>2200</v>
      </c>
      <c r="M282" s="15">
        <f>I332*L282</f>
        <v>13200</v>
      </c>
    </row>
    <row r="283" spans="1:14" ht="12" customHeight="1" x14ac:dyDescent="0.2">
      <c r="A283" s="78" t="s">
        <v>17</v>
      </c>
      <c r="B283" s="78"/>
      <c r="C283" s="78" t="s">
        <v>447</v>
      </c>
      <c r="D283" s="77" t="s">
        <v>309</v>
      </c>
      <c r="E283" s="78" t="s">
        <v>432</v>
      </c>
      <c r="F283" s="77"/>
      <c r="G283" s="77">
        <v>7</v>
      </c>
      <c r="H283" s="77"/>
      <c r="I283" s="197" t="s">
        <v>686</v>
      </c>
      <c r="J283" s="79"/>
      <c r="K283" s="80"/>
      <c r="L283" s="81"/>
      <c r="M283" s="82"/>
      <c r="N283" s="83"/>
    </row>
    <row r="284" spans="1:14" s="158" customFormat="1" ht="12" customHeight="1" x14ac:dyDescent="0.2">
      <c r="A284" s="159" t="s">
        <v>597</v>
      </c>
      <c r="B284" s="137"/>
      <c r="C284" s="159" t="s">
        <v>596</v>
      </c>
      <c r="D284" s="143" t="s">
        <v>309</v>
      </c>
      <c r="E284" s="137" t="s">
        <v>432</v>
      </c>
      <c r="F284" s="159">
        <v>6</v>
      </c>
      <c r="G284" s="144"/>
      <c r="H284" s="144"/>
      <c r="I284" s="164">
        <f t="shared" ref="I284:I292" si="20">F284+G284+H284</f>
        <v>6</v>
      </c>
      <c r="J284" s="166"/>
      <c r="K284" s="167"/>
      <c r="L284" s="168"/>
      <c r="M284" s="169"/>
      <c r="N284" s="170"/>
    </row>
    <row r="285" spans="1:14" s="158" customFormat="1" ht="12" customHeight="1" x14ac:dyDescent="0.2">
      <c r="A285" s="159" t="s">
        <v>590</v>
      </c>
      <c r="B285" s="137"/>
      <c r="C285" s="159" t="s">
        <v>612</v>
      </c>
      <c r="D285" s="143" t="s">
        <v>309</v>
      </c>
      <c r="E285" s="137" t="s">
        <v>432</v>
      </c>
      <c r="F285" s="159">
        <v>6</v>
      </c>
      <c r="G285" s="144"/>
      <c r="H285" s="144"/>
      <c r="I285" s="164">
        <f t="shared" si="20"/>
        <v>6</v>
      </c>
      <c r="J285" s="166"/>
      <c r="K285" s="167"/>
      <c r="L285" s="168"/>
      <c r="M285" s="169"/>
      <c r="N285" s="170"/>
    </row>
    <row r="286" spans="1:14" s="158" customFormat="1" ht="12" customHeight="1" x14ac:dyDescent="0.2">
      <c r="A286" s="159" t="s">
        <v>601</v>
      </c>
      <c r="B286" s="137"/>
      <c r="C286" s="159" t="s">
        <v>613</v>
      </c>
      <c r="D286" s="143" t="s">
        <v>309</v>
      </c>
      <c r="E286" s="137" t="s">
        <v>432</v>
      </c>
      <c r="F286" s="159">
        <v>6</v>
      </c>
      <c r="G286" s="144"/>
      <c r="H286" s="144"/>
      <c r="I286" s="164">
        <f t="shared" si="20"/>
        <v>6</v>
      </c>
      <c r="J286" s="166"/>
      <c r="K286" s="167"/>
      <c r="L286" s="168"/>
      <c r="M286" s="169"/>
      <c r="N286" s="170"/>
    </row>
    <row r="287" spans="1:14" s="158" customFormat="1" ht="12" customHeight="1" x14ac:dyDescent="0.2">
      <c r="A287" s="159" t="s">
        <v>601</v>
      </c>
      <c r="B287" s="137"/>
      <c r="C287" s="159" t="s">
        <v>614</v>
      </c>
      <c r="D287" s="143" t="s">
        <v>309</v>
      </c>
      <c r="E287" s="137" t="s">
        <v>432</v>
      </c>
      <c r="F287" s="159">
        <v>6</v>
      </c>
      <c r="G287" s="144"/>
      <c r="H287" s="144"/>
      <c r="I287" s="164">
        <f t="shared" si="20"/>
        <v>6</v>
      </c>
      <c r="J287" s="166"/>
      <c r="K287" s="167"/>
      <c r="L287" s="168"/>
      <c r="M287" s="169"/>
      <c r="N287" s="170"/>
    </row>
    <row r="288" spans="1:14" s="158" customFormat="1" ht="12" customHeight="1" x14ac:dyDescent="0.2">
      <c r="A288" s="159" t="s">
        <v>584</v>
      </c>
      <c r="B288" s="163"/>
      <c r="C288" s="159" t="s">
        <v>605</v>
      </c>
      <c r="D288" s="143" t="s">
        <v>309</v>
      </c>
      <c r="E288" s="137" t="s">
        <v>432</v>
      </c>
      <c r="F288" s="159">
        <v>6</v>
      </c>
      <c r="G288" s="144"/>
      <c r="H288" s="144"/>
      <c r="I288" s="164">
        <f t="shared" si="20"/>
        <v>6</v>
      </c>
      <c r="J288" s="166"/>
      <c r="K288" s="167"/>
      <c r="L288" s="168"/>
      <c r="M288" s="169"/>
      <c r="N288" s="170"/>
    </row>
    <row r="289" spans="1:14" s="158" customFormat="1" ht="12" customHeight="1" x14ac:dyDescent="0.2">
      <c r="A289" s="159" t="s">
        <v>616</v>
      </c>
      <c r="B289" s="163"/>
      <c r="C289" s="159" t="s">
        <v>615</v>
      </c>
      <c r="D289" s="143" t="s">
        <v>309</v>
      </c>
      <c r="E289" s="137" t="s">
        <v>432</v>
      </c>
      <c r="F289" s="159">
        <v>6</v>
      </c>
      <c r="G289" s="144"/>
      <c r="H289" s="144"/>
      <c r="I289" s="164">
        <f t="shared" si="20"/>
        <v>6</v>
      </c>
      <c r="J289" s="166"/>
      <c r="K289" s="167"/>
      <c r="L289" s="168"/>
      <c r="M289" s="169"/>
      <c r="N289" s="170"/>
    </row>
    <row r="290" spans="1:14" s="158" customFormat="1" ht="12" customHeight="1" x14ac:dyDescent="0.2">
      <c r="A290" s="159" t="s">
        <v>587</v>
      </c>
      <c r="B290" s="163"/>
      <c r="C290" s="159" t="s">
        <v>291</v>
      </c>
      <c r="D290" s="143" t="s">
        <v>309</v>
      </c>
      <c r="E290" s="137" t="s">
        <v>432</v>
      </c>
      <c r="F290" s="159">
        <v>6</v>
      </c>
      <c r="G290" s="144"/>
      <c r="H290" s="144"/>
      <c r="I290" s="164">
        <f t="shared" si="20"/>
        <v>6</v>
      </c>
      <c r="J290" s="166"/>
      <c r="K290" s="167"/>
      <c r="L290" s="168"/>
      <c r="M290" s="169"/>
      <c r="N290" s="170"/>
    </row>
    <row r="291" spans="1:14" s="158" customFormat="1" ht="12" customHeight="1" x14ac:dyDescent="0.2">
      <c r="A291" s="159" t="s">
        <v>587</v>
      </c>
      <c r="B291" s="163"/>
      <c r="C291" s="159" t="s">
        <v>617</v>
      </c>
      <c r="D291" s="143" t="s">
        <v>309</v>
      </c>
      <c r="E291" s="137" t="s">
        <v>432</v>
      </c>
      <c r="F291" s="159">
        <v>6</v>
      </c>
      <c r="G291" s="144"/>
      <c r="H291" s="144"/>
      <c r="I291" s="164">
        <f t="shared" si="20"/>
        <v>6</v>
      </c>
      <c r="J291" s="166"/>
      <c r="K291" s="167"/>
      <c r="L291" s="168"/>
      <c r="M291" s="169"/>
      <c r="N291" s="170"/>
    </row>
    <row r="292" spans="1:14" s="158" customFormat="1" ht="12" customHeight="1" x14ac:dyDescent="0.2">
      <c r="A292" s="159" t="s">
        <v>586</v>
      </c>
      <c r="B292" s="163"/>
      <c r="C292" s="159" t="s">
        <v>186</v>
      </c>
      <c r="D292" s="143" t="s">
        <v>309</v>
      </c>
      <c r="E292" s="137" t="s">
        <v>432</v>
      </c>
      <c r="F292" s="159">
        <v>6</v>
      </c>
      <c r="G292" s="144"/>
      <c r="H292" s="144"/>
      <c r="I292" s="164">
        <f t="shared" si="20"/>
        <v>6</v>
      </c>
      <c r="J292" s="166"/>
      <c r="K292" s="167"/>
      <c r="L292" s="168"/>
      <c r="M292" s="169"/>
      <c r="N292" s="170"/>
    </row>
    <row r="293" spans="1:14" ht="12" customHeight="1" x14ac:dyDescent="0.2">
      <c r="A293" s="18" t="s">
        <v>200</v>
      </c>
      <c r="B293" s="25" t="s">
        <v>421</v>
      </c>
      <c r="C293" s="18" t="s">
        <v>151</v>
      </c>
      <c r="D293" s="18" t="s">
        <v>199</v>
      </c>
      <c r="E293" s="76" t="s">
        <v>432</v>
      </c>
      <c r="F293" s="18"/>
      <c r="G293" s="18"/>
      <c r="H293" s="18"/>
      <c r="I293" s="208">
        <v>0</v>
      </c>
      <c r="K293" s="17">
        <f>I343*J293</f>
        <v>0</v>
      </c>
      <c r="L293" s="35">
        <v>0</v>
      </c>
      <c r="M293" s="15">
        <f>I343*L293</f>
        <v>0</v>
      </c>
      <c r="N293" s="33" t="s">
        <v>353</v>
      </c>
    </row>
    <row r="294" spans="1:14" ht="12" customHeight="1" x14ac:dyDescent="0.2">
      <c r="A294" s="18" t="s">
        <v>218</v>
      </c>
      <c r="B294" s="25" t="s">
        <v>422</v>
      </c>
      <c r="C294" s="18" t="s">
        <v>217</v>
      </c>
      <c r="D294" s="18" t="s">
        <v>317</v>
      </c>
      <c r="E294" s="25" t="s">
        <v>432</v>
      </c>
      <c r="F294" s="18"/>
      <c r="G294" s="18">
        <v>5</v>
      </c>
      <c r="H294" s="18"/>
      <c r="I294" s="193">
        <v>1</v>
      </c>
      <c r="K294" s="17">
        <f>I344*J294</f>
        <v>0</v>
      </c>
      <c r="L294" s="35">
        <v>0</v>
      </c>
      <c r="M294" s="15">
        <f>I344*L294</f>
        <v>0</v>
      </c>
    </row>
    <row r="295" spans="1:14" ht="12" customHeight="1" x14ac:dyDescent="0.2">
      <c r="A295" s="159" t="s">
        <v>183</v>
      </c>
      <c r="B295" s="165"/>
      <c r="C295" s="159" t="s">
        <v>618</v>
      </c>
      <c r="D295" s="143" t="s">
        <v>317</v>
      </c>
      <c r="E295" s="159"/>
      <c r="F295" s="165"/>
      <c r="G295" s="165">
        <v>1</v>
      </c>
      <c r="H295" s="165"/>
      <c r="I295" s="164">
        <f>F295+G295+H295</f>
        <v>1</v>
      </c>
      <c r="J295" s="166"/>
      <c r="K295" s="167"/>
      <c r="L295" s="168"/>
      <c r="M295" s="169"/>
      <c r="N295" s="170"/>
    </row>
    <row r="296" spans="1:14" s="2" customFormat="1" ht="12" customHeight="1" x14ac:dyDescent="0.2">
      <c r="A296" s="18" t="s">
        <v>46</v>
      </c>
      <c r="B296" s="25" t="s">
        <v>422</v>
      </c>
      <c r="C296" s="18" t="s">
        <v>186</v>
      </c>
      <c r="D296" s="18" t="s">
        <v>219</v>
      </c>
      <c r="E296" s="25" t="s">
        <v>432</v>
      </c>
      <c r="F296" s="18">
        <v>3</v>
      </c>
      <c r="G296" s="18"/>
      <c r="H296" s="18"/>
      <c r="I296" s="193">
        <v>4</v>
      </c>
      <c r="J296" s="14">
        <v>200</v>
      </c>
      <c r="K296" s="17">
        <f>I346*J296</f>
        <v>600</v>
      </c>
      <c r="L296" s="35">
        <v>200</v>
      </c>
      <c r="M296" s="15">
        <f>I346*L296</f>
        <v>600</v>
      </c>
      <c r="N296" s="33"/>
    </row>
    <row r="297" spans="1:14" s="1" customFormat="1" ht="12" customHeight="1" x14ac:dyDescent="0.2">
      <c r="A297" s="18" t="s">
        <v>15</v>
      </c>
      <c r="B297" s="25" t="s">
        <v>423</v>
      </c>
      <c r="C297" s="18" t="s">
        <v>220</v>
      </c>
      <c r="D297" s="18" t="s">
        <v>219</v>
      </c>
      <c r="E297" s="25" t="s">
        <v>432</v>
      </c>
      <c r="F297" s="18">
        <v>3</v>
      </c>
      <c r="G297" s="18"/>
      <c r="H297" s="18"/>
      <c r="I297" s="193">
        <v>4</v>
      </c>
      <c r="J297" s="14">
        <v>2499</v>
      </c>
      <c r="K297" s="17">
        <f>I347*J297</f>
        <v>7497</v>
      </c>
      <c r="L297" s="35">
        <v>2200</v>
      </c>
      <c r="M297" s="15">
        <f>I347*L297</f>
        <v>6600</v>
      </c>
      <c r="N297" s="33"/>
    </row>
    <row r="298" spans="1:14" ht="12" customHeight="1" x14ac:dyDescent="0.2">
      <c r="A298" s="18" t="s">
        <v>181</v>
      </c>
      <c r="B298" s="25" t="s">
        <v>423</v>
      </c>
      <c r="C298" s="18" t="s">
        <v>147</v>
      </c>
      <c r="D298" s="18" t="s">
        <v>219</v>
      </c>
      <c r="E298" s="25" t="s">
        <v>432</v>
      </c>
      <c r="F298" s="18"/>
      <c r="G298" s="18"/>
      <c r="H298" s="18"/>
      <c r="I298" s="193">
        <v>4</v>
      </c>
      <c r="J298" s="14">
        <v>395</v>
      </c>
      <c r="K298" s="17">
        <f>I350*J298</f>
        <v>1185</v>
      </c>
      <c r="L298" s="35">
        <v>218</v>
      </c>
      <c r="M298" s="15">
        <f>I350*L298</f>
        <v>654</v>
      </c>
      <c r="N298" s="33" t="s">
        <v>369</v>
      </c>
    </row>
    <row r="299" spans="1:14" ht="12" customHeight="1" x14ac:dyDescent="0.2">
      <c r="A299" s="24" t="s">
        <v>7</v>
      </c>
      <c r="B299" s="24" t="s">
        <v>421</v>
      </c>
      <c r="C299" s="18" t="s">
        <v>51</v>
      </c>
      <c r="D299" s="18" t="s">
        <v>219</v>
      </c>
      <c r="E299" s="25" t="s">
        <v>432</v>
      </c>
      <c r="F299" s="18"/>
      <c r="G299" s="18">
        <v>1</v>
      </c>
      <c r="H299" s="18"/>
      <c r="I299" s="193">
        <v>4</v>
      </c>
      <c r="J299" s="14">
        <v>1200</v>
      </c>
      <c r="K299" s="17">
        <f>I351*J299</f>
        <v>3600</v>
      </c>
      <c r="L299" s="35">
        <v>1080</v>
      </c>
      <c r="M299" s="15">
        <f>I351*L299</f>
        <v>3240</v>
      </c>
    </row>
    <row r="300" spans="1:14" ht="12" customHeight="1" x14ac:dyDescent="0.2">
      <c r="A300" s="24" t="s">
        <v>7</v>
      </c>
      <c r="B300" s="24" t="s">
        <v>421</v>
      </c>
      <c r="C300" s="18" t="s">
        <v>6</v>
      </c>
      <c r="D300" s="18" t="s">
        <v>219</v>
      </c>
      <c r="E300" s="25" t="s">
        <v>432</v>
      </c>
      <c r="F300" s="25">
        <v>0</v>
      </c>
      <c r="G300" s="18">
        <v>1</v>
      </c>
      <c r="H300" s="18">
        <v>0</v>
      </c>
      <c r="I300" s="193">
        <v>4</v>
      </c>
      <c r="K300" s="17">
        <f>I352*J300</f>
        <v>0</v>
      </c>
      <c r="L300" s="35">
        <v>1500</v>
      </c>
      <c r="M300" s="15">
        <f>I352*L300</f>
        <v>1500</v>
      </c>
    </row>
    <row r="301" spans="1:14" ht="12" customHeight="1" x14ac:dyDescent="0.2">
      <c r="A301" s="18" t="s">
        <v>156</v>
      </c>
      <c r="B301" s="25" t="s">
        <v>421</v>
      </c>
      <c r="C301" s="18" t="s">
        <v>221</v>
      </c>
      <c r="D301" s="18" t="s">
        <v>219</v>
      </c>
      <c r="E301" s="25" t="s">
        <v>432</v>
      </c>
      <c r="F301" s="18"/>
      <c r="G301" s="18">
        <v>1</v>
      </c>
      <c r="H301" s="18"/>
      <c r="I301" s="206">
        <v>4</v>
      </c>
      <c r="J301" s="16"/>
      <c r="K301" s="17">
        <f>I353*J301</f>
        <v>0</v>
      </c>
      <c r="L301" s="36">
        <v>112.5</v>
      </c>
      <c r="M301" s="15">
        <f>I353*L301</f>
        <v>337.5</v>
      </c>
    </row>
    <row r="302" spans="1:14" ht="12" customHeight="1" x14ac:dyDescent="0.2">
      <c r="A302" s="78" t="s">
        <v>17</v>
      </c>
      <c r="B302" s="78"/>
      <c r="C302" s="78" t="s">
        <v>447</v>
      </c>
      <c r="D302" s="77" t="s">
        <v>219</v>
      </c>
      <c r="E302" s="78" t="s">
        <v>432</v>
      </c>
      <c r="F302" s="77"/>
      <c r="G302" s="77">
        <v>4</v>
      </c>
      <c r="H302" s="77"/>
      <c r="I302" s="207">
        <v>1</v>
      </c>
      <c r="J302" s="86"/>
      <c r="K302" s="80">
        <f>I355*J302</f>
        <v>0</v>
      </c>
      <c r="L302" s="88"/>
      <c r="M302" s="82"/>
      <c r="N302" s="83"/>
    </row>
    <row r="303" spans="1:14" s="48" customFormat="1" ht="12" customHeight="1" x14ac:dyDescent="0.2">
      <c r="A303" s="78" t="s">
        <v>31</v>
      </c>
      <c r="B303" s="87"/>
      <c r="C303" s="87" t="s">
        <v>467</v>
      </c>
      <c r="D303" s="77" t="s">
        <v>219</v>
      </c>
      <c r="E303" s="78" t="s">
        <v>432</v>
      </c>
      <c r="F303" s="77">
        <v>3</v>
      </c>
      <c r="G303" s="77"/>
      <c r="H303" s="77"/>
      <c r="I303" s="207">
        <v>4</v>
      </c>
      <c r="J303" s="86"/>
      <c r="K303" s="80">
        <f>I356*J303</f>
        <v>0</v>
      </c>
      <c r="L303" s="88"/>
      <c r="M303" s="82"/>
      <c r="N303" s="83"/>
    </row>
    <row r="304" spans="1:14" s="158" customFormat="1" ht="12" customHeight="1" x14ac:dyDescent="0.2">
      <c r="A304" s="159" t="s">
        <v>608</v>
      </c>
      <c r="B304" s="165"/>
      <c r="C304" s="159" t="s">
        <v>607</v>
      </c>
      <c r="D304" s="143" t="s">
        <v>219</v>
      </c>
      <c r="E304" s="137" t="s">
        <v>432</v>
      </c>
      <c r="F304" s="144">
        <v>3</v>
      </c>
      <c r="G304" s="144"/>
      <c r="H304" s="144"/>
      <c r="I304" s="164">
        <f>F304+G304+H304</f>
        <v>3</v>
      </c>
      <c r="J304" s="171"/>
      <c r="K304" s="167"/>
      <c r="L304" s="172"/>
      <c r="M304" s="169"/>
      <c r="N304" s="170"/>
    </row>
    <row r="305" spans="1:14" s="158" customFormat="1" ht="12" customHeight="1" x14ac:dyDescent="0.2">
      <c r="A305" s="159" t="s">
        <v>147</v>
      </c>
      <c r="B305" s="165"/>
      <c r="C305" s="159" t="s">
        <v>181</v>
      </c>
      <c r="D305" s="143" t="s">
        <v>219</v>
      </c>
      <c r="E305" s="137" t="s">
        <v>432</v>
      </c>
      <c r="F305" s="144">
        <v>3</v>
      </c>
      <c r="G305" s="144"/>
      <c r="H305" s="144"/>
      <c r="I305" s="164">
        <f>F305+G305+H305</f>
        <v>3</v>
      </c>
      <c r="J305" s="171"/>
      <c r="K305" s="167"/>
      <c r="L305" s="172"/>
      <c r="M305" s="169"/>
      <c r="N305" s="170"/>
    </row>
    <row r="306" spans="1:14" ht="12" customHeight="1" x14ac:dyDescent="0.2">
      <c r="A306" s="18" t="s">
        <v>181</v>
      </c>
      <c r="B306" s="25" t="s">
        <v>423</v>
      </c>
      <c r="C306" s="8" t="s">
        <v>147</v>
      </c>
      <c r="D306" s="7" t="s">
        <v>146</v>
      </c>
      <c r="E306" s="25" t="s">
        <v>432</v>
      </c>
      <c r="I306" s="209">
        <v>9</v>
      </c>
      <c r="J306" s="14">
        <v>395</v>
      </c>
      <c r="K306" s="17">
        <f t="shared" ref="K306:K314" si="21">I359*J306</f>
        <v>395</v>
      </c>
      <c r="L306" s="35">
        <v>218</v>
      </c>
      <c r="M306" s="15">
        <f t="shared" ref="M306:M314" si="22">I359*L306</f>
        <v>218</v>
      </c>
      <c r="N306" s="33" t="s">
        <v>369</v>
      </c>
    </row>
    <row r="307" spans="1:14" ht="12" customHeight="1" x14ac:dyDescent="0.2">
      <c r="A307" s="18" t="s">
        <v>170</v>
      </c>
      <c r="B307" s="25" t="s">
        <v>421</v>
      </c>
      <c r="C307" s="8" t="s">
        <v>152</v>
      </c>
      <c r="D307" s="7" t="s">
        <v>146</v>
      </c>
      <c r="E307" s="25" t="s">
        <v>432</v>
      </c>
      <c r="I307" s="209">
        <v>1</v>
      </c>
      <c r="J307" s="14">
        <v>195</v>
      </c>
      <c r="K307" s="17" t="e">
        <f t="shared" si="21"/>
        <v>#VALUE!</v>
      </c>
      <c r="L307" s="14">
        <v>195</v>
      </c>
      <c r="M307" s="15" t="e">
        <f t="shared" si="22"/>
        <v>#VALUE!</v>
      </c>
    </row>
    <row r="308" spans="1:14" ht="12" customHeight="1" x14ac:dyDescent="0.2">
      <c r="A308" s="8" t="s">
        <v>335</v>
      </c>
      <c r="B308" s="8" t="s">
        <v>421</v>
      </c>
      <c r="C308" s="8" t="s">
        <v>150</v>
      </c>
      <c r="D308" s="7" t="s">
        <v>146</v>
      </c>
      <c r="E308" s="25" t="s">
        <v>432</v>
      </c>
      <c r="I308" s="209">
        <v>4</v>
      </c>
      <c r="J308" s="14">
        <v>315</v>
      </c>
      <c r="K308" s="17">
        <f t="shared" si="21"/>
        <v>1575</v>
      </c>
      <c r="L308" s="37">
        <v>315</v>
      </c>
      <c r="M308" s="15">
        <f t="shared" si="22"/>
        <v>1575</v>
      </c>
    </row>
    <row r="309" spans="1:14" ht="12" customHeight="1" x14ac:dyDescent="0.2">
      <c r="A309" s="8" t="s">
        <v>335</v>
      </c>
      <c r="B309" s="8" t="s">
        <v>421</v>
      </c>
      <c r="C309" s="8" t="s">
        <v>150</v>
      </c>
      <c r="D309" s="7" t="s">
        <v>146</v>
      </c>
      <c r="E309" s="25" t="s">
        <v>432</v>
      </c>
      <c r="I309" s="209">
        <v>11</v>
      </c>
      <c r="K309" s="17">
        <f t="shared" si="21"/>
        <v>0</v>
      </c>
      <c r="L309" s="37">
        <v>1425.27</v>
      </c>
      <c r="M309" s="15">
        <f t="shared" si="22"/>
        <v>2850.54</v>
      </c>
    </row>
    <row r="310" spans="1:14" ht="12" customHeight="1" x14ac:dyDescent="0.2">
      <c r="A310" s="18" t="s">
        <v>277</v>
      </c>
      <c r="B310" s="25" t="s">
        <v>423</v>
      </c>
      <c r="C310" s="8" t="s">
        <v>149</v>
      </c>
      <c r="D310" s="7" t="s">
        <v>146</v>
      </c>
      <c r="E310" s="25" t="s">
        <v>432</v>
      </c>
      <c r="I310" s="209">
        <v>5</v>
      </c>
      <c r="J310" s="14">
        <v>474</v>
      </c>
      <c r="K310" s="17">
        <f t="shared" si="21"/>
        <v>948</v>
      </c>
      <c r="L310" s="14">
        <v>474</v>
      </c>
      <c r="M310" s="15">
        <f t="shared" si="22"/>
        <v>948</v>
      </c>
    </row>
    <row r="311" spans="1:14" ht="12" customHeight="1" x14ac:dyDescent="0.2">
      <c r="A311" s="22" t="s">
        <v>108</v>
      </c>
      <c r="B311" s="25" t="s">
        <v>421</v>
      </c>
      <c r="C311" s="8" t="s">
        <v>148</v>
      </c>
      <c r="D311" s="7" t="s">
        <v>146</v>
      </c>
      <c r="E311" s="25" t="s">
        <v>432</v>
      </c>
      <c r="I311" s="209">
        <v>14</v>
      </c>
      <c r="K311" s="17">
        <f t="shared" si="21"/>
        <v>0</v>
      </c>
      <c r="L311" s="35">
        <v>0</v>
      </c>
      <c r="M311" s="15">
        <f t="shared" si="22"/>
        <v>0</v>
      </c>
    </row>
    <row r="312" spans="1:14" ht="12" customHeight="1" x14ac:dyDescent="0.2">
      <c r="A312" s="8" t="s">
        <v>33</v>
      </c>
      <c r="B312" s="19" t="s">
        <v>422</v>
      </c>
      <c r="C312" s="8" t="s">
        <v>72</v>
      </c>
      <c r="D312" s="7" t="s">
        <v>146</v>
      </c>
      <c r="E312" s="25" t="s">
        <v>432</v>
      </c>
      <c r="I312" s="209">
        <v>4</v>
      </c>
      <c r="J312" s="14">
        <v>1980</v>
      </c>
      <c r="K312" s="17">
        <f t="shared" si="21"/>
        <v>3960</v>
      </c>
      <c r="L312" s="35">
        <v>714</v>
      </c>
      <c r="M312" s="15">
        <f t="shared" si="22"/>
        <v>1428</v>
      </c>
      <c r="N312" s="33" t="s">
        <v>360</v>
      </c>
    </row>
    <row r="313" spans="1:14" ht="12" customHeight="1" x14ac:dyDescent="0.2">
      <c r="A313" s="18" t="s">
        <v>200</v>
      </c>
      <c r="B313" s="25" t="s">
        <v>421</v>
      </c>
      <c r="C313" s="8" t="s">
        <v>151</v>
      </c>
      <c r="D313" s="7" t="s">
        <v>146</v>
      </c>
      <c r="E313" s="25" t="s">
        <v>432</v>
      </c>
      <c r="I313" s="209">
        <v>2</v>
      </c>
      <c r="K313" s="17">
        <f t="shared" si="21"/>
        <v>0</v>
      </c>
      <c r="L313" s="35">
        <v>0</v>
      </c>
      <c r="M313" s="15">
        <f t="shared" si="22"/>
        <v>0</v>
      </c>
    </row>
    <row r="314" spans="1:14" ht="12" customHeight="1" x14ac:dyDescent="0.2">
      <c r="A314" s="18" t="s">
        <v>183</v>
      </c>
      <c r="B314" s="25" t="s">
        <v>422</v>
      </c>
      <c r="C314" s="18" t="s">
        <v>182</v>
      </c>
      <c r="D314" s="18" t="s">
        <v>243</v>
      </c>
      <c r="E314" s="25" t="s">
        <v>432</v>
      </c>
      <c r="F314" s="18"/>
      <c r="G314" s="18"/>
      <c r="H314" s="18"/>
      <c r="I314" s="193">
        <v>1</v>
      </c>
      <c r="J314" s="16">
        <v>1999</v>
      </c>
      <c r="K314" s="17">
        <f t="shared" si="21"/>
        <v>9995</v>
      </c>
      <c r="L314" s="16">
        <v>1999</v>
      </c>
      <c r="M314" s="15">
        <f t="shared" si="22"/>
        <v>9995</v>
      </c>
    </row>
    <row r="315" spans="1:14" ht="12" customHeight="1" x14ac:dyDescent="0.2">
      <c r="A315" s="159" t="s">
        <v>183</v>
      </c>
      <c r="B315" s="137"/>
      <c r="C315" s="159" t="s">
        <v>619</v>
      </c>
      <c r="D315" s="143" t="s">
        <v>243</v>
      </c>
      <c r="E315" s="137" t="s">
        <v>432</v>
      </c>
      <c r="F315" s="144"/>
      <c r="G315" s="144">
        <v>1</v>
      </c>
      <c r="H315" s="144"/>
      <c r="I315" s="164">
        <f t="shared" ref="I315:I323" si="23">F315+G315+H315</f>
        <v>1</v>
      </c>
      <c r="J315" s="171"/>
      <c r="K315" s="167"/>
      <c r="L315" s="171"/>
      <c r="M315" s="169"/>
      <c r="N315" s="170"/>
    </row>
    <row r="316" spans="1:14" ht="12" customHeight="1" x14ac:dyDescent="0.2">
      <c r="A316" s="159" t="s">
        <v>597</v>
      </c>
      <c r="B316" s="137"/>
      <c r="C316" s="159" t="s">
        <v>479</v>
      </c>
      <c r="D316" s="143" t="s">
        <v>243</v>
      </c>
      <c r="E316" s="137" t="s">
        <v>432</v>
      </c>
      <c r="F316" s="144"/>
      <c r="G316" s="144">
        <v>1</v>
      </c>
      <c r="H316" s="144"/>
      <c r="I316" s="164">
        <f t="shared" si="23"/>
        <v>1</v>
      </c>
      <c r="J316" s="171"/>
      <c r="K316" s="167"/>
      <c r="L316" s="171"/>
      <c r="M316" s="169"/>
      <c r="N316" s="170"/>
    </row>
    <row r="317" spans="1:14" ht="12" customHeight="1" x14ac:dyDescent="0.2">
      <c r="A317" s="159" t="s">
        <v>35</v>
      </c>
      <c r="B317" s="137"/>
      <c r="C317" s="159" t="s">
        <v>620</v>
      </c>
      <c r="D317" s="143" t="s">
        <v>243</v>
      </c>
      <c r="E317" s="137" t="s">
        <v>432</v>
      </c>
      <c r="F317" s="144"/>
      <c r="G317" s="144">
        <v>1</v>
      </c>
      <c r="H317" s="144"/>
      <c r="I317" s="164">
        <f t="shared" si="23"/>
        <v>1</v>
      </c>
      <c r="J317" s="171"/>
      <c r="K317" s="167"/>
      <c r="L317" s="171"/>
      <c r="M317" s="169"/>
      <c r="N317" s="170"/>
    </row>
    <row r="318" spans="1:14" ht="12" customHeight="1" x14ac:dyDescent="0.2">
      <c r="A318" s="159" t="s">
        <v>110</v>
      </c>
      <c r="B318" s="137"/>
      <c r="C318" s="159" t="s">
        <v>621</v>
      </c>
      <c r="D318" s="143" t="s">
        <v>243</v>
      </c>
      <c r="E318" s="137" t="s">
        <v>432</v>
      </c>
      <c r="F318" s="144"/>
      <c r="G318" s="144">
        <v>1</v>
      </c>
      <c r="H318" s="144"/>
      <c r="I318" s="164">
        <f t="shared" si="23"/>
        <v>1</v>
      </c>
      <c r="J318" s="171"/>
      <c r="K318" s="167"/>
      <c r="L318" s="171"/>
      <c r="M318" s="169"/>
      <c r="N318" s="170"/>
    </row>
    <row r="319" spans="1:14" ht="12" customHeight="1" x14ac:dyDescent="0.2">
      <c r="A319" s="159" t="s">
        <v>183</v>
      </c>
      <c r="B319" s="137"/>
      <c r="C319" s="159" t="s">
        <v>619</v>
      </c>
      <c r="D319" s="143" t="s">
        <v>243</v>
      </c>
      <c r="E319" s="137" t="s">
        <v>432</v>
      </c>
      <c r="F319" s="144"/>
      <c r="G319" s="144">
        <v>1</v>
      </c>
      <c r="H319" s="144"/>
      <c r="I319" s="164">
        <f t="shared" si="23"/>
        <v>1</v>
      </c>
      <c r="J319" s="171"/>
      <c r="K319" s="167"/>
      <c r="L319" s="171"/>
      <c r="M319" s="169"/>
      <c r="N319" s="170"/>
    </row>
    <row r="320" spans="1:14" ht="12" customHeight="1" x14ac:dyDescent="0.2">
      <c r="A320" s="159" t="s">
        <v>597</v>
      </c>
      <c r="B320" s="137"/>
      <c r="C320" s="159" t="s">
        <v>479</v>
      </c>
      <c r="D320" s="143" t="s">
        <v>243</v>
      </c>
      <c r="E320" s="137" t="s">
        <v>432</v>
      </c>
      <c r="F320" s="144"/>
      <c r="G320" s="144">
        <v>1</v>
      </c>
      <c r="H320" s="144"/>
      <c r="I320" s="164">
        <f t="shared" si="23"/>
        <v>1</v>
      </c>
      <c r="J320" s="171"/>
      <c r="K320" s="167"/>
      <c r="L320" s="171"/>
      <c r="M320" s="169"/>
      <c r="N320" s="170"/>
    </row>
    <row r="321" spans="1:14" ht="12" customHeight="1" x14ac:dyDescent="0.2">
      <c r="A321" s="159" t="s">
        <v>35</v>
      </c>
      <c r="B321" s="137"/>
      <c r="C321" s="159" t="s">
        <v>620</v>
      </c>
      <c r="D321" s="143" t="s">
        <v>243</v>
      </c>
      <c r="E321" s="137" t="s">
        <v>432</v>
      </c>
      <c r="F321" s="144"/>
      <c r="G321" s="144">
        <v>1</v>
      </c>
      <c r="H321" s="144"/>
      <c r="I321" s="164">
        <f t="shared" si="23"/>
        <v>1</v>
      </c>
      <c r="J321" s="171"/>
      <c r="K321" s="167"/>
      <c r="L321" s="171"/>
      <c r="M321" s="169"/>
      <c r="N321" s="170"/>
    </row>
    <row r="322" spans="1:14" ht="12" customHeight="1" x14ac:dyDescent="0.2">
      <c r="A322" s="159" t="s">
        <v>110</v>
      </c>
      <c r="B322" s="137"/>
      <c r="C322" s="159" t="s">
        <v>621</v>
      </c>
      <c r="D322" s="143" t="s">
        <v>243</v>
      </c>
      <c r="E322" s="137" t="s">
        <v>432</v>
      </c>
      <c r="F322" s="144"/>
      <c r="G322" s="144">
        <v>1</v>
      </c>
      <c r="H322" s="144"/>
      <c r="I322" s="164">
        <f t="shared" si="23"/>
        <v>1</v>
      </c>
      <c r="J322" s="171"/>
      <c r="K322" s="167"/>
      <c r="L322" s="171"/>
      <c r="M322" s="169"/>
      <c r="N322" s="170"/>
    </row>
    <row r="323" spans="1:14" ht="12" customHeight="1" x14ac:dyDescent="0.2">
      <c r="A323" s="159" t="s">
        <v>17</v>
      </c>
      <c r="B323" s="137"/>
      <c r="C323" s="159" t="s">
        <v>622</v>
      </c>
      <c r="D323" s="143" t="s">
        <v>243</v>
      </c>
      <c r="E323" s="137" t="s">
        <v>432</v>
      </c>
      <c r="F323" s="144"/>
      <c r="G323" s="144">
        <v>2</v>
      </c>
      <c r="H323" s="144"/>
      <c r="I323" s="164">
        <f t="shared" si="23"/>
        <v>2</v>
      </c>
      <c r="J323" s="171"/>
      <c r="K323" s="167"/>
      <c r="L323" s="171"/>
      <c r="M323" s="169"/>
      <c r="N323" s="170"/>
    </row>
    <row r="324" spans="1:14" s="2" customFormat="1" ht="12" customHeight="1" x14ac:dyDescent="0.2">
      <c r="A324" s="18" t="s">
        <v>15</v>
      </c>
      <c r="B324" s="25" t="s">
        <v>423</v>
      </c>
      <c r="C324" s="18" t="s">
        <v>301</v>
      </c>
      <c r="D324" s="18" t="s">
        <v>324</v>
      </c>
      <c r="E324" s="25" t="s">
        <v>432</v>
      </c>
      <c r="F324" s="18"/>
      <c r="G324" s="18"/>
      <c r="H324" s="18"/>
      <c r="I324" s="193">
        <v>0</v>
      </c>
      <c r="J324" s="14">
        <v>2999</v>
      </c>
      <c r="K324" s="17">
        <f>I385*J324</f>
        <v>14995</v>
      </c>
      <c r="L324" s="35">
        <v>2200</v>
      </c>
      <c r="M324" s="15">
        <f>I385*L324</f>
        <v>11000</v>
      </c>
      <c r="N324" s="33"/>
    </row>
    <row r="325" spans="1:14" ht="12" customHeight="1" x14ac:dyDescent="0.2">
      <c r="A325" s="18" t="s">
        <v>163</v>
      </c>
      <c r="B325" s="25" t="s">
        <v>422</v>
      </c>
      <c r="C325" s="18" t="s">
        <v>162</v>
      </c>
      <c r="D325" s="18" t="s">
        <v>195</v>
      </c>
      <c r="E325" s="25" t="s">
        <v>436</v>
      </c>
      <c r="F325" s="18"/>
      <c r="G325" s="18"/>
      <c r="H325" s="18"/>
      <c r="I325" s="193">
        <v>1</v>
      </c>
      <c r="J325" s="14">
        <v>2995</v>
      </c>
      <c r="K325" s="17">
        <f>I386*J325</f>
        <v>20965</v>
      </c>
      <c r="L325" s="14">
        <v>2995</v>
      </c>
      <c r="M325" s="15">
        <f>I386*L325</f>
        <v>20965</v>
      </c>
    </row>
    <row r="326" spans="1:14" ht="12" customHeight="1" x14ac:dyDescent="0.2">
      <c r="A326" s="78" t="s">
        <v>156</v>
      </c>
      <c r="B326" s="78"/>
      <c r="C326" s="78" t="s">
        <v>446</v>
      </c>
      <c r="D326" s="77" t="s">
        <v>195</v>
      </c>
      <c r="E326" s="78" t="s">
        <v>436</v>
      </c>
      <c r="F326" s="77"/>
      <c r="G326" s="77"/>
      <c r="H326" s="77"/>
      <c r="I326" s="196">
        <v>1</v>
      </c>
      <c r="J326" s="79"/>
      <c r="K326" s="80"/>
      <c r="L326" s="79"/>
      <c r="M326" s="82"/>
      <c r="N326" s="83"/>
    </row>
    <row r="327" spans="1:14" ht="12" customHeight="1" x14ac:dyDescent="0.2">
      <c r="A327" s="78" t="s">
        <v>17</v>
      </c>
      <c r="B327" s="78"/>
      <c r="C327" s="78" t="s">
        <v>445</v>
      </c>
      <c r="D327" s="77" t="s">
        <v>195</v>
      </c>
      <c r="E327" s="78" t="s">
        <v>436</v>
      </c>
      <c r="F327" s="77"/>
      <c r="G327" s="77"/>
      <c r="H327" s="77"/>
      <c r="I327" s="196">
        <v>1</v>
      </c>
      <c r="J327" s="79"/>
      <c r="K327" s="80"/>
      <c r="L327" s="79"/>
      <c r="M327" s="82"/>
      <c r="N327" s="83"/>
    </row>
    <row r="328" spans="1:14" ht="12" customHeight="1" x14ac:dyDescent="0.2">
      <c r="A328" s="18" t="s">
        <v>163</v>
      </c>
      <c r="B328" s="25" t="s">
        <v>422</v>
      </c>
      <c r="C328" s="18" t="s">
        <v>162</v>
      </c>
      <c r="D328" s="18" t="s">
        <v>196</v>
      </c>
      <c r="E328" s="25" t="s">
        <v>436</v>
      </c>
      <c r="F328" s="18"/>
      <c r="G328" s="18"/>
      <c r="H328" s="18"/>
      <c r="I328" s="193">
        <v>3</v>
      </c>
      <c r="J328" s="14">
        <v>2995</v>
      </c>
      <c r="K328" s="17">
        <f>I389*J328</f>
        <v>0</v>
      </c>
      <c r="L328" s="14">
        <v>2995</v>
      </c>
      <c r="M328" s="15">
        <f>I389*L328</f>
        <v>0</v>
      </c>
    </row>
    <row r="329" spans="1:14" ht="12" customHeight="1" x14ac:dyDescent="0.2">
      <c r="A329" s="78" t="s">
        <v>31</v>
      </c>
      <c r="B329" s="78"/>
      <c r="C329" s="78" t="s">
        <v>463</v>
      </c>
      <c r="D329" s="84" t="s">
        <v>196</v>
      </c>
      <c r="E329" s="78" t="s">
        <v>436</v>
      </c>
      <c r="F329" s="77"/>
      <c r="G329" s="77"/>
      <c r="H329" s="77"/>
      <c r="I329" s="196">
        <v>2</v>
      </c>
      <c r="J329" s="79"/>
      <c r="K329" s="80"/>
      <c r="L329" s="79"/>
      <c r="M329" s="82"/>
      <c r="N329" s="83"/>
    </row>
    <row r="330" spans="1:14" ht="12" customHeight="1" x14ac:dyDescent="0.2">
      <c r="A330" s="78" t="s">
        <v>156</v>
      </c>
      <c r="B330" s="78"/>
      <c r="C330" s="78" t="s">
        <v>446</v>
      </c>
      <c r="D330" s="84" t="s">
        <v>196</v>
      </c>
      <c r="E330" s="78" t="s">
        <v>436</v>
      </c>
      <c r="F330" s="77"/>
      <c r="G330" s="77"/>
      <c r="H330" s="77"/>
      <c r="I330" s="196">
        <v>1</v>
      </c>
      <c r="J330" s="79"/>
      <c r="K330" s="80"/>
      <c r="L330" s="79"/>
      <c r="M330" s="82"/>
      <c r="N330" s="83"/>
    </row>
    <row r="331" spans="1:14" s="2" customFormat="1" ht="12" customHeight="1" x14ac:dyDescent="0.2">
      <c r="A331" s="78" t="s">
        <v>17</v>
      </c>
      <c r="B331" s="78"/>
      <c r="C331" s="78" t="s">
        <v>445</v>
      </c>
      <c r="D331" s="84" t="s">
        <v>196</v>
      </c>
      <c r="E331" s="78" t="s">
        <v>436</v>
      </c>
      <c r="F331" s="77"/>
      <c r="G331" s="77"/>
      <c r="H331" s="77"/>
      <c r="I331" s="196">
        <v>1</v>
      </c>
      <c r="J331" s="79"/>
      <c r="K331" s="80"/>
      <c r="L331" s="79"/>
      <c r="M331" s="82"/>
      <c r="N331" s="83"/>
    </row>
    <row r="332" spans="1:14" ht="12" customHeight="1" x14ac:dyDescent="0.2">
      <c r="A332" s="18" t="s">
        <v>163</v>
      </c>
      <c r="B332" s="25" t="s">
        <v>422</v>
      </c>
      <c r="C332" s="18" t="s">
        <v>162</v>
      </c>
      <c r="D332" s="18" t="s">
        <v>197</v>
      </c>
      <c r="E332" s="25" t="s">
        <v>436</v>
      </c>
      <c r="F332" s="18"/>
      <c r="G332" s="18"/>
      <c r="H332" s="18"/>
      <c r="I332" s="193">
        <v>6</v>
      </c>
      <c r="K332" s="17">
        <f>I393*J332</f>
        <v>0</v>
      </c>
      <c r="L332" s="14">
        <v>2995</v>
      </c>
      <c r="M332" s="15">
        <f>I393*L332</f>
        <v>8985</v>
      </c>
    </row>
    <row r="333" spans="1:14" ht="12" customHeight="1" x14ac:dyDescent="0.2">
      <c r="A333" s="18" t="s">
        <v>163</v>
      </c>
      <c r="B333" s="25" t="s">
        <v>422</v>
      </c>
      <c r="C333" s="18" t="s">
        <v>198</v>
      </c>
      <c r="D333" s="18" t="s">
        <v>197</v>
      </c>
      <c r="E333" s="25" t="s">
        <v>436</v>
      </c>
      <c r="F333" s="18"/>
      <c r="G333" s="18"/>
      <c r="H333" s="18"/>
      <c r="I333" s="193">
        <v>1</v>
      </c>
      <c r="J333" s="14">
        <v>3000</v>
      </c>
      <c r="K333" s="17">
        <f>I394*J333</f>
        <v>9000</v>
      </c>
      <c r="L333" s="35">
        <v>100000</v>
      </c>
      <c r="M333" s="15">
        <f>I394*L333</f>
        <v>300000</v>
      </c>
    </row>
    <row r="334" spans="1:14" ht="12" customHeight="1" x14ac:dyDescent="0.2">
      <c r="A334" s="78" t="s">
        <v>17</v>
      </c>
      <c r="B334" s="78"/>
      <c r="C334" s="78" t="s">
        <v>445</v>
      </c>
      <c r="D334" s="77" t="s">
        <v>197</v>
      </c>
      <c r="E334" s="78" t="s">
        <v>436</v>
      </c>
      <c r="F334" s="77"/>
      <c r="G334" s="77"/>
      <c r="H334" s="77"/>
      <c r="I334" s="196">
        <v>1</v>
      </c>
      <c r="J334" s="79"/>
      <c r="K334" s="80"/>
      <c r="L334" s="81"/>
      <c r="M334" s="82"/>
      <c r="N334" s="83"/>
    </row>
    <row r="335" spans="1:14" ht="12" customHeight="1" x14ac:dyDescent="0.2">
      <c r="A335" s="78" t="s">
        <v>31</v>
      </c>
      <c r="B335" s="78"/>
      <c r="C335" s="78" t="s">
        <v>463</v>
      </c>
      <c r="D335" s="77" t="s">
        <v>197</v>
      </c>
      <c r="E335" s="78" t="s">
        <v>436</v>
      </c>
      <c r="F335" s="77"/>
      <c r="G335" s="77"/>
      <c r="H335" s="77"/>
      <c r="I335" s="196">
        <v>8</v>
      </c>
      <c r="J335" s="79"/>
      <c r="K335" s="80"/>
      <c r="L335" s="81"/>
      <c r="M335" s="82"/>
      <c r="N335" s="83"/>
    </row>
    <row r="336" spans="1:14" ht="12" customHeight="1" x14ac:dyDescent="0.2">
      <c r="A336" s="78" t="s">
        <v>156</v>
      </c>
      <c r="B336" s="78"/>
      <c r="C336" s="78" t="s">
        <v>446</v>
      </c>
      <c r="D336" s="77" t="s">
        <v>197</v>
      </c>
      <c r="E336" s="78" t="s">
        <v>436</v>
      </c>
      <c r="F336" s="77"/>
      <c r="G336" s="77"/>
      <c r="H336" s="77"/>
      <c r="I336" s="196">
        <v>1</v>
      </c>
      <c r="J336" s="79"/>
      <c r="K336" s="80"/>
      <c r="L336" s="81"/>
      <c r="M336" s="82"/>
      <c r="N336" s="83"/>
    </row>
    <row r="337" spans="1:14" ht="12" customHeight="1" x14ac:dyDescent="0.2">
      <c r="A337" s="78" t="s">
        <v>464</v>
      </c>
      <c r="B337" s="78"/>
      <c r="C337" s="78" t="s">
        <v>465</v>
      </c>
      <c r="D337" s="77" t="s">
        <v>197</v>
      </c>
      <c r="E337" s="78" t="s">
        <v>436</v>
      </c>
      <c r="F337" s="77"/>
      <c r="G337" s="77"/>
      <c r="H337" s="77"/>
      <c r="I337" s="196">
        <v>1</v>
      </c>
      <c r="J337" s="79"/>
      <c r="K337" s="80"/>
      <c r="L337" s="81"/>
      <c r="M337" s="82"/>
      <c r="N337" s="83"/>
    </row>
    <row r="338" spans="1:14" s="2" customFormat="1" ht="12" customHeight="1" x14ac:dyDescent="0.2">
      <c r="A338" s="78" t="s">
        <v>156</v>
      </c>
      <c r="B338" s="78"/>
      <c r="C338" s="78" t="s">
        <v>446</v>
      </c>
      <c r="D338" s="78" t="s">
        <v>466</v>
      </c>
      <c r="E338" s="78" t="s">
        <v>436</v>
      </c>
      <c r="F338" s="77"/>
      <c r="G338" s="77"/>
      <c r="H338" s="77"/>
      <c r="I338" s="196">
        <v>1</v>
      </c>
      <c r="J338" s="79"/>
      <c r="K338" s="80"/>
      <c r="L338" s="81"/>
      <c r="M338" s="82"/>
      <c r="N338" s="83"/>
    </row>
    <row r="339" spans="1:14" ht="12" customHeight="1" x14ac:dyDescent="0.2">
      <c r="A339" s="78" t="s">
        <v>17</v>
      </c>
      <c r="B339" s="78"/>
      <c r="C339" s="78" t="s">
        <v>445</v>
      </c>
      <c r="D339" s="78" t="s">
        <v>466</v>
      </c>
      <c r="E339" s="78" t="s">
        <v>436</v>
      </c>
      <c r="F339" s="77"/>
      <c r="G339" s="77"/>
      <c r="H339" s="77"/>
      <c r="I339" s="196">
        <v>1</v>
      </c>
      <c r="J339" s="79"/>
      <c r="K339" s="80"/>
      <c r="L339" s="81"/>
      <c r="M339" s="82"/>
      <c r="N339" s="83"/>
    </row>
    <row r="340" spans="1:14" ht="12" customHeight="1" x14ac:dyDescent="0.2">
      <c r="A340" s="18" t="s">
        <v>15</v>
      </c>
      <c r="B340" s="25" t="s">
        <v>423</v>
      </c>
      <c r="C340" s="18" t="s">
        <v>298</v>
      </c>
      <c r="D340" s="18" t="s">
        <v>155</v>
      </c>
      <c r="E340" s="25" t="s">
        <v>483</v>
      </c>
      <c r="F340" s="18">
        <v>5</v>
      </c>
      <c r="G340" s="18"/>
      <c r="H340" s="18"/>
      <c r="I340" s="193">
        <v>5</v>
      </c>
      <c r="J340" s="14">
        <v>2999</v>
      </c>
      <c r="K340" s="17">
        <f t="shared" ref="K340:K347" si="24">I401*J340</f>
        <v>2999</v>
      </c>
      <c r="L340" s="35">
        <v>2200</v>
      </c>
      <c r="M340" s="15">
        <f>I401*L340</f>
        <v>2200</v>
      </c>
    </row>
    <row r="341" spans="1:14" ht="12" customHeight="1" x14ac:dyDescent="0.2">
      <c r="A341" s="19" t="s">
        <v>33</v>
      </c>
      <c r="B341" s="19" t="s">
        <v>422</v>
      </c>
      <c r="C341" s="18" t="s">
        <v>299</v>
      </c>
      <c r="D341" s="18" t="s">
        <v>155</v>
      </c>
      <c r="E341" s="25" t="s">
        <v>483</v>
      </c>
      <c r="F341" s="18">
        <v>5</v>
      </c>
      <c r="G341" s="18"/>
      <c r="H341" s="18"/>
      <c r="I341" s="193">
        <v>10</v>
      </c>
      <c r="J341" s="14">
        <v>1980</v>
      </c>
      <c r="K341" s="17">
        <f t="shared" si="24"/>
        <v>7920</v>
      </c>
      <c r="L341" s="35">
        <v>714</v>
      </c>
      <c r="M341" s="15">
        <f>I402*L341</f>
        <v>2856</v>
      </c>
      <c r="N341" s="33" t="s">
        <v>360</v>
      </c>
    </row>
    <row r="342" spans="1:14" ht="12" customHeight="1" x14ac:dyDescent="0.2">
      <c r="A342" s="18" t="s">
        <v>21</v>
      </c>
      <c r="B342" s="24" t="s">
        <v>423</v>
      </c>
      <c r="C342" s="18" t="s">
        <v>300</v>
      </c>
      <c r="D342" s="18" t="s">
        <v>155</v>
      </c>
      <c r="E342" s="25" t="s">
        <v>483</v>
      </c>
      <c r="F342" s="18"/>
      <c r="G342" s="18"/>
      <c r="H342" s="18"/>
      <c r="I342" s="210">
        <v>0</v>
      </c>
      <c r="K342" s="17">
        <f t="shared" si="24"/>
        <v>0</v>
      </c>
      <c r="L342" s="35">
        <v>8000</v>
      </c>
      <c r="M342" s="15">
        <f>I403*L342</f>
        <v>8000</v>
      </c>
      <c r="N342" s="33" t="s">
        <v>484</v>
      </c>
    </row>
    <row r="343" spans="1:14" ht="12" customHeight="1" x14ac:dyDescent="0.2">
      <c r="A343" s="18" t="s">
        <v>157</v>
      </c>
      <c r="B343" s="25" t="s">
        <v>423</v>
      </c>
      <c r="C343" s="18" t="s">
        <v>157</v>
      </c>
      <c r="D343" s="18" t="s">
        <v>155</v>
      </c>
      <c r="E343" s="25" t="s">
        <v>483</v>
      </c>
      <c r="F343" s="18">
        <v>5</v>
      </c>
      <c r="G343" s="18"/>
      <c r="H343" s="18"/>
      <c r="I343" s="193">
        <v>3</v>
      </c>
      <c r="K343" s="17">
        <f t="shared" si="24"/>
        <v>0</v>
      </c>
      <c r="L343" s="35">
        <v>5036</v>
      </c>
      <c r="M343" s="15">
        <f>I404*L343</f>
        <v>5036</v>
      </c>
    </row>
    <row r="344" spans="1:14" ht="12" customHeight="1" x14ac:dyDescent="0.2">
      <c r="A344" s="78" t="s">
        <v>17</v>
      </c>
      <c r="B344" s="78"/>
      <c r="C344" s="78" t="s">
        <v>445</v>
      </c>
      <c r="D344" s="78" t="s">
        <v>155</v>
      </c>
      <c r="E344" s="78" t="s">
        <v>483</v>
      </c>
      <c r="F344" s="77"/>
      <c r="G344" s="77"/>
      <c r="H344" s="77"/>
      <c r="I344" s="196">
        <v>3</v>
      </c>
      <c r="J344" s="79"/>
      <c r="K344" s="80">
        <f t="shared" si="24"/>
        <v>0</v>
      </c>
      <c r="L344" s="81"/>
      <c r="M344" s="82"/>
      <c r="N344" s="83" t="s">
        <v>485</v>
      </c>
    </row>
    <row r="345" spans="1:14" s="48" customFormat="1" ht="12" customHeight="1" x14ac:dyDescent="0.2">
      <c r="A345" s="78" t="s">
        <v>156</v>
      </c>
      <c r="B345" s="78"/>
      <c r="C345" s="78" t="s">
        <v>446</v>
      </c>
      <c r="D345" s="78" t="s">
        <v>155</v>
      </c>
      <c r="E345" s="78" t="s">
        <v>483</v>
      </c>
      <c r="F345" s="77"/>
      <c r="G345" s="77"/>
      <c r="H345" s="77"/>
      <c r="I345" s="197" t="s">
        <v>685</v>
      </c>
      <c r="J345" s="79"/>
      <c r="K345" s="80">
        <f t="shared" si="24"/>
        <v>0</v>
      </c>
      <c r="L345" s="81"/>
      <c r="M345" s="82"/>
      <c r="N345" s="83" t="s">
        <v>486</v>
      </c>
    </row>
    <row r="346" spans="1:14" ht="12" customHeight="1" x14ac:dyDescent="0.2">
      <c r="A346" s="128" t="s">
        <v>17</v>
      </c>
      <c r="B346" s="129" t="s">
        <v>423</v>
      </c>
      <c r="C346" s="130" t="s">
        <v>487</v>
      </c>
      <c r="D346" s="128" t="s">
        <v>158</v>
      </c>
      <c r="E346" s="129" t="s">
        <v>483</v>
      </c>
      <c r="F346" s="128">
        <v>2</v>
      </c>
      <c r="G346" s="128">
        <v>1</v>
      </c>
      <c r="H346" s="128"/>
      <c r="I346" s="214">
        <v>3</v>
      </c>
      <c r="J346" s="131">
        <v>800</v>
      </c>
      <c r="K346" s="132">
        <f t="shared" si="24"/>
        <v>800</v>
      </c>
      <c r="L346" s="133">
        <v>1500</v>
      </c>
      <c r="M346" s="134">
        <f>I407*L346</f>
        <v>1500</v>
      </c>
      <c r="N346" s="135"/>
    </row>
    <row r="347" spans="1:14" ht="12" customHeight="1" x14ac:dyDescent="0.2">
      <c r="A347" s="128" t="s">
        <v>17</v>
      </c>
      <c r="B347" s="129" t="s">
        <v>423</v>
      </c>
      <c r="C347" s="130" t="s">
        <v>488</v>
      </c>
      <c r="D347" s="128" t="s">
        <v>158</v>
      </c>
      <c r="E347" s="129" t="s">
        <v>483</v>
      </c>
      <c r="F347" s="128">
        <v>2</v>
      </c>
      <c r="G347" s="128">
        <v>1</v>
      </c>
      <c r="H347" s="128"/>
      <c r="I347" s="214">
        <v>3</v>
      </c>
      <c r="J347" s="131">
        <v>5000</v>
      </c>
      <c r="K347" s="132">
        <f t="shared" si="24"/>
        <v>5000</v>
      </c>
      <c r="L347" s="133">
        <v>1500</v>
      </c>
      <c r="M347" s="134">
        <f>I408*L347</f>
        <v>1500</v>
      </c>
      <c r="N347" s="135"/>
    </row>
    <row r="348" spans="1:14" ht="12" customHeight="1" x14ac:dyDescent="0.2">
      <c r="A348" s="128" t="s">
        <v>17</v>
      </c>
      <c r="B348" s="129" t="s">
        <v>423</v>
      </c>
      <c r="C348" s="130" t="s">
        <v>489</v>
      </c>
      <c r="D348" s="128" t="s">
        <v>158</v>
      </c>
      <c r="E348" s="129" t="s">
        <v>483</v>
      </c>
      <c r="F348" s="128">
        <v>2</v>
      </c>
      <c r="G348" s="128">
        <v>1</v>
      </c>
      <c r="H348" s="128"/>
      <c r="I348" s="215"/>
      <c r="J348" s="131"/>
      <c r="K348" s="132"/>
      <c r="L348" s="133"/>
      <c r="M348" s="134"/>
      <c r="N348" s="135"/>
    </row>
    <row r="349" spans="1:14" ht="12" customHeight="1" x14ac:dyDescent="0.2">
      <c r="A349" s="128" t="s">
        <v>17</v>
      </c>
      <c r="B349" s="129" t="s">
        <v>423</v>
      </c>
      <c r="C349" s="130" t="s">
        <v>490</v>
      </c>
      <c r="D349" s="128" t="s">
        <v>158</v>
      </c>
      <c r="E349" s="129" t="s">
        <v>483</v>
      </c>
      <c r="F349" s="128">
        <v>2</v>
      </c>
      <c r="G349" s="128">
        <v>1</v>
      </c>
      <c r="H349" s="128"/>
      <c r="I349" s="215"/>
      <c r="J349" s="131"/>
      <c r="K349" s="132"/>
      <c r="L349" s="133"/>
      <c r="M349" s="134"/>
      <c r="N349" s="135"/>
    </row>
    <row r="350" spans="1:14" ht="12" customHeight="1" x14ac:dyDescent="0.2">
      <c r="A350" s="78" t="s">
        <v>17</v>
      </c>
      <c r="B350" s="78"/>
      <c r="C350" s="78" t="s">
        <v>445</v>
      </c>
      <c r="D350" s="78" t="s">
        <v>158</v>
      </c>
      <c r="E350" s="78" t="s">
        <v>483</v>
      </c>
      <c r="F350" s="77"/>
      <c r="G350" s="77"/>
      <c r="H350" s="77"/>
      <c r="I350" s="196">
        <v>3</v>
      </c>
      <c r="J350" s="79"/>
      <c r="K350" s="80">
        <f>I411*J350</f>
        <v>0</v>
      </c>
      <c r="L350" s="81"/>
      <c r="M350" s="82"/>
      <c r="N350" s="83" t="s">
        <v>485</v>
      </c>
    </row>
    <row r="351" spans="1:14" ht="12" customHeight="1" x14ac:dyDescent="0.2">
      <c r="A351" s="78" t="s">
        <v>156</v>
      </c>
      <c r="B351" s="78"/>
      <c r="C351" s="78" t="s">
        <v>446</v>
      </c>
      <c r="D351" s="78" t="s">
        <v>158</v>
      </c>
      <c r="E351" s="78" t="s">
        <v>483</v>
      </c>
      <c r="F351" s="77"/>
      <c r="G351" s="77"/>
      <c r="H351" s="77"/>
      <c r="I351" s="197">
        <v>3</v>
      </c>
      <c r="J351" s="79"/>
      <c r="K351" s="80">
        <f>I412*J351</f>
        <v>0</v>
      </c>
      <c r="L351" s="81"/>
      <c r="M351" s="82"/>
      <c r="N351" s="83" t="s">
        <v>486</v>
      </c>
    </row>
    <row r="352" spans="1:14" ht="12" customHeight="1" x14ac:dyDescent="0.2">
      <c r="A352" s="18" t="s">
        <v>181</v>
      </c>
      <c r="B352" s="25" t="s">
        <v>423</v>
      </c>
      <c r="C352" s="18" t="s">
        <v>147</v>
      </c>
      <c r="D352" s="18" t="s">
        <v>185</v>
      </c>
      <c r="E352" s="25" t="s">
        <v>483</v>
      </c>
      <c r="F352" s="18">
        <v>200</v>
      </c>
      <c r="G352" s="18"/>
      <c r="H352" s="18"/>
      <c r="I352" s="193">
        <v>1</v>
      </c>
      <c r="J352" s="14">
        <v>395</v>
      </c>
      <c r="K352" s="17">
        <f>I413*J352</f>
        <v>395</v>
      </c>
      <c r="L352" s="35">
        <v>218</v>
      </c>
      <c r="M352" s="15">
        <f>I413*L352</f>
        <v>218</v>
      </c>
      <c r="N352" s="33" t="s">
        <v>491</v>
      </c>
    </row>
    <row r="353" spans="1:14" ht="12" customHeight="1" x14ac:dyDescent="0.2">
      <c r="A353" s="128" t="s">
        <v>17</v>
      </c>
      <c r="B353" s="129" t="s">
        <v>423</v>
      </c>
      <c r="C353" s="130" t="s">
        <v>492</v>
      </c>
      <c r="D353" s="128" t="s">
        <v>185</v>
      </c>
      <c r="E353" s="129" t="s">
        <v>483</v>
      </c>
      <c r="F353" s="128">
        <v>3</v>
      </c>
      <c r="G353" s="128">
        <v>1</v>
      </c>
      <c r="H353" s="128"/>
      <c r="I353" s="214">
        <v>3</v>
      </c>
      <c r="J353" s="131">
        <v>5000</v>
      </c>
      <c r="K353" s="132">
        <f>I430*J353</f>
        <v>0</v>
      </c>
      <c r="L353" s="133">
        <v>1500</v>
      </c>
      <c r="M353" s="134">
        <f>I430*L353</f>
        <v>0</v>
      </c>
      <c r="N353" s="135"/>
    </row>
    <row r="354" spans="1:14" ht="12" customHeight="1" x14ac:dyDescent="0.2">
      <c r="A354" s="128" t="s">
        <v>17</v>
      </c>
      <c r="B354" s="129" t="s">
        <v>423</v>
      </c>
      <c r="C354" s="130" t="s">
        <v>493</v>
      </c>
      <c r="D354" s="128" t="s">
        <v>185</v>
      </c>
      <c r="E354" s="129" t="s">
        <v>483</v>
      </c>
      <c r="F354" s="128">
        <v>3</v>
      </c>
      <c r="G354" s="128">
        <v>1</v>
      </c>
      <c r="H354" s="128"/>
      <c r="I354" s="215"/>
      <c r="J354" s="131">
        <v>5000</v>
      </c>
      <c r="K354" s="132">
        <f>I418*J354</f>
        <v>15000</v>
      </c>
      <c r="L354" s="133">
        <v>1500</v>
      </c>
      <c r="M354" s="134">
        <f>I418*L354</f>
        <v>4500</v>
      </c>
      <c r="N354" s="135"/>
    </row>
    <row r="355" spans="1:14" ht="12" customHeight="1" x14ac:dyDescent="0.2">
      <c r="A355" s="18" t="s">
        <v>156</v>
      </c>
      <c r="B355" s="25" t="s">
        <v>421</v>
      </c>
      <c r="C355" s="18" t="s">
        <v>187</v>
      </c>
      <c r="D355" s="18" t="s">
        <v>185</v>
      </c>
      <c r="E355" s="25" t="s">
        <v>483</v>
      </c>
      <c r="F355" s="18">
        <v>4</v>
      </c>
      <c r="G355" s="18">
        <v>1</v>
      </c>
      <c r="H355" s="18"/>
      <c r="I355" s="206">
        <v>2</v>
      </c>
      <c r="J355" s="16">
        <v>2599</v>
      </c>
      <c r="K355" s="17" t="e">
        <f>#REF!*J355</f>
        <v>#REF!</v>
      </c>
      <c r="L355" s="16">
        <v>2599</v>
      </c>
      <c r="M355" s="15" t="e">
        <f>#REF!*L355</f>
        <v>#REF!</v>
      </c>
    </row>
    <row r="356" spans="1:14" ht="12" customHeight="1" x14ac:dyDescent="0.2">
      <c r="A356" s="78" t="s">
        <v>17</v>
      </c>
      <c r="B356" s="78"/>
      <c r="C356" s="78" t="s">
        <v>445</v>
      </c>
      <c r="D356" s="77" t="s">
        <v>185</v>
      </c>
      <c r="E356" s="78" t="s">
        <v>483</v>
      </c>
      <c r="F356" s="77"/>
      <c r="G356" s="77"/>
      <c r="H356" s="77"/>
      <c r="I356" s="207">
        <v>3</v>
      </c>
      <c r="J356" s="86"/>
      <c r="K356" s="80"/>
      <c r="L356" s="86"/>
      <c r="M356" s="82"/>
      <c r="N356" s="83" t="s">
        <v>485</v>
      </c>
    </row>
    <row r="357" spans="1:14" ht="12" customHeight="1" x14ac:dyDescent="0.2">
      <c r="A357" s="78" t="s">
        <v>156</v>
      </c>
      <c r="B357" s="78"/>
      <c r="C357" s="78" t="s">
        <v>446</v>
      </c>
      <c r="D357" s="77" t="s">
        <v>185</v>
      </c>
      <c r="E357" s="78" t="s">
        <v>483</v>
      </c>
      <c r="F357" s="77"/>
      <c r="G357" s="77"/>
      <c r="H357" s="77"/>
      <c r="I357" s="197" t="s">
        <v>686</v>
      </c>
      <c r="J357" s="86"/>
      <c r="K357" s="80"/>
      <c r="L357" s="86"/>
      <c r="M357" s="82"/>
      <c r="N357" s="83" t="s">
        <v>486</v>
      </c>
    </row>
    <row r="358" spans="1:14" ht="12" customHeight="1" x14ac:dyDescent="0.2">
      <c r="A358" s="27" t="s">
        <v>366</v>
      </c>
      <c r="B358" s="25" t="s">
        <v>422</v>
      </c>
      <c r="C358" s="27" t="s">
        <v>367</v>
      </c>
      <c r="D358" s="18" t="s">
        <v>188</v>
      </c>
      <c r="E358" s="25" t="s">
        <v>483</v>
      </c>
      <c r="F358" s="18"/>
      <c r="G358" s="18">
        <v>1</v>
      </c>
      <c r="H358" s="18"/>
      <c r="I358" s="193">
        <v>1</v>
      </c>
      <c r="K358" s="17" t="e">
        <f>#REF!*J358</f>
        <v>#REF!</v>
      </c>
      <c r="L358" s="35">
        <v>150</v>
      </c>
      <c r="M358" s="15" t="e">
        <f>#REF!*L358</f>
        <v>#REF!</v>
      </c>
    </row>
    <row r="359" spans="1:14" ht="12" customHeight="1" x14ac:dyDescent="0.2">
      <c r="A359" s="78" t="s">
        <v>31</v>
      </c>
      <c r="B359" s="78"/>
      <c r="C359" s="78" t="s">
        <v>458</v>
      </c>
      <c r="D359" s="77" t="s">
        <v>188</v>
      </c>
      <c r="E359" s="78" t="s">
        <v>483</v>
      </c>
      <c r="F359" s="77">
        <v>1</v>
      </c>
      <c r="G359" s="77"/>
      <c r="H359" s="77"/>
      <c r="I359" s="196">
        <v>1</v>
      </c>
      <c r="J359" s="79"/>
      <c r="K359" s="80"/>
      <c r="L359" s="81"/>
      <c r="M359" s="82"/>
      <c r="N359" s="83"/>
    </row>
    <row r="360" spans="1:14" ht="12" customHeight="1" x14ac:dyDescent="0.2">
      <c r="A360" s="78" t="s">
        <v>17</v>
      </c>
      <c r="B360" s="78"/>
      <c r="C360" s="78" t="s">
        <v>445</v>
      </c>
      <c r="D360" s="77" t="s">
        <v>188</v>
      </c>
      <c r="E360" s="78" t="s">
        <v>483</v>
      </c>
      <c r="F360" s="77"/>
      <c r="G360" s="77"/>
      <c r="H360" s="77"/>
      <c r="I360" s="197" t="s">
        <v>686</v>
      </c>
      <c r="J360" s="79"/>
      <c r="K360" s="80"/>
      <c r="L360" s="81"/>
      <c r="M360" s="82"/>
      <c r="N360" s="83"/>
    </row>
    <row r="361" spans="1:14" ht="12" customHeight="1" x14ac:dyDescent="0.2">
      <c r="A361" s="18" t="s">
        <v>168</v>
      </c>
      <c r="B361" s="25" t="s">
        <v>423</v>
      </c>
      <c r="C361" s="18" t="s">
        <v>311</v>
      </c>
      <c r="D361" s="25" t="s">
        <v>544</v>
      </c>
      <c r="E361" s="25" t="s">
        <v>483</v>
      </c>
      <c r="F361" s="18">
        <v>5</v>
      </c>
      <c r="G361" s="18"/>
      <c r="H361" s="18"/>
      <c r="I361" s="193">
        <v>5</v>
      </c>
      <c r="J361" s="14">
        <v>249</v>
      </c>
      <c r="K361" s="17" t="e">
        <f>#REF!*J361</f>
        <v>#REF!</v>
      </c>
      <c r="L361" s="35">
        <v>160</v>
      </c>
      <c r="M361" s="15" t="e">
        <f>#REF!*L361</f>
        <v>#REF!</v>
      </c>
    </row>
    <row r="362" spans="1:14" ht="12" customHeight="1" x14ac:dyDescent="0.2">
      <c r="A362" s="18" t="s">
        <v>15</v>
      </c>
      <c r="B362" s="25" t="s">
        <v>423</v>
      </c>
      <c r="C362" s="18" t="s">
        <v>312</v>
      </c>
      <c r="D362" s="25" t="s">
        <v>544</v>
      </c>
      <c r="E362" s="25" t="s">
        <v>483</v>
      </c>
      <c r="F362" s="18">
        <v>2</v>
      </c>
      <c r="G362" s="18"/>
      <c r="H362" s="18"/>
      <c r="I362" s="193">
        <v>2</v>
      </c>
      <c r="J362" s="14">
        <v>2999</v>
      </c>
      <c r="K362" s="17" t="e">
        <f>#REF!*J362</f>
        <v>#REF!</v>
      </c>
      <c r="L362" s="35">
        <v>2200</v>
      </c>
      <c r="M362" s="15" t="e">
        <f>#REF!*L362</f>
        <v>#REF!</v>
      </c>
    </row>
    <row r="363" spans="1:14" ht="12" customHeight="1" x14ac:dyDescent="0.2">
      <c r="A363" s="18" t="s">
        <v>190</v>
      </c>
      <c r="B363" s="25" t="s">
        <v>422</v>
      </c>
      <c r="C363" s="18" t="s">
        <v>313</v>
      </c>
      <c r="D363" s="25" t="s">
        <v>544</v>
      </c>
      <c r="E363" s="25" t="s">
        <v>483</v>
      </c>
      <c r="F363" s="18"/>
      <c r="G363" s="18">
        <v>2</v>
      </c>
      <c r="H363" s="18"/>
      <c r="I363" s="193">
        <v>2</v>
      </c>
      <c r="J363" s="14">
        <v>697</v>
      </c>
      <c r="K363" s="17" t="e">
        <f>#REF!*J363</f>
        <v>#REF!</v>
      </c>
      <c r="L363" s="35">
        <v>210.52</v>
      </c>
      <c r="M363" s="15" t="e">
        <f>#REF!*L363</f>
        <v>#REF!</v>
      </c>
    </row>
    <row r="364" spans="1:14" ht="12" customHeight="1" x14ac:dyDescent="0.2">
      <c r="A364" s="18" t="s">
        <v>192</v>
      </c>
      <c r="B364" s="25" t="s">
        <v>421</v>
      </c>
      <c r="C364" s="18" t="s">
        <v>191</v>
      </c>
      <c r="D364" s="25" t="s">
        <v>544</v>
      </c>
      <c r="E364" s="25" t="s">
        <v>483</v>
      </c>
      <c r="F364" s="18"/>
      <c r="G364" s="18">
        <v>2</v>
      </c>
      <c r="H364" s="18"/>
      <c r="I364" s="193">
        <v>2</v>
      </c>
      <c r="J364" s="14">
        <v>179</v>
      </c>
      <c r="K364" s="17" t="e">
        <f>#REF!*J364</f>
        <v>#REF!</v>
      </c>
      <c r="L364" s="14">
        <v>179</v>
      </c>
      <c r="M364" s="15" t="e">
        <f>#REF!*L364</f>
        <v>#REF!</v>
      </c>
    </row>
    <row r="365" spans="1:14" ht="12" customHeight="1" x14ac:dyDescent="0.2">
      <c r="A365" s="18" t="s">
        <v>194</v>
      </c>
      <c r="B365" s="25" t="s">
        <v>421</v>
      </c>
      <c r="C365" s="18" t="s">
        <v>193</v>
      </c>
      <c r="D365" s="25" t="s">
        <v>544</v>
      </c>
      <c r="E365" s="25" t="s">
        <v>483</v>
      </c>
      <c r="F365" s="18">
        <v>2</v>
      </c>
      <c r="G365" s="18">
        <v>3</v>
      </c>
      <c r="H365" s="18"/>
      <c r="I365" s="193">
        <v>2</v>
      </c>
      <c r="K365" s="17" t="e">
        <f>#REF!*J365</f>
        <v>#REF!</v>
      </c>
      <c r="L365" s="14">
        <v>1229</v>
      </c>
      <c r="M365" s="15" t="e">
        <f>#REF!*L365</f>
        <v>#REF!</v>
      </c>
    </row>
    <row r="366" spans="1:14" ht="12" customHeight="1" x14ac:dyDescent="0.2">
      <c r="A366" s="78" t="s">
        <v>31</v>
      </c>
      <c r="B366" s="78"/>
      <c r="C366" s="78" t="s">
        <v>459</v>
      </c>
      <c r="D366" s="78" t="s">
        <v>544</v>
      </c>
      <c r="E366" s="78" t="s">
        <v>483</v>
      </c>
      <c r="F366" s="77">
        <v>5</v>
      </c>
      <c r="G366" s="77"/>
      <c r="H366" s="77"/>
      <c r="I366" s="196">
        <v>5</v>
      </c>
      <c r="J366" s="79"/>
      <c r="K366" s="80">
        <f>I419*J366</f>
        <v>0</v>
      </c>
      <c r="L366" s="79"/>
      <c r="M366" s="82"/>
      <c r="N366" s="83"/>
    </row>
    <row r="367" spans="1:14" ht="12" customHeight="1" x14ac:dyDescent="0.2">
      <c r="A367" s="78" t="s">
        <v>31</v>
      </c>
      <c r="B367" s="78"/>
      <c r="C367" s="78" t="s">
        <v>461</v>
      </c>
      <c r="D367" s="78" t="s">
        <v>544</v>
      </c>
      <c r="E367" s="78" t="s">
        <v>483</v>
      </c>
      <c r="F367" s="77">
        <v>5</v>
      </c>
      <c r="G367" s="77"/>
      <c r="H367" s="77"/>
      <c r="I367" s="196">
        <v>5</v>
      </c>
      <c r="J367" s="79"/>
      <c r="K367" s="80">
        <f>I420*J367</f>
        <v>0</v>
      </c>
      <c r="L367" s="79"/>
      <c r="M367" s="82"/>
      <c r="N367" s="83"/>
    </row>
    <row r="368" spans="1:14" ht="12" customHeight="1" x14ac:dyDescent="0.2">
      <c r="A368" s="78" t="s">
        <v>31</v>
      </c>
      <c r="B368" s="78"/>
      <c r="C368" s="78" t="s">
        <v>462</v>
      </c>
      <c r="D368" s="78" t="s">
        <v>544</v>
      </c>
      <c r="E368" s="78" t="s">
        <v>483</v>
      </c>
      <c r="F368" s="77">
        <v>5</v>
      </c>
      <c r="G368" s="77"/>
      <c r="H368" s="77"/>
      <c r="I368" s="196">
        <v>1</v>
      </c>
      <c r="J368" s="79"/>
      <c r="K368" s="80">
        <f>I421*J368</f>
        <v>0</v>
      </c>
      <c r="L368" s="79"/>
      <c r="M368" s="82"/>
      <c r="N368" s="83"/>
    </row>
    <row r="369" spans="1:14" ht="12" customHeight="1" x14ac:dyDescent="0.2">
      <c r="A369" s="78"/>
      <c r="B369" s="78"/>
      <c r="C369" s="78" t="s">
        <v>460</v>
      </c>
      <c r="D369" s="78" t="s">
        <v>544</v>
      </c>
      <c r="E369" s="78" t="s">
        <v>483</v>
      </c>
      <c r="F369" s="77"/>
      <c r="G369" s="77">
        <v>2</v>
      </c>
      <c r="H369" s="77"/>
      <c r="I369" s="196">
        <v>1</v>
      </c>
      <c r="J369" s="79"/>
      <c r="K369" s="80">
        <f>I422*J369</f>
        <v>0</v>
      </c>
      <c r="L369" s="79"/>
      <c r="M369" s="82"/>
      <c r="N369" s="83"/>
    </row>
    <row r="370" spans="1:14" ht="12" customHeight="1" x14ac:dyDescent="0.2">
      <c r="A370" s="136" t="s">
        <v>31</v>
      </c>
      <c r="B370" s="136"/>
      <c r="C370" s="136" t="s">
        <v>469</v>
      </c>
      <c r="D370" s="137" t="s">
        <v>544</v>
      </c>
      <c r="E370" s="137" t="s">
        <v>483</v>
      </c>
      <c r="F370" s="138"/>
      <c r="G370" s="138">
        <v>3</v>
      </c>
      <c r="H370" s="138"/>
      <c r="I370" s="164">
        <f t="shared" ref="I370:I377" si="25">F370+G370+H370</f>
        <v>3</v>
      </c>
      <c r="J370" s="139"/>
      <c r="K370" s="140"/>
      <c r="L370" s="139"/>
      <c r="M370" s="141"/>
      <c r="N370" s="142"/>
    </row>
    <row r="371" spans="1:14" ht="12" customHeight="1" x14ac:dyDescent="0.2">
      <c r="A371" s="136" t="s">
        <v>545</v>
      </c>
      <c r="B371" s="136"/>
      <c r="C371" s="136" t="s">
        <v>546</v>
      </c>
      <c r="D371" s="137" t="s">
        <v>544</v>
      </c>
      <c r="E371" s="137" t="s">
        <v>483</v>
      </c>
      <c r="F371" s="138"/>
      <c r="G371" s="138">
        <v>3</v>
      </c>
      <c r="H371" s="138"/>
      <c r="I371" s="164">
        <f t="shared" si="25"/>
        <v>3</v>
      </c>
      <c r="J371" s="139"/>
      <c r="K371" s="140"/>
      <c r="L371" s="139"/>
      <c r="M371" s="141"/>
      <c r="N371" s="142"/>
    </row>
    <row r="372" spans="1:14" ht="12" customHeight="1" x14ac:dyDescent="0.2">
      <c r="A372" s="136" t="s">
        <v>86</v>
      </c>
      <c r="B372" s="136"/>
      <c r="C372" s="136" t="s">
        <v>86</v>
      </c>
      <c r="D372" s="137" t="s">
        <v>544</v>
      </c>
      <c r="E372" s="137" t="s">
        <v>483</v>
      </c>
      <c r="F372" s="138"/>
      <c r="G372" s="138">
        <v>1</v>
      </c>
      <c r="H372" s="138"/>
      <c r="I372" s="164">
        <f t="shared" si="25"/>
        <v>1</v>
      </c>
      <c r="J372" s="139"/>
      <c r="K372" s="140"/>
      <c r="L372" s="139"/>
      <c r="M372" s="141"/>
      <c r="N372" s="142"/>
    </row>
    <row r="373" spans="1:14" ht="12" customHeight="1" x14ac:dyDescent="0.2">
      <c r="A373" s="136" t="s">
        <v>33</v>
      </c>
      <c r="B373" s="136"/>
      <c r="C373" s="136" t="s">
        <v>72</v>
      </c>
      <c r="D373" s="137" t="s">
        <v>544</v>
      </c>
      <c r="E373" s="137" t="s">
        <v>483</v>
      </c>
      <c r="F373" s="138">
        <v>2</v>
      </c>
      <c r="G373" s="138"/>
      <c r="H373" s="138"/>
      <c r="I373" s="164">
        <f t="shared" si="25"/>
        <v>2</v>
      </c>
      <c r="J373" s="139"/>
      <c r="K373" s="140"/>
      <c r="L373" s="139"/>
      <c r="M373" s="141"/>
      <c r="N373" s="142"/>
    </row>
    <row r="374" spans="1:14" ht="12" customHeight="1" x14ac:dyDescent="0.2">
      <c r="A374" s="136" t="s">
        <v>33</v>
      </c>
      <c r="B374" s="136"/>
      <c r="C374" s="136" t="s">
        <v>495</v>
      </c>
      <c r="D374" s="137" t="s">
        <v>544</v>
      </c>
      <c r="E374" s="137" t="s">
        <v>483</v>
      </c>
      <c r="F374" s="138">
        <v>1</v>
      </c>
      <c r="G374" s="138"/>
      <c r="H374" s="138"/>
      <c r="I374" s="164">
        <f t="shared" si="25"/>
        <v>1</v>
      </c>
      <c r="J374" s="139"/>
      <c r="K374" s="140"/>
      <c r="L374" s="139"/>
      <c r="M374" s="141"/>
      <c r="N374" s="142"/>
    </row>
    <row r="375" spans="1:14" ht="12" customHeight="1" x14ac:dyDescent="0.2">
      <c r="A375" s="136" t="s">
        <v>417</v>
      </c>
      <c r="B375" s="136"/>
      <c r="C375" s="136" t="s">
        <v>547</v>
      </c>
      <c r="D375" s="137" t="s">
        <v>544</v>
      </c>
      <c r="E375" s="137" t="s">
        <v>483</v>
      </c>
      <c r="F375" s="138">
        <v>2</v>
      </c>
      <c r="G375" s="138"/>
      <c r="H375" s="138"/>
      <c r="I375" s="164">
        <f t="shared" si="25"/>
        <v>2</v>
      </c>
      <c r="J375" s="139"/>
      <c r="K375" s="140"/>
      <c r="L375" s="139"/>
      <c r="M375" s="141"/>
      <c r="N375" s="142"/>
    </row>
    <row r="376" spans="1:14" ht="12" customHeight="1" x14ac:dyDescent="0.2">
      <c r="A376" s="136" t="s">
        <v>31</v>
      </c>
      <c r="B376" s="136"/>
      <c r="C376" s="136" t="s">
        <v>548</v>
      </c>
      <c r="D376" s="137" t="s">
        <v>544</v>
      </c>
      <c r="E376" s="137" t="s">
        <v>483</v>
      </c>
      <c r="F376" s="138">
        <v>5</v>
      </c>
      <c r="G376" s="138"/>
      <c r="H376" s="138"/>
      <c r="I376" s="164">
        <f t="shared" si="25"/>
        <v>5</v>
      </c>
      <c r="J376" s="139"/>
      <c r="K376" s="140"/>
      <c r="L376" s="139"/>
      <c r="M376" s="141"/>
      <c r="N376" s="142"/>
    </row>
    <row r="377" spans="1:14" ht="12" customHeight="1" x14ac:dyDescent="0.2">
      <c r="A377" s="137"/>
      <c r="B377" s="137"/>
      <c r="C377" s="137" t="s">
        <v>494</v>
      </c>
      <c r="D377" s="137" t="s">
        <v>544</v>
      </c>
      <c r="E377" s="137" t="s">
        <v>483</v>
      </c>
      <c r="F377" s="143"/>
      <c r="G377" s="143">
        <v>2</v>
      </c>
      <c r="H377" s="143"/>
      <c r="I377" s="164">
        <f t="shared" si="25"/>
        <v>2</v>
      </c>
      <c r="J377" s="139"/>
      <c r="K377" s="140"/>
      <c r="L377" s="139"/>
      <c r="M377" s="141"/>
      <c r="N377" s="142"/>
    </row>
    <row r="378" spans="1:14" ht="12" customHeight="1" x14ac:dyDescent="0.2">
      <c r="A378" s="18" t="s">
        <v>15</v>
      </c>
      <c r="B378" s="25" t="s">
        <v>423</v>
      </c>
      <c r="C378" s="18" t="s">
        <v>325</v>
      </c>
      <c r="D378" s="18" t="s">
        <v>244</v>
      </c>
      <c r="E378" s="25" t="s">
        <v>483</v>
      </c>
      <c r="F378" s="18">
        <v>2</v>
      </c>
      <c r="G378" s="18"/>
      <c r="H378" s="18"/>
      <c r="I378" s="193">
        <v>2</v>
      </c>
      <c r="J378" s="14">
        <v>2999</v>
      </c>
      <c r="K378" s="17" t="e">
        <f>#REF!*J378</f>
        <v>#REF!</v>
      </c>
      <c r="L378" s="35">
        <v>2200</v>
      </c>
      <c r="M378" s="15" t="e">
        <f>#REF!*L378</f>
        <v>#REF!</v>
      </c>
    </row>
    <row r="379" spans="1:14" ht="12" customHeight="1" x14ac:dyDescent="0.2">
      <c r="A379" s="18" t="s">
        <v>15</v>
      </c>
      <c r="B379" s="25" t="s">
        <v>423</v>
      </c>
      <c r="C379" s="18" t="s">
        <v>298</v>
      </c>
      <c r="D379" s="18" t="s">
        <v>244</v>
      </c>
      <c r="E379" s="25" t="s">
        <v>483</v>
      </c>
      <c r="F379" s="18">
        <v>1</v>
      </c>
      <c r="G379" s="18"/>
      <c r="H379" s="18"/>
      <c r="I379" s="193">
        <v>1</v>
      </c>
      <c r="J379" s="14">
        <v>2999</v>
      </c>
      <c r="K379" s="17" t="e">
        <f>#REF!*J379</f>
        <v>#REF!</v>
      </c>
      <c r="L379" s="35">
        <v>2200</v>
      </c>
      <c r="M379" s="15" t="e">
        <f>#REF!*L379</f>
        <v>#REF!</v>
      </c>
    </row>
    <row r="380" spans="1:14" ht="12" customHeight="1" x14ac:dyDescent="0.2">
      <c r="A380" s="18" t="s">
        <v>181</v>
      </c>
      <c r="B380" s="25" t="s">
        <v>423</v>
      </c>
      <c r="C380" s="18" t="s">
        <v>147</v>
      </c>
      <c r="D380" s="18" t="s">
        <v>244</v>
      </c>
      <c r="E380" s="25" t="s">
        <v>483</v>
      </c>
      <c r="F380" s="18">
        <v>7</v>
      </c>
      <c r="G380" s="18"/>
      <c r="H380" s="18"/>
      <c r="I380" s="193">
        <v>7</v>
      </c>
      <c r="J380" s="14">
        <v>395</v>
      </c>
      <c r="K380" s="17">
        <f>I429*J380</f>
        <v>790</v>
      </c>
      <c r="L380" s="35">
        <v>218</v>
      </c>
      <c r="M380" s="15">
        <f>I429*L380</f>
        <v>436</v>
      </c>
      <c r="N380" s="33" t="s">
        <v>369</v>
      </c>
    </row>
    <row r="381" spans="1:14" ht="12" customHeight="1" x14ac:dyDescent="0.2">
      <c r="A381" s="18" t="s">
        <v>216</v>
      </c>
      <c r="B381" s="25" t="s">
        <v>423</v>
      </c>
      <c r="C381" s="18" t="s">
        <v>245</v>
      </c>
      <c r="D381" s="18" t="s">
        <v>244</v>
      </c>
      <c r="E381" s="25" t="s">
        <v>483</v>
      </c>
      <c r="F381" s="18"/>
      <c r="G381" s="18">
        <v>1</v>
      </c>
      <c r="H381" s="18"/>
      <c r="I381" s="193">
        <v>1</v>
      </c>
      <c r="K381" s="17" t="e">
        <f>#REF!*J381</f>
        <v>#REF!</v>
      </c>
      <c r="L381" s="35">
        <v>198000</v>
      </c>
      <c r="M381" s="15" t="e">
        <f>#REF!*L381</f>
        <v>#REF!</v>
      </c>
    </row>
    <row r="382" spans="1:14" ht="12" customHeight="1" x14ac:dyDescent="0.2">
      <c r="A382" s="25" t="s">
        <v>75</v>
      </c>
      <c r="B382" s="19" t="s">
        <v>422</v>
      </c>
      <c r="C382" s="18" t="s">
        <v>327</v>
      </c>
      <c r="D382" s="18" t="s">
        <v>244</v>
      </c>
      <c r="E382" s="25" t="s">
        <v>483</v>
      </c>
      <c r="F382" s="18">
        <v>7</v>
      </c>
      <c r="G382" s="18"/>
      <c r="H382" s="18"/>
      <c r="I382" s="193">
        <v>7</v>
      </c>
      <c r="J382" s="14">
        <v>315</v>
      </c>
      <c r="K382" s="17">
        <f>I431*J382</f>
        <v>0</v>
      </c>
      <c r="L382" s="14">
        <v>315</v>
      </c>
      <c r="M382" s="15">
        <f>I431*L382</f>
        <v>0</v>
      </c>
    </row>
    <row r="383" spans="1:14" ht="12" customHeight="1" x14ac:dyDescent="0.2">
      <c r="A383" s="25" t="s">
        <v>75</v>
      </c>
      <c r="B383" s="19" t="s">
        <v>422</v>
      </c>
      <c r="C383" s="18" t="s">
        <v>249</v>
      </c>
      <c r="D383" s="18" t="s">
        <v>244</v>
      </c>
      <c r="E383" s="25" t="s">
        <v>483</v>
      </c>
      <c r="F383" s="18">
        <v>1</v>
      </c>
      <c r="G383" s="18"/>
      <c r="H383" s="18"/>
      <c r="I383" s="193">
        <v>1</v>
      </c>
      <c r="J383" s="14">
        <v>354</v>
      </c>
      <c r="K383" s="17" t="e">
        <f>#REF!*J383</f>
        <v>#REF!</v>
      </c>
      <c r="L383" s="14">
        <v>354</v>
      </c>
      <c r="M383" s="15" t="e">
        <f>#REF!*L383</f>
        <v>#REF!</v>
      </c>
    </row>
    <row r="384" spans="1:14" ht="12" customHeight="1" x14ac:dyDescent="0.2">
      <c r="A384" s="19" t="s">
        <v>33</v>
      </c>
      <c r="B384" s="19" t="s">
        <v>422</v>
      </c>
      <c r="C384" s="18" t="s">
        <v>299</v>
      </c>
      <c r="D384" s="18" t="s">
        <v>244</v>
      </c>
      <c r="E384" s="25" t="s">
        <v>483</v>
      </c>
      <c r="F384" s="18">
        <v>7</v>
      </c>
      <c r="G384" s="18"/>
      <c r="H384" s="18"/>
      <c r="I384" s="193">
        <v>7</v>
      </c>
      <c r="J384" s="14">
        <v>1980</v>
      </c>
      <c r="K384" s="17">
        <f>I432*J384</f>
        <v>11880</v>
      </c>
      <c r="L384" s="35">
        <v>714</v>
      </c>
      <c r="M384" s="15">
        <f>I432*L384</f>
        <v>4284</v>
      </c>
      <c r="N384" s="33" t="s">
        <v>360</v>
      </c>
    </row>
    <row r="385" spans="1:14" ht="12" customHeight="1" x14ac:dyDescent="0.2">
      <c r="A385" s="24" t="s">
        <v>7</v>
      </c>
      <c r="B385" s="24" t="s">
        <v>421</v>
      </c>
      <c r="C385" s="18" t="s">
        <v>246</v>
      </c>
      <c r="D385" s="18" t="s">
        <v>244</v>
      </c>
      <c r="E385" s="25" t="s">
        <v>483</v>
      </c>
      <c r="F385" s="18">
        <v>5</v>
      </c>
      <c r="G385" s="18"/>
      <c r="H385" s="18"/>
      <c r="I385" s="193">
        <v>5</v>
      </c>
      <c r="K385" s="17">
        <f>I433*J385</f>
        <v>0</v>
      </c>
      <c r="L385" s="35">
        <v>0</v>
      </c>
      <c r="M385" s="15">
        <f>I433*L385</f>
        <v>0</v>
      </c>
    </row>
    <row r="386" spans="1:14" ht="12" customHeight="1" x14ac:dyDescent="0.2">
      <c r="A386" s="24" t="s">
        <v>7</v>
      </c>
      <c r="B386" s="24" t="s">
        <v>421</v>
      </c>
      <c r="C386" s="18" t="s">
        <v>6</v>
      </c>
      <c r="D386" s="18" t="s">
        <v>244</v>
      </c>
      <c r="E386" s="25" t="s">
        <v>483</v>
      </c>
      <c r="F386" s="18">
        <v>7</v>
      </c>
      <c r="G386" s="18"/>
      <c r="H386" s="18"/>
      <c r="I386" s="193">
        <v>7</v>
      </c>
      <c r="K386" s="17">
        <f>I434*J386</f>
        <v>0</v>
      </c>
      <c r="L386" s="35">
        <v>1500</v>
      </c>
      <c r="M386" s="15">
        <f>I434*L386</f>
        <v>9000</v>
      </c>
    </row>
    <row r="387" spans="1:14" ht="12" customHeight="1" x14ac:dyDescent="0.2">
      <c r="A387" s="18" t="s">
        <v>156</v>
      </c>
      <c r="B387" s="25" t="s">
        <v>421</v>
      </c>
      <c r="C387" s="18" t="s">
        <v>247</v>
      </c>
      <c r="D387" s="18" t="s">
        <v>244</v>
      </c>
      <c r="E387" s="25" t="s">
        <v>483</v>
      </c>
      <c r="F387" s="18">
        <v>3</v>
      </c>
      <c r="G387" s="18"/>
      <c r="H387" s="18"/>
      <c r="I387" s="206">
        <v>3</v>
      </c>
      <c r="K387" s="17" t="e">
        <f>#REF!*J387</f>
        <v>#REF!</v>
      </c>
      <c r="L387" s="36">
        <v>1500</v>
      </c>
      <c r="M387" s="15" t="e">
        <f>#REF!*L387</f>
        <v>#REF!</v>
      </c>
    </row>
    <row r="388" spans="1:14" ht="12" customHeight="1" x14ac:dyDescent="0.2">
      <c r="A388" s="18" t="s">
        <v>21</v>
      </c>
      <c r="B388" s="24" t="s">
        <v>423</v>
      </c>
      <c r="C388" s="18" t="s">
        <v>248</v>
      </c>
      <c r="D388" s="18" t="s">
        <v>244</v>
      </c>
      <c r="E388" s="25" t="s">
        <v>483</v>
      </c>
      <c r="F388" s="18"/>
      <c r="G388" s="18"/>
      <c r="H388" s="18"/>
      <c r="I388" s="206">
        <v>1</v>
      </c>
      <c r="K388" s="17" t="e">
        <f>#REF!*J388</f>
        <v>#REF!</v>
      </c>
      <c r="L388" s="35">
        <v>8000</v>
      </c>
      <c r="M388" s="15" t="e">
        <f>#REF!*L388</f>
        <v>#REF!</v>
      </c>
      <c r="N388" s="33" t="s">
        <v>496</v>
      </c>
    </row>
    <row r="389" spans="1:14" ht="12" customHeight="1" x14ac:dyDescent="0.2">
      <c r="A389" s="18" t="s">
        <v>157</v>
      </c>
      <c r="B389" s="25" t="s">
        <v>423</v>
      </c>
      <c r="C389" s="18" t="s">
        <v>326</v>
      </c>
      <c r="D389" s="18" t="s">
        <v>244</v>
      </c>
      <c r="E389" s="25" t="s">
        <v>483</v>
      </c>
      <c r="F389" s="18"/>
      <c r="G389" s="18"/>
      <c r="H389" s="18"/>
      <c r="I389" s="193">
        <v>0</v>
      </c>
      <c r="K389" s="17" t="e">
        <f>#REF!*J389</f>
        <v>#REF!</v>
      </c>
      <c r="L389" s="35">
        <v>5036</v>
      </c>
      <c r="M389" s="15" t="e">
        <f>#REF!*L389</f>
        <v>#REF!</v>
      </c>
    </row>
    <row r="390" spans="1:14" ht="12" customHeight="1" x14ac:dyDescent="0.2">
      <c r="A390" s="78" t="s">
        <v>31</v>
      </c>
      <c r="B390" s="78"/>
      <c r="C390" s="78" t="s">
        <v>480</v>
      </c>
      <c r="D390" s="77" t="s">
        <v>244</v>
      </c>
      <c r="E390" s="78" t="s">
        <v>483</v>
      </c>
      <c r="F390" s="77">
        <v>2</v>
      </c>
      <c r="G390" s="77"/>
      <c r="H390" s="77"/>
      <c r="I390" s="196">
        <v>2</v>
      </c>
      <c r="J390" s="79"/>
      <c r="K390" s="80" t="e">
        <f>#REF!*J390</f>
        <v>#REF!</v>
      </c>
      <c r="L390" s="81"/>
      <c r="M390" s="82"/>
      <c r="N390" s="83"/>
    </row>
    <row r="391" spans="1:14" ht="12" customHeight="1" x14ac:dyDescent="0.2">
      <c r="A391" s="78" t="s">
        <v>31</v>
      </c>
      <c r="B391" s="78"/>
      <c r="C391" s="78" t="s">
        <v>481</v>
      </c>
      <c r="D391" s="77" t="s">
        <v>244</v>
      </c>
      <c r="E391" s="78" t="s">
        <v>483</v>
      </c>
      <c r="F391" s="77">
        <v>2</v>
      </c>
      <c r="G391" s="77"/>
      <c r="H391" s="77"/>
      <c r="I391" s="196">
        <v>2</v>
      </c>
      <c r="J391" s="79"/>
      <c r="K391" s="80" t="e">
        <f>#REF!*J391</f>
        <v>#REF!</v>
      </c>
      <c r="L391" s="81"/>
      <c r="M391" s="82"/>
      <c r="N391" s="83"/>
    </row>
    <row r="392" spans="1:14" ht="12" customHeight="1" x14ac:dyDescent="0.2">
      <c r="A392" s="78" t="s">
        <v>17</v>
      </c>
      <c r="B392" s="78"/>
      <c r="C392" s="78" t="s">
        <v>445</v>
      </c>
      <c r="D392" s="77" t="s">
        <v>244</v>
      </c>
      <c r="E392" s="78" t="s">
        <v>483</v>
      </c>
      <c r="F392" s="77"/>
      <c r="G392" s="77"/>
      <c r="H392" s="77"/>
      <c r="I392" s="196">
        <v>6</v>
      </c>
      <c r="J392" s="79"/>
      <c r="K392" s="80" t="e">
        <f>#REF!*J392</f>
        <v>#REF!</v>
      </c>
      <c r="L392" s="81"/>
      <c r="M392" s="82"/>
      <c r="N392" s="83" t="s">
        <v>497</v>
      </c>
    </row>
    <row r="393" spans="1:14" ht="12" customHeight="1" x14ac:dyDescent="0.2">
      <c r="A393" s="18" t="s">
        <v>17</v>
      </c>
      <c r="B393" s="25" t="s">
        <v>423</v>
      </c>
      <c r="C393" s="18" t="s">
        <v>251</v>
      </c>
      <c r="D393" s="18" t="s">
        <v>250</v>
      </c>
      <c r="E393" s="25" t="s">
        <v>483</v>
      </c>
      <c r="F393" s="18">
        <v>2</v>
      </c>
      <c r="G393" s="18"/>
      <c r="H393" s="18"/>
      <c r="I393" s="193">
        <v>3</v>
      </c>
      <c r="J393" s="14">
        <v>5000</v>
      </c>
      <c r="K393" s="17" t="e">
        <f>#REF!*J393</f>
        <v>#REF!</v>
      </c>
      <c r="L393" s="35">
        <v>1500</v>
      </c>
      <c r="M393" s="15" t="e">
        <f>#REF!*L393</f>
        <v>#REF!</v>
      </c>
    </row>
    <row r="394" spans="1:14" ht="12" customHeight="1" x14ac:dyDescent="0.2">
      <c r="A394" s="18" t="s">
        <v>17</v>
      </c>
      <c r="B394" s="25" t="s">
        <v>423</v>
      </c>
      <c r="C394" s="18" t="s">
        <v>252</v>
      </c>
      <c r="D394" s="18" t="s">
        <v>250</v>
      </c>
      <c r="E394" s="25" t="s">
        <v>483</v>
      </c>
      <c r="F394" s="18">
        <v>2</v>
      </c>
      <c r="G394" s="18"/>
      <c r="H394" s="18"/>
      <c r="I394" s="193">
        <v>3</v>
      </c>
      <c r="J394" s="14">
        <v>5000</v>
      </c>
      <c r="K394" s="17" t="e">
        <f>#REF!*J394</f>
        <v>#REF!</v>
      </c>
      <c r="L394" s="35">
        <v>1500</v>
      </c>
      <c r="M394" s="15" t="e">
        <f>#REF!*L394</f>
        <v>#REF!</v>
      </c>
    </row>
    <row r="395" spans="1:14" ht="12" customHeight="1" x14ac:dyDescent="0.2">
      <c r="A395" s="78" t="s">
        <v>17</v>
      </c>
      <c r="B395" s="78"/>
      <c r="C395" s="78" t="s">
        <v>445</v>
      </c>
      <c r="D395" s="77" t="s">
        <v>250</v>
      </c>
      <c r="E395" s="78" t="s">
        <v>483</v>
      </c>
      <c r="F395" s="77"/>
      <c r="G395" s="77"/>
      <c r="H395" s="77"/>
      <c r="I395" s="196">
        <v>3</v>
      </c>
      <c r="J395" s="79"/>
      <c r="K395" s="80"/>
      <c r="L395" s="81"/>
      <c r="M395" s="82"/>
      <c r="N395" s="83" t="s">
        <v>497</v>
      </c>
    </row>
    <row r="396" spans="1:14" s="48" customFormat="1" ht="12" customHeight="1" x14ac:dyDescent="0.2">
      <c r="A396" s="18" t="s">
        <v>15</v>
      </c>
      <c r="B396" s="25" t="s">
        <v>423</v>
      </c>
      <c r="C396" s="18" t="s">
        <v>328</v>
      </c>
      <c r="D396" s="18" t="s">
        <v>257</v>
      </c>
      <c r="E396" s="25" t="s">
        <v>483</v>
      </c>
      <c r="F396" s="18">
        <v>3</v>
      </c>
      <c r="G396" s="18"/>
      <c r="H396" s="18"/>
      <c r="I396" s="193">
        <v>3</v>
      </c>
      <c r="J396" s="14">
        <v>2999</v>
      </c>
      <c r="K396" s="17" t="e">
        <f>#REF!*J396</f>
        <v>#REF!</v>
      </c>
      <c r="L396" s="35">
        <v>2200</v>
      </c>
      <c r="M396" s="15" t="e">
        <f>#REF!*L396</f>
        <v>#REF!</v>
      </c>
      <c r="N396" s="33"/>
    </row>
    <row r="397" spans="1:14" ht="12" customHeight="1" x14ac:dyDescent="0.2">
      <c r="A397" s="18" t="s">
        <v>15</v>
      </c>
      <c r="B397" s="25" t="s">
        <v>423</v>
      </c>
      <c r="C397" s="18" t="s">
        <v>258</v>
      </c>
      <c r="D397" s="18" t="s">
        <v>257</v>
      </c>
      <c r="E397" s="25" t="s">
        <v>483</v>
      </c>
      <c r="F397" s="18">
        <v>1</v>
      </c>
      <c r="G397" s="18"/>
      <c r="H397" s="18"/>
      <c r="I397" s="193">
        <v>1</v>
      </c>
      <c r="J397" s="14">
        <v>2999</v>
      </c>
      <c r="K397" s="17" t="e">
        <f>#REF!*J397</f>
        <v>#REF!</v>
      </c>
      <c r="L397" s="35">
        <v>2200</v>
      </c>
      <c r="M397" s="15" t="e">
        <f>#REF!*L397</f>
        <v>#REF!</v>
      </c>
    </row>
    <row r="398" spans="1:14" ht="12" customHeight="1" x14ac:dyDescent="0.2">
      <c r="A398" s="4" t="s">
        <v>26</v>
      </c>
      <c r="B398" s="4" t="s">
        <v>422</v>
      </c>
      <c r="C398" s="18" t="s">
        <v>259</v>
      </c>
      <c r="D398" s="18" t="s">
        <v>257</v>
      </c>
      <c r="E398" s="25" t="s">
        <v>483</v>
      </c>
      <c r="F398" s="18">
        <v>3</v>
      </c>
      <c r="G398" s="18"/>
      <c r="H398" s="18"/>
      <c r="I398" s="193">
        <v>3</v>
      </c>
      <c r="J398" s="14">
        <v>199.99</v>
      </c>
      <c r="K398" s="17" t="e">
        <f>#REF!*J398</f>
        <v>#REF!</v>
      </c>
      <c r="L398" s="14">
        <v>199.99</v>
      </c>
      <c r="M398" s="15" t="e">
        <f>#REF!*L398</f>
        <v>#REF!</v>
      </c>
    </row>
    <row r="399" spans="1:14" ht="12" customHeight="1" x14ac:dyDescent="0.2">
      <c r="A399" s="18" t="s">
        <v>181</v>
      </c>
      <c r="B399" s="25" t="s">
        <v>423</v>
      </c>
      <c r="C399" s="18" t="s">
        <v>147</v>
      </c>
      <c r="D399" s="18" t="s">
        <v>257</v>
      </c>
      <c r="E399" s="25" t="s">
        <v>483</v>
      </c>
      <c r="F399" s="18">
        <v>3</v>
      </c>
      <c r="G399" s="18"/>
      <c r="H399" s="18"/>
      <c r="I399" s="193">
        <v>3</v>
      </c>
      <c r="J399" s="14">
        <v>395</v>
      </c>
      <c r="K399" s="17" t="e">
        <f>#REF!*J399</f>
        <v>#REF!</v>
      </c>
      <c r="L399" s="35">
        <v>218</v>
      </c>
      <c r="M399" s="15" t="e">
        <f>#REF!*L399</f>
        <v>#REF!</v>
      </c>
      <c r="N399" s="33" t="s">
        <v>369</v>
      </c>
    </row>
    <row r="400" spans="1:14" ht="12" customHeight="1" x14ac:dyDescent="0.2">
      <c r="A400" s="25" t="s">
        <v>75</v>
      </c>
      <c r="B400" s="19" t="s">
        <v>422</v>
      </c>
      <c r="C400" s="18" t="s">
        <v>327</v>
      </c>
      <c r="D400" s="18" t="s">
        <v>257</v>
      </c>
      <c r="E400" s="25" t="s">
        <v>483</v>
      </c>
      <c r="F400" s="18">
        <v>1</v>
      </c>
      <c r="G400" s="18"/>
      <c r="H400" s="18"/>
      <c r="I400" s="193">
        <v>1</v>
      </c>
      <c r="K400" s="17" t="e">
        <f>#REF!*J400</f>
        <v>#REF!</v>
      </c>
      <c r="L400" s="35">
        <v>336</v>
      </c>
      <c r="M400" s="15" t="e">
        <f>#REF!*L400</f>
        <v>#REF!</v>
      </c>
    </row>
    <row r="401" spans="1:14" ht="12" customHeight="1" x14ac:dyDescent="0.2">
      <c r="A401" s="18" t="s">
        <v>261</v>
      </c>
      <c r="B401" s="25" t="s">
        <v>422</v>
      </c>
      <c r="C401" s="18" t="s">
        <v>260</v>
      </c>
      <c r="D401" s="18" t="s">
        <v>257</v>
      </c>
      <c r="E401" s="25" t="s">
        <v>483</v>
      </c>
      <c r="F401" s="18">
        <v>1</v>
      </c>
      <c r="G401" s="18"/>
      <c r="H401" s="18"/>
      <c r="I401" s="193">
        <v>1</v>
      </c>
      <c r="K401" s="17" t="e">
        <f>#REF!*J401</f>
        <v>#REF!</v>
      </c>
      <c r="L401" s="35">
        <v>0</v>
      </c>
      <c r="M401" s="15" t="e">
        <f>#REF!*L401</f>
        <v>#REF!</v>
      </c>
    </row>
    <row r="402" spans="1:14" ht="12" customHeight="1" x14ac:dyDescent="0.2">
      <c r="A402" s="19" t="s">
        <v>33</v>
      </c>
      <c r="B402" s="19" t="s">
        <v>422</v>
      </c>
      <c r="C402" s="18" t="s">
        <v>262</v>
      </c>
      <c r="D402" s="18" t="s">
        <v>257</v>
      </c>
      <c r="E402" s="25" t="s">
        <v>483</v>
      </c>
      <c r="F402" s="18">
        <v>4</v>
      </c>
      <c r="G402" s="18"/>
      <c r="H402" s="18"/>
      <c r="I402" s="193">
        <v>4</v>
      </c>
      <c r="J402" s="14">
        <v>145</v>
      </c>
      <c r="K402" s="17" t="e">
        <f>#REF!*J402</f>
        <v>#REF!</v>
      </c>
      <c r="L402" s="14">
        <v>145</v>
      </c>
      <c r="M402" s="15" t="e">
        <f>#REF!*L402</f>
        <v>#REF!</v>
      </c>
      <c r="N402" s="33" t="s">
        <v>360</v>
      </c>
    </row>
    <row r="403" spans="1:14" ht="12" customHeight="1" x14ac:dyDescent="0.2">
      <c r="A403" s="4" t="s">
        <v>56</v>
      </c>
      <c r="B403" s="4" t="s">
        <v>422</v>
      </c>
      <c r="C403" s="18" t="s">
        <v>263</v>
      </c>
      <c r="D403" s="18" t="s">
        <v>257</v>
      </c>
      <c r="E403" s="25" t="s">
        <v>483</v>
      </c>
      <c r="F403" s="18">
        <v>1</v>
      </c>
      <c r="G403" s="18"/>
      <c r="H403" s="18"/>
      <c r="I403" s="193">
        <v>1</v>
      </c>
      <c r="J403" s="14">
        <v>249</v>
      </c>
      <c r="K403" s="17">
        <f>I435*J403</f>
        <v>1494</v>
      </c>
      <c r="L403" s="35">
        <v>249</v>
      </c>
      <c r="M403" s="15">
        <f>I435*L403</f>
        <v>1494</v>
      </c>
      <c r="N403" s="33" t="s">
        <v>498</v>
      </c>
    </row>
    <row r="404" spans="1:14" ht="12" customHeight="1" x14ac:dyDescent="0.2">
      <c r="A404" s="4" t="s">
        <v>56</v>
      </c>
      <c r="B404" s="4" t="s">
        <v>422</v>
      </c>
      <c r="C404" s="18" t="s">
        <v>329</v>
      </c>
      <c r="D404" s="18" t="s">
        <v>257</v>
      </c>
      <c r="E404" s="25" t="s">
        <v>483</v>
      </c>
      <c r="F404" s="18">
        <v>3</v>
      </c>
      <c r="G404" s="18"/>
      <c r="H404" s="18"/>
      <c r="I404" s="193">
        <v>1</v>
      </c>
      <c r="J404" s="14">
        <v>249</v>
      </c>
      <c r="K404" s="17">
        <f>I436*J404</f>
        <v>747</v>
      </c>
      <c r="L404" s="35">
        <v>249</v>
      </c>
      <c r="M404" s="15">
        <f>I436*L404</f>
        <v>747</v>
      </c>
    </row>
    <row r="405" spans="1:14" ht="12" customHeight="1" x14ac:dyDescent="0.2">
      <c r="A405" s="24" t="s">
        <v>7</v>
      </c>
      <c r="B405" s="24" t="s">
        <v>421</v>
      </c>
      <c r="C405" s="18" t="s">
        <v>6</v>
      </c>
      <c r="D405" s="18" t="s">
        <v>257</v>
      </c>
      <c r="E405" s="25" t="s">
        <v>483</v>
      </c>
      <c r="F405" s="18">
        <v>3</v>
      </c>
      <c r="G405" s="18"/>
      <c r="H405" s="18"/>
      <c r="I405" s="193">
        <v>3</v>
      </c>
      <c r="J405" s="14">
        <v>3960</v>
      </c>
      <c r="K405" s="17">
        <f>I437*J405</f>
        <v>11880</v>
      </c>
      <c r="L405" s="35">
        <v>1500</v>
      </c>
      <c r="M405" s="15">
        <f>I437*L405</f>
        <v>4500</v>
      </c>
    </row>
    <row r="406" spans="1:14" s="6" customFormat="1" ht="12" customHeight="1" x14ac:dyDescent="0.2">
      <c r="A406" s="18" t="s">
        <v>102</v>
      </c>
      <c r="B406" s="25" t="s">
        <v>421</v>
      </c>
      <c r="C406" s="18" t="s">
        <v>264</v>
      </c>
      <c r="D406" s="18" t="s">
        <v>257</v>
      </c>
      <c r="E406" s="25" t="s">
        <v>483</v>
      </c>
      <c r="F406" s="18">
        <v>3</v>
      </c>
      <c r="G406" s="18">
        <v>5</v>
      </c>
      <c r="H406" s="18"/>
      <c r="I406" s="206">
        <v>4</v>
      </c>
      <c r="J406" s="14"/>
      <c r="K406" s="17" t="e">
        <f>#REF!*J406</f>
        <v>#REF!</v>
      </c>
      <c r="L406" s="14">
        <v>179.95</v>
      </c>
      <c r="M406" s="15" t="e">
        <f>#REF!*L406</f>
        <v>#REF!</v>
      </c>
      <c r="N406" s="33"/>
    </row>
    <row r="407" spans="1:14" ht="12" customHeight="1" x14ac:dyDescent="0.2">
      <c r="A407" s="18" t="s">
        <v>21</v>
      </c>
      <c r="B407" s="24" t="s">
        <v>423</v>
      </c>
      <c r="C407" s="18" t="s">
        <v>266</v>
      </c>
      <c r="D407" s="18" t="s">
        <v>257</v>
      </c>
      <c r="E407" s="25" t="s">
        <v>483</v>
      </c>
      <c r="F407" s="18"/>
      <c r="G407" s="18"/>
      <c r="H407" s="18"/>
      <c r="I407" s="193">
        <v>1</v>
      </c>
      <c r="K407" s="17" t="e">
        <f>#REF!*J407</f>
        <v>#REF!</v>
      </c>
      <c r="L407" s="35">
        <v>8000</v>
      </c>
      <c r="M407" s="15" t="e">
        <f>#REF!*L407</f>
        <v>#REF!</v>
      </c>
      <c r="N407" s="33" t="s">
        <v>496</v>
      </c>
    </row>
    <row r="408" spans="1:14" ht="12" customHeight="1" x14ac:dyDescent="0.2">
      <c r="A408" s="18" t="s">
        <v>21</v>
      </c>
      <c r="B408" s="24" t="s">
        <v>423</v>
      </c>
      <c r="C408" s="18" t="s">
        <v>265</v>
      </c>
      <c r="D408" s="18" t="s">
        <v>257</v>
      </c>
      <c r="E408" s="25" t="s">
        <v>483</v>
      </c>
      <c r="F408" s="18"/>
      <c r="G408" s="18"/>
      <c r="H408" s="18"/>
      <c r="I408" s="193">
        <v>1</v>
      </c>
      <c r="K408" s="17" t="e">
        <f>#REF!*J408</f>
        <v>#REF!</v>
      </c>
      <c r="L408" s="35">
        <v>10500</v>
      </c>
      <c r="M408" s="15" t="e">
        <f>#REF!*L408</f>
        <v>#REF!</v>
      </c>
      <c r="N408" s="33" t="s">
        <v>499</v>
      </c>
    </row>
    <row r="409" spans="1:14" ht="12" customHeight="1" x14ac:dyDescent="0.2">
      <c r="A409" s="4" t="s">
        <v>268</v>
      </c>
      <c r="B409" s="4" t="s">
        <v>422</v>
      </c>
      <c r="C409" s="18" t="s">
        <v>269</v>
      </c>
      <c r="D409" s="18" t="s">
        <v>257</v>
      </c>
      <c r="E409" s="25" t="s">
        <v>483</v>
      </c>
      <c r="F409" s="18">
        <v>1</v>
      </c>
      <c r="G409" s="18"/>
      <c r="H409" s="18"/>
      <c r="I409" s="193">
        <v>1</v>
      </c>
      <c r="J409" s="14">
        <v>303</v>
      </c>
      <c r="K409" s="17" t="e">
        <f>#REF!*J409</f>
        <v>#REF!</v>
      </c>
      <c r="L409" s="14">
        <v>303</v>
      </c>
      <c r="M409" s="15" t="e">
        <f>#REF!*L409</f>
        <v>#REF!</v>
      </c>
    </row>
    <row r="410" spans="1:14" ht="12" customHeight="1" x14ac:dyDescent="0.2">
      <c r="A410" s="4" t="s">
        <v>268</v>
      </c>
      <c r="B410" s="4" t="s">
        <v>422</v>
      </c>
      <c r="C410" s="18" t="s">
        <v>267</v>
      </c>
      <c r="D410" s="18" t="s">
        <v>257</v>
      </c>
      <c r="E410" s="25" t="s">
        <v>483</v>
      </c>
      <c r="F410" s="18">
        <v>1</v>
      </c>
      <c r="G410" s="18"/>
      <c r="H410" s="18"/>
      <c r="I410" s="193">
        <v>1</v>
      </c>
      <c r="J410" s="14">
        <v>479</v>
      </c>
      <c r="K410" s="17">
        <f>I438*J410</f>
        <v>7664</v>
      </c>
      <c r="L410" s="14">
        <v>479</v>
      </c>
      <c r="M410" s="15">
        <f>I438*L410</f>
        <v>7664</v>
      </c>
    </row>
    <row r="411" spans="1:14" ht="12" customHeight="1" x14ac:dyDescent="0.2">
      <c r="A411" s="89" t="s">
        <v>31</v>
      </c>
      <c r="B411" s="89"/>
      <c r="C411" s="78" t="s">
        <v>473</v>
      </c>
      <c r="D411" s="77" t="s">
        <v>257</v>
      </c>
      <c r="E411" s="78" t="s">
        <v>483</v>
      </c>
      <c r="F411" s="77">
        <v>1</v>
      </c>
      <c r="G411" s="77"/>
      <c r="H411" s="77"/>
      <c r="I411" s="196">
        <v>2</v>
      </c>
      <c r="J411" s="79"/>
      <c r="K411" s="80"/>
      <c r="L411" s="79"/>
      <c r="M411" s="82"/>
      <c r="N411" s="83"/>
    </row>
    <row r="412" spans="1:14" ht="12" customHeight="1" x14ac:dyDescent="0.2">
      <c r="A412" s="89" t="s">
        <v>17</v>
      </c>
      <c r="B412" s="89"/>
      <c r="C412" s="78" t="s">
        <v>474</v>
      </c>
      <c r="D412" s="77" t="s">
        <v>257</v>
      </c>
      <c r="E412" s="78" t="s">
        <v>483</v>
      </c>
      <c r="F412" s="77">
        <v>4</v>
      </c>
      <c r="G412" s="77"/>
      <c r="H412" s="77"/>
      <c r="I412" s="196">
        <v>4</v>
      </c>
      <c r="J412" s="79"/>
      <c r="K412" s="80"/>
      <c r="L412" s="79"/>
      <c r="M412" s="82"/>
      <c r="N412" s="83"/>
    </row>
    <row r="413" spans="1:14" ht="12" customHeight="1" x14ac:dyDescent="0.2">
      <c r="A413" s="78" t="s">
        <v>31</v>
      </c>
      <c r="B413" s="87"/>
      <c r="C413" s="87" t="s">
        <v>467</v>
      </c>
      <c r="D413" s="87" t="s">
        <v>468</v>
      </c>
      <c r="E413" s="87" t="s">
        <v>432</v>
      </c>
      <c r="F413" s="87"/>
      <c r="G413" s="87"/>
      <c r="H413" s="87"/>
      <c r="I413" s="194">
        <v>1</v>
      </c>
      <c r="J413" s="79"/>
      <c r="K413" s="80"/>
      <c r="L413" s="81"/>
      <c r="M413" s="82"/>
      <c r="N413" s="83"/>
    </row>
    <row r="414" spans="1:14" s="158" customFormat="1" ht="12" customHeight="1" x14ac:dyDescent="0.2">
      <c r="A414" s="159" t="s">
        <v>628</v>
      </c>
      <c r="B414" s="175"/>
      <c r="C414" s="159" t="s">
        <v>627</v>
      </c>
      <c r="D414" s="175" t="s">
        <v>468</v>
      </c>
      <c r="E414" s="175" t="s">
        <v>432</v>
      </c>
      <c r="F414" s="159">
        <v>3</v>
      </c>
      <c r="G414" s="175"/>
      <c r="H414" s="175"/>
      <c r="I414" s="164">
        <f t="shared" ref="I414:I429" si="26">F414+G414+H414</f>
        <v>3</v>
      </c>
      <c r="J414" s="176"/>
      <c r="K414" s="177"/>
      <c r="L414" s="178"/>
      <c r="M414" s="179"/>
      <c r="N414" s="180"/>
    </row>
    <row r="415" spans="1:14" s="158" customFormat="1" ht="12" customHeight="1" x14ac:dyDescent="0.2">
      <c r="A415" s="159" t="s">
        <v>168</v>
      </c>
      <c r="B415" s="175"/>
      <c r="C415" s="159" t="s">
        <v>629</v>
      </c>
      <c r="D415" s="175" t="s">
        <v>468</v>
      </c>
      <c r="E415" s="175" t="s">
        <v>432</v>
      </c>
      <c r="F415" s="159">
        <v>3</v>
      </c>
      <c r="G415" s="175"/>
      <c r="H415" s="175"/>
      <c r="I415" s="164">
        <f t="shared" si="26"/>
        <v>3</v>
      </c>
      <c r="J415" s="176"/>
      <c r="K415" s="177"/>
      <c r="L415" s="178"/>
      <c r="M415" s="179"/>
      <c r="N415" s="180"/>
    </row>
    <row r="416" spans="1:14" s="158" customFormat="1" ht="12" customHeight="1" x14ac:dyDescent="0.2">
      <c r="A416" s="159" t="s">
        <v>323</v>
      </c>
      <c r="B416" s="175"/>
      <c r="C416" s="159" t="s">
        <v>630</v>
      </c>
      <c r="D416" s="175" t="s">
        <v>468</v>
      </c>
      <c r="E416" s="175" t="s">
        <v>432</v>
      </c>
      <c r="F416" s="159">
        <v>3</v>
      </c>
      <c r="G416" s="175"/>
      <c r="H416" s="175"/>
      <c r="I416" s="164">
        <f t="shared" si="26"/>
        <v>3</v>
      </c>
      <c r="J416" s="176"/>
      <c r="K416" s="177"/>
      <c r="L416" s="178"/>
      <c r="M416" s="179"/>
      <c r="N416" s="180"/>
    </row>
    <row r="417" spans="1:14" s="158" customFormat="1" ht="12" customHeight="1" x14ac:dyDescent="0.2">
      <c r="A417" s="159" t="s">
        <v>632</v>
      </c>
      <c r="B417" s="175"/>
      <c r="C417" s="159" t="s">
        <v>631</v>
      </c>
      <c r="D417" s="175" t="s">
        <v>468</v>
      </c>
      <c r="E417" s="175" t="s">
        <v>432</v>
      </c>
      <c r="F417" s="159">
        <v>3</v>
      </c>
      <c r="G417" s="175"/>
      <c r="H417" s="175"/>
      <c r="I417" s="164">
        <f t="shared" si="26"/>
        <v>3</v>
      </c>
      <c r="J417" s="176"/>
      <c r="K417" s="177"/>
      <c r="L417" s="178"/>
      <c r="M417" s="179"/>
      <c r="N417" s="180"/>
    </row>
    <row r="418" spans="1:14" s="158" customFormat="1" ht="12" customHeight="1" x14ac:dyDescent="0.2">
      <c r="A418" s="159" t="s">
        <v>323</v>
      </c>
      <c r="B418" s="175"/>
      <c r="C418" s="159" t="s">
        <v>633</v>
      </c>
      <c r="D418" s="175" t="s">
        <v>468</v>
      </c>
      <c r="E418" s="175" t="s">
        <v>432</v>
      </c>
      <c r="F418" s="159">
        <v>3</v>
      </c>
      <c r="G418" s="175"/>
      <c r="H418" s="175"/>
      <c r="I418" s="164">
        <f t="shared" si="26"/>
        <v>3</v>
      </c>
      <c r="J418" s="176"/>
      <c r="K418" s="177"/>
      <c r="L418" s="178"/>
      <c r="M418" s="179"/>
      <c r="N418" s="180"/>
    </row>
    <row r="419" spans="1:14" s="158" customFormat="1" ht="12" customHeight="1" x14ac:dyDescent="0.2">
      <c r="A419" s="159" t="s">
        <v>323</v>
      </c>
      <c r="B419" s="175"/>
      <c r="C419" s="159" t="s">
        <v>634</v>
      </c>
      <c r="D419" s="175" t="s">
        <v>468</v>
      </c>
      <c r="E419" s="175" t="s">
        <v>432</v>
      </c>
      <c r="F419" s="159">
        <v>3</v>
      </c>
      <c r="G419" s="175"/>
      <c r="H419" s="175"/>
      <c r="I419" s="164">
        <f t="shared" si="26"/>
        <v>3</v>
      </c>
      <c r="J419" s="176"/>
      <c r="K419" s="177"/>
      <c r="L419" s="178"/>
      <c r="M419" s="179"/>
      <c r="N419" s="180"/>
    </row>
    <row r="420" spans="1:14" s="158" customFormat="1" ht="12" customHeight="1" x14ac:dyDescent="0.2">
      <c r="A420" s="159" t="s">
        <v>168</v>
      </c>
      <c r="B420" s="175"/>
      <c r="C420" s="159" t="s">
        <v>635</v>
      </c>
      <c r="D420" s="175" t="s">
        <v>468</v>
      </c>
      <c r="E420" s="175" t="s">
        <v>432</v>
      </c>
      <c r="F420" s="159">
        <v>3</v>
      </c>
      <c r="G420" s="175"/>
      <c r="H420" s="175"/>
      <c r="I420" s="164">
        <f t="shared" si="26"/>
        <v>3</v>
      </c>
      <c r="J420" s="176"/>
      <c r="K420" s="177"/>
      <c r="L420" s="178"/>
      <c r="M420" s="179"/>
      <c r="N420" s="180"/>
    </row>
    <row r="421" spans="1:14" s="158" customFormat="1" ht="12" customHeight="1" x14ac:dyDescent="0.2">
      <c r="A421" s="159" t="s">
        <v>628</v>
      </c>
      <c r="B421" s="175"/>
      <c r="C421" s="159" t="s">
        <v>636</v>
      </c>
      <c r="D421" s="175" t="s">
        <v>468</v>
      </c>
      <c r="E421" s="175" t="s">
        <v>432</v>
      </c>
      <c r="F421" s="159">
        <v>3</v>
      </c>
      <c r="G421" s="175"/>
      <c r="H421" s="175"/>
      <c r="I421" s="164">
        <f t="shared" si="26"/>
        <v>3</v>
      </c>
      <c r="J421" s="176"/>
      <c r="K421" s="177"/>
      <c r="L421" s="178"/>
      <c r="M421" s="179"/>
      <c r="N421" s="180"/>
    </row>
    <row r="422" spans="1:14" s="158" customFormat="1" ht="12" customHeight="1" x14ac:dyDescent="0.2">
      <c r="A422" s="159" t="s">
        <v>168</v>
      </c>
      <c r="B422" s="175"/>
      <c r="C422" s="159" t="s">
        <v>637</v>
      </c>
      <c r="D422" s="175" t="s">
        <v>468</v>
      </c>
      <c r="E422" s="175" t="s">
        <v>432</v>
      </c>
      <c r="F422" s="159">
        <v>3</v>
      </c>
      <c r="G422" s="175"/>
      <c r="H422" s="175"/>
      <c r="I422" s="164">
        <f t="shared" si="26"/>
        <v>3</v>
      </c>
      <c r="J422" s="176"/>
      <c r="K422" s="177"/>
      <c r="L422" s="178"/>
      <c r="M422" s="179"/>
      <c r="N422" s="180"/>
    </row>
    <row r="423" spans="1:14" s="158" customFormat="1" ht="12" customHeight="1" x14ac:dyDescent="0.2">
      <c r="A423" s="159" t="s">
        <v>168</v>
      </c>
      <c r="B423" s="175"/>
      <c r="C423" s="159" t="s">
        <v>638</v>
      </c>
      <c r="D423" s="175" t="s">
        <v>468</v>
      </c>
      <c r="E423" s="175" t="s">
        <v>432</v>
      </c>
      <c r="F423" s="159">
        <v>3</v>
      </c>
      <c r="G423" s="175"/>
      <c r="H423" s="175"/>
      <c r="I423" s="164">
        <f t="shared" si="26"/>
        <v>3</v>
      </c>
      <c r="J423" s="176"/>
      <c r="K423" s="177"/>
      <c r="L423" s="178"/>
      <c r="M423" s="179"/>
      <c r="N423" s="180"/>
    </row>
    <row r="424" spans="1:14" s="158" customFormat="1" ht="12" customHeight="1" x14ac:dyDescent="0.2">
      <c r="A424" s="159" t="s">
        <v>640</v>
      </c>
      <c r="B424" s="175"/>
      <c r="C424" s="159" t="s">
        <v>639</v>
      </c>
      <c r="D424" s="175" t="s">
        <v>468</v>
      </c>
      <c r="E424" s="175" t="s">
        <v>432</v>
      </c>
      <c r="F424" s="159">
        <v>3</v>
      </c>
      <c r="G424" s="175"/>
      <c r="H424" s="175"/>
      <c r="I424" s="164">
        <f t="shared" si="26"/>
        <v>3</v>
      </c>
      <c r="J424" s="176"/>
      <c r="K424" s="177"/>
      <c r="L424" s="178"/>
      <c r="M424" s="179"/>
      <c r="N424" s="180"/>
    </row>
    <row r="425" spans="1:14" s="158" customFormat="1" ht="12" customHeight="1" x14ac:dyDescent="0.2">
      <c r="A425" s="159" t="s">
        <v>641</v>
      </c>
      <c r="B425" s="175"/>
      <c r="C425" s="159" t="s">
        <v>641</v>
      </c>
      <c r="D425" s="175" t="s">
        <v>468</v>
      </c>
      <c r="E425" s="175" t="s">
        <v>432</v>
      </c>
      <c r="F425" s="159">
        <v>3</v>
      </c>
      <c r="G425" s="175"/>
      <c r="H425" s="175"/>
      <c r="I425" s="164">
        <f t="shared" si="26"/>
        <v>3</v>
      </c>
      <c r="J425" s="176"/>
      <c r="K425" s="177"/>
      <c r="L425" s="178"/>
      <c r="M425" s="179"/>
      <c r="N425" s="180"/>
    </row>
    <row r="426" spans="1:14" s="158" customFormat="1" ht="12" customHeight="1" x14ac:dyDescent="0.2">
      <c r="A426" s="159" t="s">
        <v>597</v>
      </c>
      <c r="B426" s="175"/>
      <c r="C426" s="159" t="s">
        <v>642</v>
      </c>
      <c r="D426" s="175" t="s">
        <v>468</v>
      </c>
      <c r="E426" s="175" t="s">
        <v>432</v>
      </c>
      <c r="F426" s="159">
        <v>3</v>
      </c>
      <c r="G426" s="175"/>
      <c r="H426" s="175"/>
      <c r="I426" s="164">
        <f t="shared" si="26"/>
        <v>3</v>
      </c>
      <c r="J426" s="176"/>
      <c r="K426" s="177"/>
      <c r="L426" s="178"/>
      <c r="M426" s="179"/>
      <c r="N426" s="180"/>
    </row>
    <row r="427" spans="1:14" s="158" customFormat="1" ht="12" customHeight="1" x14ac:dyDescent="0.2">
      <c r="A427" s="159" t="s">
        <v>644</v>
      </c>
      <c r="B427" s="175"/>
      <c r="C427" s="159" t="s">
        <v>643</v>
      </c>
      <c r="D427" s="175" t="s">
        <v>468</v>
      </c>
      <c r="E427" s="175" t="s">
        <v>432</v>
      </c>
      <c r="F427" s="159">
        <v>3</v>
      </c>
      <c r="G427" s="175"/>
      <c r="H427" s="175"/>
      <c r="I427" s="164">
        <f t="shared" si="26"/>
        <v>3</v>
      </c>
      <c r="J427" s="176"/>
      <c r="K427" s="177"/>
      <c r="L427" s="178"/>
      <c r="M427" s="179"/>
      <c r="N427" s="180"/>
    </row>
    <row r="428" spans="1:14" s="158" customFormat="1" ht="12" customHeight="1" x14ac:dyDescent="0.2">
      <c r="A428" s="159" t="s">
        <v>632</v>
      </c>
      <c r="B428" s="175"/>
      <c r="C428" s="159" t="s">
        <v>645</v>
      </c>
      <c r="D428" s="175" t="s">
        <v>468</v>
      </c>
      <c r="E428" s="175" t="s">
        <v>432</v>
      </c>
      <c r="F428" s="159">
        <v>3</v>
      </c>
      <c r="G428" s="175"/>
      <c r="H428" s="175"/>
      <c r="I428" s="164">
        <f t="shared" si="26"/>
        <v>3</v>
      </c>
      <c r="J428" s="176"/>
      <c r="K428" s="177"/>
      <c r="L428" s="178"/>
      <c r="M428" s="179"/>
      <c r="N428" s="180"/>
    </row>
    <row r="429" spans="1:14" s="158" customFormat="1" ht="12" customHeight="1" x14ac:dyDescent="0.2">
      <c r="A429" s="159" t="s">
        <v>597</v>
      </c>
      <c r="B429" s="159"/>
      <c r="C429" s="159" t="s">
        <v>646</v>
      </c>
      <c r="D429" s="175" t="s">
        <v>468</v>
      </c>
      <c r="E429" s="175" t="s">
        <v>432</v>
      </c>
      <c r="F429" s="159">
        <v>2</v>
      </c>
      <c r="G429" s="175"/>
      <c r="H429" s="175"/>
      <c r="I429" s="164">
        <f t="shared" si="26"/>
        <v>2</v>
      </c>
      <c r="J429" s="176"/>
      <c r="K429" s="177"/>
      <c r="L429" s="178"/>
      <c r="M429" s="179"/>
      <c r="N429" s="180"/>
    </row>
    <row r="430" spans="1:14" ht="12" customHeight="1" x14ac:dyDescent="0.2">
      <c r="A430" s="23" t="s">
        <v>425</v>
      </c>
      <c r="B430" s="23" t="s">
        <v>138</v>
      </c>
      <c r="C430" s="23"/>
      <c r="I430" s="193"/>
      <c r="K430" s="17"/>
      <c r="N430" s="32"/>
    </row>
    <row r="431" spans="1:14" ht="12" customHeight="1" x14ac:dyDescent="0.2">
      <c r="A431" s="23" t="s">
        <v>426</v>
      </c>
      <c r="B431" s="23" t="s">
        <v>138</v>
      </c>
      <c r="C431" s="23"/>
      <c r="K431" s="17"/>
      <c r="N431" s="32"/>
    </row>
    <row r="432" spans="1:14" ht="12" customHeight="1" x14ac:dyDescent="0.2">
      <c r="A432" s="146" t="s">
        <v>31</v>
      </c>
      <c r="B432" s="146" t="s">
        <v>554</v>
      </c>
      <c r="C432" s="146" t="s">
        <v>555</v>
      </c>
      <c r="D432" s="146" t="s">
        <v>556</v>
      </c>
      <c r="E432" s="146" t="s">
        <v>554</v>
      </c>
      <c r="F432" s="146">
        <v>6</v>
      </c>
      <c r="G432" s="146">
        <v>0</v>
      </c>
      <c r="H432" s="146"/>
      <c r="I432" s="164">
        <f t="shared" ref="I432:I495" si="27">F432+G432+H432</f>
        <v>6</v>
      </c>
      <c r="J432" s="139"/>
      <c r="K432" s="140"/>
      <c r="L432" s="145"/>
      <c r="M432" s="141"/>
      <c r="N432" s="147"/>
    </row>
    <row r="433" spans="1:14" ht="12" customHeight="1" x14ac:dyDescent="0.2">
      <c r="A433" s="146" t="s">
        <v>31</v>
      </c>
      <c r="B433" s="146" t="s">
        <v>554</v>
      </c>
      <c r="C433" s="137" t="s">
        <v>557</v>
      </c>
      <c r="D433" s="146" t="s">
        <v>556</v>
      </c>
      <c r="E433" s="146" t="s">
        <v>554</v>
      </c>
      <c r="F433" s="137">
        <v>3</v>
      </c>
      <c r="G433" s="137">
        <v>0</v>
      </c>
      <c r="H433" s="137"/>
      <c r="I433" s="164">
        <f t="shared" si="27"/>
        <v>3</v>
      </c>
      <c r="J433" s="139"/>
      <c r="K433" s="140"/>
      <c r="L433" s="145"/>
      <c r="M433" s="141"/>
      <c r="N433" s="147"/>
    </row>
    <row r="434" spans="1:14" ht="12" customHeight="1" x14ac:dyDescent="0.2">
      <c r="A434" s="146" t="s">
        <v>31</v>
      </c>
      <c r="B434" s="146" t="s">
        <v>554</v>
      </c>
      <c r="C434" s="137" t="s">
        <v>558</v>
      </c>
      <c r="D434" s="146" t="s">
        <v>556</v>
      </c>
      <c r="E434" s="146" t="s">
        <v>554</v>
      </c>
      <c r="F434" s="143">
        <v>6</v>
      </c>
      <c r="G434" s="143">
        <v>0</v>
      </c>
      <c r="H434" s="143"/>
      <c r="I434" s="164">
        <f t="shared" si="27"/>
        <v>6</v>
      </c>
      <c r="J434" s="139"/>
      <c r="K434" s="140"/>
      <c r="L434" s="145"/>
      <c r="M434" s="141"/>
      <c r="N434" s="147"/>
    </row>
    <row r="435" spans="1:14" ht="12" customHeight="1" x14ac:dyDescent="0.2">
      <c r="A435" s="146" t="s">
        <v>31</v>
      </c>
      <c r="B435" s="146" t="s">
        <v>554</v>
      </c>
      <c r="C435" s="147" t="s">
        <v>559</v>
      </c>
      <c r="D435" s="146" t="s">
        <v>556</v>
      </c>
      <c r="E435" s="146" t="s">
        <v>554</v>
      </c>
      <c r="F435" s="146">
        <v>6</v>
      </c>
      <c r="G435" s="146">
        <v>0</v>
      </c>
      <c r="H435" s="146"/>
      <c r="I435" s="164">
        <f t="shared" si="27"/>
        <v>6</v>
      </c>
      <c r="J435" s="139"/>
      <c r="K435" s="140"/>
      <c r="L435" s="145"/>
      <c r="M435" s="141"/>
      <c r="N435" s="147"/>
    </row>
    <row r="436" spans="1:14" ht="12" customHeight="1" x14ac:dyDescent="0.2">
      <c r="A436" s="146" t="s">
        <v>31</v>
      </c>
      <c r="B436" s="146" t="s">
        <v>554</v>
      </c>
      <c r="C436" s="147" t="s">
        <v>560</v>
      </c>
      <c r="D436" s="146" t="s">
        <v>556</v>
      </c>
      <c r="E436" s="146" t="s">
        <v>554</v>
      </c>
      <c r="F436" s="146">
        <v>3</v>
      </c>
      <c r="G436" s="146">
        <v>0</v>
      </c>
      <c r="H436" s="146"/>
      <c r="I436" s="164">
        <f t="shared" si="27"/>
        <v>3</v>
      </c>
      <c r="J436" s="139"/>
      <c r="K436" s="140"/>
      <c r="L436" s="145"/>
      <c r="M436" s="141"/>
      <c r="N436" s="147"/>
    </row>
    <row r="437" spans="1:14" ht="12" customHeight="1" x14ac:dyDescent="0.2">
      <c r="A437" s="146" t="s">
        <v>31</v>
      </c>
      <c r="B437" s="146" t="s">
        <v>554</v>
      </c>
      <c r="C437" s="146" t="s">
        <v>561</v>
      </c>
      <c r="D437" s="146" t="s">
        <v>556</v>
      </c>
      <c r="E437" s="146" t="s">
        <v>554</v>
      </c>
      <c r="F437" s="146">
        <v>3</v>
      </c>
      <c r="G437" s="146">
        <v>0</v>
      </c>
      <c r="H437" s="146"/>
      <c r="I437" s="164">
        <f t="shared" si="27"/>
        <v>3</v>
      </c>
      <c r="J437" s="139"/>
      <c r="K437" s="140"/>
      <c r="L437" s="145"/>
      <c r="M437" s="141"/>
      <c r="N437" s="147"/>
    </row>
    <row r="438" spans="1:14" ht="12" customHeight="1" x14ac:dyDescent="0.2">
      <c r="A438" s="146" t="s">
        <v>31</v>
      </c>
      <c r="B438" s="146" t="s">
        <v>554</v>
      </c>
      <c r="C438" s="147" t="s">
        <v>562</v>
      </c>
      <c r="D438" s="146" t="s">
        <v>556</v>
      </c>
      <c r="E438" s="146" t="s">
        <v>563</v>
      </c>
      <c r="F438" s="146">
        <v>0</v>
      </c>
      <c r="G438" s="146">
        <v>16</v>
      </c>
      <c r="H438" s="146"/>
      <c r="I438" s="164">
        <f t="shared" si="27"/>
        <v>16</v>
      </c>
      <c r="J438" s="139"/>
      <c r="K438" s="140"/>
      <c r="L438" s="145"/>
      <c r="M438" s="141"/>
      <c r="N438" s="147"/>
    </row>
    <row r="439" spans="1:14" ht="12" customHeight="1" x14ac:dyDescent="0.2">
      <c r="A439" s="146" t="s">
        <v>21</v>
      </c>
      <c r="B439" s="146" t="s">
        <v>554</v>
      </c>
      <c r="C439" s="147" t="s">
        <v>564</v>
      </c>
      <c r="D439" s="146" t="s">
        <v>556</v>
      </c>
      <c r="E439" s="146" t="s">
        <v>554</v>
      </c>
      <c r="F439" s="146">
        <v>6</v>
      </c>
      <c r="G439" s="146">
        <v>16</v>
      </c>
      <c r="H439" s="146"/>
      <c r="I439" s="164">
        <f t="shared" si="27"/>
        <v>22</v>
      </c>
      <c r="J439" s="139"/>
      <c r="K439" s="140"/>
      <c r="L439" s="145"/>
      <c r="M439" s="141"/>
      <c r="N439" s="147"/>
    </row>
    <row r="440" spans="1:14" ht="12" customHeight="1" x14ac:dyDescent="0.2">
      <c r="A440" s="148" t="s">
        <v>565</v>
      </c>
      <c r="B440" s="146" t="s">
        <v>554</v>
      </c>
      <c r="C440" s="148" t="s">
        <v>566</v>
      </c>
      <c r="D440" s="146" t="s">
        <v>556</v>
      </c>
      <c r="E440" s="146" t="s">
        <v>554</v>
      </c>
      <c r="F440" s="149">
        <v>6</v>
      </c>
      <c r="G440" s="149">
        <v>16</v>
      </c>
      <c r="H440" s="149"/>
      <c r="I440" s="164">
        <f t="shared" si="27"/>
        <v>22</v>
      </c>
      <c r="J440" s="139"/>
      <c r="K440" s="140"/>
      <c r="L440" s="145"/>
      <c r="M440" s="141"/>
      <c r="N440" s="147"/>
    </row>
    <row r="441" spans="1:14" ht="12" customHeight="1" x14ac:dyDescent="0.2">
      <c r="A441" s="150" t="s">
        <v>567</v>
      </c>
      <c r="B441" s="146" t="s">
        <v>554</v>
      </c>
      <c r="C441" s="150" t="s">
        <v>568</v>
      </c>
      <c r="D441" s="146" t="s">
        <v>556</v>
      </c>
      <c r="E441" s="146" t="s">
        <v>554</v>
      </c>
      <c r="F441" s="146">
        <v>6</v>
      </c>
      <c r="G441" s="146">
        <v>16</v>
      </c>
      <c r="H441" s="146"/>
      <c r="I441" s="164">
        <f t="shared" si="27"/>
        <v>22</v>
      </c>
      <c r="J441" s="139"/>
      <c r="K441" s="140"/>
      <c r="L441" s="145"/>
      <c r="M441" s="141"/>
      <c r="N441" s="147"/>
    </row>
    <row r="442" spans="1:14" ht="12" customHeight="1" x14ac:dyDescent="0.2">
      <c r="A442" s="148" t="s">
        <v>17</v>
      </c>
      <c r="B442" s="146" t="s">
        <v>554</v>
      </c>
      <c r="C442" s="148" t="s">
        <v>569</v>
      </c>
      <c r="D442" s="146" t="s">
        <v>556</v>
      </c>
      <c r="E442" s="146" t="s">
        <v>563</v>
      </c>
      <c r="F442" s="149">
        <v>6</v>
      </c>
      <c r="G442" s="149">
        <v>16</v>
      </c>
      <c r="H442" s="149"/>
      <c r="I442" s="164">
        <f t="shared" si="27"/>
        <v>22</v>
      </c>
      <c r="J442" s="139"/>
      <c r="K442" s="140"/>
      <c r="L442" s="145"/>
      <c r="M442" s="141"/>
      <c r="N442" s="147"/>
    </row>
    <row r="443" spans="1:14" ht="12" customHeight="1" x14ac:dyDescent="0.2">
      <c r="A443" s="150" t="s">
        <v>570</v>
      </c>
      <c r="B443" s="146" t="s">
        <v>554</v>
      </c>
      <c r="C443" s="150" t="s">
        <v>571</v>
      </c>
      <c r="D443" s="146" t="s">
        <v>556</v>
      </c>
      <c r="E443" s="146" t="s">
        <v>554</v>
      </c>
      <c r="F443" s="146">
        <v>6</v>
      </c>
      <c r="G443" s="146">
        <v>0</v>
      </c>
      <c r="H443" s="146"/>
      <c r="I443" s="164">
        <f t="shared" si="27"/>
        <v>6</v>
      </c>
      <c r="J443" s="139"/>
      <c r="K443" s="140"/>
      <c r="L443" s="145"/>
      <c r="M443" s="141"/>
      <c r="N443" s="147"/>
    </row>
    <row r="444" spans="1:14" ht="12" customHeight="1" x14ac:dyDescent="0.2">
      <c r="A444" s="137" t="s">
        <v>93</v>
      </c>
      <c r="B444" s="146" t="s">
        <v>554</v>
      </c>
      <c r="C444" s="137" t="s">
        <v>572</v>
      </c>
      <c r="D444" s="146" t="s">
        <v>556</v>
      </c>
      <c r="E444" s="146" t="s">
        <v>573</v>
      </c>
      <c r="F444" s="143">
        <v>2</v>
      </c>
      <c r="G444" s="143">
        <v>16</v>
      </c>
      <c r="H444" s="143"/>
      <c r="I444" s="164">
        <f t="shared" si="27"/>
        <v>18</v>
      </c>
      <c r="J444" s="139"/>
      <c r="K444" s="140"/>
      <c r="L444" s="145"/>
      <c r="M444" s="141"/>
      <c r="N444" s="147"/>
    </row>
    <row r="445" spans="1:14" ht="12" customHeight="1" x14ac:dyDescent="0.2">
      <c r="A445" s="137" t="s">
        <v>93</v>
      </c>
      <c r="B445" s="146" t="s">
        <v>554</v>
      </c>
      <c r="C445" s="137" t="s">
        <v>574</v>
      </c>
      <c r="D445" s="146" t="s">
        <v>556</v>
      </c>
      <c r="E445" s="146" t="s">
        <v>573</v>
      </c>
      <c r="F445" s="143">
        <v>2</v>
      </c>
      <c r="G445" s="143">
        <v>16</v>
      </c>
      <c r="H445" s="143"/>
      <c r="I445" s="164">
        <f t="shared" si="27"/>
        <v>18</v>
      </c>
      <c r="J445" s="139"/>
      <c r="K445" s="140"/>
      <c r="L445" s="145"/>
      <c r="M445" s="141"/>
      <c r="N445" s="147"/>
    </row>
    <row r="446" spans="1:14" ht="12" customHeight="1" x14ac:dyDescent="0.2">
      <c r="A446" s="137" t="s">
        <v>93</v>
      </c>
      <c r="B446" s="146" t="s">
        <v>554</v>
      </c>
      <c r="C446" s="137" t="s">
        <v>575</v>
      </c>
      <c r="D446" s="146" t="s">
        <v>556</v>
      </c>
      <c r="E446" s="146" t="s">
        <v>573</v>
      </c>
      <c r="F446" s="143">
        <v>2</v>
      </c>
      <c r="G446" s="143">
        <v>16</v>
      </c>
      <c r="H446" s="143"/>
      <c r="I446" s="164">
        <f t="shared" si="27"/>
        <v>18</v>
      </c>
      <c r="J446" s="139"/>
      <c r="K446" s="140"/>
      <c r="L446" s="145"/>
      <c r="M446" s="141"/>
      <c r="N446" s="147"/>
    </row>
    <row r="447" spans="1:14" ht="12" customHeight="1" x14ac:dyDescent="0.2">
      <c r="A447" s="137" t="s">
        <v>93</v>
      </c>
      <c r="B447" s="146" t="s">
        <v>554</v>
      </c>
      <c r="C447" s="137" t="s">
        <v>576</v>
      </c>
      <c r="D447" s="146" t="s">
        <v>556</v>
      </c>
      <c r="E447" s="146" t="s">
        <v>573</v>
      </c>
      <c r="F447" s="143">
        <v>2</v>
      </c>
      <c r="G447" s="143">
        <v>16</v>
      </c>
      <c r="H447" s="143"/>
      <c r="I447" s="164">
        <f t="shared" si="27"/>
        <v>18</v>
      </c>
      <c r="J447" s="139"/>
      <c r="K447" s="140"/>
      <c r="L447" s="145"/>
      <c r="M447" s="141"/>
      <c r="N447" s="147"/>
    </row>
    <row r="448" spans="1:14" ht="12" customHeight="1" x14ac:dyDescent="0.2">
      <c r="A448" s="137"/>
      <c r="B448" s="146" t="s">
        <v>577</v>
      </c>
      <c r="C448" s="146" t="s">
        <v>578</v>
      </c>
      <c r="D448" s="146" t="s">
        <v>582</v>
      </c>
      <c r="E448" s="146" t="s">
        <v>577</v>
      </c>
      <c r="F448" s="143">
        <v>12</v>
      </c>
      <c r="G448" s="143"/>
      <c r="H448" s="143"/>
      <c r="I448" s="164">
        <f t="shared" si="27"/>
        <v>12</v>
      </c>
      <c r="J448" s="139"/>
      <c r="K448" s="140"/>
      <c r="L448" s="145"/>
      <c r="M448" s="141"/>
      <c r="N448" s="147"/>
    </row>
    <row r="449" spans="1:14" ht="12" customHeight="1" x14ac:dyDescent="0.2">
      <c r="A449" s="137"/>
      <c r="B449" s="146" t="s">
        <v>577</v>
      </c>
      <c r="C449" s="146" t="s">
        <v>579</v>
      </c>
      <c r="D449" s="146" t="s">
        <v>582</v>
      </c>
      <c r="E449" s="146" t="s">
        <v>577</v>
      </c>
      <c r="F449" s="143">
        <v>12</v>
      </c>
      <c r="G449" s="143"/>
      <c r="H449" s="143"/>
      <c r="I449" s="164">
        <f t="shared" si="27"/>
        <v>12</v>
      </c>
      <c r="J449" s="139"/>
      <c r="K449" s="140"/>
      <c r="L449" s="145"/>
      <c r="M449" s="141"/>
      <c r="N449" s="147"/>
    </row>
    <row r="450" spans="1:14" ht="12" customHeight="1" x14ac:dyDescent="0.2">
      <c r="A450" s="137"/>
      <c r="B450" s="146" t="s">
        <v>577</v>
      </c>
      <c r="C450" s="146" t="s">
        <v>580</v>
      </c>
      <c r="D450" s="146" t="s">
        <v>582</v>
      </c>
      <c r="E450" s="146" t="s">
        <v>577</v>
      </c>
      <c r="F450" s="143">
        <v>12</v>
      </c>
      <c r="G450" s="143"/>
      <c r="H450" s="143"/>
      <c r="I450" s="164">
        <f t="shared" si="27"/>
        <v>12</v>
      </c>
      <c r="J450" s="139"/>
      <c r="K450" s="140"/>
      <c r="L450" s="145"/>
      <c r="M450" s="141"/>
      <c r="N450" s="147"/>
    </row>
    <row r="451" spans="1:14" ht="12" customHeight="1" x14ac:dyDescent="0.2">
      <c r="A451" s="137"/>
      <c r="B451" s="146" t="s">
        <v>577</v>
      </c>
      <c r="C451" s="146" t="s">
        <v>581</v>
      </c>
      <c r="D451" s="146" t="s">
        <v>582</v>
      </c>
      <c r="E451" s="146" t="s">
        <v>577</v>
      </c>
      <c r="F451" s="143">
        <v>12</v>
      </c>
      <c r="G451" s="143"/>
      <c r="H451" s="143"/>
      <c r="I451" s="164">
        <f t="shared" si="27"/>
        <v>12</v>
      </c>
      <c r="J451" s="139"/>
      <c r="K451" s="140"/>
      <c r="L451" s="145"/>
      <c r="M451" s="141"/>
      <c r="N451" s="147"/>
    </row>
    <row r="452" spans="1:14" ht="12" customHeight="1" x14ac:dyDescent="0.2">
      <c r="A452" s="181" t="s">
        <v>183</v>
      </c>
      <c r="B452" s="150"/>
      <c r="C452" s="181" t="s">
        <v>647</v>
      </c>
      <c r="D452" s="181" t="s">
        <v>182</v>
      </c>
      <c r="E452" s="182" t="s">
        <v>432</v>
      </c>
      <c r="F452" s="182"/>
      <c r="G452" s="182">
        <v>1</v>
      </c>
      <c r="H452" s="182"/>
      <c r="I452" s="164">
        <f t="shared" si="27"/>
        <v>1</v>
      </c>
      <c r="J452" s="177"/>
      <c r="K452" s="177"/>
      <c r="L452" s="183"/>
      <c r="M452" s="184"/>
      <c r="N452" s="185"/>
    </row>
    <row r="453" spans="1:14" s="2" customFormat="1" ht="12" customHeight="1" x14ac:dyDescent="0.2">
      <c r="A453" s="181" t="s">
        <v>183</v>
      </c>
      <c r="B453" s="182"/>
      <c r="C453" s="181" t="s">
        <v>648</v>
      </c>
      <c r="D453" s="181" t="s">
        <v>182</v>
      </c>
      <c r="E453" s="182" t="s">
        <v>432</v>
      </c>
      <c r="F453" s="182"/>
      <c r="G453" s="182">
        <v>1</v>
      </c>
      <c r="H453" s="182"/>
      <c r="I453" s="164">
        <f t="shared" si="27"/>
        <v>1</v>
      </c>
      <c r="J453" s="177"/>
      <c r="K453" s="177"/>
      <c r="L453" s="183"/>
      <c r="M453" s="184"/>
      <c r="N453" s="186"/>
    </row>
    <row r="454" spans="1:14" ht="12" customHeight="1" x14ac:dyDescent="0.2">
      <c r="A454" s="181" t="s">
        <v>183</v>
      </c>
      <c r="B454" s="182"/>
      <c r="C454" s="181" t="s">
        <v>649</v>
      </c>
      <c r="D454" s="181" t="s">
        <v>182</v>
      </c>
      <c r="E454" s="182" t="s">
        <v>432</v>
      </c>
      <c r="F454" s="182"/>
      <c r="G454" s="182">
        <v>3</v>
      </c>
      <c r="H454" s="182"/>
      <c r="I454" s="164">
        <f t="shared" si="27"/>
        <v>3</v>
      </c>
      <c r="J454" s="177"/>
      <c r="K454" s="177"/>
      <c r="L454" s="183"/>
      <c r="M454" s="184"/>
      <c r="N454" s="186"/>
    </row>
    <row r="455" spans="1:14" ht="12" customHeight="1" x14ac:dyDescent="0.2">
      <c r="A455" s="181" t="s">
        <v>181</v>
      </c>
      <c r="B455" s="182"/>
      <c r="C455" s="181" t="s">
        <v>650</v>
      </c>
      <c r="D455" s="181" t="s">
        <v>182</v>
      </c>
      <c r="E455" s="182" t="s">
        <v>432</v>
      </c>
      <c r="F455" s="182"/>
      <c r="G455" s="182">
        <v>4</v>
      </c>
      <c r="H455" s="182"/>
      <c r="I455" s="164">
        <f t="shared" si="27"/>
        <v>4</v>
      </c>
      <c r="J455" s="177"/>
      <c r="K455" s="177"/>
      <c r="L455" s="183"/>
      <c r="M455" s="184"/>
      <c r="N455" s="186"/>
    </row>
    <row r="456" spans="1:14" ht="12" customHeight="1" x14ac:dyDescent="0.2">
      <c r="A456" s="181" t="s">
        <v>183</v>
      </c>
      <c r="B456" s="182"/>
      <c r="C456" s="181" t="s">
        <v>651</v>
      </c>
      <c r="D456" s="181" t="s">
        <v>182</v>
      </c>
      <c r="E456" s="182" t="s">
        <v>432</v>
      </c>
      <c r="F456" s="182"/>
      <c r="G456" s="182">
        <v>1</v>
      </c>
      <c r="H456" s="182"/>
      <c r="I456" s="164">
        <f t="shared" si="27"/>
        <v>1</v>
      </c>
      <c r="J456" s="177"/>
      <c r="K456" s="177"/>
      <c r="L456" s="183"/>
      <c r="M456" s="184"/>
      <c r="N456" s="186"/>
    </row>
    <row r="457" spans="1:14" ht="12" customHeight="1" x14ac:dyDescent="0.2">
      <c r="A457" s="181" t="s">
        <v>183</v>
      </c>
      <c r="B457" s="182"/>
      <c r="C457" s="181" t="s">
        <v>618</v>
      </c>
      <c r="D457" s="181" t="s">
        <v>182</v>
      </c>
      <c r="E457" s="182" t="s">
        <v>432</v>
      </c>
      <c r="F457" s="182"/>
      <c r="G457" s="182">
        <v>1</v>
      </c>
      <c r="H457" s="182"/>
      <c r="I457" s="164">
        <f t="shared" si="27"/>
        <v>1</v>
      </c>
      <c r="J457" s="177"/>
      <c r="K457" s="177"/>
      <c r="L457" s="183"/>
      <c r="M457" s="184"/>
      <c r="N457" s="186"/>
    </row>
    <row r="458" spans="1:14" ht="12" customHeight="1" x14ac:dyDescent="0.2">
      <c r="A458" s="181" t="s">
        <v>183</v>
      </c>
      <c r="B458" s="182"/>
      <c r="C458" s="181" t="s">
        <v>652</v>
      </c>
      <c r="D458" s="181" t="s">
        <v>182</v>
      </c>
      <c r="E458" s="182" t="s">
        <v>432</v>
      </c>
      <c r="F458" s="182"/>
      <c r="G458" s="182">
        <v>3</v>
      </c>
      <c r="H458" s="182"/>
      <c r="I458" s="164">
        <f t="shared" si="27"/>
        <v>3</v>
      </c>
      <c r="J458" s="177"/>
      <c r="K458" s="177"/>
      <c r="L458" s="183"/>
      <c r="M458" s="184"/>
      <c r="N458" s="186"/>
    </row>
    <row r="459" spans="1:14" ht="12" customHeight="1" x14ac:dyDescent="0.2">
      <c r="A459" s="181" t="s">
        <v>654</v>
      </c>
      <c r="B459" s="182"/>
      <c r="C459" s="181" t="s">
        <v>653</v>
      </c>
      <c r="D459" s="181" t="s">
        <v>182</v>
      </c>
      <c r="E459" s="182" t="s">
        <v>432</v>
      </c>
      <c r="F459" s="182"/>
      <c r="G459" s="182">
        <v>1</v>
      </c>
      <c r="H459" s="182"/>
      <c r="I459" s="164">
        <f t="shared" si="27"/>
        <v>1</v>
      </c>
      <c r="J459" s="177"/>
      <c r="K459" s="177"/>
      <c r="L459" s="183"/>
      <c r="M459" s="184"/>
      <c r="N459" s="186"/>
    </row>
    <row r="460" spans="1:14" ht="12" customHeight="1" x14ac:dyDescent="0.2">
      <c r="A460" s="181" t="s">
        <v>183</v>
      </c>
      <c r="B460" s="182"/>
      <c r="C460" s="181" t="s">
        <v>655</v>
      </c>
      <c r="D460" s="181" t="s">
        <v>182</v>
      </c>
      <c r="E460" s="182" t="s">
        <v>432</v>
      </c>
      <c r="F460" s="182"/>
      <c r="G460" s="182">
        <v>1</v>
      </c>
      <c r="H460" s="182"/>
      <c r="I460" s="164">
        <f t="shared" si="27"/>
        <v>1</v>
      </c>
      <c r="J460" s="177"/>
      <c r="K460" s="177"/>
      <c r="L460" s="183"/>
      <c r="M460" s="184"/>
      <c r="N460" s="186"/>
    </row>
    <row r="461" spans="1:14" ht="12" customHeight="1" x14ac:dyDescent="0.2">
      <c r="A461" s="181" t="s">
        <v>216</v>
      </c>
      <c r="B461" s="182"/>
      <c r="C461" s="181" t="s">
        <v>656</v>
      </c>
      <c r="D461" s="181" t="s">
        <v>182</v>
      </c>
      <c r="E461" s="182" t="s">
        <v>432</v>
      </c>
      <c r="F461" s="182"/>
      <c r="G461" s="182">
        <v>1</v>
      </c>
      <c r="H461" s="182"/>
      <c r="I461" s="164">
        <f t="shared" si="27"/>
        <v>1</v>
      </c>
      <c r="J461" s="177"/>
      <c r="K461" s="177"/>
      <c r="L461" s="183"/>
      <c r="M461" s="184"/>
      <c r="N461" s="186"/>
    </row>
    <row r="462" spans="1:14" ht="12" customHeight="1" x14ac:dyDescent="0.2">
      <c r="A462" s="181" t="s">
        <v>102</v>
      </c>
      <c r="B462" s="182"/>
      <c r="C462" s="181" t="s">
        <v>657</v>
      </c>
      <c r="D462" s="181" t="s">
        <v>182</v>
      </c>
      <c r="E462" s="182" t="s">
        <v>432</v>
      </c>
      <c r="F462" s="182"/>
      <c r="G462" s="182">
        <v>5</v>
      </c>
      <c r="H462" s="182"/>
      <c r="I462" s="164">
        <f t="shared" si="27"/>
        <v>5</v>
      </c>
      <c r="J462" s="177"/>
      <c r="K462" s="177"/>
      <c r="L462" s="183"/>
      <c r="M462" s="184"/>
      <c r="N462" s="186"/>
    </row>
    <row r="463" spans="1:14" ht="12" customHeight="1" x14ac:dyDescent="0.2">
      <c r="A463" s="181" t="s">
        <v>659</v>
      </c>
      <c r="B463" s="182"/>
      <c r="C463" s="181" t="s">
        <v>658</v>
      </c>
      <c r="D463" s="181" t="s">
        <v>182</v>
      </c>
      <c r="E463" s="182" t="s">
        <v>432</v>
      </c>
      <c r="F463" s="182"/>
      <c r="G463" s="182">
        <v>1</v>
      </c>
      <c r="H463" s="182"/>
      <c r="I463" s="164">
        <f t="shared" si="27"/>
        <v>1</v>
      </c>
      <c r="J463" s="177"/>
      <c r="K463" s="177"/>
      <c r="L463" s="183"/>
      <c r="M463" s="184"/>
      <c r="N463" s="186"/>
    </row>
    <row r="464" spans="1:14" ht="12" customHeight="1" x14ac:dyDescent="0.2">
      <c r="A464" s="181" t="s">
        <v>659</v>
      </c>
      <c r="B464" s="182"/>
      <c r="C464" s="181" t="s">
        <v>660</v>
      </c>
      <c r="D464" s="181" t="s">
        <v>182</v>
      </c>
      <c r="E464" s="182" t="s">
        <v>432</v>
      </c>
      <c r="F464" s="182"/>
      <c r="G464" s="182">
        <v>1</v>
      </c>
      <c r="H464" s="182"/>
      <c r="I464" s="164">
        <f t="shared" si="27"/>
        <v>1</v>
      </c>
      <c r="J464" s="177"/>
      <c r="K464" s="177"/>
      <c r="L464" s="183"/>
      <c r="M464" s="184"/>
      <c r="N464" s="186"/>
    </row>
    <row r="465" spans="1:14" ht="12" customHeight="1" x14ac:dyDescent="0.2">
      <c r="A465" s="181" t="s">
        <v>125</v>
      </c>
      <c r="B465" s="182"/>
      <c r="C465" s="181" t="s">
        <v>661</v>
      </c>
      <c r="D465" s="181" t="s">
        <v>182</v>
      </c>
      <c r="E465" s="182" t="s">
        <v>432</v>
      </c>
      <c r="F465" s="182"/>
      <c r="G465" s="182">
        <v>1</v>
      </c>
      <c r="H465" s="182"/>
      <c r="I465" s="164">
        <f t="shared" si="27"/>
        <v>1</v>
      </c>
      <c r="J465" s="177"/>
      <c r="K465" s="177"/>
      <c r="L465" s="183"/>
      <c r="M465" s="184"/>
      <c r="N465" s="186"/>
    </row>
    <row r="466" spans="1:14" ht="12" customHeight="1" x14ac:dyDescent="0.2">
      <c r="A466" s="181" t="s">
        <v>597</v>
      </c>
      <c r="B466" s="182"/>
      <c r="C466" s="181" t="s">
        <v>475</v>
      </c>
      <c r="D466" s="181" t="s">
        <v>182</v>
      </c>
      <c r="E466" s="182" t="s">
        <v>432</v>
      </c>
      <c r="F466" s="182"/>
      <c r="G466" s="182">
        <v>1</v>
      </c>
      <c r="H466" s="182"/>
      <c r="I466" s="164">
        <f t="shared" si="27"/>
        <v>1</v>
      </c>
      <c r="J466" s="177"/>
      <c r="K466" s="177"/>
      <c r="L466" s="183"/>
      <c r="M466" s="184"/>
      <c r="N466" s="186"/>
    </row>
    <row r="467" spans="1:14" ht="12" customHeight="1" x14ac:dyDescent="0.2">
      <c r="A467" s="159" t="s">
        <v>597</v>
      </c>
      <c r="B467" s="175"/>
      <c r="C467" s="159" t="s">
        <v>663</v>
      </c>
      <c r="D467" s="159" t="s">
        <v>662</v>
      </c>
      <c r="E467" s="182" t="s">
        <v>432</v>
      </c>
      <c r="F467" s="175"/>
      <c r="G467" s="159">
        <v>1</v>
      </c>
      <c r="H467" s="175"/>
      <c r="I467" s="164">
        <f t="shared" si="27"/>
        <v>1</v>
      </c>
      <c r="J467" s="176"/>
      <c r="K467" s="176"/>
      <c r="L467" s="178"/>
      <c r="M467" s="179"/>
      <c r="N467" s="180"/>
    </row>
    <row r="468" spans="1:14" ht="12" customHeight="1" x14ac:dyDescent="0.2">
      <c r="A468" s="159" t="s">
        <v>17</v>
      </c>
      <c r="B468" s="175"/>
      <c r="C468" s="159" t="s">
        <v>447</v>
      </c>
      <c r="D468" s="159" t="s">
        <v>664</v>
      </c>
      <c r="E468" s="182" t="s">
        <v>432</v>
      </c>
      <c r="F468" s="175"/>
      <c r="G468" s="175">
        <v>1</v>
      </c>
      <c r="H468" s="175"/>
      <c r="I468" s="164">
        <f t="shared" si="27"/>
        <v>1</v>
      </c>
      <c r="J468" s="176"/>
      <c r="K468" s="176"/>
      <c r="L468" s="178"/>
      <c r="M468" s="179"/>
      <c r="N468" s="180"/>
    </row>
    <row r="469" spans="1:14" ht="12" customHeight="1" x14ac:dyDescent="0.2">
      <c r="A469" s="159" t="s">
        <v>601</v>
      </c>
      <c r="B469" s="175"/>
      <c r="C469" s="159" t="s">
        <v>614</v>
      </c>
      <c r="D469" s="159" t="s">
        <v>664</v>
      </c>
      <c r="E469" s="182" t="s">
        <v>432</v>
      </c>
      <c r="F469" s="175">
        <v>2</v>
      </c>
      <c r="G469" s="175"/>
      <c r="H469" s="175"/>
      <c r="I469" s="164">
        <f t="shared" si="27"/>
        <v>2</v>
      </c>
      <c r="J469" s="176"/>
      <c r="K469" s="176"/>
      <c r="L469" s="178"/>
      <c r="M469" s="179"/>
      <c r="N469" s="180"/>
    </row>
    <row r="470" spans="1:14" ht="12" customHeight="1" x14ac:dyDescent="0.2">
      <c r="A470" s="159" t="s">
        <v>666</v>
      </c>
      <c r="B470" s="175"/>
      <c r="C470" s="159" t="s">
        <v>665</v>
      </c>
      <c r="D470" s="159" t="s">
        <v>664</v>
      </c>
      <c r="E470" s="182" t="s">
        <v>432</v>
      </c>
      <c r="F470" s="175">
        <v>2</v>
      </c>
      <c r="G470" s="175"/>
      <c r="H470" s="175"/>
      <c r="I470" s="164">
        <f t="shared" si="27"/>
        <v>2</v>
      </c>
      <c r="J470" s="176"/>
      <c r="K470" s="176"/>
      <c r="L470" s="178"/>
      <c r="M470" s="179"/>
      <c r="N470" s="180"/>
    </row>
    <row r="471" spans="1:14" ht="12" customHeight="1" x14ac:dyDescent="0.2">
      <c r="A471" s="159" t="s">
        <v>15</v>
      </c>
      <c r="B471" s="175"/>
      <c r="C471" s="159" t="s">
        <v>301</v>
      </c>
      <c r="D471" s="159" t="s">
        <v>664</v>
      </c>
      <c r="E471" s="182" t="s">
        <v>432</v>
      </c>
      <c r="F471" s="175">
        <v>2</v>
      </c>
      <c r="G471" s="175"/>
      <c r="H471" s="175"/>
      <c r="I471" s="164">
        <f t="shared" si="27"/>
        <v>2</v>
      </c>
      <c r="J471" s="176"/>
      <c r="K471" s="176"/>
      <c r="L471" s="178"/>
      <c r="M471" s="179"/>
      <c r="N471" s="180"/>
    </row>
    <row r="472" spans="1:14" ht="12" customHeight="1" x14ac:dyDescent="0.2">
      <c r="A472" s="175"/>
      <c r="B472" s="175"/>
      <c r="C472" s="159" t="s">
        <v>667</v>
      </c>
      <c r="D472" s="159" t="s">
        <v>664</v>
      </c>
      <c r="E472" s="182" t="s">
        <v>432</v>
      </c>
      <c r="F472" s="175">
        <v>2</v>
      </c>
      <c r="G472" s="175"/>
      <c r="H472" s="175"/>
      <c r="I472" s="164">
        <f t="shared" si="27"/>
        <v>2</v>
      </c>
      <c r="J472" s="176"/>
      <c r="K472" s="176"/>
      <c r="L472" s="178"/>
      <c r="M472" s="179"/>
      <c r="N472" s="180"/>
    </row>
    <row r="473" spans="1:14" ht="12" customHeight="1" x14ac:dyDescent="0.2">
      <c r="A473" s="159" t="s">
        <v>15</v>
      </c>
      <c r="B473" s="175"/>
      <c r="C473" s="159" t="s">
        <v>669</v>
      </c>
      <c r="D473" s="159" t="s">
        <v>668</v>
      </c>
      <c r="E473" s="182" t="s">
        <v>432</v>
      </c>
      <c r="F473" s="175"/>
      <c r="G473" s="175">
        <v>1</v>
      </c>
      <c r="H473" s="175"/>
      <c r="I473" s="164">
        <f t="shared" si="27"/>
        <v>1</v>
      </c>
      <c r="J473" s="176"/>
      <c r="K473" s="176"/>
      <c r="L473" s="178"/>
      <c r="M473" s="179"/>
      <c r="N473" s="180"/>
    </row>
    <row r="474" spans="1:14" ht="12" customHeight="1" x14ac:dyDescent="0.2">
      <c r="A474" s="159" t="s">
        <v>601</v>
      </c>
      <c r="B474" s="175"/>
      <c r="C474" s="159" t="s">
        <v>614</v>
      </c>
      <c r="D474" s="159" t="s">
        <v>668</v>
      </c>
      <c r="E474" s="182" t="s">
        <v>432</v>
      </c>
      <c r="F474" s="159">
        <v>2</v>
      </c>
      <c r="G474" s="175"/>
      <c r="H474" s="175"/>
      <c r="I474" s="164">
        <f t="shared" si="27"/>
        <v>2</v>
      </c>
      <c r="J474" s="176"/>
      <c r="K474" s="176"/>
      <c r="L474" s="178"/>
      <c r="M474" s="179"/>
      <c r="N474" s="180"/>
    </row>
    <row r="475" spans="1:14" ht="12" customHeight="1" x14ac:dyDescent="0.2">
      <c r="A475" s="159" t="s">
        <v>666</v>
      </c>
      <c r="B475" s="175"/>
      <c r="C475" s="159" t="s">
        <v>665</v>
      </c>
      <c r="D475" s="159" t="s">
        <v>668</v>
      </c>
      <c r="E475" s="182" t="s">
        <v>432</v>
      </c>
      <c r="F475" s="159">
        <v>2</v>
      </c>
      <c r="G475" s="175"/>
      <c r="H475" s="175"/>
      <c r="I475" s="164">
        <f t="shared" si="27"/>
        <v>2</v>
      </c>
      <c r="J475" s="176"/>
      <c r="K475" s="176"/>
      <c r="L475" s="178"/>
      <c r="M475" s="179"/>
      <c r="N475" s="180"/>
    </row>
    <row r="476" spans="1:14" ht="12" customHeight="1" x14ac:dyDescent="0.2">
      <c r="A476" s="159" t="s">
        <v>15</v>
      </c>
      <c r="B476" s="175"/>
      <c r="C476" s="159" t="s">
        <v>301</v>
      </c>
      <c r="D476" s="159" t="s">
        <v>668</v>
      </c>
      <c r="E476" s="182" t="s">
        <v>432</v>
      </c>
      <c r="F476" s="159">
        <v>2</v>
      </c>
      <c r="G476" s="175"/>
      <c r="H476" s="175"/>
      <c r="I476" s="164">
        <f t="shared" si="27"/>
        <v>2</v>
      </c>
      <c r="J476" s="176"/>
      <c r="K476" s="176"/>
      <c r="L476" s="178"/>
      <c r="M476" s="179"/>
      <c r="N476" s="180"/>
    </row>
    <row r="477" spans="1:14" ht="12" customHeight="1" x14ac:dyDescent="0.2">
      <c r="A477" s="175"/>
      <c r="B477" s="175"/>
      <c r="C477" s="159" t="s">
        <v>667</v>
      </c>
      <c r="D477" s="159" t="s">
        <v>668</v>
      </c>
      <c r="E477" s="182" t="s">
        <v>432</v>
      </c>
      <c r="F477" s="159">
        <v>2</v>
      </c>
      <c r="G477" s="175"/>
      <c r="H477" s="175"/>
      <c r="I477" s="164">
        <f t="shared" si="27"/>
        <v>2</v>
      </c>
      <c r="J477" s="176"/>
      <c r="K477" s="176"/>
      <c r="L477" s="178"/>
      <c r="M477" s="179"/>
      <c r="N477" s="180"/>
    </row>
    <row r="478" spans="1:14" ht="12" customHeight="1" x14ac:dyDescent="0.2">
      <c r="A478" s="159" t="s">
        <v>597</v>
      </c>
      <c r="B478" s="175"/>
      <c r="C478" s="159" t="s">
        <v>671</v>
      </c>
      <c r="D478" s="159" t="s">
        <v>670</v>
      </c>
      <c r="E478" s="182" t="s">
        <v>432</v>
      </c>
      <c r="F478" s="175"/>
      <c r="G478" s="175"/>
      <c r="H478" s="175"/>
      <c r="I478" s="164">
        <f t="shared" si="27"/>
        <v>0</v>
      </c>
      <c r="J478" s="176"/>
      <c r="K478" s="176"/>
      <c r="L478" s="178"/>
      <c r="M478" s="179"/>
      <c r="N478" s="180"/>
    </row>
    <row r="479" spans="1:14" ht="12" customHeight="1" x14ac:dyDescent="0.2">
      <c r="A479" s="159" t="s">
        <v>17</v>
      </c>
      <c r="B479" s="175"/>
      <c r="C479" s="159" t="s">
        <v>673</v>
      </c>
      <c r="D479" s="159" t="s">
        <v>672</v>
      </c>
      <c r="E479" s="182" t="s">
        <v>432</v>
      </c>
      <c r="F479" s="175"/>
      <c r="G479" s="175">
        <v>6</v>
      </c>
      <c r="H479" s="175"/>
      <c r="I479" s="164">
        <f t="shared" si="27"/>
        <v>6</v>
      </c>
      <c r="J479" s="176"/>
      <c r="K479" s="176"/>
      <c r="L479" s="178"/>
      <c r="M479" s="179"/>
      <c r="N479" s="180"/>
    </row>
    <row r="480" spans="1:14" ht="12" customHeight="1" x14ac:dyDescent="0.2">
      <c r="A480" s="159" t="s">
        <v>17</v>
      </c>
      <c r="B480" s="175"/>
      <c r="C480" s="159" t="s">
        <v>447</v>
      </c>
      <c r="D480" s="159" t="s">
        <v>672</v>
      </c>
      <c r="E480" s="182" t="s">
        <v>432</v>
      </c>
      <c r="F480" s="175"/>
      <c r="G480" s="175">
        <v>7</v>
      </c>
      <c r="H480" s="175"/>
      <c r="I480" s="164">
        <f t="shared" si="27"/>
        <v>7</v>
      </c>
      <c r="J480" s="176"/>
      <c r="K480" s="176"/>
      <c r="L480" s="178"/>
      <c r="M480" s="179"/>
      <c r="N480" s="180"/>
    </row>
    <row r="481" spans="1:14" ht="12" customHeight="1" x14ac:dyDescent="0.2">
      <c r="A481" s="159" t="s">
        <v>15</v>
      </c>
      <c r="B481" s="175"/>
      <c r="C481" s="159" t="s">
        <v>301</v>
      </c>
      <c r="D481" s="159" t="s">
        <v>672</v>
      </c>
      <c r="E481" s="182" t="s">
        <v>432</v>
      </c>
      <c r="F481" s="159">
        <v>6</v>
      </c>
      <c r="G481" s="175"/>
      <c r="H481" s="175"/>
      <c r="I481" s="164">
        <f t="shared" si="27"/>
        <v>6</v>
      </c>
      <c r="J481" s="176"/>
      <c r="K481" s="176"/>
      <c r="L481" s="178"/>
      <c r="M481" s="179"/>
      <c r="N481" s="180"/>
    </row>
    <row r="482" spans="1:14" ht="12" customHeight="1" x14ac:dyDescent="0.2">
      <c r="A482" s="159" t="s">
        <v>597</v>
      </c>
      <c r="B482" s="175"/>
      <c r="C482" s="159" t="s">
        <v>452</v>
      </c>
      <c r="D482" s="159" t="s">
        <v>672</v>
      </c>
      <c r="E482" s="182" t="s">
        <v>432</v>
      </c>
      <c r="F482" s="159">
        <v>6</v>
      </c>
      <c r="G482" s="175"/>
      <c r="H482" s="175"/>
      <c r="I482" s="164">
        <f t="shared" si="27"/>
        <v>6</v>
      </c>
      <c r="J482" s="176"/>
      <c r="K482" s="176"/>
      <c r="L482" s="178"/>
      <c r="M482" s="179"/>
      <c r="N482" s="180"/>
    </row>
    <row r="483" spans="1:14" ht="12" customHeight="1" x14ac:dyDescent="0.2">
      <c r="A483" s="159" t="s">
        <v>597</v>
      </c>
      <c r="B483" s="175"/>
      <c r="C483" s="159" t="s">
        <v>478</v>
      </c>
      <c r="D483" s="159" t="s">
        <v>672</v>
      </c>
      <c r="E483" s="182" t="s">
        <v>432</v>
      </c>
      <c r="F483" s="175"/>
      <c r="G483" s="175">
        <v>7</v>
      </c>
      <c r="H483" s="175"/>
      <c r="I483" s="164">
        <f t="shared" si="27"/>
        <v>7</v>
      </c>
      <c r="J483" s="176"/>
      <c r="K483" s="176"/>
      <c r="L483" s="178"/>
      <c r="M483" s="179"/>
      <c r="N483" s="180"/>
    </row>
    <row r="484" spans="1:14" ht="12" customHeight="1" x14ac:dyDescent="0.2">
      <c r="A484" s="159" t="s">
        <v>597</v>
      </c>
      <c r="B484" s="175"/>
      <c r="C484" s="159" t="s">
        <v>479</v>
      </c>
      <c r="D484" s="159" t="s">
        <v>672</v>
      </c>
      <c r="E484" s="182" t="s">
        <v>432</v>
      </c>
      <c r="F484" s="175"/>
      <c r="G484" s="175">
        <v>7</v>
      </c>
      <c r="H484" s="175"/>
      <c r="I484" s="164">
        <f t="shared" si="27"/>
        <v>7</v>
      </c>
      <c r="J484" s="176"/>
      <c r="K484" s="176"/>
      <c r="L484" s="178"/>
      <c r="M484" s="179"/>
      <c r="N484" s="180"/>
    </row>
    <row r="485" spans="1:14" ht="12" customHeight="1" x14ac:dyDescent="0.2">
      <c r="A485" s="159" t="s">
        <v>597</v>
      </c>
      <c r="B485" s="175"/>
      <c r="C485" s="159" t="s">
        <v>675</v>
      </c>
      <c r="D485" s="159" t="s">
        <v>674</v>
      </c>
      <c r="E485" s="182" t="s">
        <v>432</v>
      </c>
      <c r="F485" s="175"/>
      <c r="G485" s="175">
        <v>2</v>
      </c>
      <c r="H485" s="175"/>
      <c r="I485" s="164">
        <f t="shared" si="27"/>
        <v>2</v>
      </c>
      <c r="J485" s="176"/>
      <c r="K485" s="176"/>
      <c r="L485" s="178"/>
      <c r="M485" s="179"/>
      <c r="N485" s="180"/>
    </row>
    <row r="486" spans="1:14" ht="12" customHeight="1" x14ac:dyDescent="0.2">
      <c r="A486" s="159" t="s">
        <v>597</v>
      </c>
      <c r="B486" s="175"/>
      <c r="C486" s="159" t="s">
        <v>676</v>
      </c>
      <c r="D486" s="159" t="s">
        <v>674</v>
      </c>
      <c r="E486" s="182" t="s">
        <v>432</v>
      </c>
      <c r="F486" s="175"/>
      <c r="G486" s="175">
        <v>1</v>
      </c>
      <c r="H486" s="175"/>
      <c r="I486" s="164">
        <f t="shared" si="27"/>
        <v>1</v>
      </c>
      <c r="J486" s="176"/>
      <c r="K486" s="176"/>
      <c r="L486" s="178"/>
      <c r="M486" s="179"/>
      <c r="N486" s="180"/>
    </row>
    <row r="487" spans="1:14" ht="12" customHeight="1" x14ac:dyDescent="0.2">
      <c r="A487" s="213" t="s">
        <v>597</v>
      </c>
      <c r="B487" s="213"/>
      <c r="C487" s="213" t="s">
        <v>693</v>
      </c>
      <c r="D487" s="159" t="s">
        <v>691</v>
      </c>
      <c r="E487" s="165" t="s">
        <v>692</v>
      </c>
      <c r="F487" s="165"/>
      <c r="G487" s="165"/>
      <c r="H487" s="165"/>
      <c r="I487" s="164">
        <f t="shared" si="27"/>
        <v>0</v>
      </c>
      <c r="J487" s="166"/>
      <c r="K487" s="166"/>
      <c r="L487" s="168"/>
      <c r="M487" s="169"/>
      <c r="N487" s="170"/>
    </row>
    <row r="488" spans="1:14" ht="12" customHeight="1" x14ac:dyDescent="0.2">
      <c r="A488" s="165" t="s">
        <v>597</v>
      </c>
      <c r="B488" s="165"/>
      <c r="C488" s="165" t="s">
        <v>694</v>
      </c>
      <c r="D488" s="159" t="s">
        <v>691</v>
      </c>
      <c r="E488" s="165" t="s">
        <v>692</v>
      </c>
      <c r="F488" s="165"/>
      <c r="G488" s="165"/>
      <c r="H488" s="165"/>
      <c r="I488" s="164">
        <f t="shared" si="27"/>
        <v>0</v>
      </c>
      <c r="J488" s="166"/>
      <c r="K488" s="166"/>
      <c r="L488" s="168"/>
      <c r="M488" s="169"/>
      <c r="N488" s="170"/>
    </row>
    <row r="489" spans="1:14" ht="12" customHeight="1" x14ac:dyDescent="0.2">
      <c r="A489" s="165" t="s">
        <v>597</v>
      </c>
      <c r="B489" s="165"/>
      <c r="C489" s="165" t="s">
        <v>695</v>
      </c>
      <c r="D489" s="159" t="s">
        <v>691</v>
      </c>
      <c r="E489" s="165" t="s">
        <v>692</v>
      </c>
      <c r="F489" s="165"/>
      <c r="G489" s="165"/>
      <c r="H489" s="165"/>
      <c r="I489" s="164">
        <f t="shared" si="27"/>
        <v>0</v>
      </c>
      <c r="J489" s="166"/>
      <c r="K489" s="166"/>
      <c r="L489" s="168"/>
      <c r="M489" s="169"/>
      <c r="N489" s="170"/>
    </row>
    <row r="490" spans="1:14" ht="12" customHeight="1" x14ac:dyDescent="0.2">
      <c r="A490" s="165" t="s">
        <v>33</v>
      </c>
      <c r="B490" s="165"/>
      <c r="C490" s="165" t="s">
        <v>299</v>
      </c>
      <c r="D490" s="159" t="s">
        <v>691</v>
      </c>
      <c r="E490" s="165" t="s">
        <v>692</v>
      </c>
      <c r="F490" s="165"/>
      <c r="G490" s="165"/>
      <c r="H490" s="165"/>
      <c r="I490" s="164">
        <f t="shared" si="27"/>
        <v>0</v>
      </c>
      <c r="J490" s="166"/>
      <c r="K490" s="166"/>
      <c r="L490" s="168"/>
      <c r="M490" s="169"/>
      <c r="N490" s="170"/>
    </row>
    <row r="491" spans="1:14" ht="12" customHeight="1" x14ac:dyDescent="0.2">
      <c r="A491" s="144" t="s">
        <v>323</v>
      </c>
      <c r="B491" s="165"/>
      <c r="C491" s="165" t="s">
        <v>698</v>
      </c>
      <c r="D491" s="159" t="s">
        <v>691</v>
      </c>
      <c r="E491" s="165" t="s">
        <v>692</v>
      </c>
      <c r="F491" s="165"/>
      <c r="G491" s="165"/>
      <c r="H491" s="165"/>
      <c r="I491" s="164">
        <f t="shared" si="27"/>
        <v>0</v>
      </c>
      <c r="J491" s="166"/>
      <c r="K491" s="166"/>
      <c r="L491" s="168"/>
      <c r="M491" s="169"/>
      <c r="N491" s="170"/>
    </row>
    <row r="492" spans="1:14" ht="12" customHeight="1" x14ac:dyDescent="0.2">
      <c r="A492" s="165" t="s">
        <v>17</v>
      </c>
      <c r="B492" s="165"/>
      <c r="C492" s="165" t="s">
        <v>699</v>
      </c>
      <c r="D492" s="159" t="s">
        <v>691</v>
      </c>
      <c r="E492" s="165" t="s">
        <v>692</v>
      </c>
      <c r="F492" s="165"/>
      <c r="G492" s="165"/>
      <c r="H492" s="165"/>
      <c r="I492" s="164">
        <f t="shared" si="27"/>
        <v>0</v>
      </c>
      <c r="J492" s="166"/>
      <c r="K492" s="166"/>
      <c r="L492" s="168"/>
      <c r="M492" s="169"/>
      <c r="N492" s="170"/>
    </row>
    <row r="493" spans="1:14" ht="12" customHeight="1" x14ac:dyDescent="0.2">
      <c r="A493" s="165" t="s">
        <v>17</v>
      </c>
      <c r="B493" s="165"/>
      <c r="C493" s="165" t="s">
        <v>700</v>
      </c>
      <c r="D493" s="159" t="s">
        <v>691</v>
      </c>
      <c r="E493" s="165" t="s">
        <v>692</v>
      </c>
      <c r="F493" s="165"/>
      <c r="G493" s="165"/>
      <c r="H493" s="165"/>
      <c r="I493" s="164">
        <f t="shared" si="27"/>
        <v>0</v>
      </c>
      <c r="J493" s="166"/>
      <c r="K493" s="166"/>
      <c r="L493" s="168"/>
      <c r="M493" s="169"/>
      <c r="N493" s="170"/>
    </row>
    <row r="494" spans="1:14" ht="12" customHeight="1" x14ac:dyDescent="0.2">
      <c r="A494" s="165" t="s">
        <v>17</v>
      </c>
      <c r="B494" s="165"/>
      <c r="C494" s="165" t="s">
        <v>701</v>
      </c>
      <c r="D494" s="159" t="s">
        <v>691</v>
      </c>
      <c r="E494" s="165" t="s">
        <v>692</v>
      </c>
      <c r="F494" s="165"/>
      <c r="G494" s="165"/>
      <c r="H494" s="165"/>
      <c r="I494" s="164">
        <f t="shared" si="27"/>
        <v>0</v>
      </c>
      <c r="J494" s="166"/>
      <c r="K494" s="166"/>
      <c r="L494" s="168"/>
      <c r="M494" s="169"/>
      <c r="N494" s="170"/>
    </row>
    <row r="495" spans="1:14" ht="12" customHeight="1" x14ac:dyDescent="0.2">
      <c r="A495" s="165" t="s">
        <v>597</v>
      </c>
      <c r="B495" s="165"/>
      <c r="C495" s="165" t="s">
        <v>671</v>
      </c>
      <c r="D495" s="159" t="s">
        <v>691</v>
      </c>
      <c r="E495" s="165" t="s">
        <v>692</v>
      </c>
      <c r="F495" s="165"/>
      <c r="G495" s="165"/>
      <c r="H495" s="165"/>
      <c r="I495" s="164">
        <f t="shared" si="27"/>
        <v>0</v>
      </c>
      <c r="J495" s="166"/>
      <c r="K495" s="166"/>
      <c r="L495" s="168"/>
      <c r="M495" s="169"/>
      <c r="N495" s="170"/>
    </row>
    <row r="496" spans="1:14" ht="12" customHeight="1" x14ac:dyDescent="0.2">
      <c r="A496" s="165" t="s">
        <v>597</v>
      </c>
      <c r="B496" s="165"/>
      <c r="C496" s="165" t="s">
        <v>702</v>
      </c>
      <c r="D496" s="159" t="s">
        <v>691</v>
      </c>
      <c r="E496" s="165" t="s">
        <v>692</v>
      </c>
      <c r="F496" s="165"/>
      <c r="G496" s="165"/>
      <c r="H496" s="165"/>
      <c r="I496" s="164">
        <f>F496+G496+H496</f>
        <v>0</v>
      </c>
      <c r="J496" s="166"/>
      <c r="K496" s="166"/>
      <c r="L496" s="168"/>
      <c r="M496" s="169"/>
      <c r="N496" s="170"/>
    </row>
    <row r="497" spans="1:14" ht="12" customHeight="1" x14ac:dyDescent="0.2">
      <c r="A497" s="165" t="s">
        <v>597</v>
      </c>
      <c r="B497" s="165"/>
      <c r="C497" s="165" t="s">
        <v>703</v>
      </c>
      <c r="D497" s="159" t="s">
        <v>691</v>
      </c>
      <c r="E497" s="165" t="s">
        <v>692</v>
      </c>
      <c r="F497" s="165"/>
      <c r="G497" s="165"/>
      <c r="H497" s="165"/>
      <c r="I497" s="164">
        <f>F497+G497+H497</f>
        <v>0</v>
      </c>
      <c r="J497" s="166"/>
      <c r="K497" s="166"/>
      <c r="L497" s="168"/>
      <c r="M497" s="169"/>
      <c r="N497" s="170"/>
    </row>
    <row r="498" spans="1:14" ht="12" customHeight="1" x14ac:dyDescent="0.2">
      <c r="A498" s="144" t="s">
        <v>200</v>
      </c>
      <c r="B498" s="165"/>
      <c r="C498" s="165" t="s">
        <v>704</v>
      </c>
      <c r="D498" s="159" t="s">
        <v>691</v>
      </c>
      <c r="E498" s="165" t="s">
        <v>692</v>
      </c>
      <c r="F498" s="165"/>
      <c r="G498" s="165"/>
      <c r="H498" s="165"/>
      <c r="I498" s="164">
        <f>F498+G498+H498</f>
        <v>0</v>
      </c>
      <c r="J498" s="166"/>
      <c r="K498" s="166"/>
      <c r="L498" s="168"/>
      <c r="M498" s="169"/>
      <c r="N498" s="170"/>
    </row>
    <row r="499" spans="1:14" ht="12" customHeight="1" x14ac:dyDescent="0.2">
      <c r="D499" s="174"/>
    </row>
    <row r="500" spans="1:14" ht="12" customHeight="1" x14ac:dyDescent="0.2">
      <c r="D500" s="174"/>
    </row>
    <row r="501" spans="1:14" ht="12" customHeight="1" x14ac:dyDescent="0.2">
      <c r="A501" s="216" t="s">
        <v>31</v>
      </c>
      <c r="B501" s="216"/>
      <c r="C501" s="217" t="s">
        <v>705</v>
      </c>
      <c r="D501" s="218"/>
      <c r="E501" s="216"/>
      <c r="F501" s="216"/>
      <c r="G501" s="216"/>
    </row>
    <row r="502" spans="1:14" ht="12" customHeight="1" x14ac:dyDescent="0.2">
      <c r="A502" s="216"/>
      <c r="B502" s="216"/>
      <c r="C502" s="217" t="s">
        <v>706</v>
      </c>
      <c r="D502" s="218"/>
      <c r="E502" s="216"/>
      <c r="F502" s="216"/>
      <c r="G502" s="216"/>
    </row>
    <row r="503" spans="1:14" ht="12" customHeight="1" x14ac:dyDescent="0.2">
      <c r="A503" s="216"/>
      <c r="B503" s="216"/>
      <c r="C503" s="217" t="s">
        <v>707</v>
      </c>
      <c r="D503" s="218"/>
      <c r="E503" s="216"/>
      <c r="F503" s="216"/>
      <c r="G503" s="216"/>
    </row>
    <row r="504" spans="1:14" ht="12" customHeight="1" x14ac:dyDescent="0.2">
      <c r="C504" s="190"/>
      <c r="D504" s="174"/>
    </row>
    <row r="505" spans="1:14" ht="12" customHeight="1" x14ac:dyDescent="0.2">
      <c r="D505" s="174"/>
    </row>
    <row r="506" spans="1:14" ht="12" customHeight="1" x14ac:dyDescent="0.2">
      <c r="A506" s="7" t="s">
        <v>690</v>
      </c>
    </row>
    <row r="507" spans="1:14" ht="12" customHeight="1" x14ac:dyDescent="0.2">
      <c r="A507" s="43"/>
    </row>
    <row r="508" spans="1:14" ht="12" customHeight="1" x14ac:dyDescent="0.2">
      <c r="A508" s="87"/>
      <c r="C508" s="190" t="s">
        <v>687</v>
      </c>
    </row>
    <row r="509" spans="1:14" ht="12" customHeight="1" x14ac:dyDescent="0.2">
      <c r="A509" s="146"/>
      <c r="C509" s="190" t="s">
        <v>688</v>
      </c>
    </row>
    <row r="510" spans="1:14" ht="12" customHeight="1" x14ac:dyDescent="0.2">
      <c r="A510" s="212"/>
      <c r="C510" s="190" t="s">
        <v>689</v>
      </c>
    </row>
  </sheetData>
  <phoneticPr fontId="0" type="noConversion"/>
  <printOptions gridLines="1"/>
  <pageMargins left="0.25" right="0.25" top="1" bottom="1" header="0.5" footer="0.5"/>
  <pageSetup paperSize="5" scale="57" fitToHeight="100" orientation="landscape" horizontalDpi="300" verticalDpi="300" r:id="rId1"/>
  <headerFooter alignWithMargins="0">
    <oddHeader>&amp;C&amp;F</oddHeader>
    <oddFooter>&amp;L&amp;D&amp;T&amp;C&amp;P of &amp;N&amp;R&amp;A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E2" sqref="E2"/>
    </sheetView>
  </sheetViews>
  <sheetFormatPr defaultRowHeight="12.75" x14ac:dyDescent="0.2"/>
  <cols>
    <col min="1" max="1" width="21.140625" customWidth="1"/>
    <col min="2" max="2" width="11.7109375" customWidth="1"/>
    <col min="3" max="3" width="12.28515625" customWidth="1"/>
    <col min="7" max="7" width="24.28515625" customWidth="1"/>
    <col min="8" max="8" width="12" customWidth="1"/>
    <col min="10" max="10" width="24.140625" customWidth="1"/>
  </cols>
  <sheetData>
    <row r="2" spans="1:10" ht="15.75" x14ac:dyDescent="0.25">
      <c r="G2" s="127" t="s">
        <v>543</v>
      </c>
    </row>
    <row r="3" spans="1:10" ht="13.5" thickBot="1" x14ac:dyDescent="0.25"/>
    <row r="4" spans="1:10" ht="13.5" thickTop="1" x14ac:dyDescent="0.2">
      <c r="A4" s="219" t="s">
        <v>500</v>
      </c>
      <c r="B4" s="220"/>
      <c r="C4" s="220"/>
      <c r="D4" s="221"/>
      <c r="E4" s="92"/>
      <c r="G4" s="219" t="s">
        <v>501</v>
      </c>
      <c r="H4" s="220"/>
      <c r="I4" s="220"/>
      <c r="J4" s="221"/>
    </row>
    <row r="5" spans="1:10" ht="15.75" x14ac:dyDescent="0.25">
      <c r="A5" s="93" t="s">
        <v>502</v>
      </c>
      <c r="B5" s="94" t="s">
        <v>503</v>
      </c>
      <c r="C5" s="95" t="s">
        <v>504</v>
      </c>
      <c r="D5" s="96"/>
      <c r="E5" s="97"/>
      <c r="G5" s="93" t="s">
        <v>505</v>
      </c>
      <c r="H5" s="98" t="s">
        <v>506</v>
      </c>
      <c r="I5" s="98" t="s">
        <v>507</v>
      </c>
      <c r="J5" s="99" t="s">
        <v>508</v>
      </c>
    </row>
    <row r="6" spans="1:10" ht="15.75" x14ac:dyDescent="0.25">
      <c r="A6" s="100" t="s">
        <v>509</v>
      </c>
      <c r="B6" s="101" t="s">
        <v>510</v>
      </c>
      <c r="C6" s="102">
        <v>28</v>
      </c>
      <c r="D6" s="103"/>
      <c r="E6" s="97"/>
      <c r="G6" s="104" t="s">
        <v>511</v>
      </c>
      <c r="H6" s="105">
        <f>B30*D25</f>
        <v>7200000</v>
      </c>
      <c r="I6" s="105">
        <f>C30*D25</f>
        <v>4320000</v>
      </c>
      <c r="J6" s="106">
        <f>D30*D25</f>
        <v>2520000</v>
      </c>
    </row>
    <row r="7" spans="1:10" ht="15.75" x14ac:dyDescent="0.25">
      <c r="A7" s="107"/>
      <c r="B7" s="101" t="s">
        <v>512</v>
      </c>
      <c r="C7" s="102">
        <v>28</v>
      </c>
      <c r="D7" s="103"/>
      <c r="E7" s="97"/>
      <c r="G7" s="104" t="s">
        <v>513</v>
      </c>
      <c r="H7" s="105">
        <f>B31*D25</f>
        <v>3600000</v>
      </c>
      <c r="I7" s="105">
        <f>C31*D25</f>
        <v>2160000</v>
      </c>
      <c r="J7" s="106">
        <f>D31*D25</f>
        <v>1260000</v>
      </c>
    </row>
    <row r="8" spans="1:10" ht="15.75" x14ac:dyDescent="0.25">
      <c r="A8" s="107"/>
      <c r="B8" s="101" t="s">
        <v>514</v>
      </c>
      <c r="C8" s="102">
        <v>24</v>
      </c>
      <c r="D8" s="103"/>
      <c r="E8" s="97"/>
      <c r="G8" s="104" t="s">
        <v>515</v>
      </c>
      <c r="H8" s="105">
        <f>B32*D25</f>
        <v>1800000</v>
      </c>
      <c r="I8" s="105">
        <f>C32*D25</f>
        <v>1080000</v>
      </c>
      <c r="J8" s="106">
        <f>D32*D25</f>
        <v>630000</v>
      </c>
    </row>
    <row r="9" spans="1:10" ht="15.75" x14ac:dyDescent="0.25">
      <c r="A9" s="107"/>
      <c r="B9" s="101" t="s">
        <v>516</v>
      </c>
      <c r="C9" s="102">
        <v>16</v>
      </c>
      <c r="D9" s="103"/>
      <c r="E9" s="97"/>
      <c r="G9" s="104" t="s">
        <v>517</v>
      </c>
      <c r="H9" s="105">
        <f>B33*D25</f>
        <v>180000</v>
      </c>
      <c r="I9" s="105">
        <f>C33*D25</f>
        <v>108000</v>
      </c>
      <c r="J9" s="106">
        <f>D33*D25</f>
        <v>63000</v>
      </c>
    </row>
    <row r="10" spans="1:10" ht="15.75" x14ac:dyDescent="0.25">
      <c r="A10" s="107"/>
      <c r="B10" s="101" t="s">
        <v>518</v>
      </c>
      <c r="C10" s="102">
        <v>16</v>
      </c>
      <c r="D10" s="103"/>
      <c r="E10" s="97"/>
      <c r="G10" s="104" t="s">
        <v>519</v>
      </c>
      <c r="H10" s="105">
        <f>B34*D25</f>
        <v>180000</v>
      </c>
      <c r="I10" s="105">
        <f>C34*D25</f>
        <v>108000</v>
      </c>
      <c r="J10" s="106">
        <f>D34*D25</f>
        <v>63000</v>
      </c>
    </row>
    <row r="11" spans="1:10" ht="15.75" x14ac:dyDescent="0.25">
      <c r="A11" s="107"/>
      <c r="B11" s="101" t="s">
        <v>520</v>
      </c>
      <c r="C11" s="102">
        <v>16</v>
      </c>
      <c r="D11" s="103"/>
      <c r="E11" s="97"/>
      <c r="G11" s="104" t="s">
        <v>521</v>
      </c>
      <c r="H11" s="105">
        <f>B35*4</f>
        <v>40000</v>
      </c>
      <c r="I11" s="105">
        <f>C35*4</f>
        <v>24000</v>
      </c>
      <c r="J11" s="106">
        <f>D35*4</f>
        <v>14000</v>
      </c>
    </row>
    <row r="12" spans="1:10" ht="16.5" thickBot="1" x14ac:dyDescent="0.3">
      <c r="A12" s="108"/>
      <c r="B12" s="222" t="s">
        <v>522</v>
      </c>
      <c r="C12" s="223"/>
      <c r="D12" s="109">
        <f>SUM(C6:C11)</f>
        <v>128</v>
      </c>
      <c r="E12" s="97"/>
      <c r="G12" s="110" t="s">
        <v>523</v>
      </c>
      <c r="H12" s="111">
        <f>SUM(H6:H11)</f>
        <v>13000000</v>
      </c>
      <c r="I12" s="111">
        <f>SUM(I6:I11)</f>
        <v>7800000</v>
      </c>
      <c r="J12" s="112">
        <f>SUM(J6:J11)</f>
        <v>4550000</v>
      </c>
    </row>
    <row r="13" spans="1:10" ht="13.5" customHeight="1" thickTop="1" thickBot="1" x14ac:dyDescent="0.3">
      <c r="A13" s="100" t="s">
        <v>524</v>
      </c>
      <c r="B13" s="101" t="s">
        <v>525</v>
      </c>
      <c r="C13" s="102">
        <v>8</v>
      </c>
      <c r="D13" s="103"/>
      <c r="E13" s="97"/>
    </row>
    <row r="14" spans="1:10" ht="16.5" thickTop="1" x14ac:dyDescent="0.25">
      <c r="A14" s="107"/>
      <c r="B14" s="101" t="s">
        <v>526</v>
      </c>
      <c r="C14" s="102">
        <v>8</v>
      </c>
      <c r="D14" s="103"/>
      <c r="E14" s="97"/>
      <c r="G14" s="113" t="s">
        <v>527</v>
      </c>
      <c r="H14" s="114"/>
      <c r="I14" s="114"/>
      <c r="J14" s="115"/>
    </row>
    <row r="15" spans="1:10" ht="15.75" x14ac:dyDescent="0.25">
      <c r="A15" s="107"/>
      <c r="B15" s="101" t="s">
        <v>528</v>
      </c>
      <c r="C15" s="102">
        <v>8</v>
      </c>
      <c r="D15" s="103"/>
      <c r="E15" s="97"/>
      <c r="G15" s="93" t="s">
        <v>505</v>
      </c>
      <c r="H15" s="98" t="s">
        <v>506</v>
      </c>
      <c r="I15" s="98" t="s">
        <v>507</v>
      </c>
      <c r="J15" s="99" t="s">
        <v>508</v>
      </c>
    </row>
    <row r="16" spans="1:10" ht="15.75" x14ac:dyDescent="0.25">
      <c r="A16" s="107"/>
      <c r="B16" s="101" t="s">
        <v>529</v>
      </c>
      <c r="C16" s="102">
        <v>8</v>
      </c>
      <c r="D16" s="103"/>
      <c r="E16" s="97"/>
      <c r="G16" s="104" t="s">
        <v>511</v>
      </c>
      <c r="H16" s="105">
        <v>7200000</v>
      </c>
      <c r="I16" s="105">
        <v>4320000</v>
      </c>
      <c r="J16" s="106">
        <v>2520000</v>
      </c>
    </row>
    <row r="17" spans="1:10" ht="15.75" x14ac:dyDescent="0.25">
      <c r="A17" s="108"/>
      <c r="B17" s="222" t="s">
        <v>522</v>
      </c>
      <c r="C17" s="223"/>
      <c r="D17" s="109">
        <f>SUM(C13:C16)</f>
        <v>32</v>
      </c>
      <c r="E17" s="97"/>
      <c r="G17" s="104" t="s">
        <v>513</v>
      </c>
      <c r="H17" s="105">
        <f>B31*48</f>
        <v>960000</v>
      </c>
      <c r="I17" s="105">
        <f>C31*48</f>
        <v>576000</v>
      </c>
      <c r="J17" s="106">
        <f>D31*48</f>
        <v>336000</v>
      </c>
    </row>
    <row r="18" spans="1:10" ht="15.75" x14ac:dyDescent="0.25">
      <c r="A18" s="100" t="s">
        <v>530</v>
      </c>
      <c r="B18" s="101" t="s">
        <v>531</v>
      </c>
      <c r="C18" s="102">
        <v>4</v>
      </c>
      <c r="D18" s="103"/>
      <c r="E18" s="97"/>
      <c r="G18" s="104" t="s">
        <v>515</v>
      </c>
      <c r="H18" s="105">
        <f>B32*92</f>
        <v>920000</v>
      </c>
      <c r="I18" s="105">
        <f>C32*92</f>
        <v>552000</v>
      </c>
      <c r="J18" s="106">
        <f>D32*92</f>
        <v>322000</v>
      </c>
    </row>
    <row r="19" spans="1:10" ht="15.75" x14ac:dyDescent="0.25">
      <c r="A19" s="107"/>
      <c r="B19" s="101" t="s">
        <v>532</v>
      </c>
      <c r="C19" s="102">
        <v>4</v>
      </c>
      <c r="D19" s="103"/>
      <c r="E19" s="97"/>
      <c r="G19" s="104" t="s">
        <v>517</v>
      </c>
      <c r="H19" s="105">
        <v>180000</v>
      </c>
      <c r="I19" s="105">
        <v>108000</v>
      </c>
      <c r="J19" s="106">
        <v>63000</v>
      </c>
    </row>
    <row r="20" spans="1:10" ht="15.75" x14ac:dyDescent="0.25">
      <c r="A20" s="107"/>
      <c r="B20" s="101" t="s">
        <v>533</v>
      </c>
      <c r="C20" s="102">
        <v>4</v>
      </c>
      <c r="D20" s="103"/>
      <c r="E20" s="97"/>
      <c r="G20" s="104" t="s">
        <v>519</v>
      </c>
      <c r="H20" s="105">
        <v>180000</v>
      </c>
      <c r="I20" s="105">
        <v>108000</v>
      </c>
      <c r="J20" s="106">
        <v>63000</v>
      </c>
    </row>
    <row r="21" spans="1:10" ht="15.75" x14ac:dyDescent="0.25">
      <c r="A21" s="107"/>
      <c r="B21" s="101" t="s">
        <v>534</v>
      </c>
      <c r="C21" s="102">
        <v>4</v>
      </c>
      <c r="D21" s="103"/>
      <c r="E21" s="97"/>
      <c r="G21" s="104" t="s">
        <v>521</v>
      </c>
      <c r="H21" s="105">
        <v>40000</v>
      </c>
      <c r="I21" s="105">
        <v>24000</v>
      </c>
      <c r="J21" s="106">
        <v>14000</v>
      </c>
    </row>
    <row r="22" spans="1:10" ht="16.5" thickBot="1" x14ac:dyDescent="0.3">
      <c r="A22" s="108"/>
      <c r="B22" s="222" t="s">
        <v>522</v>
      </c>
      <c r="C22" s="223"/>
      <c r="D22" s="109">
        <f>SUM(C18:C21)</f>
        <v>16</v>
      </c>
      <c r="E22" s="97"/>
      <c r="G22" s="116" t="s">
        <v>523</v>
      </c>
      <c r="H22" s="111">
        <f>SUM(H16:H21)</f>
        <v>9480000</v>
      </c>
      <c r="I22" s="111">
        <f>SUM(I16:I21)</f>
        <v>5688000</v>
      </c>
      <c r="J22" s="112">
        <f>SUM(J16:J21)</f>
        <v>3318000</v>
      </c>
    </row>
    <row r="23" spans="1:10" ht="17.25" thickTop="1" thickBot="1" x14ac:dyDescent="0.3">
      <c r="A23" s="100" t="s">
        <v>535</v>
      </c>
      <c r="B23" s="101" t="s">
        <v>536</v>
      </c>
      <c r="C23" s="102">
        <v>4</v>
      </c>
      <c r="D23" s="103"/>
      <c r="E23" s="97"/>
    </row>
    <row r="24" spans="1:10" ht="16.5" thickTop="1" x14ac:dyDescent="0.25">
      <c r="A24" s="117"/>
      <c r="B24" s="224" t="s">
        <v>522</v>
      </c>
      <c r="C24" s="223"/>
      <c r="D24" s="109">
        <f>SUM(C23:C23)</f>
        <v>4</v>
      </c>
      <c r="E24" s="97"/>
      <c r="G24" s="225" t="s">
        <v>537</v>
      </c>
      <c r="H24" s="226"/>
      <c r="I24" s="226"/>
      <c r="J24" s="227"/>
    </row>
    <row r="25" spans="1:10" ht="16.5" thickBot="1" x14ac:dyDescent="0.3">
      <c r="A25" s="118"/>
      <c r="B25" s="228" t="s">
        <v>538</v>
      </c>
      <c r="C25" s="229"/>
      <c r="D25" s="119">
        <f>SUM(C6:C23)</f>
        <v>180</v>
      </c>
      <c r="E25" s="97"/>
      <c r="G25" s="93" t="s">
        <v>505</v>
      </c>
      <c r="H25" s="98" t="s">
        <v>506</v>
      </c>
      <c r="I25" s="98" t="s">
        <v>507</v>
      </c>
      <c r="J25" s="99" t="s">
        <v>508</v>
      </c>
    </row>
    <row r="26" spans="1:10" ht="13.5" thickTop="1" x14ac:dyDescent="0.2">
      <c r="G26" s="104" t="s">
        <v>511</v>
      </c>
      <c r="H26" s="105">
        <v>7200000</v>
      </c>
      <c r="I26" s="105">
        <v>4320000</v>
      </c>
      <c r="J26" s="106">
        <v>2520000</v>
      </c>
    </row>
    <row r="27" spans="1:10" ht="13.5" thickBot="1" x14ac:dyDescent="0.25">
      <c r="G27" s="104" t="s">
        <v>517</v>
      </c>
      <c r="H27" s="105">
        <v>180000</v>
      </c>
      <c r="I27" s="105">
        <v>108000</v>
      </c>
      <c r="J27" s="106">
        <v>63000</v>
      </c>
    </row>
    <row r="28" spans="1:10" ht="13.5" thickTop="1" x14ac:dyDescent="0.2">
      <c r="A28" s="219" t="s">
        <v>539</v>
      </c>
      <c r="B28" s="220"/>
      <c r="C28" s="220"/>
      <c r="D28" s="220"/>
      <c r="E28" s="221"/>
      <c r="G28" s="104" t="s">
        <v>519</v>
      </c>
      <c r="H28" s="105">
        <v>180000</v>
      </c>
      <c r="I28" s="105">
        <v>108000</v>
      </c>
      <c r="J28" s="106">
        <v>63000</v>
      </c>
    </row>
    <row r="29" spans="1:10" x14ac:dyDescent="0.2">
      <c r="A29" s="93" t="s">
        <v>505</v>
      </c>
      <c r="B29" s="98" t="s">
        <v>506</v>
      </c>
      <c r="C29" s="98" t="s">
        <v>507</v>
      </c>
      <c r="D29" s="120" t="s">
        <v>508</v>
      </c>
      <c r="E29" s="121"/>
      <c r="G29" s="104" t="s">
        <v>521</v>
      </c>
      <c r="H29" s="105">
        <v>40000</v>
      </c>
      <c r="I29" s="105">
        <v>24000</v>
      </c>
      <c r="J29" s="106">
        <v>14000</v>
      </c>
    </row>
    <row r="30" spans="1:10" ht="13.5" thickBot="1" x14ac:dyDescent="0.25">
      <c r="A30" s="122" t="s">
        <v>511</v>
      </c>
      <c r="B30" s="105">
        <v>40000</v>
      </c>
      <c r="C30" s="105">
        <v>24000</v>
      </c>
      <c r="D30" s="234">
        <v>14000</v>
      </c>
      <c r="E30" s="231"/>
      <c r="G30" s="116" t="s">
        <v>523</v>
      </c>
      <c r="H30" s="111">
        <f>SUM(H26:H29)</f>
        <v>7600000</v>
      </c>
      <c r="I30" s="111">
        <f>SUM(I26:I29)</f>
        <v>4560000</v>
      </c>
      <c r="J30" s="112">
        <f>SUM(J26:J29)</f>
        <v>2660000</v>
      </c>
    </row>
    <row r="31" spans="1:10" ht="13.5" thickTop="1" x14ac:dyDescent="0.2">
      <c r="A31" s="122" t="s">
        <v>540</v>
      </c>
      <c r="B31" s="105">
        <v>20000</v>
      </c>
      <c r="C31" s="105">
        <v>12000</v>
      </c>
      <c r="D31" s="234">
        <v>7000</v>
      </c>
      <c r="E31" s="231"/>
    </row>
    <row r="32" spans="1:10" x14ac:dyDescent="0.2">
      <c r="A32" s="123" t="s">
        <v>515</v>
      </c>
      <c r="B32" s="105">
        <v>10000</v>
      </c>
      <c r="C32" s="105">
        <v>6000</v>
      </c>
      <c r="D32" s="234">
        <v>3500</v>
      </c>
      <c r="E32" s="231"/>
    </row>
    <row r="33" spans="1:5" x14ac:dyDescent="0.2">
      <c r="A33" s="122" t="s">
        <v>517</v>
      </c>
      <c r="B33" s="105">
        <v>1000</v>
      </c>
      <c r="C33" s="124">
        <v>600</v>
      </c>
      <c r="D33" s="230">
        <v>350</v>
      </c>
      <c r="E33" s="231"/>
    </row>
    <row r="34" spans="1:5" x14ac:dyDescent="0.2">
      <c r="A34" s="122" t="s">
        <v>541</v>
      </c>
      <c r="B34" s="105">
        <v>1000</v>
      </c>
      <c r="C34" s="124">
        <v>600</v>
      </c>
      <c r="D34" s="230">
        <v>350</v>
      </c>
      <c r="E34" s="231"/>
    </row>
    <row r="35" spans="1:5" ht="13.5" thickBot="1" x14ac:dyDescent="0.25">
      <c r="A35" s="125" t="s">
        <v>542</v>
      </c>
      <c r="B35" s="126">
        <v>10000</v>
      </c>
      <c r="C35" s="126">
        <v>6000</v>
      </c>
      <c r="D35" s="232">
        <v>3500</v>
      </c>
      <c r="E35" s="233"/>
    </row>
    <row r="36" spans="1:5" ht="13.5" thickTop="1" x14ac:dyDescent="0.2"/>
    <row r="37" spans="1:5" ht="12" customHeight="1" x14ac:dyDescent="0.2"/>
  </sheetData>
  <mergeCells count="15">
    <mergeCell ref="B25:C25"/>
    <mergeCell ref="D33:E33"/>
    <mergeCell ref="D34:E34"/>
    <mergeCell ref="D35:E35"/>
    <mergeCell ref="A28:E28"/>
    <mergeCell ref="D30:E30"/>
    <mergeCell ref="D31:E31"/>
    <mergeCell ref="D32:E32"/>
    <mergeCell ref="A4:D4"/>
    <mergeCell ref="G4:J4"/>
    <mergeCell ref="B12:C12"/>
    <mergeCell ref="B17:C17"/>
    <mergeCell ref="B22:C22"/>
    <mergeCell ref="B24:C24"/>
    <mergeCell ref="G24:J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87" workbookViewId="0">
      <selection activeCell="B117" sqref="B117"/>
    </sheetView>
  </sheetViews>
  <sheetFormatPr defaultRowHeight="12.75" x14ac:dyDescent="0.2"/>
  <cols>
    <col min="1" max="1" width="24.5703125" bestFit="1" customWidth="1"/>
    <col min="2" max="2" width="40.5703125" bestFit="1" customWidth="1"/>
    <col min="3" max="3" width="7.140625" customWidth="1"/>
  </cols>
  <sheetData>
    <row r="1" spans="1:4" x14ac:dyDescent="0.2">
      <c r="A1" s="71" t="s">
        <v>420</v>
      </c>
      <c r="B1" s="72" t="s">
        <v>422</v>
      </c>
    </row>
    <row r="3" spans="1:4" x14ac:dyDescent="0.2">
      <c r="A3" s="64" t="s">
        <v>375</v>
      </c>
      <c r="B3" s="63"/>
      <c r="C3" s="63"/>
      <c r="D3" s="66"/>
    </row>
    <row r="4" spans="1:4" x14ac:dyDescent="0.2">
      <c r="A4" s="64" t="s">
        <v>0</v>
      </c>
      <c r="B4" s="64" t="s">
        <v>88</v>
      </c>
      <c r="C4" s="64" t="s">
        <v>87</v>
      </c>
      <c r="D4" s="66" t="s">
        <v>376</v>
      </c>
    </row>
    <row r="5" spans="1:4" x14ac:dyDescent="0.2">
      <c r="A5" s="62" t="s">
        <v>80</v>
      </c>
      <c r="B5" s="62" t="s">
        <v>330</v>
      </c>
      <c r="C5" s="63"/>
      <c r="D5" s="68">
        <v>57500</v>
      </c>
    </row>
    <row r="6" spans="1:4" x14ac:dyDescent="0.2">
      <c r="A6" s="65"/>
      <c r="B6" s="62" t="s">
        <v>79</v>
      </c>
      <c r="C6" s="63"/>
      <c r="D6" s="68">
        <v>0</v>
      </c>
    </row>
    <row r="7" spans="1:4" x14ac:dyDescent="0.2">
      <c r="A7" s="65"/>
      <c r="B7" s="62" t="s">
        <v>81</v>
      </c>
      <c r="C7" s="63"/>
      <c r="D7" s="68">
        <v>850000</v>
      </c>
    </row>
    <row r="8" spans="1:4" x14ac:dyDescent="0.2">
      <c r="A8" s="62" t="s">
        <v>378</v>
      </c>
      <c r="B8" s="63"/>
      <c r="C8" s="63"/>
      <c r="D8" s="68">
        <v>907500</v>
      </c>
    </row>
    <row r="9" spans="1:4" x14ac:dyDescent="0.2">
      <c r="A9" s="62" t="s">
        <v>163</v>
      </c>
      <c r="B9" s="62" t="s">
        <v>254</v>
      </c>
      <c r="C9" s="63"/>
      <c r="D9" s="68">
        <v>5990</v>
      </c>
    </row>
    <row r="10" spans="1:4" x14ac:dyDescent="0.2">
      <c r="A10" s="65"/>
      <c r="B10" s="62" t="s">
        <v>175</v>
      </c>
      <c r="C10" s="63"/>
      <c r="D10" s="68">
        <v>62895</v>
      </c>
    </row>
    <row r="11" spans="1:4" x14ac:dyDescent="0.2">
      <c r="A11" s="65"/>
      <c r="B11" s="62" t="s">
        <v>162</v>
      </c>
      <c r="C11" s="63"/>
      <c r="D11" s="68">
        <v>35940</v>
      </c>
    </row>
    <row r="12" spans="1:4" x14ac:dyDescent="0.2">
      <c r="A12" s="65"/>
      <c r="B12" s="62" t="s">
        <v>198</v>
      </c>
      <c r="C12" s="63"/>
      <c r="D12" s="68">
        <v>100000</v>
      </c>
    </row>
    <row r="13" spans="1:4" x14ac:dyDescent="0.2">
      <c r="A13" s="62" t="s">
        <v>379</v>
      </c>
      <c r="B13" s="63"/>
      <c r="C13" s="63"/>
      <c r="D13" s="68">
        <v>204825</v>
      </c>
    </row>
    <row r="14" spans="1:4" x14ac:dyDescent="0.2">
      <c r="A14" s="62" t="s">
        <v>33</v>
      </c>
      <c r="B14" s="62" t="s">
        <v>32</v>
      </c>
      <c r="C14" s="63"/>
      <c r="D14" s="68">
        <v>36288</v>
      </c>
    </row>
    <row r="15" spans="1:4" x14ac:dyDescent="0.2">
      <c r="A15" s="65"/>
      <c r="B15" s="62" t="s">
        <v>59</v>
      </c>
      <c r="C15" s="63"/>
      <c r="D15" s="68">
        <v>37800</v>
      </c>
    </row>
    <row r="16" spans="1:4" x14ac:dyDescent="0.2">
      <c r="A16" s="65"/>
      <c r="B16" s="62" t="s">
        <v>61</v>
      </c>
      <c r="C16" s="63"/>
      <c r="D16" s="68">
        <v>0</v>
      </c>
    </row>
    <row r="17" spans="1:4" x14ac:dyDescent="0.2">
      <c r="A17" s="65"/>
      <c r="B17" s="62" t="s">
        <v>62</v>
      </c>
      <c r="C17" s="63"/>
      <c r="D17" s="68">
        <v>3570</v>
      </c>
    </row>
    <row r="18" spans="1:4" x14ac:dyDescent="0.2">
      <c r="A18" s="65"/>
      <c r="B18" s="62" t="s">
        <v>299</v>
      </c>
      <c r="C18" s="63"/>
      <c r="D18" s="68">
        <v>27132</v>
      </c>
    </row>
    <row r="19" spans="1:4" x14ac:dyDescent="0.2">
      <c r="A19" s="65"/>
      <c r="B19" s="62" t="s">
        <v>262</v>
      </c>
      <c r="C19" s="63"/>
      <c r="D19" s="68">
        <v>580</v>
      </c>
    </row>
    <row r="20" spans="1:4" x14ac:dyDescent="0.2">
      <c r="A20" s="62" t="s">
        <v>380</v>
      </c>
      <c r="B20" s="63"/>
      <c r="C20" s="63"/>
      <c r="D20" s="68">
        <v>105370</v>
      </c>
    </row>
    <row r="21" spans="1:4" x14ac:dyDescent="0.2">
      <c r="A21" s="62" t="s">
        <v>68</v>
      </c>
      <c r="B21" s="62" t="s">
        <v>67</v>
      </c>
      <c r="C21" s="63"/>
      <c r="D21" s="68">
        <v>40000</v>
      </c>
    </row>
    <row r="22" spans="1:4" x14ac:dyDescent="0.2">
      <c r="A22" s="62" t="s">
        <v>381</v>
      </c>
      <c r="B22" s="63"/>
      <c r="C22" s="63"/>
      <c r="D22" s="68">
        <v>40000</v>
      </c>
    </row>
    <row r="23" spans="1:4" x14ac:dyDescent="0.2">
      <c r="A23" s="62" t="s">
        <v>272</v>
      </c>
      <c r="B23" s="62" t="s">
        <v>271</v>
      </c>
      <c r="C23" s="63"/>
      <c r="D23" s="68">
        <v>35000</v>
      </c>
    </row>
    <row r="24" spans="1:4" x14ac:dyDescent="0.2">
      <c r="A24" s="62" t="s">
        <v>382</v>
      </c>
      <c r="B24" s="63"/>
      <c r="C24" s="63"/>
      <c r="D24" s="68">
        <v>35000</v>
      </c>
    </row>
    <row r="25" spans="1:4" x14ac:dyDescent="0.2">
      <c r="A25" s="62" t="s">
        <v>85</v>
      </c>
      <c r="B25" s="62" t="s">
        <v>84</v>
      </c>
      <c r="C25" s="63"/>
      <c r="D25" s="68">
        <v>33990</v>
      </c>
    </row>
    <row r="26" spans="1:4" x14ac:dyDescent="0.2">
      <c r="A26" s="62" t="s">
        <v>383</v>
      </c>
      <c r="B26" s="63"/>
      <c r="C26" s="63"/>
      <c r="D26" s="68">
        <v>33990</v>
      </c>
    </row>
    <row r="27" spans="1:4" x14ac:dyDescent="0.2">
      <c r="A27" s="62" t="s">
        <v>56</v>
      </c>
      <c r="B27" s="62" t="s">
        <v>263</v>
      </c>
      <c r="C27" s="63"/>
      <c r="D27" s="68">
        <v>249</v>
      </c>
    </row>
    <row r="28" spans="1:4" x14ac:dyDescent="0.2">
      <c r="A28" s="65"/>
      <c r="B28" s="62" t="s">
        <v>329</v>
      </c>
      <c r="C28" s="63"/>
      <c r="D28" s="68">
        <v>249</v>
      </c>
    </row>
    <row r="29" spans="1:4" x14ac:dyDescent="0.2">
      <c r="A29" s="65"/>
      <c r="B29" s="62" t="s">
        <v>55</v>
      </c>
      <c r="C29" s="63"/>
      <c r="D29" s="68">
        <v>12960</v>
      </c>
    </row>
    <row r="30" spans="1:4" x14ac:dyDescent="0.2">
      <c r="A30" s="62" t="s">
        <v>384</v>
      </c>
      <c r="B30" s="63"/>
      <c r="C30" s="63"/>
      <c r="D30" s="68">
        <v>13458</v>
      </c>
    </row>
    <row r="31" spans="1:4" x14ac:dyDescent="0.2">
      <c r="A31" s="62" t="s">
        <v>280</v>
      </c>
      <c r="B31" s="62" t="s">
        <v>279</v>
      </c>
      <c r="C31" s="63"/>
      <c r="D31" s="68">
        <v>9264</v>
      </c>
    </row>
    <row r="32" spans="1:4" x14ac:dyDescent="0.2">
      <c r="A32" s="62" t="s">
        <v>385</v>
      </c>
      <c r="B32" s="63"/>
      <c r="C32" s="63"/>
      <c r="D32" s="68">
        <v>9264</v>
      </c>
    </row>
    <row r="33" spans="1:4" x14ac:dyDescent="0.2">
      <c r="A33" s="62" t="s">
        <v>161</v>
      </c>
      <c r="B33" s="62" t="s">
        <v>160</v>
      </c>
      <c r="C33" s="63"/>
      <c r="D33" s="68">
        <v>8985</v>
      </c>
    </row>
    <row r="34" spans="1:4" x14ac:dyDescent="0.2">
      <c r="A34" s="62" t="s">
        <v>386</v>
      </c>
      <c r="B34" s="63"/>
      <c r="C34" s="63"/>
      <c r="D34" s="68">
        <v>8985</v>
      </c>
    </row>
    <row r="35" spans="1:4" x14ac:dyDescent="0.2">
      <c r="A35" s="62" t="s">
        <v>75</v>
      </c>
      <c r="B35" s="62" t="s">
        <v>249</v>
      </c>
      <c r="C35" s="63"/>
      <c r="D35" s="68">
        <v>354</v>
      </c>
    </row>
    <row r="36" spans="1:4" x14ac:dyDescent="0.2">
      <c r="A36" s="65"/>
      <c r="B36" s="62" t="s">
        <v>327</v>
      </c>
      <c r="C36" s="63"/>
      <c r="D36" s="68">
        <v>2541</v>
      </c>
    </row>
    <row r="37" spans="1:4" x14ac:dyDescent="0.2">
      <c r="A37" s="65"/>
      <c r="B37" s="62" t="s">
        <v>74</v>
      </c>
      <c r="C37" s="63"/>
      <c r="D37" s="68">
        <v>3360</v>
      </c>
    </row>
    <row r="38" spans="1:4" x14ac:dyDescent="0.2">
      <c r="A38" s="65"/>
      <c r="B38" s="62" t="s">
        <v>76</v>
      </c>
      <c r="C38" s="63"/>
      <c r="D38" s="68">
        <v>1950</v>
      </c>
    </row>
    <row r="39" spans="1:4" x14ac:dyDescent="0.2">
      <c r="A39" s="65"/>
      <c r="B39" s="62" t="s">
        <v>289</v>
      </c>
      <c r="C39" s="63"/>
      <c r="D39" s="68">
        <v>672</v>
      </c>
    </row>
    <row r="40" spans="1:4" x14ac:dyDescent="0.2">
      <c r="A40" s="62" t="s">
        <v>387</v>
      </c>
      <c r="B40" s="63"/>
      <c r="C40" s="63"/>
      <c r="D40" s="68">
        <v>8877</v>
      </c>
    </row>
    <row r="41" spans="1:4" x14ac:dyDescent="0.2">
      <c r="A41" s="62" t="s">
        <v>26</v>
      </c>
      <c r="B41" s="62" t="s">
        <v>285</v>
      </c>
      <c r="C41" s="63"/>
      <c r="D41" s="68">
        <v>649.95000000000005</v>
      </c>
    </row>
    <row r="42" spans="1:4" x14ac:dyDescent="0.2">
      <c r="A42" s="65"/>
      <c r="B42" s="62" t="s">
        <v>259</v>
      </c>
      <c r="C42" s="63"/>
      <c r="D42" s="68">
        <v>599.97</v>
      </c>
    </row>
    <row r="43" spans="1:4" x14ac:dyDescent="0.2">
      <c r="A43" s="65"/>
      <c r="B43" s="62" t="s">
        <v>288</v>
      </c>
      <c r="C43" s="63"/>
      <c r="D43" s="68">
        <v>899.95</v>
      </c>
    </row>
    <row r="44" spans="1:4" x14ac:dyDescent="0.2">
      <c r="A44" s="65"/>
      <c r="B44" s="62" t="s">
        <v>25</v>
      </c>
      <c r="C44" s="63"/>
      <c r="D44" s="68">
        <v>1199.96</v>
      </c>
    </row>
    <row r="45" spans="1:4" x14ac:dyDescent="0.2">
      <c r="A45" s="65"/>
      <c r="B45" s="62" t="s">
        <v>27</v>
      </c>
      <c r="C45" s="63"/>
      <c r="D45" s="68">
        <v>799.96</v>
      </c>
    </row>
    <row r="46" spans="1:4" x14ac:dyDescent="0.2">
      <c r="A46" s="65"/>
      <c r="B46" s="62" t="s">
        <v>28</v>
      </c>
      <c r="C46" s="63"/>
      <c r="D46" s="68">
        <v>799.96</v>
      </c>
    </row>
    <row r="47" spans="1:4" x14ac:dyDescent="0.2">
      <c r="A47" s="65"/>
      <c r="B47" s="62" t="s">
        <v>29</v>
      </c>
      <c r="C47" s="63"/>
      <c r="D47" s="68">
        <v>799.96</v>
      </c>
    </row>
    <row r="48" spans="1:4" x14ac:dyDescent="0.2">
      <c r="A48" s="65"/>
      <c r="B48" s="62" t="s">
        <v>30</v>
      </c>
      <c r="C48" s="63"/>
      <c r="D48" s="68">
        <v>799.96</v>
      </c>
    </row>
    <row r="49" spans="1:4" x14ac:dyDescent="0.2">
      <c r="A49" s="65"/>
      <c r="B49" s="62" t="s">
        <v>291</v>
      </c>
      <c r="C49" s="63"/>
      <c r="D49" s="68">
        <v>415</v>
      </c>
    </row>
    <row r="50" spans="1:4" x14ac:dyDescent="0.2">
      <c r="A50" s="62" t="s">
        <v>388</v>
      </c>
      <c r="B50" s="63"/>
      <c r="C50" s="63"/>
      <c r="D50" s="68">
        <v>6964.67</v>
      </c>
    </row>
    <row r="51" spans="1:4" x14ac:dyDescent="0.2">
      <c r="A51" s="62" t="s">
        <v>46</v>
      </c>
      <c r="B51" s="62" t="s">
        <v>310</v>
      </c>
      <c r="C51" s="63"/>
      <c r="D51" s="68">
        <v>1944</v>
      </c>
    </row>
    <row r="52" spans="1:4" x14ac:dyDescent="0.2">
      <c r="A52" s="65"/>
      <c r="B52" s="62" t="s">
        <v>186</v>
      </c>
      <c r="C52" s="63"/>
      <c r="D52" s="68">
        <v>1000</v>
      </c>
    </row>
    <row r="53" spans="1:4" x14ac:dyDescent="0.2">
      <c r="A53" s="65"/>
      <c r="B53" s="62" t="s">
        <v>318</v>
      </c>
      <c r="C53" s="63"/>
      <c r="D53" s="68">
        <v>800</v>
      </c>
    </row>
    <row r="54" spans="1:4" x14ac:dyDescent="0.2">
      <c r="A54" s="65"/>
      <c r="B54" s="62" t="s">
        <v>45</v>
      </c>
      <c r="C54" s="63"/>
      <c r="D54" s="68">
        <v>3000</v>
      </c>
    </row>
    <row r="55" spans="1:4" x14ac:dyDescent="0.2">
      <c r="A55" s="62" t="s">
        <v>389</v>
      </c>
      <c r="B55" s="63"/>
      <c r="C55" s="63"/>
      <c r="D55" s="68">
        <v>6744</v>
      </c>
    </row>
    <row r="56" spans="1:4" x14ac:dyDescent="0.2">
      <c r="A56" s="62" t="s">
        <v>212</v>
      </c>
      <c r="B56" s="62" t="s">
        <v>212</v>
      </c>
      <c r="C56" s="63"/>
      <c r="D56" s="68">
        <v>5391.08</v>
      </c>
    </row>
    <row r="57" spans="1:4" x14ac:dyDescent="0.2">
      <c r="A57" s="62" t="s">
        <v>390</v>
      </c>
      <c r="B57" s="63"/>
      <c r="C57" s="63"/>
      <c r="D57" s="68">
        <v>5391.08</v>
      </c>
    </row>
    <row r="58" spans="1:4" x14ac:dyDescent="0.2">
      <c r="A58" s="62" t="s">
        <v>208</v>
      </c>
      <c r="B58" s="62" t="s">
        <v>207</v>
      </c>
      <c r="C58" s="63"/>
      <c r="D58" s="68">
        <v>5000</v>
      </c>
    </row>
    <row r="59" spans="1:4" x14ac:dyDescent="0.2">
      <c r="A59" s="62" t="s">
        <v>391</v>
      </c>
      <c r="B59" s="63"/>
      <c r="C59" s="63"/>
      <c r="D59" s="68">
        <v>5000</v>
      </c>
    </row>
    <row r="60" spans="1:4" x14ac:dyDescent="0.2">
      <c r="A60" s="62" t="s">
        <v>41</v>
      </c>
      <c r="B60" s="62" t="s">
        <v>40</v>
      </c>
      <c r="C60" s="63"/>
      <c r="D60" s="68">
        <v>4800</v>
      </c>
    </row>
    <row r="61" spans="1:4" x14ac:dyDescent="0.2">
      <c r="A61" s="62" t="s">
        <v>392</v>
      </c>
      <c r="B61" s="63"/>
      <c r="C61" s="63"/>
      <c r="D61" s="68">
        <v>4800</v>
      </c>
    </row>
    <row r="62" spans="1:4" x14ac:dyDescent="0.2">
      <c r="A62" s="62" t="s">
        <v>183</v>
      </c>
      <c r="B62" s="62" t="s">
        <v>182</v>
      </c>
      <c r="C62" s="63"/>
      <c r="D62" s="68">
        <v>3998</v>
      </c>
    </row>
    <row r="63" spans="1:4" x14ac:dyDescent="0.2">
      <c r="A63" s="62" t="s">
        <v>393</v>
      </c>
      <c r="B63" s="63"/>
      <c r="C63" s="63"/>
      <c r="D63" s="68">
        <v>3998</v>
      </c>
    </row>
    <row r="64" spans="1:4" x14ac:dyDescent="0.2">
      <c r="A64" s="62" t="s">
        <v>274</v>
      </c>
      <c r="B64" s="62" t="s">
        <v>273</v>
      </c>
      <c r="C64" s="63"/>
      <c r="D64" s="68">
        <v>3990</v>
      </c>
    </row>
    <row r="65" spans="1:4" x14ac:dyDescent="0.2">
      <c r="A65" s="62" t="s">
        <v>394</v>
      </c>
      <c r="B65" s="63"/>
      <c r="C65" s="63"/>
      <c r="D65" s="68">
        <v>3990</v>
      </c>
    </row>
    <row r="66" spans="1:4" x14ac:dyDescent="0.2">
      <c r="A66" s="62" t="s">
        <v>236</v>
      </c>
      <c r="B66" s="62" t="s">
        <v>235</v>
      </c>
      <c r="C66" s="63"/>
      <c r="D66" s="68">
        <v>3599.8</v>
      </c>
    </row>
    <row r="67" spans="1:4" x14ac:dyDescent="0.2">
      <c r="A67" s="62" t="s">
        <v>395</v>
      </c>
      <c r="B67" s="63"/>
      <c r="C67" s="63"/>
      <c r="D67" s="68">
        <v>3599.8</v>
      </c>
    </row>
    <row r="68" spans="1:4" x14ac:dyDescent="0.2">
      <c r="A68" s="62" t="s">
        <v>11</v>
      </c>
      <c r="B68" s="62" t="s">
        <v>290</v>
      </c>
      <c r="C68" s="63"/>
      <c r="D68" s="68">
        <v>64</v>
      </c>
    </row>
    <row r="69" spans="1:4" x14ac:dyDescent="0.2">
      <c r="A69" s="65"/>
      <c r="B69" s="62" t="s">
        <v>10</v>
      </c>
      <c r="C69" s="63"/>
      <c r="D69" s="68">
        <v>3475</v>
      </c>
    </row>
    <row r="70" spans="1:4" x14ac:dyDescent="0.2">
      <c r="A70" s="62" t="s">
        <v>396</v>
      </c>
      <c r="B70" s="63"/>
      <c r="C70" s="63"/>
      <c r="D70" s="68">
        <v>3539</v>
      </c>
    </row>
    <row r="71" spans="1:4" x14ac:dyDescent="0.2">
      <c r="A71" s="62" t="s">
        <v>284</v>
      </c>
      <c r="B71" s="62" t="s">
        <v>283</v>
      </c>
      <c r="C71" s="63"/>
      <c r="D71" s="68">
        <v>1749.95</v>
      </c>
    </row>
    <row r="72" spans="1:4" x14ac:dyDescent="0.2">
      <c r="A72" s="65"/>
      <c r="B72" s="62" t="s">
        <v>1</v>
      </c>
      <c r="C72" s="63"/>
      <c r="D72" s="68">
        <v>1399.96</v>
      </c>
    </row>
    <row r="73" spans="1:4" x14ac:dyDescent="0.2">
      <c r="A73" s="62" t="s">
        <v>397</v>
      </c>
      <c r="B73" s="63"/>
      <c r="C73" s="63"/>
      <c r="D73" s="68">
        <v>3149.91</v>
      </c>
    </row>
    <row r="74" spans="1:4" x14ac:dyDescent="0.2">
      <c r="A74" s="62" t="s">
        <v>268</v>
      </c>
      <c r="B74" s="62" t="s">
        <v>66</v>
      </c>
      <c r="C74" s="63"/>
      <c r="D74" s="68">
        <v>1212</v>
      </c>
    </row>
    <row r="75" spans="1:4" x14ac:dyDescent="0.2">
      <c r="A75" s="65"/>
      <c r="B75" s="62" t="s">
        <v>267</v>
      </c>
      <c r="C75" s="63"/>
      <c r="D75" s="68">
        <v>479</v>
      </c>
    </row>
    <row r="76" spans="1:4" x14ac:dyDescent="0.2">
      <c r="A76" s="65"/>
      <c r="B76" s="62" t="s">
        <v>269</v>
      </c>
      <c r="C76" s="63"/>
      <c r="D76" s="68">
        <v>303</v>
      </c>
    </row>
    <row r="77" spans="1:4" x14ac:dyDescent="0.2">
      <c r="A77" s="65"/>
      <c r="B77" s="62" t="s">
        <v>83</v>
      </c>
      <c r="C77" s="63"/>
      <c r="D77" s="68">
        <v>128</v>
      </c>
    </row>
    <row r="78" spans="1:4" x14ac:dyDescent="0.2">
      <c r="A78" s="62" t="s">
        <v>398</v>
      </c>
      <c r="B78" s="63"/>
      <c r="C78" s="63"/>
      <c r="D78" s="68">
        <v>2122</v>
      </c>
    </row>
    <row r="79" spans="1:4" x14ac:dyDescent="0.2">
      <c r="A79" s="62" t="s">
        <v>4</v>
      </c>
      <c r="B79" s="62" t="s">
        <v>3</v>
      </c>
      <c r="C79" s="63"/>
      <c r="D79" s="68">
        <v>1676</v>
      </c>
    </row>
    <row r="80" spans="1:4" x14ac:dyDescent="0.2">
      <c r="A80" s="65"/>
      <c r="B80" s="62" t="s">
        <v>260</v>
      </c>
      <c r="C80" s="63"/>
      <c r="D80" s="68">
        <v>0</v>
      </c>
    </row>
    <row r="81" spans="1:4" x14ac:dyDescent="0.2">
      <c r="A81" s="62" t="s">
        <v>419</v>
      </c>
      <c r="B81" s="63"/>
      <c r="C81" s="63"/>
      <c r="D81" s="68">
        <v>1676</v>
      </c>
    </row>
    <row r="82" spans="1:4" x14ac:dyDescent="0.2">
      <c r="A82" s="62" t="s">
        <v>38</v>
      </c>
      <c r="B82" s="62" t="s">
        <v>37</v>
      </c>
      <c r="C82" s="63"/>
      <c r="D82" s="68">
        <v>790</v>
      </c>
    </row>
    <row r="83" spans="1:4" x14ac:dyDescent="0.2">
      <c r="A83" s="65"/>
      <c r="B83" s="62" t="s">
        <v>39</v>
      </c>
      <c r="C83" s="63"/>
      <c r="D83" s="68">
        <v>790</v>
      </c>
    </row>
    <row r="84" spans="1:4" x14ac:dyDescent="0.2">
      <c r="A84" s="62" t="s">
        <v>399</v>
      </c>
      <c r="B84" s="63"/>
      <c r="C84" s="63"/>
      <c r="D84" s="68">
        <v>1580</v>
      </c>
    </row>
    <row r="85" spans="1:4" x14ac:dyDescent="0.2">
      <c r="A85" s="62" t="s">
        <v>234</v>
      </c>
      <c r="B85" s="62" t="s">
        <v>233</v>
      </c>
      <c r="C85" s="63"/>
      <c r="D85" s="68">
        <v>1216.6500000000001</v>
      </c>
    </row>
    <row r="86" spans="1:4" x14ac:dyDescent="0.2">
      <c r="A86" s="62" t="s">
        <v>400</v>
      </c>
      <c r="B86" s="63"/>
      <c r="C86" s="63"/>
      <c r="D86" s="68">
        <v>1216.6500000000001</v>
      </c>
    </row>
    <row r="87" spans="1:4" x14ac:dyDescent="0.2">
      <c r="A87" s="62" t="s">
        <v>332</v>
      </c>
      <c r="B87" s="62" t="s">
        <v>331</v>
      </c>
      <c r="C87" s="63"/>
      <c r="D87" s="68">
        <v>1199.96</v>
      </c>
    </row>
    <row r="88" spans="1:4" x14ac:dyDescent="0.2">
      <c r="A88" s="62" t="s">
        <v>401</v>
      </c>
      <c r="B88" s="63"/>
      <c r="C88" s="63"/>
      <c r="D88" s="68">
        <v>1199.96</v>
      </c>
    </row>
    <row r="89" spans="1:4" x14ac:dyDescent="0.2">
      <c r="A89" s="62" t="s">
        <v>366</v>
      </c>
      <c r="B89" s="62" t="s">
        <v>367</v>
      </c>
      <c r="C89" s="63"/>
      <c r="D89" s="68">
        <v>1196.04</v>
      </c>
    </row>
    <row r="90" spans="1:4" x14ac:dyDescent="0.2">
      <c r="A90" s="62" t="s">
        <v>402</v>
      </c>
      <c r="B90" s="63"/>
      <c r="C90" s="63"/>
      <c r="D90" s="68">
        <v>1196.04</v>
      </c>
    </row>
    <row r="91" spans="1:4" x14ac:dyDescent="0.2">
      <c r="A91" s="62" t="s">
        <v>54</v>
      </c>
      <c r="B91" s="62" t="s">
        <v>53</v>
      </c>
      <c r="C91" s="63"/>
      <c r="D91" s="68">
        <v>1196</v>
      </c>
    </row>
    <row r="92" spans="1:4" x14ac:dyDescent="0.2">
      <c r="A92" s="62" t="s">
        <v>403</v>
      </c>
      <c r="B92" s="63"/>
      <c r="C92" s="63"/>
      <c r="D92" s="68">
        <v>1196</v>
      </c>
    </row>
    <row r="93" spans="1:4" x14ac:dyDescent="0.2">
      <c r="A93" s="62" t="s">
        <v>64</v>
      </c>
      <c r="B93" s="62" t="s">
        <v>63</v>
      </c>
      <c r="C93" s="63"/>
      <c r="D93" s="68">
        <v>995</v>
      </c>
    </row>
    <row r="94" spans="1:4" x14ac:dyDescent="0.2">
      <c r="A94" s="62" t="s">
        <v>404</v>
      </c>
      <c r="B94" s="63"/>
      <c r="C94" s="63"/>
      <c r="D94" s="68">
        <v>995</v>
      </c>
    </row>
    <row r="95" spans="1:4" x14ac:dyDescent="0.2">
      <c r="A95" s="62" t="s">
        <v>190</v>
      </c>
      <c r="B95" s="62" t="s">
        <v>313</v>
      </c>
      <c r="C95" s="63"/>
      <c r="D95" s="68">
        <v>421.04</v>
      </c>
    </row>
    <row r="96" spans="1:4" x14ac:dyDescent="0.2">
      <c r="A96" s="62" t="s">
        <v>405</v>
      </c>
      <c r="B96" s="63"/>
      <c r="C96" s="63"/>
      <c r="D96" s="68">
        <v>421.04</v>
      </c>
    </row>
    <row r="97" spans="1:4" x14ac:dyDescent="0.2">
      <c r="A97" s="62" t="s">
        <v>179</v>
      </c>
      <c r="B97" s="62" t="s">
        <v>179</v>
      </c>
      <c r="C97" s="63"/>
      <c r="D97" s="68">
        <v>349.99</v>
      </c>
    </row>
    <row r="98" spans="1:4" x14ac:dyDescent="0.2">
      <c r="A98" s="62" t="s">
        <v>406</v>
      </c>
      <c r="B98" s="63"/>
      <c r="C98" s="63"/>
      <c r="D98" s="68">
        <v>349.99</v>
      </c>
    </row>
    <row r="99" spans="1:4" x14ac:dyDescent="0.2">
      <c r="A99" s="62" t="s">
        <v>232</v>
      </c>
      <c r="B99" s="62" t="s">
        <v>231</v>
      </c>
      <c r="C99" s="63"/>
      <c r="D99" s="68">
        <v>0</v>
      </c>
    </row>
    <row r="100" spans="1:4" x14ac:dyDescent="0.2">
      <c r="A100" s="62" t="s">
        <v>416</v>
      </c>
      <c r="B100" s="63"/>
      <c r="C100" s="63"/>
      <c r="D100" s="68">
        <v>0</v>
      </c>
    </row>
    <row r="101" spans="1:4" x14ac:dyDescent="0.2">
      <c r="A101" s="62" t="s">
        <v>48</v>
      </c>
      <c r="B101" s="62" t="s">
        <v>47</v>
      </c>
      <c r="C101" s="63"/>
      <c r="D101" s="68">
        <v>0</v>
      </c>
    </row>
    <row r="102" spans="1:4" x14ac:dyDescent="0.2">
      <c r="A102" s="62" t="s">
        <v>414</v>
      </c>
      <c r="B102" s="63"/>
      <c r="C102" s="63"/>
      <c r="D102" s="68">
        <v>0</v>
      </c>
    </row>
    <row r="103" spans="1:4" x14ac:dyDescent="0.2">
      <c r="A103" s="62" t="s">
        <v>204</v>
      </c>
      <c r="B103" s="62" t="s">
        <v>203</v>
      </c>
      <c r="C103" s="63"/>
      <c r="D103" s="68">
        <v>0</v>
      </c>
    </row>
    <row r="104" spans="1:4" x14ac:dyDescent="0.2">
      <c r="A104" s="62" t="s">
        <v>412</v>
      </c>
      <c r="B104" s="63"/>
      <c r="C104" s="63"/>
      <c r="D104" s="68">
        <v>0</v>
      </c>
    </row>
    <row r="105" spans="1:4" x14ac:dyDescent="0.2">
      <c r="A105" s="62" t="s">
        <v>218</v>
      </c>
      <c r="B105" s="62" t="s">
        <v>217</v>
      </c>
      <c r="C105" s="63"/>
      <c r="D105" s="68">
        <v>0</v>
      </c>
    </row>
    <row r="106" spans="1:4" x14ac:dyDescent="0.2">
      <c r="A106" s="62" t="s">
        <v>411</v>
      </c>
      <c r="B106" s="63"/>
      <c r="C106" s="63"/>
      <c r="D106" s="68">
        <v>0</v>
      </c>
    </row>
    <row r="107" spans="1:4" x14ac:dyDescent="0.2">
      <c r="A107" s="62" t="s">
        <v>287</v>
      </c>
      <c r="B107" s="62" t="s">
        <v>286</v>
      </c>
      <c r="C107" s="63"/>
      <c r="D107" s="68">
        <v>0</v>
      </c>
    </row>
    <row r="108" spans="1:4" x14ac:dyDescent="0.2">
      <c r="A108" s="62" t="s">
        <v>413</v>
      </c>
      <c r="B108" s="63"/>
      <c r="C108" s="63"/>
      <c r="D108" s="68">
        <v>0</v>
      </c>
    </row>
    <row r="109" spans="1:4" x14ac:dyDescent="0.2">
      <c r="A109" s="62" t="s">
        <v>70</v>
      </c>
      <c r="B109" s="62" t="s">
        <v>69</v>
      </c>
      <c r="C109" s="63"/>
      <c r="D109" s="68">
        <v>0</v>
      </c>
    </row>
    <row r="110" spans="1:4" x14ac:dyDescent="0.2">
      <c r="A110" s="62" t="s">
        <v>409</v>
      </c>
      <c r="B110" s="63"/>
      <c r="C110" s="63"/>
      <c r="D110" s="68">
        <v>0</v>
      </c>
    </row>
    <row r="111" spans="1:4" x14ac:dyDescent="0.2">
      <c r="A111" s="62" t="s">
        <v>343</v>
      </c>
      <c r="B111" s="62" t="s">
        <v>343</v>
      </c>
      <c r="C111" s="63"/>
      <c r="D111" s="68">
        <v>0</v>
      </c>
    </row>
    <row r="112" spans="1:4" x14ac:dyDescent="0.2">
      <c r="A112" s="62" t="s">
        <v>408</v>
      </c>
      <c r="B112" s="63"/>
      <c r="C112" s="63"/>
      <c r="D112" s="68">
        <v>0</v>
      </c>
    </row>
    <row r="113" spans="1:4" x14ac:dyDescent="0.2">
      <c r="A113" s="62" t="s">
        <v>19</v>
      </c>
      <c r="B113" s="62" t="s">
        <v>18</v>
      </c>
      <c r="C113" s="63"/>
      <c r="D113" s="68">
        <v>0</v>
      </c>
    </row>
    <row r="114" spans="1:4" x14ac:dyDescent="0.2">
      <c r="A114" s="62" t="s">
        <v>410</v>
      </c>
      <c r="B114" s="63"/>
      <c r="C114" s="63"/>
      <c r="D114" s="68">
        <v>0</v>
      </c>
    </row>
    <row r="115" spans="1:4" x14ac:dyDescent="0.2">
      <c r="A115" s="62" t="s">
        <v>210</v>
      </c>
      <c r="B115" s="62" t="s">
        <v>209</v>
      </c>
      <c r="C115" s="63"/>
      <c r="D115" s="68">
        <v>0</v>
      </c>
    </row>
    <row r="116" spans="1:4" x14ac:dyDescent="0.2">
      <c r="A116" s="62" t="s">
        <v>407</v>
      </c>
      <c r="B116" s="63"/>
      <c r="C116" s="63"/>
      <c r="D116" s="68">
        <v>0</v>
      </c>
    </row>
    <row r="117" spans="1:4" x14ac:dyDescent="0.2">
      <c r="A117" s="62" t="s">
        <v>242</v>
      </c>
      <c r="B117" s="62" t="s">
        <v>241</v>
      </c>
      <c r="C117" s="63"/>
      <c r="D117" s="68">
        <v>0</v>
      </c>
    </row>
    <row r="118" spans="1:4" x14ac:dyDescent="0.2">
      <c r="A118" s="62" t="s">
        <v>415</v>
      </c>
      <c r="B118" s="63"/>
      <c r="C118" s="63"/>
      <c r="D118" s="68">
        <v>0</v>
      </c>
    </row>
    <row r="119" spans="1:4" x14ac:dyDescent="0.2">
      <c r="A119" s="67" t="s">
        <v>377</v>
      </c>
      <c r="B119" s="70"/>
      <c r="C119" s="70"/>
      <c r="D119" s="69">
        <v>1426398.14</v>
      </c>
    </row>
  </sheetData>
  <phoneticPr fontId="0" type="noConversion"/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3rd Party Software</vt:lpstr>
      <vt:lpstr>Oracle-Database</vt:lpstr>
      <vt:lpstr>Report</vt:lpstr>
      <vt:lpstr>'3rd Party Software'!Print_Titles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bhillie</dc:creator>
  <cp:lastModifiedBy>Felienne</cp:lastModifiedBy>
  <cp:lastPrinted>2002-01-17T14:28:00Z</cp:lastPrinted>
  <dcterms:created xsi:type="dcterms:W3CDTF">2002-01-04T19:06:24Z</dcterms:created>
  <dcterms:modified xsi:type="dcterms:W3CDTF">2014-09-04T19:42:01Z</dcterms:modified>
</cp:coreProperties>
</file>