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185" yWindow="4545" windowWidth="10200" windowHeight="4560" activeTab="1"/>
  </bookViews>
  <sheets>
    <sheet name="Office Pos Summary" sheetId="1" r:id="rId1"/>
    <sheet name="Summary Chart " sheetId="4" r:id="rId2"/>
    <sheet name="Stdev Table" sheetId="2" r:id="rId3"/>
    <sheet name="2Stdev P&amp;L" sheetId="3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1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152511" fullCalcOnLoad="1"/>
</workbook>
</file>

<file path=xl/calcChain.xml><?xml version="1.0" encoding="utf-8"?>
<calcChain xmlns="http://schemas.openxmlformats.org/spreadsheetml/2006/main">
  <c r="AF6" i="3" l="1"/>
  <c r="A8" i="3"/>
  <c r="B8" i="3"/>
  <c r="B6" i="3" s="1"/>
  <c r="D4" i="4" s="1"/>
  <c r="C8" i="3"/>
  <c r="D8" i="3"/>
  <c r="D6" i="3" s="1"/>
  <c r="D5" i="4" s="1"/>
  <c r="E8" i="3"/>
  <c r="F8" i="3"/>
  <c r="F6" i="3" s="1"/>
  <c r="D6" i="4" s="1"/>
  <c r="G8" i="3"/>
  <c r="H8" i="3"/>
  <c r="H6" i="3" s="1"/>
  <c r="D7" i="4" s="1"/>
  <c r="I8" i="3"/>
  <c r="J8" i="3"/>
  <c r="J6" i="3" s="1"/>
  <c r="D8" i="4" s="1"/>
  <c r="K8" i="3"/>
  <c r="L8" i="3"/>
  <c r="L6" i="3" s="1"/>
  <c r="D9" i="4" s="1"/>
  <c r="M8" i="3"/>
  <c r="N8" i="3"/>
  <c r="N6" i="3" s="1"/>
  <c r="D10" i="4" s="1"/>
  <c r="O8" i="3"/>
  <c r="P8" i="3"/>
  <c r="Q8" i="3"/>
  <c r="R8" i="3"/>
  <c r="S8" i="3"/>
  <c r="T8" i="3"/>
  <c r="T6" i="3" s="1"/>
  <c r="D13" i="4" s="1"/>
  <c r="U8" i="3"/>
  <c r="V8" i="3"/>
  <c r="V6" i="3" s="1"/>
  <c r="D14" i="4" s="1"/>
  <c r="W8" i="3"/>
  <c r="X8" i="3"/>
  <c r="X6" i="3" s="1"/>
  <c r="D15" i="4" s="1"/>
  <c r="Y8" i="3"/>
  <c r="Z8" i="3"/>
  <c r="Z6" i="3" s="1"/>
  <c r="D16" i="4" s="1"/>
  <c r="AA8" i="3"/>
  <c r="AB8" i="3"/>
  <c r="AB6" i="3" s="1"/>
  <c r="D17" i="4" s="1"/>
  <c r="AC8" i="3"/>
  <c r="AD8" i="3"/>
  <c r="AD6" i="3" s="1"/>
  <c r="D18" i="4" s="1"/>
  <c r="AE8" i="3"/>
  <c r="AF8" i="3"/>
  <c r="AG8" i="3"/>
  <c r="AH8" i="3"/>
  <c r="AH6" i="3" s="1"/>
  <c r="D20" i="4" s="1"/>
  <c r="AI8" i="3"/>
  <c r="AJ8" i="3"/>
  <c r="AJ6" i="3" s="1"/>
  <c r="D21" i="4" s="1"/>
  <c r="AK8" i="3"/>
  <c r="AL8" i="3"/>
  <c r="AL6" i="3" s="1"/>
  <c r="D22" i="4" s="1"/>
  <c r="AM8" i="3"/>
  <c r="AN8" i="3"/>
  <c r="AN6" i="3" s="1"/>
  <c r="D84" i="4" s="1"/>
  <c r="AO8" i="3"/>
  <c r="AP8" i="3"/>
  <c r="AP6" i="3" s="1"/>
  <c r="D86" i="4" s="1"/>
  <c r="AQ8" i="3"/>
  <c r="AQ6" i="3" s="1"/>
  <c r="D87" i="4" s="1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O6" i="3" s="1"/>
  <c r="D85" i="4" s="1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P6" i="3" s="1"/>
  <c r="D11" i="4" s="1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R6" i="3" s="1"/>
  <c r="D12" i="4" s="1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K7" i="1"/>
  <c r="N7" i="1"/>
  <c r="Q7" i="1"/>
  <c r="R7" i="1"/>
  <c r="B9" i="4" s="1"/>
  <c r="S7" i="1"/>
  <c r="T7" i="1"/>
  <c r="U7" i="1"/>
  <c r="V7" i="1"/>
  <c r="B13" i="4" s="1"/>
  <c r="W7" i="1"/>
  <c r="X7" i="1"/>
  <c r="Y7" i="1"/>
  <c r="Z7" i="1"/>
  <c r="B17" i="4" s="1"/>
  <c r="AC7" i="1"/>
  <c r="AI7" i="1"/>
  <c r="B19" i="4" s="1"/>
  <c r="AL7" i="1"/>
  <c r="AO7" i="1"/>
  <c r="B21" i="4" s="1"/>
  <c r="AS7" i="1"/>
  <c r="AV7" i="1"/>
  <c r="AW7" i="1"/>
  <c r="AX7" i="1"/>
  <c r="AY7" i="1"/>
  <c r="BB7" i="1"/>
  <c r="BE7" i="1"/>
  <c r="BH7" i="1"/>
  <c r="B86" i="4" s="1"/>
  <c r="BK7" i="1"/>
  <c r="BP7" i="1"/>
  <c r="BQ7" i="1"/>
  <c r="BR7" i="1"/>
  <c r="BS7" i="1"/>
  <c r="BU7" i="1"/>
  <c r="BV7" i="1"/>
  <c r="BW7" i="1"/>
  <c r="BX7" i="1"/>
  <c r="BY7" i="1"/>
  <c r="BZ7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B27" i="4" s="1"/>
  <c r="C4" i="4"/>
  <c r="B5" i="4"/>
  <c r="C5" i="4"/>
  <c r="C28" i="4" s="1"/>
  <c r="B6" i="4"/>
  <c r="B29" i="4" s="1"/>
  <c r="C6" i="4"/>
  <c r="B7" i="4"/>
  <c r="B58" i="4" s="1"/>
  <c r="C7" i="4"/>
  <c r="B8" i="4"/>
  <c r="B59" i="4" s="1"/>
  <c r="C8" i="4"/>
  <c r="C9" i="4"/>
  <c r="B10" i="4"/>
  <c r="B33" i="4" s="1"/>
  <c r="C10" i="4"/>
  <c r="C61" i="4" s="1"/>
  <c r="B11" i="4"/>
  <c r="B62" i="4" s="1"/>
  <c r="C11" i="4"/>
  <c r="C62" i="4" s="1"/>
  <c r="B12" i="4"/>
  <c r="B35" i="4" s="1"/>
  <c r="C12" i="4"/>
  <c r="C13" i="4"/>
  <c r="C36" i="4" s="1"/>
  <c r="B14" i="4"/>
  <c r="B37" i="4" s="1"/>
  <c r="C14" i="4"/>
  <c r="C37" i="4" s="1"/>
  <c r="B15" i="4"/>
  <c r="B66" i="4" s="1"/>
  <c r="C15" i="4"/>
  <c r="B16" i="4"/>
  <c r="B67" i="4" s="1"/>
  <c r="C16" i="4"/>
  <c r="C17" i="4"/>
  <c r="B18" i="4"/>
  <c r="B41" i="4" s="1"/>
  <c r="C18" i="4"/>
  <c r="C69" i="4" s="1"/>
  <c r="C19" i="4"/>
  <c r="C70" i="4" s="1"/>
  <c r="D19" i="4"/>
  <c r="E19" i="4" s="1"/>
  <c r="B20" i="4"/>
  <c r="B43" i="4" s="1"/>
  <c r="C20" i="4"/>
  <c r="C21" i="4"/>
  <c r="B22" i="4"/>
  <c r="B73" i="4" s="1"/>
  <c r="C22" i="4"/>
  <c r="C27" i="4"/>
  <c r="B28" i="4"/>
  <c r="C29" i="4"/>
  <c r="B30" i="4"/>
  <c r="C30" i="4"/>
  <c r="C31" i="4"/>
  <c r="C32" i="4"/>
  <c r="C33" i="4"/>
  <c r="B34" i="4"/>
  <c r="C34" i="4"/>
  <c r="C35" i="4"/>
  <c r="B38" i="4"/>
  <c r="C38" i="4"/>
  <c r="C39" i="4"/>
  <c r="C40" i="4"/>
  <c r="C41" i="4"/>
  <c r="C42" i="4"/>
  <c r="C43" i="4"/>
  <c r="C44" i="4"/>
  <c r="B45" i="4"/>
  <c r="C45" i="4"/>
  <c r="B55" i="4"/>
  <c r="C55" i="4"/>
  <c r="B56" i="4"/>
  <c r="C56" i="4"/>
  <c r="C57" i="4"/>
  <c r="C58" i="4"/>
  <c r="C59" i="4"/>
  <c r="C60" i="4"/>
  <c r="B63" i="4"/>
  <c r="C63" i="4"/>
  <c r="C64" i="4"/>
  <c r="C65" i="4"/>
  <c r="C66" i="4"/>
  <c r="C67" i="4"/>
  <c r="C68" i="4"/>
  <c r="B71" i="4"/>
  <c r="C71" i="4"/>
  <c r="C72" i="4"/>
  <c r="C73" i="4"/>
  <c r="B84" i="4"/>
  <c r="C84" i="4"/>
  <c r="B85" i="4"/>
  <c r="C85" i="4"/>
  <c r="C86" i="4"/>
  <c r="B87" i="4"/>
  <c r="C87" i="4"/>
  <c r="D65" i="4" l="1"/>
  <c r="F14" i="4"/>
  <c r="G14" i="4" s="1"/>
  <c r="E14" i="4"/>
  <c r="D37" i="4"/>
  <c r="B44" i="4"/>
  <c r="B72" i="4"/>
  <c r="D73" i="4"/>
  <c r="F22" i="4"/>
  <c r="G22" i="4" s="1"/>
  <c r="D45" i="4"/>
  <c r="E22" i="4"/>
  <c r="D57" i="4"/>
  <c r="F6" i="4"/>
  <c r="G6" i="4" s="1"/>
  <c r="E6" i="4"/>
  <c r="B42" i="4"/>
  <c r="B70" i="4"/>
  <c r="E11" i="4"/>
  <c r="F11" i="4"/>
  <c r="G11" i="4" s="1"/>
  <c r="D34" i="4"/>
  <c r="D62" i="4"/>
  <c r="E85" i="4"/>
  <c r="F85" i="4"/>
  <c r="G85" i="4" s="1"/>
  <c r="E21" i="4"/>
  <c r="F21" i="4"/>
  <c r="G21" i="4" s="1"/>
  <c r="D44" i="4"/>
  <c r="D72" i="4"/>
  <c r="E17" i="4"/>
  <c r="D68" i="4"/>
  <c r="F17" i="4"/>
  <c r="G17" i="4" s="1"/>
  <c r="D40" i="4"/>
  <c r="E13" i="4"/>
  <c r="F13" i="4"/>
  <c r="G13" i="4" s="1"/>
  <c r="D36" i="4"/>
  <c r="D64" i="4"/>
  <c r="E9" i="4"/>
  <c r="D60" i="4"/>
  <c r="F9" i="4"/>
  <c r="G9" i="4" s="1"/>
  <c r="D32" i="4"/>
  <c r="E5" i="4"/>
  <c r="F5" i="4"/>
  <c r="G5" i="4" s="1"/>
  <c r="D56" i="4"/>
  <c r="F87" i="4"/>
  <c r="G87" i="4" s="1"/>
  <c r="E87" i="4"/>
  <c r="D69" i="4"/>
  <c r="D41" i="4"/>
  <c r="E18" i="4"/>
  <c r="F18" i="4"/>
  <c r="G18" i="4" s="1"/>
  <c r="B40" i="4"/>
  <c r="B68" i="4"/>
  <c r="B32" i="4"/>
  <c r="B60" i="4"/>
  <c r="D35" i="4"/>
  <c r="D63" i="4"/>
  <c r="F12" i="4"/>
  <c r="G12" i="4" s="1"/>
  <c r="E12" i="4"/>
  <c r="E86" i="4"/>
  <c r="F86" i="4"/>
  <c r="G86" i="4" s="1"/>
  <c r="D71" i="4"/>
  <c r="F20" i="4"/>
  <c r="G20" i="4" s="1"/>
  <c r="E20" i="4"/>
  <c r="E16" i="4"/>
  <c r="F16" i="4"/>
  <c r="G16" i="4" s="1"/>
  <c r="D39" i="4"/>
  <c r="D67" i="4"/>
  <c r="F8" i="4"/>
  <c r="G8" i="4" s="1"/>
  <c r="E8" i="4"/>
  <c r="D31" i="4"/>
  <c r="D59" i="4"/>
  <c r="D55" i="4"/>
  <c r="F4" i="4"/>
  <c r="G4" i="4" s="1"/>
  <c r="E4" i="4"/>
  <c r="B36" i="4"/>
  <c r="B64" i="4"/>
  <c r="D61" i="4"/>
  <c r="D33" i="4"/>
  <c r="E10" i="4"/>
  <c r="F10" i="4"/>
  <c r="G10" i="4" s="1"/>
  <c r="D88" i="4"/>
  <c r="E88" i="4" s="1"/>
  <c r="F88" i="4" s="1"/>
  <c r="G88" i="4" s="1"/>
  <c r="E84" i="4"/>
  <c r="F84" i="4"/>
  <c r="G84" i="4" s="1"/>
  <c r="D38" i="4"/>
  <c r="D66" i="4"/>
  <c r="E15" i="4"/>
  <c r="F15" i="4"/>
  <c r="G15" i="4" s="1"/>
  <c r="D30" i="4"/>
  <c r="D58" i="4"/>
  <c r="E7" i="4"/>
  <c r="F7" i="4"/>
  <c r="G7" i="4" s="1"/>
  <c r="D70" i="4"/>
  <c r="B65" i="4"/>
  <c r="B57" i="4"/>
  <c r="D42" i="4"/>
  <c r="F19" i="4"/>
  <c r="G19" i="4" s="1"/>
  <c r="B39" i="4"/>
  <c r="B31" i="4"/>
  <c r="B69" i="4"/>
  <c r="B61" i="4"/>
  <c r="D46" i="4" l="1"/>
  <c r="D74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<sst xmlns="http://schemas.openxmlformats.org/spreadsheetml/2006/main" count="265" uniqueCount="84">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</sst>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86" formatCode="#,##0.000_);[Red]\(#,##0.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  <xf numFmtId="186" fontId="0" fillId="0" borderId="11" xfId="0" applyNumberFormat="1" applyBorder="1" applyAlignment="1">
      <alignment horizontal="center"/>
    </xf>
    <xf numFmtId="186" fontId="0" fillId="0" borderId="7" xfId="0" applyNumberFormat="1" applyBorder="1" applyAlignment="1">
      <alignment horizontal="center"/>
    </xf>
    <xf numFmtId="186" fontId="0" fillId="0" borderId="13" xfId="0" applyNumberFormat="1" applyBorder="1" applyAlignment="1">
      <alignment horizontal="center"/>
    </xf>
    <xf numFmtId="186" fontId="0" fillId="0" borderId="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/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2.75" x14ac:dyDescent="0.2"/>
  <cols>
    <col min="1" max="1" width="19.7109375" customWidth="1"/>
    <col min="2" max="2" width="10.28515625" customWidth="1"/>
    <col min="3" max="3" width="9" customWidth="1"/>
    <col min="4" max="4" width="10.42578125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4" width="12.42578125" customWidth="1"/>
    <col min="55" max="55" width="15.85546875" customWidth="1"/>
    <col min="56" max="56" width="18.42578125" bestFit="1" customWidth="1"/>
    <col min="57" max="57" width="12.42578125" customWidth="1"/>
    <col min="58" max="58" width="16.5703125" customWidth="1"/>
    <col min="59" max="59" width="17.5703125" bestFit="1" customWidth="1"/>
    <col min="60" max="60" width="12.42578125" customWidth="1"/>
    <col min="61" max="61" width="16" customWidth="1"/>
    <col min="62" max="62" width="17.5703125" bestFit="1" customWidth="1"/>
    <col min="63" max="63" width="12.42578125" customWidth="1"/>
    <col min="64" max="64" width="16.140625" customWidth="1"/>
    <col min="65" max="65" width="17.7109375" style="5" bestFit="1" customWidth="1"/>
    <col min="66" max="66" width="9.140625" style="6"/>
    <col min="67" max="67" width="18.42578125" customWidth="1"/>
    <col min="68" max="68" width="17.42578125" customWidth="1"/>
    <col min="69" max="69" width="19.28515625" customWidth="1"/>
    <col min="70" max="70" width="19.5703125" customWidth="1"/>
    <col min="71" max="71" width="15.28515625" customWidth="1"/>
    <col min="72" max="72" width="6" customWidth="1"/>
    <col min="73" max="75" width="15.28515625" customWidth="1"/>
    <col min="76" max="76" width="17" customWidth="1"/>
    <col min="77" max="77" width="18.42578125" customWidth="1"/>
    <col min="78" max="78" width="18.85546875" customWidth="1"/>
  </cols>
  <sheetData>
    <row r="1" spans="1:78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8.75" x14ac:dyDescent="0.3">
      <c r="A2" s="7">
        <f ca="1">TODAY()</f>
        <v>41886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41886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69"/>
      <c r="BB6" s="14" t="s">
        <v>57</v>
      </c>
      <c r="BC6" s="82" t="s">
        <v>65</v>
      </c>
      <c r="BD6" s="15" t="s">
        <v>61</v>
      </c>
      <c r="BE6" s="14" t="s">
        <v>58</v>
      </c>
      <c r="BF6" s="82" t="s">
        <v>66</v>
      </c>
      <c r="BG6" s="15" t="s">
        <v>62</v>
      </c>
      <c r="BH6" s="14" t="s">
        <v>59</v>
      </c>
      <c r="BI6" s="82" t="s">
        <v>67</v>
      </c>
      <c r="BJ6" s="15" t="s">
        <v>63</v>
      </c>
      <c r="BK6" s="14" t="s">
        <v>60</v>
      </c>
      <c r="BL6" s="82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25">
      <c r="A7" s="18" t="s">
        <v>40</v>
      </c>
      <c r="B7" s="19">
        <f>SUM(B8:B165)</f>
        <v>-1161.2105908935569</v>
      </c>
      <c r="C7" s="20"/>
      <c r="D7" s="21"/>
      <c r="E7" s="19">
        <f>SUM(E8:E165)</f>
        <v>-1021.1148024400001</v>
      </c>
      <c r="F7" s="20"/>
      <c r="G7" s="21"/>
      <c r="H7" s="19">
        <f>SUM(H8:H165)</f>
        <v>-52.189285972007092</v>
      </c>
      <c r="I7" s="20"/>
      <c r="J7" s="21"/>
      <c r="K7" s="19">
        <f>SUM(K8:K165)</f>
        <v>0</v>
      </c>
      <c r="L7" s="20"/>
      <c r="M7" s="21"/>
      <c r="N7" s="19">
        <f>SUM(N8:N165)</f>
        <v>-22468.15487317145</v>
      </c>
      <c r="O7" s="20"/>
      <c r="P7" s="21"/>
      <c r="Q7" s="19">
        <f t="shared" ref="Q7:Z7" si="0">SUM(Q8:Q165)</f>
        <v>600.59000000000015</v>
      </c>
      <c r="R7" s="19">
        <f t="shared" si="0"/>
        <v>750.9</v>
      </c>
      <c r="S7" s="19">
        <f t="shared" si="0"/>
        <v>-1930.8099999999997</v>
      </c>
      <c r="T7" s="19">
        <f t="shared" si="0"/>
        <v>-531.32999999999993</v>
      </c>
      <c r="U7" s="19">
        <f t="shared" si="0"/>
        <v>-9.75</v>
      </c>
      <c r="V7" s="19">
        <f t="shared" si="0"/>
        <v>1983.4499999999996</v>
      </c>
      <c r="W7" s="19">
        <f t="shared" si="0"/>
        <v>-1672.1399999999999</v>
      </c>
      <c r="X7" s="19">
        <f t="shared" si="0"/>
        <v>12643.489999999994</v>
      </c>
      <c r="Y7" s="19">
        <f t="shared" si="0"/>
        <v>1308.2999999999997</v>
      </c>
      <c r="Z7" s="19">
        <f t="shared" si="0"/>
        <v>1928.0300000000007</v>
      </c>
      <c r="AA7" s="20"/>
      <c r="AB7" s="21"/>
      <c r="AC7" s="19">
        <f>SUM(AC8:AC165)</f>
        <v>-1551.46</v>
      </c>
      <c r="AD7" s="20"/>
      <c r="AE7" s="21"/>
      <c r="AF7" s="20">
        <v>163.13</v>
      </c>
      <c r="AG7" s="20"/>
      <c r="AH7" s="20"/>
      <c r="AI7" s="19">
        <f>SUM(AI8:AI165)</f>
        <v>77.387993899999998</v>
      </c>
      <c r="AJ7" s="20"/>
      <c r="AK7" s="20"/>
      <c r="AL7" s="19">
        <f>SUM(AL8:AL165)</f>
        <v>-61.910395120000004</v>
      </c>
      <c r="AM7" s="20"/>
      <c r="AN7" s="21"/>
      <c r="AO7" s="19">
        <f>SUM(AO8:AO165)</f>
        <v>157.90999999999997</v>
      </c>
      <c r="AP7" s="20"/>
      <c r="AQ7" s="21"/>
      <c r="AS7" s="19">
        <f>SUM(AS8:AS165)</f>
        <v>-19120.777763751401</v>
      </c>
      <c r="AT7" s="20"/>
      <c r="AU7" s="21"/>
      <c r="AV7" s="21">
        <f>SUM(AV8:AV165)</f>
        <v>-10601.850000000002</v>
      </c>
      <c r="AW7" s="22">
        <f>SUM(AW8:AW165)</f>
        <v>6619.5999999999949</v>
      </c>
      <c r="AX7" s="22">
        <f>SUM(AX8:AX165)</f>
        <v>2360.13</v>
      </c>
      <c r="AY7" s="22">
        <f>SUM(AY8:AY165)</f>
        <v>46.01</v>
      </c>
      <c r="AZ7" s="67"/>
      <c r="BA7" s="23" t="s">
        <v>40</v>
      </c>
      <c r="BB7" s="19">
        <f>SUM(BB8:BB165)</f>
        <v>-1149472.8768310547</v>
      </c>
      <c r="BC7" s="20"/>
      <c r="BD7" s="20"/>
      <c r="BE7" s="19">
        <f>SUM(BE8:BE165)</f>
        <v>-786141.95367431641</v>
      </c>
      <c r="BF7" s="20"/>
      <c r="BG7" s="20"/>
      <c r="BH7" s="19">
        <f>SUM(BH8:BH165)</f>
        <v>-227222.06376647949</v>
      </c>
      <c r="BI7" s="20"/>
      <c r="BJ7" s="20"/>
      <c r="BK7" s="19">
        <f>SUM(BK8:BK165)</f>
        <v>-255445.54866027832</v>
      </c>
      <c r="BL7" s="20"/>
      <c r="BM7" s="21"/>
      <c r="BN7" s="9"/>
      <c r="BO7" s="23" t="s">
        <v>40</v>
      </c>
      <c r="BP7" s="24">
        <f>SUM(BP8:BP165)</f>
        <v>-11933.77</v>
      </c>
      <c r="BQ7" s="24">
        <f>SUM(BQ8:BQ165)</f>
        <v>-474.36999999999978</v>
      </c>
      <c r="BR7" s="24">
        <f>SUM(BR8:BR165)</f>
        <v>-5809.94</v>
      </c>
      <c r="BS7" s="24">
        <f>SUM(BS8:BS165)</f>
        <v>-18218.079999999994</v>
      </c>
      <c r="BT7" s="10"/>
      <c r="BU7" s="24">
        <f t="shared" ref="BU7:BZ7" si="1">SUM(BU8:BU165)</f>
        <v>-12083.910000000005</v>
      </c>
      <c r="BV7" s="24" t="e">
        <f t="shared" si="1"/>
        <v>#N/A</v>
      </c>
      <c r="BW7" s="24">
        <f t="shared" si="1"/>
        <v>-632.07000000000016</v>
      </c>
      <c r="BX7" s="24">
        <f t="shared" si="1"/>
        <v>-192.20000000000005</v>
      </c>
      <c r="BY7" s="24">
        <f t="shared" si="1"/>
        <v>1793.1999999999998</v>
      </c>
      <c r="BZ7" s="24">
        <f t="shared" si="1"/>
        <v>-5481.5199999999995</v>
      </c>
    </row>
    <row r="8" spans="1:78" x14ac:dyDescent="0.2">
      <c r="A8" s="25">
        <v>37288</v>
      </c>
      <c r="B8" s="26"/>
      <c r="C8" s="27"/>
      <c r="D8" s="28"/>
      <c r="E8" s="26"/>
      <c r="F8" s="27"/>
      <c r="G8" s="28"/>
      <c r="H8" s="26"/>
      <c r="I8" s="27"/>
      <c r="J8" s="28"/>
      <c r="K8" s="26"/>
      <c r="L8" s="27"/>
      <c r="M8" s="28"/>
      <c r="N8" s="26"/>
      <c r="O8" s="27"/>
      <c r="P8" s="28"/>
      <c r="Q8" s="26"/>
      <c r="R8" s="26"/>
      <c r="S8" s="26"/>
      <c r="T8" s="26"/>
      <c r="U8" s="51"/>
      <c r="V8" s="26"/>
      <c r="W8" s="26"/>
      <c r="X8" s="26"/>
      <c r="Y8" s="26"/>
      <c r="Z8" s="26"/>
      <c r="AA8" s="27"/>
      <c r="AB8" s="28"/>
      <c r="AC8" s="26"/>
      <c r="AD8" s="27"/>
      <c r="AE8" s="28"/>
      <c r="AF8" s="26"/>
      <c r="AG8" s="27"/>
      <c r="AH8" s="28"/>
      <c r="AI8" s="26"/>
      <c r="AJ8" s="27"/>
      <c r="AK8" s="28"/>
      <c r="AL8" s="26"/>
      <c r="AM8" s="27"/>
      <c r="AN8" s="28"/>
      <c r="AO8" s="26"/>
      <c r="AP8" s="27"/>
      <c r="AQ8" s="28"/>
      <c r="AR8" s="29"/>
      <c r="AS8" s="26"/>
      <c r="AT8" s="27"/>
      <c r="AU8" s="28"/>
      <c r="AV8" s="30"/>
      <c r="AW8" s="30"/>
      <c r="AX8" s="30"/>
      <c r="AY8" s="30"/>
      <c r="AZ8" s="68"/>
      <c r="BA8" s="48">
        <v>37288</v>
      </c>
      <c r="BB8" s="26">
        <v>-19480</v>
      </c>
      <c r="BC8" s="83">
        <v>13</v>
      </c>
      <c r="BD8" s="73">
        <v>36.799999999999997</v>
      </c>
      <c r="BE8" s="26">
        <v>-11765</v>
      </c>
      <c r="BF8" s="83">
        <v>5.5</v>
      </c>
      <c r="BG8" s="73">
        <v>15.57</v>
      </c>
      <c r="BH8" s="26">
        <v>-2898</v>
      </c>
      <c r="BI8" s="83">
        <v>12.5</v>
      </c>
      <c r="BJ8" s="73">
        <v>35.44</v>
      </c>
      <c r="BK8" s="26">
        <v>-2898</v>
      </c>
      <c r="BL8" s="83">
        <v>11.5</v>
      </c>
      <c r="BM8" s="76">
        <v>32.6</v>
      </c>
      <c r="BN8" s="31"/>
      <c r="BO8" s="32"/>
      <c r="BP8" s="30"/>
      <c r="BQ8" s="30"/>
      <c r="BR8" s="30"/>
      <c r="BS8" s="30"/>
      <c r="BT8" s="29"/>
      <c r="BU8" s="30"/>
      <c r="BV8" s="30"/>
      <c r="BW8" s="30"/>
      <c r="BX8" s="30"/>
      <c r="BY8" s="30"/>
      <c r="BZ8" s="30"/>
    </row>
    <row r="9" spans="1:78" x14ac:dyDescent="0.2">
      <c r="A9" s="33">
        <v>37316</v>
      </c>
      <c r="B9" s="26">
        <v>-100.23429558317449</v>
      </c>
      <c r="C9" s="27">
        <v>-0.24</v>
      </c>
      <c r="D9" s="28"/>
      <c r="E9" s="26">
        <v>-15.46240122</v>
      </c>
      <c r="F9" s="27">
        <v>-0.11</v>
      </c>
      <c r="G9" s="28"/>
      <c r="H9" s="26">
        <v>-81.666884752007093</v>
      </c>
      <c r="I9" s="27">
        <v>-0.08</v>
      </c>
      <c r="J9" s="28"/>
      <c r="K9" s="26">
        <v>0</v>
      </c>
      <c r="L9" s="27">
        <v>-0.33</v>
      </c>
      <c r="M9" s="28"/>
      <c r="N9" s="26">
        <v>-116.30817263143932</v>
      </c>
      <c r="O9" s="27">
        <v>-0.25930648392133238</v>
      </c>
      <c r="P9" s="28"/>
      <c r="Q9" s="26">
        <v>7.25</v>
      </c>
      <c r="R9" s="26">
        <v>-2.69</v>
      </c>
      <c r="S9" s="26">
        <v>-28.44</v>
      </c>
      <c r="T9" s="26">
        <v>6.2</v>
      </c>
      <c r="U9" s="26">
        <v>-1.07</v>
      </c>
      <c r="V9" s="26">
        <v>28.78</v>
      </c>
      <c r="W9" s="26">
        <v>-30.95</v>
      </c>
      <c r="X9" s="26">
        <v>199.07</v>
      </c>
      <c r="Y9" s="26">
        <v>44.1</v>
      </c>
      <c r="Z9" s="26">
        <v>-50.69</v>
      </c>
      <c r="AA9" s="27">
        <v>1.7500000000000002E-2</v>
      </c>
      <c r="AB9" s="28"/>
      <c r="AC9" s="26">
        <v>-62.59</v>
      </c>
      <c r="AD9" s="27">
        <v>-5.3700000000000005E-2</v>
      </c>
      <c r="AE9" s="28"/>
      <c r="AF9" s="26" t="e">
        <v>#N/A</v>
      </c>
      <c r="AG9" s="27">
        <v>0.15</v>
      </c>
      <c r="AH9" s="28"/>
      <c r="AI9" s="26">
        <v>77.387993899999998</v>
      </c>
      <c r="AJ9" s="27">
        <v>0.4375</v>
      </c>
      <c r="AK9" s="28"/>
      <c r="AL9" s="26">
        <v>-61.910395120000004</v>
      </c>
      <c r="AM9" s="27"/>
      <c r="AN9" s="28"/>
      <c r="AO9" s="26">
        <v>5.86</v>
      </c>
      <c r="AP9" s="27">
        <v>-0.22617255947550063</v>
      </c>
      <c r="AQ9" s="28"/>
      <c r="AR9" s="29"/>
      <c r="AS9" s="26">
        <v>-540.06426692143953</v>
      </c>
      <c r="AT9" s="27">
        <v>2.1379999999999999</v>
      </c>
      <c r="AU9" s="28"/>
      <c r="AV9" s="34">
        <v>-27.93</v>
      </c>
      <c r="AW9" s="34">
        <v>-2.5099999999999998</v>
      </c>
      <c r="AX9" s="34">
        <v>0</v>
      </c>
      <c r="AY9" s="34">
        <v>0</v>
      </c>
      <c r="AZ9" s="68"/>
      <c r="BA9" s="49">
        <v>37316</v>
      </c>
      <c r="BB9" s="26">
        <v>-21471</v>
      </c>
      <c r="BC9" s="83">
        <v>13</v>
      </c>
      <c r="BD9" s="73">
        <v>36.795742034912109</v>
      </c>
      <c r="BE9" s="26">
        <v>-14406</v>
      </c>
      <c r="BF9" s="83">
        <v>5.5</v>
      </c>
      <c r="BG9" s="73">
        <v>15.567429542541504</v>
      </c>
      <c r="BH9" s="26">
        <v>-4784</v>
      </c>
      <c r="BI9" s="83">
        <v>12.5</v>
      </c>
      <c r="BJ9" s="73">
        <v>35.43750000000005</v>
      </c>
      <c r="BK9" s="26">
        <v>-4784</v>
      </c>
      <c r="BL9" s="83">
        <v>11.5</v>
      </c>
      <c r="BM9" s="76">
        <v>32.602500000000049</v>
      </c>
      <c r="BN9" s="31"/>
      <c r="BO9" s="35">
        <v>37316</v>
      </c>
      <c r="BP9" s="34">
        <v>-217.44</v>
      </c>
      <c r="BQ9" s="34">
        <v>-75.53</v>
      </c>
      <c r="BR9" s="34">
        <v>-94.38</v>
      </c>
      <c r="BS9" s="34">
        <v>-387.35</v>
      </c>
      <c r="BT9" s="29"/>
      <c r="BU9" s="34">
        <v>-219.15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-7.54</v>
      </c>
    </row>
    <row r="10" spans="1:78" x14ac:dyDescent="0.2">
      <c r="A10" s="36">
        <v>37347</v>
      </c>
      <c r="B10" s="37">
        <v>-182.45368466884281</v>
      </c>
      <c r="C10" s="38">
        <v>-0.315</v>
      </c>
      <c r="D10" s="39"/>
      <c r="E10" s="37">
        <v>-14.95</v>
      </c>
      <c r="F10" s="38">
        <v>-0.16</v>
      </c>
      <c r="G10" s="39"/>
      <c r="H10" s="37">
        <v>0</v>
      </c>
      <c r="I10" s="38">
        <v>-0.11</v>
      </c>
      <c r="J10" s="39"/>
      <c r="K10" s="26">
        <v>0</v>
      </c>
      <c r="L10" s="38">
        <v>-0.47</v>
      </c>
      <c r="M10" s="39"/>
      <c r="N10" s="37">
        <v>-156.86228349000001</v>
      </c>
      <c r="O10" s="38">
        <v>-0.36499999999999999</v>
      </c>
      <c r="P10" s="39"/>
      <c r="Q10" s="37">
        <v>7</v>
      </c>
      <c r="R10" s="37">
        <v>-1.26</v>
      </c>
      <c r="S10" s="37">
        <v>-27.47</v>
      </c>
      <c r="T10" s="37">
        <v>5.99</v>
      </c>
      <c r="U10" s="37">
        <v>-0.34</v>
      </c>
      <c r="V10" s="37">
        <v>27.8</v>
      </c>
      <c r="W10" s="37">
        <v>-29.9</v>
      </c>
      <c r="X10" s="37">
        <v>192.32</v>
      </c>
      <c r="Y10" s="37">
        <v>42.6</v>
      </c>
      <c r="Z10" s="37">
        <v>54.66</v>
      </c>
      <c r="AA10" s="38">
        <v>0.01</v>
      </c>
      <c r="AB10" s="39"/>
      <c r="AC10" s="37">
        <v>-60.47</v>
      </c>
      <c r="AD10" s="38">
        <v>-0.1087</v>
      </c>
      <c r="AE10" s="39"/>
      <c r="AF10" s="37" t="e">
        <v>#N/A</v>
      </c>
      <c r="AG10" s="38">
        <v>4.1250000000000002E-2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19.84</v>
      </c>
      <c r="AP10" s="38">
        <v>-0.32524245818446462</v>
      </c>
      <c r="AQ10" s="39"/>
      <c r="AR10" s="29"/>
      <c r="AS10" s="37">
        <v>-366.39199458000007</v>
      </c>
      <c r="AT10" s="38">
        <v>2.198</v>
      </c>
      <c r="AU10" s="39"/>
      <c r="AV10" s="40">
        <v>-465.95</v>
      </c>
      <c r="AW10" s="40">
        <v>344.48</v>
      </c>
      <c r="AX10" s="40">
        <v>16.72</v>
      </c>
      <c r="AY10" s="40">
        <v>4.8899999999999997</v>
      </c>
      <c r="AZ10" s="68"/>
      <c r="BA10" s="46">
        <v>37347</v>
      </c>
      <c r="BB10" s="37">
        <v>-22185.94140625</v>
      </c>
      <c r="BC10" s="84">
        <v>13</v>
      </c>
      <c r="BD10" s="74">
        <v>35.665931701660156</v>
      </c>
      <c r="BE10" s="37">
        <v>-13604.111328125</v>
      </c>
      <c r="BF10" s="84">
        <v>5.5</v>
      </c>
      <c r="BG10" s="74">
        <v>15.089431762695313</v>
      </c>
      <c r="BH10" s="37">
        <v>-3768.05908203125</v>
      </c>
      <c r="BI10" s="84">
        <v>12.5</v>
      </c>
      <c r="BJ10" s="74">
        <v>34.578345069181751</v>
      </c>
      <c r="BK10" s="37">
        <v>-3768.05908203125</v>
      </c>
      <c r="BL10" s="84">
        <v>11.5</v>
      </c>
      <c r="BM10" s="77">
        <v>31.81207746364721</v>
      </c>
      <c r="BN10" s="31"/>
      <c r="BO10" s="41">
        <v>37347</v>
      </c>
      <c r="BP10" s="40">
        <v>-210.07</v>
      </c>
      <c r="BQ10" s="40">
        <v>-72.97</v>
      </c>
      <c r="BR10" s="40">
        <v>-91.18</v>
      </c>
      <c r="BS10" s="40">
        <v>-374.22</v>
      </c>
      <c r="BT10" s="29"/>
      <c r="BU10" s="40">
        <v>-211.72</v>
      </c>
      <c r="BV10" s="40" t="e">
        <v>#N/A</v>
      </c>
      <c r="BW10" s="40">
        <v>45.88</v>
      </c>
      <c r="BX10" s="40">
        <v>11.95</v>
      </c>
      <c r="BY10" s="40">
        <v>21.1</v>
      </c>
      <c r="BZ10" s="40">
        <v>-7.28</v>
      </c>
    </row>
    <row r="11" spans="1:78" x14ac:dyDescent="0.2">
      <c r="A11" s="25">
        <v>37377</v>
      </c>
      <c r="B11" s="26">
        <v>-187.27796293566587</v>
      </c>
      <c r="C11" s="27">
        <v>-0.315</v>
      </c>
      <c r="D11" s="28"/>
      <c r="E11" s="26">
        <v>-15.42</v>
      </c>
      <c r="F11" s="27">
        <v>-0.16500000000000001</v>
      </c>
      <c r="G11" s="28"/>
      <c r="H11" s="26">
        <v>0</v>
      </c>
      <c r="I11" s="27">
        <v>-0.09</v>
      </c>
      <c r="J11" s="28"/>
      <c r="K11" s="26">
        <v>0</v>
      </c>
      <c r="L11" s="27">
        <v>-0.47</v>
      </c>
      <c r="M11" s="28"/>
      <c r="N11" s="26">
        <v>-140.01792853000003</v>
      </c>
      <c r="O11" s="27">
        <v>-0.36499999999999999</v>
      </c>
      <c r="P11" s="28"/>
      <c r="Q11" s="26">
        <v>7.23</v>
      </c>
      <c r="R11" s="26">
        <v>-1.3</v>
      </c>
      <c r="S11" s="26">
        <v>-28.34</v>
      </c>
      <c r="T11" s="26">
        <v>6.18</v>
      </c>
      <c r="U11" s="26">
        <v>-0.36</v>
      </c>
      <c r="V11" s="26">
        <v>28.68</v>
      </c>
      <c r="W11" s="26">
        <v>-30.84</v>
      </c>
      <c r="X11" s="26">
        <v>198.4</v>
      </c>
      <c r="Y11" s="26">
        <v>43.95</v>
      </c>
      <c r="Z11" s="26">
        <v>63.43</v>
      </c>
      <c r="AA11" s="27">
        <v>0.01</v>
      </c>
      <c r="AB11" s="28"/>
      <c r="AC11" s="26">
        <v>-62.38</v>
      </c>
      <c r="AD11" s="27">
        <v>-0.1087</v>
      </c>
      <c r="AE11" s="28"/>
      <c r="AF11" s="26" t="e">
        <v>#N/A</v>
      </c>
      <c r="AG11" s="27">
        <v>4.1250000000000002E-2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20.46</v>
      </c>
      <c r="AP11" s="27">
        <v>-0.32524326919938673</v>
      </c>
      <c r="AQ11" s="28"/>
      <c r="AR11" s="29"/>
      <c r="AS11" s="26">
        <v>-409.02395340999999</v>
      </c>
      <c r="AT11" s="27">
        <v>2.266</v>
      </c>
      <c r="AU11" s="28"/>
      <c r="AV11" s="30">
        <v>-471.68</v>
      </c>
      <c r="AW11" s="30">
        <v>354.29</v>
      </c>
      <c r="AX11" s="30">
        <v>17.25</v>
      </c>
      <c r="AY11" s="30">
        <v>5.04</v>
      </c>
      <c r="AZ11" s="68"/>
      <c r="BA11" s="48">
        <v>37377</v>
      </c>
      <c r="BB11" s="26">
        <v>-21560.5546875</v>
      </c>
      <c r="BC11" s="83">
        <v>13</v>
      </c>
      <c r="BD11" s="73">
        <v>36.997932434082031</v>
      </c>
      <c r="BE11" s="26">
        <v>-13933.2353515625</v>
      </c>
      <c r="BF11" s="83">
        <v>5.5</v>
      </c>
      <c r="BG11" s="73">
        <v>15.652972221374512</v>
      </c>
      <c r="BH11" s="26">
        <v>-3668.489013671875</v>
      </c>
      <c r="BI11" s="83">
        <v>12.5</v>
      </c>
      <c r="BJ11" s="73">
        <v>35.861852101229822</v>
      </c>
      <c r="BK11" s="26">
        <v>-4647.15625</v>
      </c>
      <c r="BL11" s="83">
        <v>11.5</v>
      </c>
      <c r="BM11" s="76">
        <v>32.992903933131437</v>
      </c>
      <c r="BN11" s="31"/>
      <c r="BO11" s="32">
        <v>37377</v>
      </c>
      <c r="BP11" s="30">
        <v>-216.71</v>
      </c>
      <c r="BQ11" s="30">
        <v>-75.27</v>
      </c>
      <c r="BR11" s="30">
        <v>-94.07</v>
      </c>
      <c r="BS11" s="30">
        <v>-386.05</v>
      </c>
      <c r="BT11" s="29"/>
      <c r="BU11" s="30">
        <v>-218.42</v>
      </c>
      <c r="BV11" s="30" t="e">
        <v>#N/A</v>
      </c>
      <c r="BW11" s="30">
        <v>47.32</v>
      </c>
      <c r="BX11" s="30">
        <v>12.33</v>
      </c>
      <c r="BY11" s="30">
        <v>21.77</v>
      </c>
      <c r="BZ11" s="30">
        <v>-7.51</v>
      </c>
    </row>
    <row r="12" spans="1:78" x14ac:dyDescent="0.2">
      <c r="A12" s="25">
        <v>37408</v>
      </c>
      <c r="B12" s="26">
        <v>-174.78806327162269</v>
      </c>
      <c r="C12" s="27">
        <v>-0.315</v>
      </c>
      <c r="D12" s="28"/>
      <c r="E12" s="26">
        <v>-14.9</v>
      </c>
      <c r="F12" s="27">
        <v>-0.15</v>
      </c>
      <c r="G12" s="28"/>
      <c r="H12" s="26">
        <v>0</v>
      </c>
      <c r="I12" s="27">
        <v>-0.06</v>
      </c>
      <c r="J12" s="28"/>
      <c r="K12" s="26">
        <v>0</v>
      </c>
      <c r="L12" s="27">
        <v>-0.47</v>
      </c>
      <c r="M12" s="28"/>
      <c r="N12" s="26">
        <v>-125.38888704999997</v>
      </c>
      <c r="O12" s="27">
        <v>-0.36499999999999999</v>
      </c>
      <c r="P12" s="28"/>
      <c r="Q12" s="26">
        <v>6.97</v>
      </c>
      <c r="R12" s="26">
        <v>-1.25</v>
      </c>
      <c r="S12" s="26">
        <v>-27.38</v>
      </c>
      <c r="T12" s="26">
        <v>5.97</v>
      </c>
      <c r="U12" s="26">
        <v>-0.34</v>
      </c>
      <c r="V12" s="26">
        <v>27.71</v>
      </c>
      <c r="W12" s="26">
        <v>-29.79</v>
      </c>
      <c r="X12" s="26">
        <v>191.64</v>
      </c>
      <c r="Y12" s="26">
        <v>42.45</v>
      </c>
      <c r="Z12" s="26">
        <v>64.19</v>
      </c>
      <c r="AA12" s="27">
        <v>0.01</v>
      </c>
      <c r="AB12" s="28"/>
      <c r="AC12" s="26">
        <v>-60.26</v>
      </c>
      <c r="AD12" s="27">
        <v>-0.1087</v>
      </c>
      <c r="AE12" s="28"/>
      <c r="AF12" s="26" t="e">
        <v>#N/A</v>
      </c>
      <c r="AG12" s="27">
        <v>4.1250000000000002E-2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19.77</v>
      </c>
      <c r="AP12" s="27">
        <v>-0.3252495980092176</v>
      </c>
      <c r="AQ12" s="28"/>
      <c r="AR12" s="29"/>
      <c r="AS12" s="26">
        <v>-383.77957749000007</v>
      </c>
      <c r="AT12" s="27">
        <v>2.331</v>
      </c>
      <c r="AU12" s="88"/>
      <c r="AV12" s="30">
        <v>-449.84</v>
      </c>
      <c r="AW12" s="30">
        <v>342.22</v>
      </c>
      <c r="AX12" s="30">
        <v>13.5</v>
      </c>
      <c r="AY12" s="30">
        <v>4.87</v>
      </c>
      <c r="AZ12" s="68"/>
      <c r="BA12" s="48">
        <v>37408</v>
      </c>
      <c r="BB12" s="26">
        <v>-19606.70703125</v>
      </c>
      <c r="BC12" s="83">
        <v>13</v>
      </c>
      <c r="BD12" s="73">
        <v>38.333683013916016</v>
      </c>
      <c r="BE12" s="26">
        <v>-13458.427734375</v>
      </c>
      <c r="BF12" s="83">
        <v>5.5</v>
      </c>
      <c r="BG12" s="73">
        <v>16.218095779418945</v>
      </c>
      <c r="BH12" s="26">
        <v>-4599.677734375</v>
      </c>
      <c r="BI12" s="83">
        <v>12.5</v>
      </c>
      <c r="BJ12" s="73">
        <v>37.093964492281394</v>
      </c>
      <c r="BK12" s="26">
        <v>-4599.677734375</v>
      </c>
      <c r="BL12" s="83">
        <v>11.5</v>
      </c>
      <c r="BM12" s="76">
        <v>34.126447332898884</v>
      </c>
      <c r="BN12" s="31"/>
      <c r="BO12" s="32">
        <v>37408</v>
      </c>
      <c r="BP12" s="30">
        <v>-209.33</v>
      </c>
      <c r="BQ12" s="30">
        <v>-72.709999999999994</v>
      </c>
      <c r="BR12" s="30">
        <v>-90.86</v>
      </c>
      <c r="BS12" s="30">
        <v>-372.9</v>
      </c>
      <c r="BT12" s="29"/>
      <c r="BU12" s="30">
        <v>-210.98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-7.26</v>
      </c>
    </row>
    <row r="13" spans="1:78" x14ac:dyDescent="0.2">
      <c r="A13" s="25">
        <v>37438</v>
      </c>
      <c r="B13" s="26">
        <v>-180.17726647795612</v>
      </c>
      <c r="C13" s="27">
        <v>-0.39500000000000002</v>
      </c>
      <c r="D13" s="42">
        <v>-0.34499999999999997</v>
      </c>
      <c r="E13" s="26">
        <v>-15.36</v>
      </c>
      <c r="F13" s="27">
        <v>-0.11</v>
      </c>
      <c r="G13" s="42">
        <v>-0.10642857142857143</v>
      </c>
      <c r="H13" s="26">
        <v>0</v>
      </c>
      <c r="I13" s="27">
        <v>0.05</v>
      </c>
      <c r="J13" s="42">
        <v>-1.4285714285714289E-2</v>
      </c>
      <c r="K13" s="26">
        <v>0</v>
      </c>
      <c r="L13" s="27">
        <v>-0.52500000000000002</v>
      </c>
      <c r="M13" s="42">
        <v>-0.48499999999999999</v>
      </c>
      <c r="N13" s="26">
        <v>-119.29460534</v>
      </c>
      <c r="O13" s="27">
        <v>-0.38</v>
      </c>
      <c r="P13" s="42">
        <v>-0.37142857142857139</v>
      </c>
      <c r="Q13" s="26">
        <v>7.2</v>
      </c>
      <c r="R13" s="26">
        <v>-1.29</v>
      </c>
      <c r="S13" s="26">
        <v>-28.24</v>
      </c>
      <c r="T13" s="26">
        <v>6.16</v>
      </c>
      <c r="U13" s="26">
        <v>-0.36</v>
      </c>
      <c r="V13" s="26">
        <v>28.58</v>
      </c>
      <c r="W13" s="26">
        <v>-30.73</v>
      </c>
      <c r="X13" s="26">
        <v>197.66</v>
      </c>
      <c r="Y13" s="26">
        <v>43.79</v>
      </c>
      <c r="Z13" s="26">
        <v>68.959999999999994</v>
      </c>
      <c r="AA13" s="27">
        <v>0.01</v>
      </c>
      <c r="AB13" s="42">
        <v>0.01</v>
      </c>
      <c r="AC13" s="26">
        <v>-62.15</v>
      </c>
      <c r="AD13" s="27">
        <v>-0.1087</v>
      </c>
      <c r="AE13" s="42">
        <v>-0.1087</v>
      </c>
      <c r="AF13" s="26" t="e">
        <v>#N/A</v>
      </c>
      <c r="AG13" s="27">
        <v>4.1250000000000002E-2</v>
      </c>
      <c r="AH13" s="42">
        <v>4.1250000000000002E-2</v>
      </c>
      <c r="AI13" s="26">
        <v>0</v>
      </c>
      <c r="AJ13" s="27">
        <v>0.30499999999999999</v>
      </c>
      <c r="AK13" s="42"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-0.34025500239559303</v>
      </c>
      <c r="AQ13" s="42">
        <v>-0.33168064275735304</v>
      </c>
      <c r="AR13" s="29"/>
      <c r="AS13" s="26">
        <v>-391.80035830999992</v>
      </c>
      <c r="AT13" s="27">
        <v>2.391</v>
      </c>
      <c r="AU13" s="88">
        <v>2.3639999999999999</v>
      </c>
      <c r="AV13" s="30">
        <v>-461.25</v>
      </c>
      <c r="AW13" s="30">
        <v>354.17</v>
      </c>
      <c r="AX13" s="30">
        <v>44.65</v>
      </c>
      <c r="AY13" s="30">
        <v>5.0199999999999996</v>
      </c>
      <c r="AZ13" s="68"/>
      <c r="BA13" s="48">
        <v>37438</v>
      </c>
      <c r="BB13" s="26">
        <v>-21083.119140625</v>
      </c>
      <c r="BC13" s="83">
        <v>14.25</v>
      </c>
      <c r="BD13" s="73">
        <v>43.095733642578125</v>
      </c>
      <c r="BE13" s="26">
        <v>-13663.65625</v>
      </c>
      <c r="BF13" s="83">
        <v>5.5</v>
      </c>
      <c r="BG13" s="73">
        <v>16.633441925048828</v>
      </c>
      <c r="BH13" s="26">
        <v>-3688.968994140625</v>
      </c>
      <c r="BI13" s="83">
        <v>12.5</v>
      </c>
      <c r="BJ13" s="73">
        <v>37.948171868370508</v>
      </c>
      <c r="BK13" s="26">
        <v>-4645.736328125</v>
      </c>
      <c r="BL13" s="83">
        <v>11.5</v>
      </c>
      <c r="BM13" s="76">
        <v>34.91231811890087</v>
      </c>
      <c r="BN13" s="31"/>
      <c r="BO13" s="32">
        <v>37438</v>
      </c>
      <c r="BP13" s="30">
        <v>-215.9</v>
      </c>
      <c r="BQ13" s="30">
        <v>-74.989999999999995</v>
      </c>
      <c r="BR13" s="30">
        <v>-93.72</v>
      </c>
      <c r="BS13" s="30">
        <v>-384.61</v>
      </c>
      <c r="BT13" s="29"/>
      <c r="BU13" s="30">
        <v>-217.6</v>
      </c>
      <c r="BV13" s="30" t="e">
        <v>#N/A</v>
      </c>
      <c r="BW13" s="30">
        <v>47.16</v>
      </c>
      <c r="BX13" s="30">
        <v>12.28</v>
      </c>
      <c r="BY13" s="30">
        <v>21.69</v>
      </c>
      <c r="BZ13" s="30">
        <v>-7.48</v>
      </c>
    </row>
    <row r="14" spans="1:78" x14ac:dyDescent="0.2">
      <c r="A14" s="25">
        <v>37469</v>
      </c>
      <c r="B14" s="26">
        <v>-180.2748852373206</v>
      </c>
      <c r="C14" s="27">
        <v>-0.39500000000000002</v>
      </c>
      <c r="D14" s="28"/>
      <c r="E14" s="26">
        <v>-15.33</v>
      </c>
      <c r="F14" s="27">
        <v>-0.04</v>
      </c>
      <c r="G14" s="28"/>
      <c r="H14" s="26">
        <v>0</v>
      </c>
      <c r="I14" s="27">
        <v>0.06</v>
      </c>
      <c r="J14" s="28"/>
      <c r="K14" s="26">
        <v>0</v>
      </c>
      <c r="L14" s="27">
        <v>-0.52500000000000002</v>
      </c>
      <c r="M14" s="28"/>
      <c r="N14" s="26">
        <v>-104.03277935</v>
      </c>
      <c r="O14" s="27">
        <v>-0.38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26">
        <v>-0.36</v>
      </c>
      <c r="V14" s="26">
        <v>28.52</v>
      </c>
      <c r="W14" s="26">
        <v>-30.67</v>
      </c>
      <c r="X14" s="26">
        <v>197.27</v>
      </c>
      <c r="Y14" s="26">
        <v>43.7</v>
      </c>
      <c r="Z14" s="26">
        <v>69.39</v>
      </c>
      <c r="AA14" s="27">
        <v>0.01</v>
      </c>
      <c r="AB14" s="28"/>
      <c r="AC14" s="26">
        <v>-62.02</v>
      </c>
      <c r="AD14" s="27">
        <v>-0.1087</v>
      </c>
      <c r="AE14" s="28"/>
      <c r="AF14" s="26" t="e">
        <v>#N/A</v>
      </c>
      <c r="AG14" s="27">
        <v>4.1250000000000002E-2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-0.34025716183996746</v>
      </c>
      <c r="AQ14" s="28"/>
      <c r="AR14" s="29"/>
      <c r="AS14" s="26">
        <v>-380.79909938000003</v>
      </c>
      <c r="AT14" s="27">
        <v>2.4460000000000002</v>
      </c>
      <c r="AU14" s="88"/>
      <c r="AV14" s="30">
        <v>-450.34</v>
      </c>
      <c r="AW14" s="30">
        <v>353.43</v>
      </c>
      <c r="AX14" s="30">
        <v>44.56</v>
      </c>
      <c r="AY14" s="30">
        <v>5.01</v>
      </c>
      <c r="AZ14" s="68"/>
      <c r="BA14" s="48">
        <v>37469</v>
      </c>
      <c r="BB14" s="26">
        <v>-20493.14453125</v>
      </c>
      <c r="BC14" s="83">
        <v>14.25</v>
      </c>
      <c r="BD14" s="73">
        <v>44.318653106689453</v>
      </c>
      <c r="BE14" s="26">
        <v>-13326.44921875</v>
      </c>
      <c r="BF14" s="83">
        <v>5.5</v>
      </c>
      <c r="BG14" s="73">
        <v>17.105443954467773</v>
      </c>
      <c r="BH14" s="26">
        <v>-4459.88330078125</v>
      </c>
      <c r="BI14" s="83">
        <v>12.5</v>
      </c>
      <c r="BJ14" s="73">
        <v>38.988156652542834</v>
      </c>
      <c r="BK14" s="26">
        <v>-3567.90673828125</v>
      </c>
      <c r="BL14" s="83">
        <v>11.5</v>
      </c>
      <c r="BM14" s="76">
        <v>35.869104120339408</v>
      </c>
      <c r="BN14" s="31"/>
      <c r="BO14" s="32">
        <v>37469</v>
      </c>
      <c r="BP14" s="30">
        <v>-215.47</v>
      </c>
      <c r="BQ14" s="30">
        <v>-74.84</v>
      </c>
      <c r="BR14" s="30">
        <v>-93.53</v>
      </c>
      <c r="BS14" s="30">
        <v>-383.84</v>
      </c>
      <c r="BT14" s="29"/>
      <c r="BU14" s="30">
        <v>-217.17</v>
      </c>
      <c r="BV14" s="30" t="e">
        <v>#N/A</v>
      </c>
      <c r="BW14" s="30">
        <v>47.07</v>
      </c>
      <c r="BX14" s="30">
        <v>12.26</v>
      </c>
      <c r="BY14" s="30">
        <v>21.65</v>
      </c>
      <c r="BZ14" s="30">
        <v>-7.47</v>
      </c>
    </row>
    <row r="15" spans="1:78" x14ac:dyDescent="0.2">
      <c r="A15" s="25">
        <v>37500</v>
      </c>
      <c r="B15" s="26">
        <v>-174.38826907747477</v>
      </c>
      <c r="C15" s="27">
        <v>-0.39500000000000002</v>
      </c>
      <c r="D15" s="28"/>
      <c r="E15" s="26">
        <v>-14.81</v>
      </c>
      <c r="F15" s="27">
        <v>-0.04</v>
      </c>
      <c r="G15" s="28"/>
      <c r="H15" s="26">
        <v>0</v>
      </c>
      <c r="I15" s="27">
        <v>0.05</v>
      </c>
      <c r="J15" s="28"/>
      <c r="K15" s="26">
        <v>0</v>
      </c>
      <c r="L15" s="27">
        <v>-0.52500000000000002</v>
      </c>
      <c r="M15" s="28"/>
      <c r="N15" s="26">
        <v>-113.29585034999998</v>
      </c>
      <c r="O15" s="27">
        <v>-0.38</v>
      </c>
      <c r="P15" s="28"/>
      <c r="Q15" s="26">
        <v>6.94</v>
      </c>
      <c r="R15" s="26">
        <v>-1.25</v>
      </c>
      <c r="S15" s="26">
        <v>-27.21</v>
      </c>
      <c r="T15" s="26">
        <v>5.94</v>
      </c>
      <c r="U15" s="26">
        <v>-0.34</v>
      </c>
      <c r="V15" s="26">
        <v>27.54</v>
      </c>
      <c r="W15" s="26">
        <v>-29.62</v>
      </c>
      <c r="X15" s="26">
        <v>190.51</v>
      </c>
      <c r="Y15" s="26">
        <v>42.2</v>
      </c>
      <c r="Z15" s="26">
        <v>60.94</v>
      </c>
      <c r="AA15" s="27">
        <v>0.01</v>
      </c>
      <c r="AB15" s="28"/>
      <c r="AC15" s="26">
        <v>-59.9</v>
      </c>
      <c r="AD15" s="27">
        <v>-0.1087</v>
      </c>
      <c r="AE15" s="28"/>
      <c r="AF15" s="26" t="e">
        <v>#N/A</v>
      </c>
      <c r="AG15" s="27">
        <v>4.1250000000000002E-2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19.649999999999999</v>
      </c>
      <c r="AP15" s="27">
        <v>-0.34025822874083156</v>
      </c>
      <c r="AQ15" s="28"/>
      <c r="AR15" s="29"/>
      <c r="AS15" s="26">
        <v>-382.42234546000009</v>
      </c>
      <c r="AT15" s="27">
        <v>2.4460000000000002</v>
      </c>
      <c r="AU15" s="88"/>
      <c r="AV15" s="30">
        <v>-452.94</v>
      </c>
      <c r="AW15" s="30">
        <v>341.31</v>
      </c>
      <c r="AX15" s="30">
        <v>43.03</v>
      </c>
      <c r="AY15" s="30">
        <v>4.84</v>
      </c>
      <c r="AZ15" s="68"/>
      <c r="BA15" s="48">
        <v>37500</v>
      </c>
      <c r="BB15" s="26">
        <v>-18611.55078125</v>
      </c>
      <c r="BC15" s="83">
        <v>14.25</v>
      </c>
      <c r="BD15" s="73">
        <v>44.318283081054688</v>
      </c>
      <c r="BE15" s="26">
        <v>-12940.7314453125</v>
      </c>
      <c r="BF15" s="83">
        <v>5.5</v>
      </c>
      <c r="BG15" s="73">
        <v>17.105302810668945</v>
      </c>
      <c r="BH15" s="26">
        <v>-3580.6103515625</v>
      </c>
      <c r="BI15" s="83">
        <v>12.5</v>
      </c>
      <c r="BJ15" s="73">
        <v>38.989203321996804</v>
      </c>
      <c r="BK15" s="26">
        <v>-5405.9853515625</v>
      </c>
      <c r="BL15" s="83">
        <v>11.5</v>
      </c>
      <c r="BM15" s="76">
        <v>35.870067056237062</v>
      </c>
      <c r="BN15" s="31"/>
      <c r="BO15" s="32">
        <v>37500</v>
      </c>
      <c r="BP15" s="30">
        <v>-208.09</v>
      </c>
      <c r="BQ15" s="30">
        <v>-72.28</v>
      </c>
      <c r="BR15" s="30">
        <v>-90.32</v>
      </c>
      <c r="BS15" s="30">
        <v>-370.69</v>
      </c>
      <c r="BT15" s="29"/>
      <c r="BU15" s="30">
        <v>-209.73</v>
      </c>
      <c r="BV15" s="30" t="e">
        <v>#N/A</v>
      </c>
      <c r="BW15" s="30">
        <v>45.46</v>
      </c>
      <c r="BX15" s="30">
        <v>11.84</v>
      </c>
      <c r="BY15" s="30">
        <v>20.91</v>
      </c>
      <c r="BZ15" s="30">
        <v>-7.21</v>
      </c>
    </row>
    <row r="16" spans="1:78" ht="13.5" thickBot="1" x14ac:dyDescent="0.25">
      <c r="A16" s="33">
        <v>37530</v>
      </c>
      <c r="B16" s="43">
        <v>-179.9824259114996</v>
      </c>
      <c r="C16" s="44">
        <v>-0.28499999999999998</v>
      </c>
      <c r="D16" s="45"/>
      <c r="E16" s="43">
        <v>-15.27</v>
      </c>
      <c r="F16" s="44">
        <v>-0.08</v>
      </c>
      <c r="G16" s="45"/>
      <c r="H16" s="43">
        <v>0</v>
      </c>
      <c r="I16" s="44">
        <v>0</v>
      </c>
      <c r="J16" s="45"/>
      <c r="K16" s="26">
        <v>0</v>
      </c>
      <c r="L16" s="44">
        <v>-0.41</v>
      </c>
      <c r="M16" s="45"/>
      <c r="N16" s="43">
        <v>-122.97617454</v>
      </c>
      <c r="O16" s="44">
        <v>-0.36499999999999999</v>
      </c>
      <c r="P16" s="45"/>
      <c r="Q16" s="43">
        <v>7.15</v>
      </c>
      <c r="R16" s="43">
        <v>-1.29</v>
      </c>
      <c r="S16" s="43">
        <v>-28.06</v>
      </c>
      <c r="T16" s="43">
        <v>6.12</v>
      </c>
      <c r="U16" s="43">
        <v>-0.36</v>
      </c>
      <c r="V16" s="43">
        <v>28.4</v>
      </c>
      <c r="W16" s="43">
        <v>-30.54</v>
      </c>
      <c r="X16" s="43">
        <v>196.44</v>
      </c>
      <c r="Y16" s="43">
        <v>43.52</v>
      </c>
      <c r="Z16" s="43">
        <v>56.56</v>
      </c>
      <c r="AA16" s="44">
        <v>0.01</v>
      </c>
      <c r="AB16" s="45"/>
      <c r="AC16" s="43">
        <v>-61.77</v>
      </c>
      <c r="AD16" s="44">
        <v>-0.1087</v>
      </c>
      <c r="AE16" s="45"/>
      <c r="AF16" s="43" t="e">
        <v>#N/A</v>
      </c>
      <c r="AG16" s="44">
        <v>4.1250000000000002E-2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20.260000000000002</v>
      </c>
      <c r="AP16" s="44">
        <v>-0.32525878093201044</v>
      </c>
      <c r="AQ16" s="45"/>
      <c r="AR16" s="29"/>
      <c r="AS16" s="43">
        <v>-403.27190612999999</v>
      </c>
      <c r="AT16" s="44">
        <v>2.4700000000000002</v>
      </c>
      <c r="AU16" s="89"/>
      <c r="AV16" s="34">
        <v>-475.15</v>
      </c>
      <c r="AW16" s="34">
        <v>351.95</v>
      </c>
      <c r="AX16" s="34">
        <v>44.38</v>
      </c>
      <c r="AY16" s="34">
        <v>4.99</v>
      </c>
      <c r="AZ16" s="68"/>
      <c r="BA16" s="49">
        <v>37530</v>
      </c>
      <c r="BB16" s="43">
        <v>-21785.5234375</v>
      </c>
      <c r="BC16" s="85">
        <v>14.5</v>
      </c>
      <c r="BD16" s="75">
        <v>45.944736480712891</v>
      </c>
      <c r="BE16" s="43">
        <v>-13713.9794921875</v>
      </c>
      <c r="BF16" s="85">
        <v>5.5</v>
      </c>
      <c r="BG16" s="75">
        <v>17.427312850952148</v>
      </c>
      <c r="BH16" s="43">
        <v>-3664.372314453125</v>
      </c>
      <c r="BI16" s="85">
        <v>12.5</v>
      </c>
      <c r="BJ16" s="75">
        <v>39.725756708647111</v>
      </c>
      <c r="BK16" s="43">
        <v>-3664.372314453125</v>
      </c>
      <c r="BL16" s="85">
        <v>11.5</v>
      </c>
      <c r="BM16" s="78">
        <v>36.547696171955337</v>
      </c>
      <c r="BN16" s="31"/>
      <c r="BO16" s="35">
        <v>37530</v>
      </c>
      <c r="BP16" s="34">
        <v>-214.57</v>
      </c>
      <c r="BQ16" s="34">
        <v>-74.53</v>
      </c>
      <c r="BR16" s="34">
        <v>-93.14</v>
      </c>
      <c r="BS16" s="34">
        <v>-382.24</v>
      </c>
      <c r="BT16" s="29"/>
      <c r="BU16" s="34">
        <v>-216.26</v>
      </c>
      <c r="BV16" s="34" t="e">
        <v>#N/A</v>
      </c>
      <c r="BW16" s="34">
        <v>46.89</v>
      </c>
      <c r="BX16" s="34">
        <v>12.21</v>
      </c>
      <c r="BY16" s="34">
        <v>21.56</v>
      </c>
      <c r="BZ16" s="34">
        <v>-7.44</v>
      </c>
    </row>
    <row r="17" spans="1:78" ht="13.5" thickBot="1" x14ac:dyDescent="0.25">
      <c r="A17" s="46">
        <v>37561</v>
      </c>
      <c r="B17" s="37">
        <v>139.27626227000002</v>
      </c>
      <c r="C17" s="38">
        <v>-0.06</v>
      </c>
      <c r="D17" s="47">
        <v>-0.12729166666666666</v>
      </c>
      <c r="E17" s="37">
        <v>14.737598780000001</v>
      </c>
      <c r="F17" s="38">
        <v>0.04</v>
      </c>
      <c r="G17" s="47">
        <v>3.0833333333333341E-2</v>
      </c>
      <c r="H17" s="37">
        <v>29.477598780000001</v>
      </c>
      <c r="I17" s="38">
        <v>1.4999999999999999E-2</v>
      </c>
      <c r="J17" s="47">
        <v>0.03</v>
      </c>
      <c r="K17" s="26">
        <v>0</v>
      </c>
      <c r="L17" s="38">
        <v>-0.28000000000000003</v>
      </c>
      <c r="M17" s="47">
        <v>-0.37333333333333335</v>
      </c>
      <c r="N17" s="37">
        <v>-362.19044550000007</v>
      </c>
      <c r="O17" s="38">
        <v>-0.33</v>
      </c>
      <c r="P17" s="47">
        <v>-0.3241666666666666</v>
      </c>
      <c r="Q17" s="37">
        <v>5.9</v>
      </c>
      <c r="R17" s="37">
        <v>0.02</v>
      </c>
      <c r="S17" s="37">
        <v>-27.09</v>
      </c>
      <c r="T17" s="37">
        <v>0</v>
      </c>
      <c r="U17" s="37">
        <v>-0.34</v>
      </c>
      <c r="V17" s="37">
        <v>27.42</v>
      </c>
      <c r="W17" s="37">
        <v>-29.49</v>
      </c>
      <c r="X17" s="37">
        <v>189.66</v>
      </c>
      <c r="Y17" s="37">
        <v>14.92</v>
      </c>
      <c r="Z17" s="37">
        <v>52.92</v>
      </c>
      <c r="AA17" s="38">
        <v>0.11375</v>
      </c>
      <c r="AB17" s="47">
        <v>7.072916666666669E-2</v>
      </c>
      <c r="AC17" s="37">
        <v>-59.63</v>
      </c>
      <c r="AD17" s="38">
        <v>5.0000000000000001E-3</v>
      </c>
      <c r="AE17" s="47">
        <v>-4.8958333333333333E-2</v>
      </c>
      <c r="AF17" s="37" t="e">
        <v>#N/A</v>
      </c>
      <c r="AG17" s="38">
        <v>0.19875000000000001</v>
      </c>
      <c r="AH17" s="47">
        <v>0.14041666666666663</v>
      </c>
      <c r="AI17" s="37">
        <v>0</v>
      </c>
      <c r="AJ17" s="38">
        <v>1.0075000000000001</v>
      </c>
      <c r="AK17" s="47"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-0.13625000000000001</v>
      </c>
      <c r="AQ17" s="47">
        <v>-0.19704140300356218</v>
      </c>
      <c r="AR17" s="29"/>
      <c r="AS17" s="37">
        <v>-419.23049485000007</v>
      </c>
      <c r="AT17" s="38">
        <v>2.6949999999999998</v>
      </c>
      <c r="AU17" s="90">
        <v>2.8424166666666673</v>
      </c>
      <c r="AV17" s="40">
        <v>-128.53</v>
      </c>
      <c r="AW17" s="40">
        <v>120.98</v>
      </c>
      <c r="AX17" s="40">
        <v>45.34</v>
      </c>
      <c r="AY17" s="40">
        <v>5.59</v>
      </c>
      <c r="AZ17" s="68"/>
      <c r="BA17" s="46">
        <v>37561</v>
      </c>
      <c r="BB17" s="37">
        <v>-20696.52734375</v>
      </c>
      <c r="BC17" s="84">
        <v>12</v>
      </c>
      <c r="BD17" s="74">
        <v>42.928722381591797</v>
      </c>
      <c r="BE17" s="37">
        <v>-14394.126953125</v>
      </c>
      <c r="BF17" s="84">
        <v>5.5</v>
      </c>
      <c r="BG17" s="74">
        <v>19.675664901733398</v>
      </c>
      <c r="BH17" s="37">
        <v>-4908.7578125</v>
      </c>
      <c r="BI17" s="84">
        <v>12.5</v>
      </c>
      <c r="BJ17" s="74">
        <v>44.632077946708861</v>
      </c>
      <c r="BK17" s="37">
        <v>-4962.27490234375</v>
      </c>
      <c r="BL17" s="84">
        <v>11.5</v>
      </c>
      <c r="BM17" s="77">
        <v>41.061511710972148</v>
      </c>
      <c r="BN17" s="31"/>
      <c r="BO17" s="41">
        <v>37561</v>
      </c>
      <c r="BP17" s="40">
        <v>-176.25</v>
      </c>
      <c r="BQ17" s="40">
        <v>2.82</v>
      </c>
      <c r="BR17" s="40">
        <v>-78.5</v>
      </c>
      <c r="BS17" s="40">
        <v>-251.93</v>
      </c>
      <c r="BT17" s="29"/>
      <c r="BU17" s="40">
        <v>-178.28</v>
      </c>
      <c r="BV17" s="40" t="e">
        <v>#N/A</v>
      </c>
      <c r="BW17" s="40">
        <v>29.06</v>
      </c>
      <c r="BX17" s="40">
        <v>-4.42</v>
      </c>
      <c r="BY17" s="40">
        <v>20.82</v>
      </c>
      <c r="BZ17" s="40">
        <v>19.91</v>
      </c>
    </row>
    <row r="18" spans="1:78" x14ac:dyDescent="0.2">
      <c r="A18" s="48">
        <v>37591</v>
      </c>
      <c r="B18" s="26">
        <v>15.2</v>
      </c>
      <c r="C18" s="27">
        <v>0.21</v>
      </c>
      <c r="D18" s="28"/>
      <c r="E18" s="26">
        <v>-15.2</v>
      </c>
      <c r="F18" s="27">
        <v>7.4999999999999997E-2</v>
      </c>
      <c r="G18" s="28"/>
      <c r="H18" s="26">
        <v>0</v>
      </c>
      <c r="I18" s="27">
        <v>1.4999999999999999E-2</v>
      </c>
      <c r="J18" s="28"/>
      <c r="K18" s="26">
        <v>0</v>
      </c>
      <c r="L18" s="27">
        <v>-0.28000000000000003</v>
      </c>
      <c r="M18" s="28"/>
      <c r="N18" s="26">
        <v>-339.86390266999996</v>
      </c>
      <c r="O18" s="27">
        <v>-0.33</v>
      </c>
      <c r="P18" s="28"/>
      <c r="Q18" s="26">
        <v>6.08</v>
      </c>
      <c r="R18" s="26">
        <v>0.01</v>
      </c>
      <c r="S18" s="26">
        <v>-27.93</v>
      </c>
      <c r="T18" s="26">
        <v>0</v>
      </c>
      <c r="U18" s="26">
        <v>-0.36</v>
      </c>
      <c r="V18" s="26">
        <v>28.27</v>
      </c>
      <c r="W18" s="26">
        <v>-30.4</v>
      </c>
      <c r="X18" s="26">
        <v>195.53</v>
      </c>
      <c r="Y18" s="26">
        <v>15.38</v>
      </c>
      <c r="Z18" s="26">
        <v>52.82</v>
      </c>
      <c r="AA18" s="27">
        <v>0.11375</v>
      </c>
      <c r="AB18" s="28"/>
      <c r="AC18" s="26">
        <v>-61.48</v>
      </c>
      <c r="AD18" s="27">
        <v>5.0000000000000001E-3</v>
      </c>
      <c r="AE18" s="28"/>
      <c r="AF18" s="26" t="e">
        <v>#N/A</v>
      </c>
      <c r="AG18" s="27">
        <v>0.19875000000000001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5.76</v>
      </c>
      <c r="AP18" s="27">
        <v>-0.13625000000000001</v>
      </c>
      <c r="AQ18" s="28"/>
      <c r="AR18" s="29"/>
      <c r="AS18" s="26">
        <v>-433.99444611000007</v>
      </c>
      <c r="AT18" s="27">
        <v>2.8940000000000001</v>
      </c>
      <c r="AU18" s="88"/>
      <c r="AV18" s="30">
        <v>-137.46</v>
      </c>
      <c r="AW18" s="30">
        <v>124.72</v>
      </c>
      <c r="AX18" s="30">
        <v>46.74</v>
      </c>
      <c r="AY18" s="30">
        <v>5.76</v>
      </c>
      <c r="AZ18" s="68"/>
      <c r="BA18" s="48">
        <v>37591</v>
      </c>
      <c r="BB18" s="26">
        <v>-21125.97265625</v>
      </c>
      <c r="BC18" s="83">
        <v>12</v>
      </c>
      <c r="BD18" s="73">
        <v>46.623073577880859</v>
      </c>
      <c r="BE18" s="26">
        <v>-14515.4521484375</v>
      </c>
      <c r="BF18" s="83">
        <v>5.5</v>
      </c>
      <c r="BG18" s="73">
        <v>21.368907928466797</v>
      </c>
      <c r="BH18" s="26">
        <v>-3854.998779296875</v>
      </c>
      <c r="BI18" s="83">
        <v>12.5</v>
      </c>
      <c r="BJ18" s="73">
        <v>48.386048253999448</v>
      </c>
      <c r="BK18" s="26">
        <v>-5825.6298828125</v>
      </c>
      <c r="BL18" s="83">
        <v>11.5</v>
      </c>
      <c r="BM18" s="76">
        <v>44.515164393679491</v>
      </c>
      <c r="BN18" s="31"/>
      <c r="BO18" s="32">
        <v>37591</v>
      </c>
      <c r="BP18" s="30">
        <v>-181.7</v>
      </c>
      <c r="BQ18" s="30">
        <v>2.91</v>
      </c>
      <c r="BR18" s="30">
        <v>-80.92</v>
      </c>
      <c r="BS18" s="30">
        <v>-259.70999999999998</v>
      </c>
      <c r="BT18" s="29"/>
      <c r="BU18" s="30">
        <v>-183.79</v>
      </c>
      <c r="BV18" s="30" t="e">
        <v>#N/A</v>
      </c>
      <c r="BW18" s="30">
        <v>29.97</v>
      </c>
      <c r="BX18" s="30">
        <v>-4.5599999999999996</v>
      </c>
      <c r="BY18" s="30">
        <v>21.47</v>
      </c>
      <c r="BZ18" s="30">
        <v>20.53</v>
      </c>
    </row>
    <row r="19" spans="1:78" x14ac:dyDescent="0.2">
      <c r="A19" s="48">
        <v>37622</v>
      </c>
      <c r="B19" s="26">
        <v>15.16</v>
      </c>
      <c r="C19" s="27">
        <v>0.23499999999999999</v>
      </c>
      <c r="D19" s="42">
        <v>6.2E-2</v>
      </c>
      <c r="E19" s="26">
        <v>-15.16</v>
      </c>
      <c r="F19" s="27">
        <v>8.5000000000000006E-2</v>
      </c>
      <c r="G19" s="42">
        <v>4.5999999999999999E-2</v>
      </c>
      <c r="H19" s="26">
        <v>0</v>
      </c>
      <c r="I19" s="27">
        <v>5.0000000000000001E-3</v>
      </c>
      <c r="J19" s="42">
        <v>8.9999999999999976E-3</v>
      </c>
      <c r="K19" s="26">
        <v>0</v>
      </c>
      <c r="L19" s="27">
        <v>-0.28000000000000003</v>
      </c>
      <c r="M19" s="42">
        <v>-0.28000000000000003</v>
      </c>
      <c r="N19" s="26">
        <v>-299.12487566000004</v>
      </c>
      <c r="O19" s="27">
        <v>-0.33</v>
      </c>
      <c r="P19" s="42">
        <v>-0.33</v>
      </c>
      <c r="Q19" s="26">
        <v>6.18</v>
      </c>
      <c r="R19" s="26">
        <v>0.01</v>
      </c>
      <c r="S19" s="26">
        <v>-27.86</v>
      </c>
      <c r="T19" s="26">
        <v>0</v>
      </c>
      <c r="U19" s="26">
        <v>-0.36</v>
      </c>
      <c r="V19" s="26">
        <v>28.2</v>
      </c>
      <c r="W19" s="26">
        <v>-30.32</v>
      </c>
      <c r="X19" s="26">
        <v>195.02</v>
      </c>
      <c r="Y19" s="26">
        <v>15.34</v>
      </c>
      <c r="Z19" s="26">
        <v>50.7</v>
      </c>
      <c r="AA19" s="27">
        <v>0.11375</v>
      </c>
      <c r="AB19" s="42">
        <v>0.11375</v>
      </c>
      <c r="AC19" s="26">
        <v>-61.32</v>
      </c>
      <c r="AD19" s="27">
        <v>5.0000000000000001E-3</v>
      </c>
      <c r="AE19" s="42">
        <v>5.0000000000000001E-3</v>
      </c>
      <c r="AF19" s="26">
        <v>0</v>
      </c>
      <c r="AG19" s="27">
        <v>0.19875000000000001</v>
      </c>
      <c r="AH19" s="42">
        <v>0.19875000000000001</v>
      </c>
      <c r="AI19" s="26">
        <v>0</v>
      </c>
      <c r="AJ19" s="27">
        <v>1.0075000000000001</v>
      </c>
      <c r="AK19" s="42"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-0.13625000000000001</v>
      </c>
      <c r="AQ19" s="42">
        <v>-0.13625000000000001</v>
      </c>
      <c r="AR19" s="29"/>
      <c r="AS19" s="26">
        <v>-432.24775567</v>
      </c>
      <c r="AT19" s="27">
        <v>2.9810000000000003</v>
      </c>
      <c r="AU19" s="88">
        <v>2.8698000000000006</v>
      </c>
      <c r="AV19" s="30">
        <v>-136.01</v>
      </c>
      <c r="AW19" s="30">
        <v>124.81</v>
      </c>
      <c r="AX19" s="30">
        <v>46.62</v>
      </c>
      <c r="AY19" s="30">
        <v>0</v>
      </c>
      <c r="AZ19" s="68"/>
      <c r="BA19" s="48">
        <v>37622</v>
      </c>
      <c r="BB19" s="26">
        <v>-15966.3251953125</v>
      </c>
      <c r="BC19" s="83">
        <v>12</v>
      </c>
      <c r="BD19" s="73">
        <v>48.240718841552734</v>
      </c>
      <c r="BE19" s="26">
        <v>-10483.30078125</v>
      </c>
      <c r="BF19" s="83">
        <v>5.5</v>
      </c>
      <c r="BG19" s="73">
        <v>22.110330581665039</v>
      </c>
      <c r="BH19" s="26">
        <v>-2826.351318359375</v>
      </c>
      <c r="BI19" s="83">
        <v>10.5</v>
      </c>
      <c r="BJ19" s="73">
        <v>42.021247803339236</v>
      </c>
      <c r="BK19" s="26">
        <v>-3595.03955078125</v>
      </c>
      <c r="BL19" s="83">
        <v>10</v>
      </c>
      <c r="BM19" s="76">
        <v>40.020236003180223</v>
      </c>
      <c r="BN19" s="31"/>
      <c r="BO19" s="32">
        <v>37622</v>
      </c>
      <c r="BP19" s="30">
        <v>-181.23</v>
      </c>
      <c r="BQ19" s="30">
        <v>2.9</v>
      </c>
      <c r="BR19" s="30">
        <v>-80.72</v>
      </c>
      <c r="BS19" s="30">
        <v>-259.05</v>
      </c>
      <c r="BT19" s="29"/>
      <c r="BU19" s="30">
        <v>-183.32</v>
      </c>
      <c r="BV19" s="30" t="e">
        <v>#N/A</v>
      </c>
      <c r="BW19" s="30">
        <v>29.9</v>
      </c>
      <c r="BX19" s="30">
        <v>-4.55</v>
      </c>
      <c r="BY19" s="30">
        <v>21.42</v>
      </c>
      <c r="BZ19" s="30">
        <v>20.48</v>
      </c>
    </row>
    <row r="20" spans="1:78" x14ac:dyDescent="0.2">
      <c r="A20" s="48">
        <v>37653</v>
      </c>
      <c r="B20" s="26">
        <v>13.65</v>
      </c>
      <c r="C20" s="27">
        <v>0.245</v>
      </c>
      <c r="D20" s="28"/>
      <c r="E20" s="26">
        <v>-13.65</v>
      </c>
      <c r="F20" s="27">
        <v>0.03</v>
      </c>
      <c r="G20" s="28"/>
      <c r="H20" s="26">
        <v>0</v>
      </c>
      <c r="I20" s="27">
        <v>5.0000000000000001E-3</v>
      </c>
      <c r="J20" s="28"/>
      <c r="K20" s="26">
        <v>0</v>
      </c>
      <c r="L20" s="27">
        <v>-0.28000000000000003</v>
      </c>
      <c r="M20" s="28"/>
      <c r="N20" s="26">
        <v>-264.74624496000001</v>
      </c>
      <c r="O20" s="27">
        <v>-0.33</v>
      </c>
      <c r="P20" s="28"/>
      <c r="Q20" s="26">
        <v>5.57</v>
      </c>
      <c r="R20" s="26">
        <v>0.02</v>
      </c>
      <c r="S20" s="26">
        <v>-25.09</v>
      </c>
      <c r="T20" s="26">
        <v>0</v>
      </c>
      <c r="U20" s="26">
        <v>-0.32</v>
      </c>
      <c r="V20" s="26">
        <v>25.4</v>
      </c>
      <c r="W20" s="26">
        <v>-27.31</v>
      </c>
      <c r="X20" s="26">
        <v>175.66</v>
      </c>
      <c r="Y20" s="26">
        <v>13.82</v>
      </c>
      <c r="Z20" s="26">
        <v>49.31</v>
      </c>
      <c r="AA20" s="27">
        <v>0.11375</v>
      </c>
      <c r="AB20" s="28"/>
      <c r="AC20" s="26">
        <v>-55.23</v>
      </c>
      <c r="AD20" s="27">
        <v>5.0000000000000001E-3</v>
      </c>
      <c r="AE20" s="28"/>
      <c r="AF20" s="26">
        <v>0</v>
      </c>
      <c r="AG20" s="27">
        <v>0.19875000000000001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-0.13625000000000001</v>
      </c>
      <c r="AQ20" s="28"/>
      <c r="AR20" s="29"/>
      <c r="AS20" s="26">
        <v>-382.99349688000001</v>
      </c>
      <c r="AT20" s="27">
        <v>2.931</v>
      </c>
      <c r="AU20" s="88"/>
      <c r="AV20" s="30">
        <v>-114.92</v>
      </c>
      <c r="AW20" s="30">
        <v>113.48</v>
      </c>
      <c r="AX20" s="30">
        <v>41.99</v>
      </c>
      <c r="AY20" s="30">
        <v>0</v>
      </c>
      <c r="AZ20" s="68"/>
      <c r="BA20" s="48">
        <v>37653</v>
      </c>
      <c r="BB20" s="26">
        <v>-14019.3740234375</v>
      </c>
      <c r="BC20" s="83">
        <v>12</v>
      </c>
      <c r="BD20" s="73">
        <v>47.385242462158203</v>
      </c>
      <c r="BE20" s="26">
        <v>-9004.26953125</v>
      </c>
      <c r="BF20" s="83">
        <v>5.5</v>
      </c>
      <c r="BG20" s="73">
        <v>21.718235015869141</v>
      </c>
      <c r="BH20" s="26">
        <v>-2711.76806640625</v>
      </c>
      <c r="BI20" s="83">
        <v>10.5</v>
      </c>
      <c r="BJ20" s="73">
        <v>41.225122660502571</v>
      </c>
      <c r="BK20" s="26">
        <v>-2711.76806640625</v>
      </c>
      <c r="BL20" s="83">
        <v>10</v>
      </c>
      <c r="BM20" s="76">
        <v>39.262021581431021</v>
      </c>
      <c r="BN20" s="31"/>
      <c r="BO20" s="32">
        <v>37653</v>
      </c>
      <c r="BP20" s="30">
        <v>-163.24</v>
      </c>
      <c r="BQ20" s="30">
        <v>2.61</v>
      </c>
      <c r="BR20" s="30">
        <v>-72.7</v>
      </c>
      <c r="BS20" s="30">
        <v>-233.33</v>
      </c>
      <c r="BT20" s="29"/>
      <c r="BU20" s="30">
        <v>-165.12</v>
      </c>
      <c r="BV20" s="30" t="e">
        <v>#N/A</v>
      </c>
      <c r="BW20" s="30">
        <v>26.93</v>
      </c>
      <c r="BX20" s="30">
        <v>-4.0999999999999996</v>
      </c>
      <c r="BY20" s="30">
        <v>19.3</v>
      </c>
      <c r="BZ20" s="30">
        <v>18.440000000000001</v>
      </c>
    </row>
    <row r="21" spans="1:78" x14ac:dyDescent="0.2">
      <c r="A21" s="49">
        <v>37681</v>
      </c>
      <c r="B21" s="26">
        <v>15.08</v>
      </c>
      <c r="C21" s="27">
        <v>-0.32</v>
      </c>
      <c r="D21" s="28"/>
      <c r="E21" s="26">
        <v>-15.08</v>
      </c>
      <c r="F21" s="27">
        <v>0</v>
      </c>
      <c r="G21" s="28"/>
      <c r="H21" s="26">
        <v>0</v>
      </c>
      <c r="I21" s="27">
        <v>5.0000000000000001E-3</v>
      </c>
      <c r="J21" s="28"/>
      <c r="K21" s="26">
        <v>0</v>
      </c>
      <c r="L21" s="27">
        <v>-0.28000000000000003</v>
      </c>
      <c r="M21" s="28"/>
      <c r="N21" s="26">
        <v>-289.35439055000006</v>
      </c>
      <c r="O21" s="27">
        <v>-0.33</v>
      </c>
      <c r="P21" s="28"/>
      <c r="Q21" s="26">
        <v>6.15</v>
      </c>
      <c r="R21" s="26">
        <v>0.01</v>
      </c>
      <c r="S21" s="26">
        <v>-27.71</v>
      </c>
      <c r="T21" s="26">
        <v>0</v>
      </c>
      <c r="U21" s="26">
        <v>-0.34</v>
      </c>
      <c r="V21" s="26">
        <v>28.05</v>
      </c>
      <c r="W21" s="26">
        <v>-30.16</v>
      </c>
      <c r="X21" s="26">
        <v>193.98</v>
      </c>
      <c r="Y21" s="26">
        <v>15.26</v>
      </c>
      <c r="Z21" s="26">
        <v>59.14</v>
      </c>
      <c r="AA21" s="27">
        <v>0.11375</v>
      </c>
      <c r="AB21" s="28"/>
      <c r="AC21" s="26">
        <v>-60.99</v>
      </c>
      <c r="AD21" s="27">
        <v>5.0000000000000001E-3</v>
      </c>
      <c r="AE21" s="28"/>
      <c r="AF21" s="26">
        <v>0</v>
      </c>
      <c r="AG21" s="27">
        <v>0.19875000000000001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-0.13625000000000001</v>
      </c>
      <c r="AQ21" s="28"/>
      <c r="AR21" s="29"/>
      <c r="AS21" s="26">
        <v>-412.31756073999998</v>
      </c>
      <c r="AT21" s="27">
        <v>2.8480000000000003</v>
      </c>
      <c r="AU21" s="88"/>
      <c r="AV21" s="34">
        <v>-108.89</v>
      </c>
      <c r="AW21" s="34">
        <v>125.31</v>
      </c>
      <c r="AX21" s="34">
        <v>46.37</v>
      </c>
      <c r="AY21" s="34">
        <v>0</v>
      </c>
      <c r="AZ21" s="68"/>
      <c r="BA21" s="49">
        <v>37681</v>
      </c>
      <c r="BB21" s="26">
        <v>-14462.076171875</v>
      </c>
      <c r="BC21" s="85">
        <v>12</v>
      </c>
      <c r="BD21" s="73">
        <v>45.880168914794922</v>
      </c>
      <c r="BE21" s="26">
        <v>-9717.9521484375</v>
      </c>
      <c r="BF21" s="85">
        <v>5.5</v>
      </c>
      <c r="BG21" s="73">
        <v>21.028411865234375</v>
      </c>
      <c r="BH21" s="26">
        <v>-3299.270263671875</v>
      </c>
      <c r="BI21" s="85">
        <v>10.5</v>
      </c>
      <c r="BJ21" s="73">
        <v>39.905619758641507</v>
      </c>
      <c r="BK21" s="26">
        <v>-3299.270263671875</v>
      </c>
      <c r="BL21" s="85">
        <v>10</v>
      </c>
      <c r="BM21" s="76">
        <v>38.005352151087152</v>
      </c>
      <c r="BN21" s="31"/>
      <c r="BO21" s="35">
        <v>37681</v>
      </c>
      <c r="BP21" s="34">
        <v>-180.27</v>
      </c>
      <c r="BQ21" s="34">
        <v>2.88</v>
      </c>
      <c r="BR21" s="34">
        <v>-80.290000000000006</v>
      </c>
      <c r="BS21" s="34">
        <v>-257.68</v>
      </c>
      <c r="BT21" s="29"/>
      <c r="BU21" s="34">
        <v>-182.34</v>
      </c>
      <c r="BV21" s="34" t="e">
        <v>#N/A</v>
      </c>
      <c r="BW21" s="34">
        <v>29.75</v>
      </c>
      <c r="BX21" s="34">
        <v>-4.53</v>
      </c>
      <c r="BY21" s="34">
        <v>21.31</v>
      </c>
      <c r="BZ21" s="34">
        <v>20.37</v>
      </c>
    </row>
    <row r="22" spans="1:78" x14ac:dyDescent="0.2">
      <c r="A22" s="46">
        <v>37712</v>
      </c>
      <c r="B22" s="37">
        <v>0</v>
      </c>
      <c r="C22" s="38">
        <v>-0.26250000000000001</v>
      </c>
      <c r="D22" s="39"/>
      <c r="E22" s="37">
        <v>-14.55</v>
      </c>
      <c r="F22" s="38">
        <v>0.02</v>
      </c>
      <c r="G22" s="39"/>
      <c r="H22" s="37">
        <v>0</v>
      </c>
      <c r="I22" s="38">
        <v>4.4999999999999998E-2</v>
      </c>
      <c r="J22" s="39"/>
      <c r="K22" s="37">
        <v>0</v>
      </c>
      <c r="L22" s="38">
        <v>-0.44</v>
      </c>
      <c r="M22" s="39"/>
      <c r="N22" s="37">
        <v>-345.95494925000003</v>
      </c>
      <c r="O22" s="38">
        <v>-0.32</v>
      </c>
      <c r="P22" s="39"/>
      <c r="Q22" s="37">
        <v>5.93</v>
      </c>
      <c r="R22" s="37">
        <v>0.01</v>
      </c>
      <c r="S22" s="37">
        <v>-26.74</v>
      </c>
      <c r="T22" s="37">
        <v>0</v>
      </c>
      <c r="U22" s="37">
        <v>-0.34</v>
      </c>
      <c r="V22" s="37">
        <v>27.06</v>
      </c>
      <c r="W22" s="37">
        <v>-29.1</v>
      </c>
      <c r="X22" s="37">
        <v>187.16</v>
      </c>
      <c r="Y22" s="37">
        <v>14.72</v>
      </c>
      <c r="Z22" s="37">
        <v>46.87</v>
      </c>
      <c r="AA22" s="38">
        <v>0.04</v>
      </c>
      <c r="AB22" s="39"/>
      <c r="AC22" s="37">
        <v>-58.85</v>
      </c>
      <c r="AD22" s="38">
        <v>-8.7499999999999994E-2</v>
      </c>
      <c r="AE22" s="39"/>
      <c r="AF22" s="37">
        <v>0</v>
      </c>
      <c r="AG22" s="38">
        <v>9.8750000000000004E-2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-0.24048680539214784</v>
      </c>
      <c r="AQ22" s="39"/>
      <c r="AR22" s="29"/>
      <c r="AS22" s="37">
        <v>-384.07142045000001</v>
      </c>
      <c r="AT22" s="38">
        <v>2.7290000000000001</v>
      </c>
      <c r="AU22" s="91"/>
      <c r="AV22" s="40">
        <v>-101.76</v>
      </c>
      <c r="AW22" s="40">
        <v>120.9</v>
      </c>
      <c r="AX22" s="40">
        <v>15.26</v>
      </c>
      <c r="AY22" s="40">
        <v>0</v>
      </c>
      <c r="AZ22" s="68"/>
      <c r="BA22" s="46">
        <v>37712</v>
      </c>
      <c r="BB22" s="37">
        <v>-14759.5361328125</v>
      </c>
      <c r="BC22" s="83">
        <v>12</v>
      </c>
      <c r="BD22" s="74">
        <v>43.726871490478516</v>
      </c>
      <c r="BE22" s="37">
        <v>-9039.6005859375</v>
      </c>
      <c r="BF22" s="83">
        <v>5.5</v>
      </c>
      <c r="BG22" s="74">
        <v>20.041482925415039</v>
      </c>
      <c r="BH22" s="37">
        <v>-2564.814453125</v>
      </c>
      <c r="BI22" s="83">
        <v>10.5</v>
      </c>
      <c r="BJ22" s="74">
        <v>38.174041616235883</v>
      </c>
      <c r="BK22" s="37">
        <v>-2564.814453125</v>
      </c>
      <c r="BL22" s="83">
        <v>10</v>
      </c>
      <c r="BM22" s="77">
        <v>36.356230110700842</v>
      </c>
      <c r="BN22" s="31"/>
      <c r="BO22" s="41">
        <v>37712</v>
      </c>
      <c r="BP22" s="40">
        <v>-173.92</v>
      </c>
      <c r="BQ22" s="40">
        <v>2.78</v>
      </c>
      <c r="BR22" s="40">
        <v>-77.459999999999994</v>
      </c>
      <c r="BS22" s="40">
        <v>-248.6</v>
      </c>
      <c r="BT22" s="29"/>
      <c r="BU22" s="40">
        <v>-175.92</v>
      </c>
      <c r="BV22" s="40" t="e">
        <v>#N/A</v>
      </c>
      <c r="BW22" s="40">
        <v>28.71</v>
      </c>
      <c r="BX22" s="40">
        <v>-4.37</v>
      </c>
      <c r="BY22" s="40">
        <v>20.57</v>
      </c>
      <c r="BZ22" s="40">
        <v>19.649999999999999</v>
      </c>
    </row>
    <row r="23" spans="1:78" x14ac:dyDescent="0.2">
      <c r="A23" s="48">
        <v>37742</v>
      </c>
      <c r="B23" s="26">
        <v>0</v>
      </c>
      <c r="C23" s="27">
        <v>-0.26250000000000001</v>
      </c>
      <c r="D23" s="28"/>
      <c r="E23" s="26">
        <v>-14.99</v>
      </c>
      <c r="F23" s="27">
        <v>0.02</v>
      </c>
      <c r="G23" s="28"/>
      <c r="H23" s="26">
        <v>0</v>
      </c>
      <c r="I23" s="27">
        <v>4.4999999999999998E-2</v>
      </c>
      <c r="J23" s="28"/>
      <c r="K23" s="26">
        <v>0</v>
      </c>
      <c r="L23" s="27">
        <v>-0.44</v>
      </c>
      <c r="M23" s="28"/>
      <c r="N23" s="26">
        <v>-351.27526298999999</v>
      </c>
      <c r="O23" s="27">
        <v>-0.32</v>
      </c>
      <c r="P23" s="28"/>
      <c r="Q23" s="26">
        <v>6.12</v>
      </c>
      <c r="R23" s="26">
        <v>0.02</v>
      </c>
      <c r="S23" s="26">
        <v>-27.54</v>
      </c>
      <c r="T23" s="26">
        <v>0</v>
      </c>
      <c r="U23" s="26">
        <v>-0.34</v>
      </c>
      <c r="V23" s="26">
        <v>27.87</v>
      </c>
      <c r="W23" s="26">
        <v>-29.97</v>
      </c>
      <c r="X23" s="26">
        <v>192.79</v>
      </c>
      <c r="Y23" s="26">
        <v>15.17</v>
      </c>
      <c r="Z23" s="26">
        <v>53.43</v>
      </c>
      <c r="AA23" s="27">
        <v>0.04</v>
      </c>
      <c r="AB23" s="28"/>
      <c r="AC23" s="26">
        <v>-60.62</v>
      </c>
      <c r="AD23" s="27">
        <v>-8.7499999999999994E-2</v>
      </c>
      <c r="AE23" s="28"/>
      <c r="AF23" s="26">
        <v>0</v>
      </c>
      <c r="AG23" s="27">
        <v>9.8750000000000004E-2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-0.24048018478120659</v>
      </c>
      <c r="AQ23" s="28"/>
      <c r="AR23" s="29"/>
      <c r="AS23" s="26">
        <v>-388.60015054000007</v>
      </c>
      <c r="AT23" s="27">
        <v>2.7390000000000003</v>
      </c>
      <c r="AU23" s="88"/>
      <c r="AV23" s="30">
        <v>-99.71</v>
      </c>
      <c r="AW23" s="30">
        <v>124.54</v>
      </c>
      <c r="AX23" s="30">
        <v>15.72</v>
      </c>
      <c r="AY23" s="30">
        <v>0</v>
      </c>
      <c r="AZ23" s="68"/>
      <c r="BA23" s="48">
        <v>37742</v>
      </c>
      <c r="BB23" s="26">
        <v>-13779.7392578125</v>
      </c>
      <c r="BC23" s="83">
        <v>12</v>
      </c>
      <c r="BD23" s="73">
        <v>43.902751922607422</v>
      </c>
      <c r="BE23" s="26">
        <v>-9279.673828125</v>
      </c>
      <c r="BF23" s="83">
        <v>5.5</v>
      </c>
      <c r="BG23" s="73">
        <v>20.122095108032227</v>
      </c>
      <c r="BH23" s="26">
        <v>-3109.06396484375</v>
      </c>
      <c r="BI23" s="83">
        <v>10.5</v>
      </c>
      <c r="BJ23" s="73">
        <v>38.329314418221514</v>
      </c>
      <c r="BK23" s="26">
        <v>-3148.529541015625</v>
      </c>
      <c r="BL23" s="83">
        <v>10</v>
      </c>
      <c r="BM23" s="76">
        <v>36.504108969734773</v>
      </c>
      <c r="BN23" s="31"/>
      <c r="BO23" s="32">
        <v>37742</v>
      </c>
      <c r="BP23" s="30">
        <v>-179.16</v>
      </c>
      <c r="BQ23" s="30">
        <v>2.87</v>
      </c>
      <c r="BR23" s="30">
        <v>-79.790000000000006</v>
      </c>
      <c r="BS23" s="30">
        <v>-256.08</v>
      </c>
      <c r="BT23" s="29"/>
      <c r="BU23" s="30">
        <v>-181.22</v>
      </c>
      <c r="BV23" s="30" t="e">
        <v>#N/A</v>
      </c>
      <c r="BW23" s="30">
        <v>29.58</v>
      </c>
      <c r="BX23" s="30">
        <v>-4.5</v>
      </c>
      <c r="BY23" s="30">
        <v>21.19</v>
      </c>
      <c r="BZ23" s="30">
        <v>20.239999999999998</v>
      </c>
    </row>
    <row r="24" spans="1:78" x14ac:dyDescent="0.2">
      <c r="A24" s="48">
        <v>37773</v>
      </c>
      <c r="B24" s="26">
        <v>0</v>
      </c>
      <c r="C24" s="27">
        <v>-0.26250000000000001</v>
      </c>
      <c r="D24" s="28"/>
      <c r="E24" s="26">
        <v>-14.45</v>
      </c>
      <c r="F24" s="27">
        <v>0.02</v>
      </c>
      <c r="G24" s="28"/>
      <c r="H24" s="26">
        <v>0</v>
      </c>
      <c r="I24" s="27">
        <v>4.4999999999999998E-2</v>
      </c>
      <c r="J24" s="28"/>
      <c r="K24" s="26">
        <v>0</v>
      </c>
      <c r="L24" s="27">
        <v>-0.44</v>
      </c>
      <c r="M24" s="28"/>
      <c r="N24" s="26">
        <v>-336.56596201999997</v>
      </c>
      <c r="O24" s="27">
        <v>-0.32</v>
      </c>
      <c r="P24" s="28"/>
      <c r="Q24" s="26">
        <v>5.9</v>
      </c>
      <c r="R24" s="26">
        <v>0.02</v>
      </c>
      <c r="S24" s="26">
        <v>-26.56</v>
      </c>
      <c r="T24" s="26">
        <v>0</v>
      </c>
      <c r="U24" s="26">
        <v>-0.34</v>
      </c>
      <c r="V24" s="26">
        <v>26.88</v>
      </c>
      <c r="W24" s="26">
        <v>-28.91</v>
      </c>
      <c r="X24" s="26">
        <v>185.94</v>
      </c>
      <c r="Y24" s="26">
        <v>14.63</v>
      </c>
      <c r="Z24" s="26">
        <v>53.6</v>
      </c>
      <c r="AA24" s="27">
        <v>0.04</v>
      </c>
      <c r="AB24" s="28"/>
      <c r="AC24" s="26">
        <v>-58.46</v>
      </c>
      <c r="AD24" s="27">
        <v>-8.7499999999999994E-2</v>
      </c>
      <c r="AE24" s="28"/>
      <c r="AF24" s="26">
        <v>0</v>
      </c>
      <c r="AG24" s="27">
        <v>9.8750000000000004E-2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-0.24047215025555158</v>
      </c>
      <c r="AQ24" s="28"/>
      <c r="AR24" s="29"/>
      <c r="AS24" s="26">
        <v>-369.34817217</v>
      </c>
      <c r="AT24" s="27">
        <v>2.7909999999999999</v>
      </c>
      <c r="AU24" s="88"/>
      <c r="AV24" s="30">
        <v>-93.93</v>
      </c>
      <c r="AW24" s="30">
        <v>120.12</v>
      </c>
      <c r="AX24" s="30">
        <v>15.16</v>
      </c>
      <c r="AY24" s="30">
        <v>0</v>
      </c>
      <c r="AZ24" s="68"/>
      <c r="BA24" s="48">
        <v>37773</v>
      </c>
      <c r="BB24" s="26">
        <v>-13793.314453125</v>
      </c>
      <c r="BC24" s="83">
        <v>12</v>
      </c>
      <c r="BD24" s="73">
        <v>44.798980712890625</v>
      </c>
      <c r="BE24" s="26">
        <v>-9007.861328125</v>
      </c>
      <c r="BF24" s="83">
        <v>5.5</v>
      </c>
      <c r="BG24" s="73">
        <v>20.532867431640625</v>
      </c>
      <c r="BH24" s="26">
        <v>-2500.800537109375</v>
      </c>
      <c r="BI24" s="83">
        <v>10.5</v>
      </c>
      <c r="BJ24" s="73">
        <v>39.14930442611827</v>
      </c>
      <c r="BK24" s="26">
        <v>-3126.00048828125</v>
      </c>
      <c r="BL24" s="83">
        <v>10</v>
      </c>
      <c r="BM24" s="76">
        <v>37.285051834398352</v>
      </c>
      <c r="BN24" s="31"/>
      <c r="BO24" s="32">
        <v>37773</v>
      </c>
      <c r="BP24" s="30">
        <v>-172.8</v>
      </c>
      <c r="BQ24" s="30">
        <v>2.76</v>
      </c>
      <c r="BR24" s="30">
        <v>-76.959999999999994</v>
      </c>
      <c r="BS24" s="30">
        <v>-247</v>
      </c>
      <c r="BT24" s="29"/>
      <c r="BU24" s="30">
        <v>-174.79</v>
      </c>
      <c r="BV24" s="30" t="e">
        <v>#N/A</v>
      </c>
      <c r="BW24" s="30">
        <v>28.53</v>
      </c>
      <c r="BX24" s="30">
        <v>-4.34</v>
      </c>
      <c r="BY24" s="30">
        <v>20.440000000000001</v>
      </c>
      <c r="BZ24" s="30">
        <v>19.52</v>
      </c>
    </row>
    <row r="25" spans="1:78" x14ac:dyDescent="0.2">
      <c r="A25" s="48">
        <v>37803</v>
      </c>
      <c r="B25" s="26">
        <v>0</v>
      </c>
      <c r="C25" s="27">
        <v>-0.26250000000000001</v>
      </c>
      <c r="D25" s="42">
        <v>-0.26250000000000001</v>
      </c>
      <c r="E25" s="26">
        <v>-14.88</v>
      </c>
      <c r="F25" s="27">
        <v>0.02</v>
      </c>
      <c r="G25" s="42">
        <v>0.02</v>
      </c>
      <c r="H25" s="26">
        <v>0</v>
      </c>
      <c r="I25" s="27">
        <v>4.4999999999999998E-2</v>
      </c>
      <c r="J25" s="42">
        <v>4.4999999999999998E-2</v>
      </c>
      <c r="K25" s="26">
        <v>0</v>
      </c>
      <c r="L25" s="27">
        <v>-0.44</v>
      </c>
      <c r="M25" s="42">
        <v>-0.44</v>
      </c>
      <c r="N25" s="26">
        <v>-347.22707263000001</v>
      </c>
      <c r="O25" s="27">
        <v>-0.32</v>
      </c>
      <c r="P25" s="42">
        <v>-0.32</v>
      </c>
      <c r="Q25" s="26">
        <v>6.07</v>
      </c>
      <c r="R25" s="26">
        <v>0.02</v>
      </c>
      <c r="S25" s="26">
        <v>-27.36</v>
      </c>
      <c r="T25" s="26">
        <v>0</v>
      </c>
      <c r="U25" s="26">
        <v>-0.34</v>
      </c>
      <c r="V25" s="26">
        <v>27.69</v>
      </c>
      <c r="W25" s="26">
        <v>-29.77</v>
      </c>
      <c r="X25" s="26">
        <v>191.49</v>
      </c>
      <c r="Y25" s="26">
        <v>15.07</v>
      </c>
      <c r="Z25" s="26">
        <v>57.24</v>
      </c>
      <c r="AA25" s="27">
        <v>0.04</v>
      </c>
      <c r="AB25" s="42">
        <v>0.04</v>
      </c>
      <c r="AC25" s="26">
        <v>-60.21</v>
      </c>
      <c r="AD25" s="27">
        <v>-8.7499999999999994E-2</v>
      </c>
      <c r="AE25" s="42">
        <v>-8.7499999999999994E-2</v>
      </c>
      <c r="AF25" s="26">
        <v>0</v>
      </c>
      <c r="AG25" s="27">
        <v>9.8750000000000004E-2</v>
      </c>
      <c r="AH25" s="42">
        <v>9.8750000000000004E-2</v>
      </c>
      <c r="AI25" s="26">
        <v>0</v>
      </c>
      <c r="AJ25" s="27">
        <v>0.32250000000000001</v>
      </c>
      <c r="AK25" s="42">
        <v>0.32250000000000001</v>
      </c>
      <c r="AL25" s="26">
        <v>0</v>
      </c>
      <c r="AM25" s="27"/>
      <c r="AN25" s="42" t="e">
        <v>#DIV/0!</v>
      </c>
      <c r="AO25" s="26">
        <v>0</v>
      </c>
      <c r="AP25" s="27">
        <v>-0.24046409081600961</v>
      </c>
      <c r="AQ25" s="42">
        <v>-0.24046383372039232</v>
      </c>
      <c r="AR25" s="29"/>
      <c r="AS25" s="26">
        <v>-171.05640146000005</v>
      </c>
      <c r="AT25" s="27">
        <v>2.8260000000000001</v>
      </c>
      <c r="AU25" s="88">
        <v>2.822857142857143</v>
      </c>
      <c r="AV25" s="30">
        <v>-94.85</v>
      </c>
      <c r="AW25" s="30">
        <v>123.7</v>
      </c>
      <c r="AX25" s="30">
        <v>45.38</v>
      </c>
      <c r="AY25" s="30">
        <v>0</v>
      </c>
      <c r="AZ25" s="68"/>
      <c r="BA25" s="48">
        <v>37803</v>
      </c>
      <c r="BB25" s="26">
        <v>-14502.3798828125</v>
      </c>
      <c r="BC25" s="83">
        <v>12</v>
      </c>
      <c r="BD25" s="73">
        <v>45.424816131591797</v>
      </c>
      <c r="BE25" s="26">
        <v>-9354.9111328125</v>
      </c>
      <c r="BF25" s="83">
        <v>5.5</v>
      </c>
      <c r="BG25" s="73">
        <v>20.819707870483398</v>
      </c>
      <c r="BH25" s="26">
        <v>-2525.5712890625</v>
      </c>
      <c r="BI25" s="83">
        <v>10.5</v>
      </c>
      <c r="BJ25" s="73">
        <v>39.699803930016415</v>
      </c>
      <c r="BK25" s="26">
        <v>-3189.649658203125</v>
      </c>
      <c r="BL25" s="83">
        <v>10</v>
      </c>
      <c r="BM25" s="76">
        <v>37.809337076206106</v>
      </c>
      <c r="BN25" s="31"/>
      <c r="BO25" s="32">
        <v>37803</v>
      </c>
      <c r="BP25" s="30">
        <v>-177.95</v>
      </c>
      <c r="BQ25" s="30">
        <v>2.85</v>
      </c>
      <c r="BR25" s="30">
        <v>-79.260000000000005</v>
      </c>
      <c r="BS25" s="30">
        <v>-254.36</v>
      </c>
      <c r="BT25" s="29"/>
      <c r="BU25" s="30">
        <v>-180</v>
      </c>
      <c r="BV25" s="30" t="e">
        <v>#N/A</v>
      </c>
      <c r="BW25" s="30">
        <v>29.39</v>
      </c>
      <c r="BX25" s="30">
        <v>-4.47</v>
      </c>
      <c r="BY25" s="30">
        <v>21.06</v>
      </c>
      <c r="BZ25" s="30">
        <v>20.100000000000001</v>
      </c>
    </row>
    <row r="26" spans="1:78" x14ac:dyDescent="0.2">
      <c r="A26" s="48">
        <v>37834</v>
      </c>
      <c r="B26" s="26">
        <v>0</v>
      </c>
      <c r="C26" s="27">
        <v>-0.26250000000000001</v>
      </c>
      <c r="D26" s="28"/>
      <c r="E26" s="26">
        <v>-14.83</v>
      </c>
      <c r="F26" s="27">
        <v>0.02</v>
      </c>
      <c r="G26" s="28"/>
      <c r="H26" s="26">
        <v>0</v>
      </c>
      <c r="I26" s="27">
        <v>4.4999999999999998E-2</v>
      </c>
      <c r="J26" s="28"/>
      <c r="K26" s="26">
        <v>0</v>
      </c>
      <c r="L26" s="27">
        <v>-0.44</v>
      </c>
      <c r="M26" s="28"/>
      <c r="N26" s="26">
        <v>-347.84337912999996</v>
      </c>
      <c r="O26" s="27">
        <v>-0.32</v>
      </c>
      <c r="P26" s="28"/>
      <c r="Q26" s="26">
        <v>6.05</v>
      </c>
      <c r="R26" s="26">
        <v>0.02</v>
      </c>
      <c r="S26" s="26">
        <v>-27.26</v>
      </c>
      <c r="T26" s="26">
        <v>0</v>
      </c>
      <c r="U26" s="26">
        <v>-0.34</v>
      </c>
      <c r="V26" s="26">
        <v>27.59</v>
      </c>
      <c r="W26" s="26">
        <v>-29.66</v>
      </c>
      <c r="X26" s="26">
        <v>190.8</v>
      </c>
      <c r="Y26" s="26">
        <v>15.01</v>
      </c>
      <c r="Z26" s="26">
        <v>57.36</v>
      </c>
      <c r="AA26" s="27">
        <v>0.04</v>
      </c>
      <c r="AB26" s="28"/>
      <c r="AC26" s="26">
        <v>-59.99</v>
      </c>
      <c r="AD26" s="27">
        <v>-8.7499999999999994E-2</v>
      </c>
      <c r="AE26" s="28"/>
      <c r="AF26" s="26">
        <v>0</v>
      </c>
      <c r="AG26" s="27">
        <v>9.8750000000000004E-2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-0.24045599131002282</v>
      </c>
      <c r="AQ26" s="28"/>
      <c r="AR26" s="29"/>
      <c r="AS26" s="26">
        <v>-381.48053305000002</v>
      </c>
      <c r="AT26" s="27">
        <v>2.8810000000000002</v>
      </c>
      <c r="AU26" s="88"/>
      <c r="AV26" s="30">
        <v>-93.88</v>
      </c>
      <c r="AW26" s="30">
        <v>123.25</v>
      </c>
      <c r="AX26" s="30">
        <v>45.22</v>
      </c>
      <c r="AY26" s="30">
        <v>0</v>
      </c>
      <c r="AZ26" s="68"/>
      <c r="BA26" s="48">
        <v>37834</v>
      </c>
      <c r="BB26" s="26">
        <v>-13736.3193359375</v>
      </c>
      <c r="BC26" s="83">
        <v>12</v>
      </c>
      <c r="BD26" s="73">
        <v>46.285045623779297</v>
      </c>
      <c r="BE26" s="26">
        <v>-9229.2314453125</v>
      </c>
      <c r="BF26" s="83">
        <v>5.5</v>
      </c>
      <c r="BG26" s="73">
        <v>21.213979721069336</v>
      </c>
      <c r="BH26" s="26">
        <v>-3114.9521484375</v>
      </c>
      <c r="BI26" s="83">
        <v>10.5</v>
      </c>
      <c r="BJ26" s="73">
        <v>40.566977364400934</v>
      </c>
      <c r="BK26" s="26">
        <v>-3114.9521484375</v>
      </c>
      <c r="BL26" s="83">
        <v>10</v>
      </c>
      <c r="BM26" s="76">
        <v>38.635216537524698</v>
      </c>
      <c r="BN26" s="31"/>
      <c r="BO26" s="32">
        <v>37834</v>
      </c>
      <c r="BP26" s="30">
        <v>-177.31</v>
      </c>
      <c r="BQ26" s="30">
        <v>2.84</v>
      </c>
      <c r="BR26" s="30">
        <v>-78.97</v>
      </c>
      <c r="BS26" s="30">
        <v>-253.44</v>
      </c>
      <c r="BT26" s="29"/>
      <c r="BU26" s="30">
        <v>-179.35</v>
      </c>
      <c r="BV26" s="30" t="e">
        <v>#N/A</v>
      </c>
      <c r="BW26" s="30">
        <v>29.29</v>
      </c>
      <c r="BX26" s="30">
        <v>-4.46</v>
      </c>
      <c r="BY26" s="30">
        <v>20.99</v>
      </c>
      <c r="BZ26" s="30">
        <v>20.03</v>
      </c>
    </row>
    <row r="27" spans="1:78" x14ac:dyDescent="0.2">
      <c r="A27" s="48">
        <v>37865</v>
      </c>
      <c r="B27" s="26">
        <v>0</v>
      </c>
      <c r="C27" s="27">
        <v>-0.26250000000000001</v>
      </c>
      <c r="D27" s="28"/>
      <c r="E27" s="26">
        <v>-14.3</v>
      </c>
      <c r="F27" s="27">
        <v>0.02</v>
      </c>
      <c r="G27" s="28"/>
      <c r="H27" s="26">
        <v>0</v>
      </c>
      <c r="I27" s="27">
        <v>4.4999999999999998E-2</v>
      </c>
      <c r="J27" s="28"/>
      <c r="K27" s="26">
        <v>0</v>
      </c>
      <c r="L27" s="27">
        <v>-0.44</v>
      </c>
      <c r="M27" s="28"/>
      <c r="N27" s="26">
        <v>-340.39410544000003</v>
      </c>
      <c r="O27" s="27">
        <v>-0.32</v>
      </c>
      <c r="P27" s="28"/>
      <c r="Q27" s="26">
        <v>5.83</v>
      </c>
      <c r="R27" s="26">
        <v>0.02</v>
      </c>
      <c r="S27" s="26">
        <v>-26.28</v>
      </c>
      <c r="T27" s="26">
        <v>0</v>
      </c>
      <c r="U27" s="26">
        <v>-0.34</v>
      </c>
      <c r="V27" s="26">
        <v>26.6</v>
      </c>
      <c r="W27" s="26">
        <v>-28.6</v>
      </c>
      <c r="X27" s="26">
        <v>183.95</v>
      </c>
      <c r="Y27" s="26">
        <v>14.47</v>
      </c>
      <c r="Z27" s="26">
        <v>50.44</v>
      </c>
      <c r="AA27" s="27">
        <v>0.04</v>
      </c>
      <c r="AB27" s="28"/>
      <c r="AC27" s="26">
        <v>-57.84</v>
      </c>
      <c r="AD27" s="27">
        <v>-8.7499999999999994E-2</v>
      </c>
      <c r="AE27" s="28"/>
      <c r="AF27" s="26">
        <v>0</v>
      </c>
      <c r="AG27" s="27">
        <v>9.8750000000000004E-2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-0.24044693811629081</v>
      </c>
      <c r="AQ27" s="28"/>
      <c r="AR27" s="29"/>
      <c r="AS27" s="26">
        <v>-372.81840691999992</v>
      </c>
      <c r="AT27" s="27">
        <v>2.89</v>
      </c>
      <c r="AU27" s="88"/>
      <c r="AV27" s="30">
        <v>-95.55</v>
      </c>
      <c r="AW27" s="30">
        <v>118.83</v>
      </c>
      <c r="AX27" s="30">
        <v>43.59</v>
      </c>
      <c r="AY27" s="30">
        <v>0</v>
      </c>
      <c r="AZ27" s="68"/>
      <c r="BA27" s="48">
        <v>37865</v>
      </c>
      <c r="BB27" s="26">
        <v>-13419.970703125</v>
      </c>
      <c r="BC27" s="83">
        <v>12</v>
      </c>
      <c r="BD27" s="73">
        <v>46.549930572509766</v>
      </c>
      <c r="BE27" s="26">
        <v>-8856.443359375</v>
      </c>
      <c r="BF27" s="83">
        <v>5.5</v>
      </c>
      <c r="BG27" s="73">
        <v>21.335384368896484</v>
      </c>
      <c r="BH27" s="26">
        <v>-2484.570068359375</v>
      </c>
      <c r="BI27" s="83">
        <v>10.5</v>
      </c>
      <c r="BJ27" s="73">
        <v>40.704907181745369</v>
      </c>
      <c r="BK27" s="26">
        <v>-3143.525146484375</v>
      </c>
      <c r="BL27" s="83">
        <v>10</v>
      </c>
      <c r="BM27" s="76">
        <v>38.766578268328921</v>
      </c>
      <c r="BN27" s="31"/>
      <c r="BO27" s="32">
        <v>37865</v>
      </c>
      <c r="BP27" s="30">
        <v>-170.94</v>
      </c>
      <c r="BQ27" s="30">
        <v>2.73</v>
      </c>
      <c r="BR27" s="30">
        <v>-76.13</v>
      </c>
      <c r="BS27" s="30">
        <v>-244.34</v>
      </c>
      <c r="BT27" s="29"/>
      <c r="BU27" s="30">
        <v>-172.91</v>
      </c>
      <c r="BV27" s="30" t="e">
        <v>#N/A</v>
      </c>
      <c r="BW27" s="30">
        <v>28.25</v>
      </c>
      <c r="BX27" s="30">
        <v>-4.3</v>
      </c>
      <c r="BY27" s="30">
        <v>20.239999999999998</v>
      </c>
      <c r="BZ27" s="30">
        <v>19.309999999999999</v>
      </c>
    </row>
    <row r="28" spans="1:78" ht="13.5" thickBot="1" x14ac:dyDescent="0.25">
      <c r="A28" s="49">
        <v>37895</v>
      </c>
      <c r="B28" s="43">
        <v>0</v>
      </c>
      <c r="C28" s="44">
        <v>-0.26250000000000001</v>
      </c>
      <c r="D28" s="45"/>
      <c r="E28" s="43">
        <v>-14.72</v>
      </c>
      <c r="F28" s="44">
        <v>0.02</v>
      </c>
      <c r="G28" s="45"/>
      <c r="H28" s="43">
        <v>0</v>
      </c>
      <c r="I28" s="44">
        <v>4.4999999999999998E-2</v>
      </c>
      <c r="J28" s="45"/>
      <c r="K28" s="43">
        <v>0</v>
      </c>
      <c r="L28" s="44">
        <v>-0.44</v>
      </c>
      <c r="M28" s="45"/>
      <c r="N28" s="43">
        <v>-356.43636636999997</v>
      </c>
      <c r="O28" s="44">
        <v>-0.32</v>
      </c>
      <c r="P28" s="45"/>
      <c r="Q28" s="43">
        <v>6</v>
      </c>
      <c r="R28" s="43">
        <v>0.02</v>
      </c>
      <c r="S28" s="43">
        <v>-27.05</v>
      </c>
      <c r="T28" s="43">
        <v>0</v>
      </c>
      <c r="U28" s="43">
        <v>-0.34</v>
      </c>
      <c r="V28" s="43">
        <v>27.38</v>
      </c>
      <c r="W28" s="43">
        <v>-29.44</v>
      </c>
      <c r="X28" s="43">
        <v>189.37</v>
      </c>
      <c r="Y28" s="43">
        <v>14.9</v>
      </c>
      <c r="Z28" s="43">
        <v>45.97</v>
      </c>
      <c r="AA28" s="44">
        <v>0.04</v>
      </c>
      <c r="AB28" s="45"/>
      <c r="AC28" s="43">
        <v>-59.54</v>
      </c>
      <c r="AD28" s="44">
        <v>-8.7499999999999994E-2</v>
      </c>
      <c r="AE28" s="45"/>
      <c r="AF28" s="43">
        <v>0</v>
      </c>
      <c r="AG28" s="44">
        <v>9.8750000000000004E-2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-0.24044067537151692</v>
      </c>
      <c r="AQ28" s="45"/>
      <c r="AR28" s="29"/>
      <c r="AS28" s="43">
        <v>-389.78963397000001</v>
      </c>
      <c r="AT28" s="44">
        <v>2.9040000000000004</v>
      </c>
      <c r="AU28" s="89"/>
      <c r="AV28" s="34">
        <v>-104.37</v>
      </c>
      <c r="AW28" s="34">
        <v>122.33</v>
      </c>
      <c r="AX28" s="34">
        <v>44.88</v>
      </c>
      <c r="AY28" s="34">
        <v>0</v>
      </c>
      <c r="AZ28" s="68"/>
      <c r="BA28" s="49">
        <v>37895</v>
      </c>
      <c r="BB28" s="43">
        <v>-14957.09375</v>
      </c>
      <c r="BC28" s="85">
        <v>12</v>
      </c>
      <c r="BD28" s="75">
        <v>46.906940460205078</v>
      </c>
      <c r="BE28" s="43">
        <v>-9426.888671875</v>
      </c>
      <c r="BF28" s="85">
        <v>5.5</v>
      </c>
      <c r="BG28" s="75">
        <v>21.499013900756836</v>
      </c>
      <c r="BH28" s="43">
        <v>-2557.700439453125</v>
      </c>
      <c r="BI28" s="85">
        <v>10.5</v>
      </c>
      <c r="BJ28" s="75">
        <v>40.923424315173222</v>
      </c>
      <c r="BK28" s="43">
        <v>-2557.700439453125</v>
      </c>
      <c r="BL28" s="85">
        <v>10</v>
      </c>
      <c r="BM28" s="78">
        <v>38.974689823974494</v>
      </c>
      <c r="BN28" s="31"/>
      <c r="BO28" s="35">
        <v>37895</v>
      </c>
      <c r="BP28" s="34">
        <v>-175.98</v>
      </c>
      <c r="BQ28" s="34">
        <v>2.81</v>
      </c>
      <c r="BR28" s="34">
        <v>-78.38</v>
      </c>
      <c r="BS28" s="34">
        <v>-251.55</v>
      </c>
      <c r="BT28" s="29"/>
      <c r="BU28" s="34">
        <v>-178</v>
      </c>
      <c r="BV28" s="34" t="e">
        <v>#N/A</v>
      </c>
      <c r="BW28" s="34">
        <v>29.09</v>
      </c>
      <c r="BX28" s="34">
        <v>-4.43</v>
      </c>
      <c r="BY28" s="34">
        <v>20.84</v>
      </c>
      <c r="BZ28" s="34">
        <v>19.88</v>
      </c>
    </row>
    <row r="29" spans="1:78" ht="13.5" thickBot="1" x14ac:dyDescent="0.25">
      <c r="A29" s="46">
        <v>37926</v>
      </c>
      <c r="B29" s="37">
        <v>0</v>
      </c>
      <c r="C29" s="38">
        <v>7.0000000000000007E-2</v>
      </c>
      <c r="D29" s="47">
        <v>-0.10416666666666667</v>
      </c>
      <c r="E29" s="37">
        <v>-14.19</v>
      </c>
      <c r="F29" s="38">
        <v>0.06</v>
      </c>
      <c r="G29" s="47">
        <v>8.3333333333333329E-2</v>
      </c>
      <c r="H29" s="37">
        <v>0</v>
      </c>
      <c r="I29" s="38">
        <v>5.5E-2</v>
      </c>
      <c r="J29" s="47">
        <v>8.4166666666666667E-2</v>
      </c>
      <c r="K29" s="37">
        <v>0</v>
      </c>
      <c r="L29" s="38">
        <v>-0.23</v>
      </c>
      <c r="M29" s="47">
        <v>-0.28833333333333339</v>
      </c>
      <c r="N29" s="37">
        <v>-306.90692179000001</v>
      </c>
      <c r="O29" s="38">
        <v>-0.31</v>
      </c>
      <c r="P29" s="47">
        <v>-0.33333333333333331</v>
      </c>
      <c r="Q29" s="37">
        <v>13.91</v>
      </c>
      <c r="R29" s="37">
        <v>22.42</v>
      </c>
      <c r="S29" s="37">
        <v>-26.07</v>
      </c>
      <c r="T29" s="37">
        <v>0</v>
      </c>
      <c r="U29" s="37">
        <v>-0.16</v>
      </c>
      <c r="V29" s="37">
        <v>26.39</v>
      </c>
      <c r="W29" s="37">
        <v>-28.37</v>
      </c>
      <c r="X29" s="37">
        <v>182.52</v>
      </c>
      <c r="Y29" s="37">
        <v>14.36</v>
      </c>
      <c r="Z29" s="37">
        <v>8.18</v>
      </c>
      <c r="AA29" s="38">
        <v>7.4999999999999997E-2</v>
      </c>
      <c r="AB29" s="47">
        <v>7.4999999999999997E-2</v>
      </c>
      <c r="AC29" s="37">
        <v>-29.01</v>
      </c>
      <c r="AD29" s="38">
        <v>5.0000000000000001E-3</v>
      </c>
      <c r="AE29" s="47">
        <v>-4.8958333333333333E-2</v>
      </c>
      <c r="AF29" s="37">
        <v>0</v>
      </c>
      <c r="AG29" s="38">
        <v>0.18</v>
      </c>
      <c r="AH29" s="47">
        <v>0.15083333333333326</v>
      </c>
      <c r="AI29" s="37">
        <v>0</v>
      </c>
      <c r="AJ29" s="38">
        <v>0.64</v>
      </c>
      <c r="AK29" s="47"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-0.17499999999999938</v>
      </c>
      <c r="AQ29" s="47">
        <v>-0.23837524316932554</v>
      </c>
      <c r="AR29" s="29"/>
      <c r="AS29" s="37">
        <v>-322.56409860999997</v>
      </c>
      <c r="AT29" s="38">
        <v>3.0740000000000003</v>
      </c>
      <c r="AU29" s="90">
        <v>3.0922499999999999</v>
      </c>
      <c r="AV29" s="40">
        <v>-75.41</v>
      </c>
      <c r="AW29" s="40">
        <v>33.450000000000003</v>
      </c>
      <c r="AX29" s="40">
        <v>32.630000000000003</v>
      </c>
      <c r="AY29" s="40">
        <v>0</v>
      </c>
      <c r="AZ29" s="68"/>
      <c r="BA29" s="46">
        <v>37926</v>
      </c>
      <c r="BB29" s="37">
        <v>-13849.0986328125</v>
      </c>
      <c r="BC29" s="83">
        <v>12</v>
      </c>
      <c r="BD29" s="74">
        <v>50.059783935546875</v>
      </c>
      <c r="BE29" s="37">
        <v>-10103.748046875</v>
      </c>
      <c r="BF29" s="83">
        <v>5.5</v>
      </c>
      <c r="BG29" s="74">
        <v>22.944067001342773</v>
      </c>
      <c r="BH29" s="37">
        <v>-3480.933349609375</v>
      </c>
      <c r="BI29" s="83">
        <v>10.5</v>
      </c>
      <c r="BJ29" s="74">
        <v>43.772705463977488</v>
      </c>
      <c r="BK29" s="37">
        <v>-4216.9375</v>
      </c>
      <c r="BL29" s="83">
        <v>10</v>
      </c>
      <c r="BM29" s="77">
        <v>41.688290918073804</v>
      </c>
      <c r="BN29" s="31"/>
      <c r="BO29" s="41">
        <v>37926</v>
      </c>
      <c r="BP29" s="40">
        <v>-169.62</v>
      </c>
      <c r="BQ29" s="40">
        <v>2.71</v>
      </c>
      <c r="BR29" s="40">
        <v>-75.540000000000006</v>
      </c>
      <c r="BS29" s="40">
        <v>-242.45</v>
      </c>
      <c r="BT29" s="29"/>
      <c r="BU29" s="40">
        <v>-171.57</v>
      </c>
      <c r="BV29" s="40" t="e">
        <v>#N/A</v>
      </c>
      <c r="BW29" s="40">
        <v>-1.2</v>
      </c>
      <c r="BX29" s="40">
        <v>-4.2699999999999996</v>
      </c>
      <c r="BY29" s="40">
        <v>20.09</v>
      </c>
      <c r="BZ29" s="40">
        <v>-10.81</v>
      </c>
    </row>
    <row r="30" spans="1:78" x14ac:dyDescent="0.2">
      <c r="A30" s="48">
        <v>37956</v>
      </c>
      <c r="B30" s="26">
        <v>0</v>
      </c>
      <c r="C30" s="27">
        <v>0.41</v>
      </c>
      <c r="D30" s="28"/>
      <c r="E30" s="26">
        <v>-14.6</v>
      </c>
      <c r="F30" s="27">
        <v>0.06</v>
      </c>
      <c r="G30" s="28"/>
      <c r="H30" s="26">
        <v>0</v>
      </c>
      <c r="I30" s="27">
        <v>5.5E-2</v>
      </c>
      <c r="J30" s="28"/>
      <c r="K30" s="26">
        <v>0</v>
      </c>
      <c r="L30" s="27">
        <v>-0.23</v>
      </c>
      <c r="M30" s="28"/>
      <c r="N30" s="26">
        <v>-318.70990969000002</v>
      </c>
      <c r="O30" s="27">
        <v>-0.31</v>
      </c>
      <c r="P30" s="28"/>
      <c r="Q30" s="26">
        <v>14.32</v>
      </c>
      <c r="R30" s="26">
        <v>23.08</v>
      </c>
      <c r="S30" s="26">
        <v>-26.83</v>
      </c>
      <c r="T30" s="26">
        <v>0</v>
      </c>
      <c r="U30" s="26">
        <v>-0.17</v>
      </c>
      <c r="V30" s="26">
        <v>27.16</v>
      </c>
      <c r="W30" s="26">
        <v>-29.2</v>
      </c>
      <c r="X30" s="26">
        <v>187.85</v>
      </c>
      <c r="Y30" s="26">
        <v>14.78</v>
      </c>
      <c r="Z30" s="26">
        <v>5.65</v>
      </c>
      <c r="AA30" s="27">
        <v>7.4999999999999997E-2</v>
      </c>
      <c r="AB30" s="28"/>
      <c r="AC30" s="26">
        <v>-29.86</v>
      </c>
      <c r="AD30" s="27">
        <v>5.0000000000000001E-3</v>
      </c>
      <c r="AE30" s="28"/>
      <c r="AF30" s="26">
        <v>0</v>
      </c>
      <c r="AG30" s="27">
        <v>0.18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-0.17499999999999999</v>
      </c>
      <c r="AQ30" s="28"/>
      <c r="AR30" s="29"/>
      <c r="AS30" s="26">
        <v>-334.80728741000001</v>
      </c>
      <c r="AT30" s="27">
        <v>3.2310000000000003</v>
      </c>
      <c r="AU30" s="88"/>
      <c r="AV30" s="30">
        <v>-80.44</v>
      </c>
      <c r="AW30" s="30">
        <v>34.42</v>
      </c>
      <c r="AX30" s="30">
        <v>33.58</v>
      </c>
      <c r="AY30" s="30">
        <v>0</v>
      </c>
      <c r="AZ30" s="68"/>
      <c r="BA30" s="48">
        <v>37956</v>
      </c>
      <c r="BB30" s="26">
        <v>-15628.34375</v>
      </c>
      <c r="BC30" s="83">
        <v>12</v>
      </c>
      <c r="BD30" s="73">
        <v>52.888309478759766</v>
      </c>
      <c r="BE30" s="26">
        <v>-10175.4208984375</v>
      </c>
      <c r="BF30" s="83">
        <v>5.5</v>
      </c>
      <c r="BG30" s="73">
        <v>24.240474700927734</v>
      </c>
      <c r="BH30" s="26">
        <v>-2738.865478515625</v>
      </c>
      <c r="BI30" s="83">
        <v>10.5</v>
      </c>
      <c r="BJ30" s="73">
        <v>46.257526979551848</v>
      </c>
      <c r="BK30" s="26">
        <v>-3454.798828125</v>
      </c>
      <c r="BL30" s="83">
        <v>10</v>
      </c>
      <c r="BM30" s="76">
        <v>44.054787599573189</v>
      </c>
      <c r="BN30" s="31"/>
      <c r="BO30" s="32">
        <v>37956</v>
      </c>
      <c r="BP30" s="30">
        <v>-174.57</v>
      </c>
      <c r="BQ30" s="30">
        <v>2.79</v>
      </c>
      <c r="BR30" s="30">
        <v>-77.75</v>
      </c>
      <c r="BS30" s="30">
        <v>-249.53</v>
      </c>
      <c r="BT30" s="29"/>
      <c r="BU30" s="30">
        <v>-176.57</v>
      </c>
      <c r="BV30" s="30" t="e">
        <v>#N/A</v>
      </c>
      <c r="BW30" s="30">
        <v>-1.24</v>
      </c>
      <c r="BX30" s="30">
        <v>-4.3899999999999997</v>
      </c>
      <c r="BY30" s="30">
        <v>20.69</v>
      </c>
      <c r="BZ30" s="30">
        <v>-11.13</v>
      </c>
    </row>
    <row r="31" spans="1:78" x14ac:dyDescent="0.2">
      <c r="A31" s="48">
        <v>37987</v>
      </c>
      <c r="B31" s="26">
        <v>0</v>
      </c>
      <c r="C31" s="27">
        <v>0.44</v>
      </c>
      <c r="D31" s="42">
        <v>0.17</v>
      </c>
      <c r="E31" s="26">
        <v>-14.54</v>
      </c>
      <c r="F31" s="27">
        <v>0.06</v>
      </c>
      <c r="G31" s="42">
        <v>0.06</v>
      </c>
      <c r="H31" s="26">
        <v>0</v>
      </c>
      <c r="I31" s="27">
        <v>5.5E-2</v>
      </c>
      <c r="J31" s="42">
        <v>5.5E-2</v>
      </c>
      <c r="K31" s="26">
        <v>0</v>
      </c>
      <c r="L31" s="27">
        <v>-0.23</v>
      </c>
      <c r="M31" s="42">
        <v>-0.23</v>
      </c>
      <c r="N31" s="26">
        <v>-286.47700509999999</v>
      </c>
      <c r="O31" s="27">
        <v>-0.31</v>
      </c>
      <c r="P31" s="42">
        <v>-0.31</v>
      </c>
      <c r="Q31" s="26">
        <v>14.25</v>
      </c>
      <c r="R31" s="26">
        <v>22.98</v>
      </c>
      <c r="S31" s="26">
        <v>-26.72</v>
      </c>
      <c r="T31" s="26">
        <v>0</v>
      </c>
      <c r="U31" s="26">
        <v>-0.17</v>
      </c>
      <c r="V31" s="26">
        <v>27.04</v>
      </c>
      <c r="W31" s="26">
        <v>-29.08</v>
      </c>
      <c r="X31" s="26">
        <v>187.04</v>
      </c>
      <c r="Y31" s="26">
        <v>14.71</v>
      </c>
      <c r="Z31" s="26">
        <v>13.81</v>
      </c>
      <c r="AA31" s="27">
        <v>7.4999999999999997E-2</v>
      </c>
      <c r="AB31" s="42">
        <v>7.4999999999999997E-2</v>
      </c>
      <c r="AC31" s="26">
        <v>-29.73</v>
      </c>
      <c r="AD31" s="27">
        <v>5.0000000000000001E-3</v>
      </c>
      <c r="AE31" s="42">
        <v>5.0000000000000001E-3</v>
      </c>
      <c r="AF31" s="26">
        <v>0</v>
      </c>
      <c r="AG31" s="27">
        <v>0.18</v>
      </c>
      <c r="AH31" s="42">
        <v>0.18</v>
      </c>
      <c r="AI31" s="26">
        <v>0</v>
      </c>
      <c r="AJ31" s="27">
        <v>1.52</v>
      </c>
      <c r="AK31" s="42">
        <v>1.04</v>
      </c>
      <c r="AL31" s="26">
        <v>0</v>
      </c>
      <c r="AM31" s="27"/>
      <c r="AN31" s="42" t="e">
        <v>#DIV/0!</v>
      </c>
      <c r="AO31" s="26">
        <v>0</v>
      </c>
      <c r="AP31" s="27">
        <v>-0.17499999999999999</v>
      </c>
      <c r="AQ31" s="42">
        <v>-0.17499999999999999</v>
      </c>
      <c r="AR31" s="29"/>
      <c r="AS31" s="26">
        <v>-250.1770051</v>
      </c>
      <c r="AT31" s="27">
        <v>3.3210000000000002</v>
      </c>
      <c r="AU31" s="88">
        <v>3.1964000000000006</v>
      </c>
      <c r="AV31" s="30">
        <v>-62.3</v>
      </c>
      <c r="AW31" s="30">
        <v>34.28</v>
      </c>
      <c r="AX31" s="30">
        <v>33.44</v>
      </c>
      <c r="AY31" s="30">
        <v>0</v>
      </c>
      <c r="AZ31" s="68"/>
      <c r="BA31" s="48">
        <v>37987</v>
      </c>
      <c r="BB31" s="26">
        <v>-26486.15234375</v>
      </c>
      <c r="BC31" s="83">
        <v>11</v>
      </c>
      <c r="BD31" s="73">
        <v>49.969699859619141</v>
      </c>
      <c r="BE31" s="26">
        <v>-18932.5546875</v>
      </c>
      <c r="BF31" s="83">
        <v>5.5</v>
      </c>
      <c r="BG31" s="73">
        <v>24.98484992980957</v>
      </c>
      <c r="BH31" s="26">
        <v>-6269.7783203125</v>
      </c>
      <c r="BI31" s="83">
        <v>10</v>
      </c>
      <c r="BJ31" s="73">
        <v>45.412728668888185</v>
      </c>
      <c r="BK31" s="26">
        <v>-6282.8271484375</v>
      </c>
      <c r="BL31" s="83">
        <v>9</v>
      </c>
      <c r="BM31" s="76">
        <v>40.871455801999367</v>
      </c>
      <c r="BN31" s="31"/>
      <c r="BO31" s="32">
        <v>37987</v>
      </c>
      <c r="BP31" s="30">
        <v>-173.82</v>
      </c>
      <c r="BQ31" s="30">
        <v>2.78</v>
      </c>
      <c r="BR31" s="30">
        <v>-77.41</v>
      </c>
      <c r="BS31" s="30">
        <v>-248.45</v>
      </c>
      <c r="BT31" s="29"/>
      <c r="BU31" s="30">
        <v>-175.82</v>
      </c>
      <c r="BV31" s="30" t="e">
        <v>#N/A</v>
      </c>
      <c r="BW31" s="30">
        <v>-1.23</v>
      </c>
      <c r="BX31" s="30">
        <v>-4.38</v>
      </c>
      <c r="BY31" s="30">
        <v>20.6</v>
      </c>
      <c r="BZ31" s="30">
        <v>-11.08</v>
      </c>
    </row>
    <row r="32" spans="1:78" x14ac:dyDescent="0.2">
      <c r="A32" s="48">
        <v>38018</v>
      </c>
      <c r="B32" s="26">
        <v>0</v>
      </c>
      <c r="C32" s="27">
        <v>0.12</v>
      </c>
      <c r="D32" s="28"/>
      <c r="E32" s="26">
        <v>-13.54</v>
      </c>
      <c r="F32" s="27">
        <v>0.06</v>
      </c>
      <c r="G32" s="28"/>
      <c r="H32" s="26">
        <v>0</v>
      </c>
      <c r="I32" s="27">
        <v>5.5E-2</v>
      </c>
      <c r="J32" s="28"/>
      <c r="K32" s="26">
        <v>0</v>
      </c>
      <c r="L32" s="27">
        <v>-0.23</v>
      </c>
      <c r="M32" s="28"/>
      <c r="N32" s="26">
        <v>-265.81037943000001</v>
      </c>
      <c r="O32" s="27">
        <v>-0.31</v>
      </c>
      <c r="P32" s="28"/>
      <c r="Q32" s="26">
        <v>13.28</v>
      </c>
      <c r="R32" s="26">
        <v>21.4</v>
      </c>
      <c r="S32" s="26">
        <v>-24.89</v>
      </c>
      <c r="T32" s="26">
        <v>0</v>
      </c>
      <c r="U32" s="26">
        <v>-0.16</v>
      </c>
      <c r="V32" s="26">
        <v>25.19</v>
      </c>
      <c r="W32" s="26">
        <v>-27.08</v>
      </c>
      <c r="X32" s="26">
        <v>174.2</v>
      </c>
      <c r="Y32" s="26">
        <v>13.7</v>
      </c>
      <c r="Z32" s="26">
        <v>13.59</v>
      </c>
      <c r="AA32" s="27">
        <v>7.4999999999999997E-2</v>
      </c>
      <c r="AB32" s="28"/>
      <c r="AC32" s="26">
        <v>-27.69</v>
      </c>
      <c r="AD32" s="27">
        <v>5.0000000000000001E-3</v>
      </c>
      <c r="AE32" s="28"/>
      <c r="AF32" s="26">
        <v>0</v>
      </c>
      <c r="AG32" s="27">
        <v>0.18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-0.17499999999999999</v>
      </c>
      <c r="AQ32" s="28"/>
      <c r="AR32" s="29"/>
      <c r="AS32" s="26">
        <v>-232.00037942999998</v>
      </c>
      <c r="AT32" s="27">
        <v>3.2450000000000001</v>
      </c>
      <c r="AU32" s="88"/>
      <c r="AV32" s="30">
        <v>-57.02</v>
      </c>
      <c r="AW32" s="30">
        <v>31.92</v>
      </c>
      <c r="AX32" s="30">
        <v>31.14</v>
      </c>
      <c r="AY32" s="30">
        <v>0</v>
      </c>
      <c r="AZ32" s="68"/>
      <c r="BA32" s="48">
        <v>38018</v>
      </c>
      <c r="BB32" s="26">
        <v>-24720.427734375</v>
      </c>
      <c r="BC32" s="83">
        <v>11</v>
      </c>
      <c r="BD32" s="73">
        <v>48.718105316162109</v>
      </c>
      <c r="BE32" s="26">
        <v>-17225.326171875</v>
      </c>
      <c r="BF32" s="83">
        <v>5.5</v>
      </c>
      <c r="BG32" s="73">
        <v>24.359052658081055</v>
      </c>
      <c r="BH32" s="26">
        <v>-4893.21337890625</v>
      </c>
      <c r="BI32" s="83">
        <v>10</v>
      </c>
      <c r="BJ32" s="73">
        <v>44.269513400164698</v>
      </c>
      <c r="BK32" s="26">
        <v>-6116.51708984375</v>
      </c>
      <c r="BL32" s="83">
        <v>9</v>
      </c>
      <c r="BM32" s="76">
        <v>39.842562060148232</v>
      </c>
      <c r="BN32" s="31"/>
      <c r="BO32" s="32">
        <v>38018</v>
      </c>
      <c r="BP32" s="30">
        <v>-161.88</v>
      </c>
      <c r="BQ32" s="30">
        <v>2.59</v>
      </c>
      <c r="BR32" s="30">
        <v>-72.099999999999994</v>
      </c>
      <c r="BS32" s="30">
        <v>-231.39</v>
      </c>
      <c r="BT32" s="29"/>
      <c r="BU32" s="30">
        <v>-163.75</v>
      </c>
      <c r="BV32" s="30" t="e">
        <v>#N/A</v>
      </c>
      <c r="BW32" s="30">
        <v>-1.1499999999999999</v>
      </c>
      <c r="BX32" s="30">
        <v>-4.08</v>
      </c>
      <c r="BY32" s="30">
        <v>19.2</v>
      </c>
      <c r="BZ32" s="30">
        <v>-10.32</v>
      </c>
    </row>
    <row r="33" spans="1:78" x14ac:dyDescent="0.2">
      <c r="A33" s="49">
        <v>38047</v>
      </c>
      <c r="B33" s="26">
        <v>0</v>
      </c>
      <c r="C33" s="27">
        <v>-0.19</v>
      </c>
      <c r="D33" s="28"/>
      <c r="E33" s="26">
        <v>-14.42</v>
      </c>
      <c r="F33" s="27">
        <v>0.06</v>
      </c>
      <c r="G33" s="28"/>
      <c r="H33" s="26">
        <v>0</v>
      </c>
      <c r="I33" s="27">
        <v>5.5E-2</v>
      </c>
      <c r="J33" s="28"/>
      <c r="K33" s="26">
        <v>0</v>
      </c>
      <c r="L33" s="27">
        <v>-0.23</v>
      </c>
      <c r="M33" s="28"/>
      <c r="N33" s="26">
        <v>-282.59108925999999</v>
      </c>
      <c r="O33" s="27">
        <v>-0.31</v>
      </c>
      <c r="P33" s="28"/>
      <c r="Q33" s="26">
        <v>14.14</v>
      </c>
      <c r="R33" s="26">
        <v>22.79</v>
      </c>
      <c r="S33" s="26">
        <v>-26.5</v>
      </c>
      <c r="T33" s="26">
        <v>0</v>
      </c>
      <c r="U33" s="26">
        <v>-0.17</v>
      </c>
      <c r="V33" s="26">
        <v>26.82</v>
      </c>
      <c r="W33" s="26">
        <v>-28.84</v>
      </c>
      <c r="X33" s="26">
        <v>185.49</v>
      </c>
      <c r="Y33" s="26">
        <v>14.59</v>
      </c>
      <c r="Z33" s="26">
        <v>14.9</v>
      </c>
      <c r="AA33" s="27">
        <v>7.4999999999999997E-2</v>
      </c>
      <c r="AB33" s="28"/>
      <c r="AC33" s="26">
        <v>-29.48</v>
      </c>
      <c r="AD33" s="27">
        <v>5.0000000000000001E-3</v>
      </c>
      <c r="AE33" s="28"/>
      <c r="AF33" s="26">
        <v>0</v>
      </c>
      <c r="AG33" s="27">
        <v>0.18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-0.17499999999999999</v>
      </c>
      <c r="AQ33" s="28"/>
      <c r="AR33" s="29"/>
      <c r="AS33" s="26">
        <v>-246.59108925999999</v>
      </c>
      <c r="AT33" s="27">
        <v>3.1110000000000002</v>
      </c>
      <c r="AU33" s="88"/>
      <c r="AV33" s="34">
        <v>-60.28</v>
      </c>
      <c r="AW33" s="34">
        <v>34</v>
      </c>
      <c r="AX33" s="34">
        <v>33.159999999999997</v>
      </c>
      <c r="AY33" s="34">
        <v>0</v>
      </c>
      <c r="AZ33" s="68"/>
      <c r="BA33" s="49">
        <v>38047</v>
      </c>
      <c r="BB33" s="26">
        <v>-27595.123046875</v>
      </c>
      <c r="BC33" s="85">
        <v>11</v>
      </c>
      <c r="BD33" s="73">
        <v>46.489555358886719</v>
      </c>
      <c r="BE33" s="26">
        <v>-17907.79296875</v>
      </c>
      <c r="BF33" s="85">
        <v>5.5</v>
      </c>
      <c r="BG33" s="73">
        <v>23.244777679443359</v>
      </c>
      <c r="BH33" s="26">
        <v>-4718.94287109375</v>
      </c>
      <c r="BI33" s="85">
        <v>10</v>
      </c>
      <c r="BJ33" s="73">
        <v>42.236429103785142</v>
      </c>
      <c r="BK33" s="26">
        <v>-4718.94287109375</v>
      </c>
      <c r="BL33" s="85">
        <v>9</v>
      </c>
      <c r="BM33" s="76">
        <v>38.012786193406626</v>
      </c>
      <c r="BN33" s="31"/>
      <c r="BO33" s="35">
        <v>38047</v>
      </c>
      <c r="BP33" s="34">
        <v>-172.37</v>
      </c>
      <c r="BQ33" s="34">
        <v>2.76</v>
      </c>
      <c r="BR33" s="34">
        <v>-76.77</v>
      </c>
      <c r="BS33" s="34">
        <v>-246.38</v>
      </c>
      <c r="BT33" s="29"/>
      <c r="BU33" s="34">
        <v>-174.36</v>
      </c>
      <c r="BV33" s="34" t="e">
        <v>#N/A</v>
      </c>
      <c r="BW33" s="34">
        <v>-1.22</v>
      </c>
      <c r="BX33" s="34">
        <v>-4.34</v>
      </c>
      <c r="BY33" s="34">
        <v>20.440000000000001</v>
      </c>
      <c r="BZ33" s="34">
        <v>-10.99</v>
      </c>
    </row>
    <row r="34" spans="1:78" x14ac:dyDescent="0.2">
      <c r="A34" s="46">
        <v>38078</v>
      </c>
      <c r="B34" s="37">
        <v>0</v>
      </c>
      <c r="C34" s="38">
        <v>-0.3</v>
      </c>
      <c r="D34" s="39"/>
      <c r="E34" s="37">
        <v>-13.89</v>
      </c>
      <c r="F34" s="38">
        <v>0.1</v>
      </c>
      <c r="G34" s="39"/>
      <c r="H34" s="37">
        <v>0</v>
      </c>
      <c r="I34" s="38">
        <v>0.105</v>
      </c>
      <c r="J34" s="39"/>
      <c r="K34" s="37">
        <v>0</v>
      </c>
      <c r="L34" s="38">
        <v>-0.33</v>
      </c>
      <c r="M34" s="39"/>
      <c r="N34" s="37">
        <v>-299.42110487000002</v>
      </c>
      <c r="O34" s="38">
        <v>-0.35</v>
      </c>
      <c r="P34" s="39"/>
      <c r="Q34" s="37">
        <v>13.63</v>
      </c>
      <c r="R34" s="37">
        <v>21.96</v>
      </c>
      <c r="S34" s="37">
        <v>-25.53</v>
      </c>
      <c r="T34" s="37">
        <v>0</v>
      </c>
      <c r="U34" s="37">
        <v>-0.16</v>
      </c>
      <c r="V34" s="37">
        <v>25.84</v>
      </c>
      <c r="W34" s="37">
        <v>-27.79</v>
      </c>
      <c r="X34" s="37">
        <v>178.74</v>
      </c>
      <c r="Y34" s="37">
        <v>14.06</v>
      </c>
      <c r="Z34" s="37">
        <v>14.99</v>
      </c>
      <c r="AA34" s="38">
        <v>7.4999999999999997E-2</v>
      </c>
      <c r="AB34" s="39"/>
      <c r="AC34" s="37">
        <v>-28.41</v>
      </c>
      <c r="AD34" s="38">
        <v>-8.7499999999999994E-2</v>
      </c>
      <c r="AE34" s="39"/>
      <c r="AF34" s="37">
        <v>0</v>
      </c>
      <c r="AG34" s="38">
        <v>0.13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-0.28366646021800968</v>
      </c>
      <c r="AQ34" s="39"/>
      <c r="AR34" s="29"/>
      <c r="AS34" s="37">
        <v>-236.93110486999998</v>
      </c>
      <c r="AT34" s="38">
        <v>2.9380000000000002</v>
      </c>
      <c r="AU34" s="91"/>
      <c r="AV34" s="40">
        <v>-57.4</v>
      </c>
      <c r="AW34" s="40">
        <v>32.76</v>
      </c>
      <c r="AX34" s="40">
        <v>4.17</v>
      </c>
      <c r="AY34" s="40">
        <v>0</v>
      </c>
      <c r="AZ34" s="68"/>
      <c r="BA34" s="46">
        <v>38078</v>
      </c>
      <c r="BB34" s="37">
        <v>-25362.3359375</v>
      </c>
      <c r="BC34" s="83">
        <v>11</v>
      </c>
      <c r="BD34" s="74">
        <v>42.960300445556641</v>
      </c>
      <c r="BE34" s="37">
        <v>-16615.080078125</v>
      </c>
      <c r="BF34" s="83">
        <v>5.5</v>
      </c>
      <c r="BG34" s="74">
        <v>21.48015022277832</v>
      </c>
      <c r="BH34" s="37">
        <v>-4539.30810546875</v>
      </c>
      <c r="BI34" s="83">
        <v>10</v>
      </c>
      <c r="BJ34" s="74">
        <v>39.014953950981941</v>
      </c>
      <c r="BK34" s="37">
        <v>-4539.30810546875</v>
      </c>
      <c r="BL34" s="83">
        <v>9</v>
      </c>
      <c r="BM34" s="77">
        <v>35.113458555883746</v>
      </c>
      <c r="BN34" s="31"/>
      <c r="BO34" s="41">
        <v>38078</v>
      </c>
      <c r="BP34" s="40">
        <v>-166.1</v>
      </c>
      <c r="BQ34" s="40">
        <v>2.66</v>
      </c>
      <c r="BR34" s="40">
        <v>-73.98</v>
      </c>
      <c r="BS34" s="40">
        <v>-237.42</v>
      </c>
      <c r="BT34" s="29"/>
      <c r="BU34" s="40">
        <v>-168.01</v>
      </c>
      <c r="BV34" s="40" t="e">
        <v>#N/A</v>
      </c>
      <c r="BW34" s="40">
        <v>-1.18</v>
      </c>
      <c r="BX34" s="40">
        <v>-4.18</v>
      </c>
      <c r="BY34" s="40">
        <v>19.7</v>
      </c>
      <c r="BZ34" s="40">
        <v>-10.59</v>
      </c>
    </row>
    <row r="35" spans="1:78" x14ac:dyDescent="0.2">
      <c r="A35" s="48">
        <v>38108</v>
      </c>
      <c r="B35" s="26">
        <v>0</v>
      </c>
      <c r="C35" s="27">
        <v>-0.3</v>
      </c>
      <c r="D35" s="28"/>
      <c r="E35" s="26">
        <v>-14.3</v>
      </c>
      <c r="F35" s="27">
        <v>0.1</v>
      </c>
      <c r="G35" s="28"/>
      <c r="H35" s="26">
        <v>0</v>
      </c>
      <c r="I35" s="27">
        <v>0.105</v>
      </c>
      <c r="J35" s="28"/>
      <c r="K35" s="26">
        <v>0</v>
      </c>
      <c r="L35" s="27">
        <v>-0.33</v>
      </c>
      <c r="M35" s="28"/>
      <c r="N35" s="26">
        <v>-307.64561759000003</v>
      </c>
      <c r="O35" s="27">
        <v>-0.35</v>
      </c>
      <c r="P35" s="28"/>
      <c r="Q35" s="26">
        <v>14.02</v>
      </c>
      <c r="R35" s="26">
        <v>22.59</v>
      </c>
      <c r="S35" s="26">
        <v>-26.27</v>
      </c>
      <c r="T35" s="26">
        <v>0</v>
      </c>
      <c r="U35" s="26">
        <v>-0.17</v>
      </c>
      <c r="V35" s="26">
        <v>26.59</v>
      </c>
      <c r="W35" s="26">
        <v>-28.59</v>
      </c>
      <c r="X35" s="26">
        <v>183.92</v>
      </c>
      <c r="Y35" s="26">
        <v>14.47</v>
      </c>
      <c r="Z35" s="26">
        <v>15.91</v>
      </c>
      <c r="AA35" s="27">
        <v>7.4999999999999997E-2</v>
      </c>
      <c r="AB35" s="28"/>
      <c r="AC35" s="26">
        <v>-29.24</v>
      </c>
      <c r="AD35" s="27">
        <v>-8.7499999999999994E-2</v>
      </c>
      <c r="AE35" s="28"/>
      <c r="AF35" s="26">
        <v>0</v>
      </c>
      <c r="AG35" s="27">
        <v>0.13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-0.28365600177106787</v>
      </c>
      <c r="AQ35" s="28"/>
      <c r="AR35" s="29"/>
      <c r="AS35" s="26">
        <v>-243.34561758999999</v>
      </c>
      <c r="AT35" s="27">
        <v>2.9490000000000003</v>
      </c>
      <c r="AU35" s="88"/>
      <c r="AV35" s="30">
        <v>-58.61</v>
      </c>
      <c r="AW35" s="30">
        <v>33.700000000000003</v>
      </c>
      <c r="AX35" s="30">
        <v>4.29</v>
      </c>
      <c r="AY35" s="30">
        <v>0</v>
      </c>
      <c r="AZ35" s="68"/>
      <c r="BA35" s="48">
        <v>38108</v>
      </c>
      <c r="BB35" s="26">
        <v>-22720.2265625</v>
      </c>
      <c r="BC35" s="83">
        <v>11</v>
      </c>
      <c r="BD35" s="73">
        <v>43.134391784667969</v>
      </c>
      <c r="BE35" s="26">
        <v>-17075.93359375</v>
      </c>
      <c r="BF35" s="83">
        <v>5.5</v>
      </c>
      <c r="BG35" s="73">
        <v>21.567195892333984</v>
      </c>
      <c r="BH35" s="26">
        <v>-5565.36328125</v>
      </c>
      <c r="BI35" s="83">
        <v>10</v>
      </c>
      <c r="BJ35" s="73">
        <v>39.174606134403838</v>
      </c>
      <c r="BK35" s="26">
        <v>-6706.234375</v>
      </c>
      <c r="BL35" s="83">
        <v>9</v>
      </c>
      <c r="BM35" s="76">
        <v>35.257145520963455</v>
      </c>
      <c r="BN35" s="31"/>
      <c r="BO35" s="32">
        <v>38108</v>
      </c>
      <c r="BP35" s="30">
        <v>-170.91</v>
      </c>
      <c r="BQ35" s="30">
        <v>2.73</v>
      </c>
      <c r="BR35" s="30">
        <v>-76.12</v>
      </c>
      <c r="BS35" s="30">
        <v>-244.3</v>
      </c>
      <c r="BT35" s="29"/>
      <c r="BU35" s="30">
        <v>-172.88</v>
      </c>
      <c r="BV35" s="30" t="e">
        <v>#N/A</v>
      </c>
      <c r="BW35" s="30">
        <v>-1.21</v>
      </c>
      <c r="BX35" s="30">
        <v>-4.3099999999999996</v>
      </c>
      <c r="BY35" s="30">
        <v>20.28</v>
      </c>
      <c r="BZ35" s="30">
        <v>-10.9</v>
      </c>
    </row>
    <row r="36" spans="1:78" x14ac:dyDescent="0.2">
      <c r="A36" s="48">
        <v>38139</v>
      </c>
      <c r="B36" s="26">
        <v>0</v>
      </c>
      <c r="C36" s="27">
        <v>-0.3</v>
      </c>
      <c r="D36" s="28"/>
      <c r="E36" s="26">
        <v>-13.77</v>
      </c>
      <c r="F36" s="27">
        <v>0.1</v>
      </c>
      <c r="G36" s="28"/>
      <c r="H36" s="26">
        <v>0</v>
      </c>
      <c r="I36" s="27">
        <v>0.105</v>
      </c>
      <c r="J36" s="28"/>
      <c r="K36" s="26">
        <v>0</v>
      </c>
      <c r="L36" s="27">
        <v>-0.33</v>
      </c>
      <c r="M36" s="28"/>
      <c r="N36" s="26">
        <v>-295.94530134999997</v>
      </c>
      <c r="O36" s="27">
        <v>-0.35</v>
      </c>
      <c r="P36" s="28"/>
      <c r="Q36" s="26">
        <v>13.51</v>
      </c>
      <c r="R36" s="26">
        <v>21.77</v>
      </c>
      <c r="S36" s="26">
        <v>-25.31</v>
      </c>
      <c r="T36" s="26">
        <v>0</v>
      </c>
      <c r="U36" s="26">
        <v>-0.16</v>
      </c>
      <c r="V36" s="26">
        <v>25.62</v>
      </c>
      <c r="W36" s="26">
        <v>-27.55</v>
      </c>
      <c r="X36" s="26">
        <v>177.19</v>
      </c>
      <c r="Y36" s="26">
        <v>13.94</v>
      </c>
      <c r="Z36" s="26">
        <v>15.61</v>
      </c>
      <c r="AA36" s="27">
        <v>7.4999999999999997E-2</v>
      </c>
      <c r="AB36" s="28"/>
      <c r="AC36" s="26">
        <v>-28.17</v>
      </c>
      <c r="AD36" s="27">
        <v>-8.7499999999999994E-2</v>
      </c>
      <c r="AE36" s="28"/>
      <c r="AF36" s="26">
        <v>0</v>
      </c>
      <c r="AG36" s="27">
        <v>0.13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-0.28364453684336821</v>
      </c>
      <c r="AQ36" s="28"/>
      <c r="AR36" s="29"/>
      <c r="AS36" s="26">
        <v>-234.00530135</v>
      </c>
      <c r="AT36" s="27">
        <v>2.984</v>
      </c>
      <c r="AU36" s="88"/>
      <c r="AV36" s="30">
        <v>-56.03</v>
      </c>
      <c r="AW36" s="30">
        <v>32.479999999999997</v>
      </c>
      <c r="AX36" s="30">
        <v>4.13</v>
      </c>
      <c r="AY36" s="30">
        <v>0</v>
      </c>
      <c r="AZ36" s="68"/>
      <c r="BA36" s="48">
        <v>38139</v>
      </c>
      <c r="BB36" s="26">
        <v>-24419.794921875</v>
      </c>
      <c r="BC36" s="83">
        <v>11</v>
      </c>
      <c r="BD36" s="73">
        <v>43.703849792480469</v>
      </c>
      <c r="BE36" s="26">
        <v>-16175.4091796875</v>
      </c>
      <c r="BF36" s="83">
        <v>5.5</v>
      </c>
      <c r="BG36" s="73">
        <v>21.851924896240234</v>
      </c>
      <c r="BH36" s="26">
        <v>-4382.9541015625</v>
      </c>
      <c r="BI36" s="83">
        <v>10</v>
      </c>
      <c r="BJ36" s="73">
        <v>39.695299749207486</v>
      </c>
      <c r="BK36" s="26">
        <v>-4382.9541015625</v>
      </c>
      <c r="BL36" s="83">
        <v>9</v>
      </c>
      <c r="BM36" s="76">
        <v>35.725769774286739</v>
      </c>
      <c r="BN36" s="31"/>
      <c r="BO36" s="32">
        <v>38139</v>
      </c>
      <c r="BP36" s="30">
        <v>-164.66</v>
      </c>
      <c r="BQ36" s="30">
        <v>2.63</v>
      </c>
      <c r="BR36" s="30">
        <v>-73.34</v>
      </c>
      <c r="BS36" s="30">
        <v>-235.37</v>
      </c>
      <c r="BT36" s="29"/>
      <c r="BU36" s="30">
        <v>-166.56</v>
      </c>
      <c r="BV36" s="30" t="e">
        <v>#N/A</v>
      </c>
      <c r="BW36" s="30">
        <v>-1.17</v>
      </c>
      <c r="BX36" s="30">
        <v>-4.1500000000000004</v>
      </c>
      <c r="BY36" s="30">
        <v>19.54</v>
      </c>
      <c r="BZ36" s="30">
        <v>-10.5</v>
      </c>
    </row>
    <row r="37" spans="1:78" x14ac:dyDescent="0.2">
      <c r="A37" s="48">
        <v>38169</v>
      </c>
      <c r="B37" s="26">
        <v>0</v>
      </c>
      <c r="C37" s="27">
        <v>-0.3</v>
      </c>
      <c r="D37" s="42">
        <v>-0.3</v>
      </c>
      <c r="E37" s="26">
        <v>-14.17</v>
      </c>
      <c r="F37" s="27">
        <v>0.1</v>
      </c>
      <c r="G37" s="42">
        <v>0.1</v>
      </c>
      <c r="H37" s="26">
        <v>0</v>
      </c>
      <c r="I37" s="27">
        <v>0.105</v>
      </c>
      <c r="J37" s="42">
        <v>0.105</v>
      </c>
      <c r="K37" s="26">
        <v>0</v>
      </c>
      <c r="L37" s="27">
        <v>-0.33</v>
      </c>
      <c r="M37" s="42">
        <v>-0.33</v>
      </c>
      <c r="N37" s="26">
        <v>-303.79046073999996</v>
      </c>
      <c r="O37" s="27">
        <v>-0.35</v>
      </c>
      <c r="P37" s="42">
        <v>-0.35</v>
      </c>
      <c r="Q37" s="26">
        <v>13.9</v>
      </c>
      <c r="R37" s="26">
        <v>22.39</v>
      </c>
      <c r="S37" s="26">
        <v>-26.04</v>
      </c>
      <c r="T37" s="26">
        <v>0</v>
      </c>
      <c r="U37" s="26">
        <v>-0.16</v>
      </c>
      <c r="V37" s="26">
        <v>26.35</v>
      </c>
      <c r="W37" s="26">
        <v>-28.34</v>
      </c>
      <c r="X37" s="26">
        <v>182.29</v>
      </c>
      <c r="Y37" s="26">
        <v>14.34</v>
      </c>
      <c r="Z37" s="26">
        <v>16.38</v>
      </c>
      <c r="AA37" s="27">
        <v>7.4999999999999997E-2</v>
      </c>
      <c r="AB37" s="42">
        <v>7.4999999999999997E-2</v>
      </c>
      <c r="AC37" s="26">
        <v>-28.98</v>
      </c>
      <c r="AD37" s="27">
        <v>-8.7499999999999994E-2</v>
      </c>
      <c r="AE37" s="42">
        <v>-8.7499999999999994E-2</v>
      </c>
      <c r="AF37" s="26">
        <v>0</v>
      </c>
      <c r="AG37" s="27">
        <v>0.13</v>
      </c>
      <c r="AH37" s="42">
        <v>0.13</v>
      </c>
      <c r="AI37" s="26">
        <v>0</v>
      </c>
      <c r="AJ37" s="27">
        <v>0.32250000000000001</v>
      </c>
      <c r="AK37" s="42">
        <v>0.32250000000000001</v>
      </c>
      <c r="AL37" s="26">
        <v>0</v>
      </c>
      <c r="AM37" s="27"/>
      <c r="AN37" s="42" t="e">
        <v>#DIV/0!</v>
      </c>
      <c r="AO37" s="26">
        <v>0</v>
      </c>
      <c r="AP37" s="27">
        <v>-0.28363724890960507</v>
      </c>
      <c r="AQ37" s="42">
        <v>-0.28364327400455813</v>
      </c>
      <c r="AR37" s="29"/>
      <c r="AS37" s="26">
        <v>-240.07046074000002</v>
      </c>
      <c r="AT37" s="27">
        <v>3.0310000000000001</v>
      </c>
      <c r="AU37" s="88">
        <v>3.0178571428571428</v>
      </c>
      <c r="AV37" s="30">
        <v>-56.97</v>
      </c>
      <c r="AW37" s="30">
        <v>33.409999999999997</v>
      </c>
      <c r="AX37" s="30">
        <v>32.590000000000003</v>
      </c>
      <c r="AY37" s="30">
        <v>0</v>
      </c>
      <c r="AZ37" s="68"/>
      <c r="BA37" s="48">
        <v>38169</v>
      </c>
      <c r="BB37" s="26">
        <v>-23042.576171875</v>
      </c>
      <c r="BC37" s="83">
        <v>11</v>
      </c>
      <c r="BD37" s="73">
        <v>44.473773956298828</v>
      </c>
      <c r="BE37" s="26">
        <v>-16518.908203125</v>
      </c>
      <c r="BF37" s="83">
        <v>5.5</v>
      </c>
      <c r="BG37" s="73">
        <v>22.236886978149414</v>
      </c>
      <c r="BH37" s="26">
        <v>-5409.458984375</v>
      </c>
      <c r="BI37" s="83">
        <v>10</v>
      </c>
      <c r="BJ37" s="73">
        <v>40.399169051145734</v>
      </c>
      <c r="BK37" s="26">
        <v>-5424.7705078125</v>
      </c>
      <c r="BL37" s="83">
        <v>9</v>
      </c>
      <c r="BM37" s="76">
        <v>36.35925214603116</v>
      </c>
      <c r="BN37" s="31"/>
      <c r="BO37" s="32">
        <v>38169</v>
      </c>
      <c r="BP37" s="30">
        <v>-169.4</v>
      </c>
      <c r="BQ37" s="30">
        <v>2.71</v>
      </c>
      <c r="BR37" s="30">
        <v>-75.45</v>
      </c>
      <c r="BS37" s="30">
        <v>-242.14</v>
      </c>
      <c r="BT37" s="29"/>
      <c r="BU37" s="30">
        <v>-171.35</v>
      </c>
      <c r="BV37" s="30" t="e">
        <v>#N/A</v>
      </c>
      <c r="BW37" s="30">
        <v>-1.2</v>
      </c>
      <c r="BX37" s="30">
        <v>-4.2699999999999996</v>
      </c>
      <c r="BY37" s="30">
        <v>20.100000000000001</v>
      </c>
      <c r="BZ37" s="30">
        <v>-10.8</v>
      </c>
    </row>
    <row r="38" spans="1:78" x14ac:dyDescent="0.2">
      <c r="A38" s="48">
        <v>38200</v>
      </c>
      <c r="B38" s="26">
        <v>0</v>
      </c>
      <c r="C38" s="27">
        <v>-0.3</v>
      </c>
      <c r="D38" s="28"/>
      <c r="E38" s="26">
        <v>-14.1</v>
      </c>
      <c r="F38" s="27">
        <v>0.1</v>
      </c>
      <c r="G38" s="28"/>
      <c r="H38" s="26">
        <v>0</v>
      </c>
      <c r="I38" s="27">
        <v>0.105</v>
      </c>
      <c r="J38" s="28"/>
      <c r="K38" s="26">
        <v>0</v>
      </c>
      <c r="L38" s="27">
        <v>-0.33</v>
      </c>
      <c r="M38" s="28"/>
      <c r="N38" s="26">
        <v>-302.11803402999999</v>
      </c>
      <c r="O38" s="27">
        <v>-0.35</v>
      </c>
      <c r="P38" s="28"/>
      <c r="Q38" s="26">
        <v>13.83</v>
      </c>
      <c r="R38" s="26">
        <v>22.29</v>
      </c>
      <c r="S38" s="26">
        <v>-25.92</v>
      </c>
      <c r="T38" s="26">
        <v>0</v>
      </c>
      <c r="U38" s="26">
        <v>-0.16</v>
      </c>
      <c r="V38" s="26">
        <v>26.23</v>
      </c>
      <c r="W38" s="26">
        <v>-28.21</v>
      </c>
      <c r="X38" s="26">
        <v>181.44</v>
      </c>
      <c r="Y38" s="26">
        <v>14.27</v>
      </c>
      <c r="Z38" s="26">
        <v>16.55</v>
      </c>
      <c r="AA38" s="27">
        <v>7.4999999999999997E-2</v>
      </c>
      <c r="AB38" s="28"/>
      <c r="AC38" s="26">
        <v>-28.84</v>
      </c>
      <c r="AD38" s="27">
        <v>-8.7499999999999994E-2</v>
      </c>
      <c r="AE38" s="28"/>
      <c r="AF38" s="26">
        <v>0</v>
      </c>
      <c r="AG38" s="27">
        <v>0.13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-0.28363441942129519</v>
      </c>
      <c r="AQ38" s="28"/>
      <c r="AR38" s="29"/>
      <c r="AS38" s="26">
        <v>-238.67803402999999</v>
      </c>
      <c r="AT38" s="27">
        <v>3.081</v>
      </c>
      <c r="AU38" s="88"/>
      <c r="AV38" s="30">
        <v>-56.44</v>
      </c>
      <c r="AW38" s="30">
        <v>33.26</v>
      </c>
      <c r="AX38" s="30">
        <v>32.44</v>
      </c>
      <c r="AY38" s="30">
        <v>0</v>
      </c>
      <c r="AZ38" s="68"/>
      <c r="BA38" s="48">
        <v>38200</v>
      </c>
      <c r="BB38" s="26">
        <v>-23877.66796875</v>
      </c>
      <c r="BC38" s="83">
        <v>11</v>
      </c>
      <c r="BD38" s="73">
        <v>45.295810699462891</v>
      </c>
      <c r="BE38" s="26">
        <v>-16347.33203125</v>
      </c>
      <c r="BF38" s="83">
        <v>5.5</v>
      </c>
      <c r="BG38" s="73">
        <v>22.647905349731445</v>
      </c>
      <c r="BH38" s="26">
        <v>-4284.36083984375</v>
      </c>
      <c r="BI38" s="83">
        <v>10</v>
      </c>
      <c r="BJ38" s="73">
        <v>41.15084922313337</v>
      </c>
      <c r="BK38" s="26">
        <v>-5358.48486328125</v>
      </c>
      <c r="BL38" s="83">
        <v>9</v>
      </c>
      <c r="BM38" s="76">
        <v>37.035764300820034</v>
      </c>
      <c r="BN38" s="31"/>
      <c r="BO38" s="32">
        <v>38200</v>
      </c>
      <c r="BP38" s="30">
        <v>-168.61</v>
      </c>
      <c r="BQ38" s="30">
        <v>2.7</v>
      </c>
      <c r="BR38" s="30">
        <v>-75.09</v>
      </c>
      <c r="BS38" s="30">
        <v>-241</v>
      </c>
      <c r="BT38" s="29"/>
      <c r="BU38" s="30">
        <v>-170.55</v>
      </c>
      <c r="BV38" s="30" t="e">
        <v>#N/A</v>
      </c>
      <c r="BW38" s="30">
        <v>-1.2</v>
      </c>
      <c r="BX38" s="30">
        <v>-4.25</v>
      </c>
      <c r="BY38" s="30">
        <v>20.010000000000002</v>
      </c>
      <c r="BZ38" s="30">
        <v>-10.75</v>
      </c>
    </row>
    <row r="39" spans="1:78" x14ac:dyDescent="0.2">
      <c r="A39" s="48">
        <v>38231</v>
      </c>
      <c r="B39" s="26">
        <v>0</v>
      </c>
      <c r="C39" s="27">
        <v>-0.3</v>
      </c>
      <c r="D39" s="28"/>
      <c r="E39" s="26">
        <v>-13.58</v>
      </c>
      <c r="F39" s="27">
        <v>0.1</v>
      </c>
      <c r="G39" s="28"/>
      <c r="H39" s="26">
        <v>0</v>
      </c>
      <c r="I39" s="27">
        <v>0.105</v>
      </c>
      <c r="J39" s="28"/>
      <c r="K39" s="26">
        <v>0</v>
      </c>
      <c r="L39" s="27">
        <v>-0.33</v>
      </c>
      <c r="M39" s="28"/>
      <c r="N39" s="26">
        <v>-291.65716320000007</v>
      </c>
      <c r="O39" s="27">
        <v>-0.35</v>
      </c>
      <c r="P39" s="28"/>
      <c r="Q39" s="26">
        <v>13.32</v>
      </c>
      <c r="R39" s="26">
        <v>21.47</v>
      </c>
      <c r="S39" s="26">
        <v>-24.96</v>
      </c>
      <c r="T39" s="26">
        <v>0</v>
      </c>
      <c r="U39" s="26">
        <v>-0.16</v>
      </c>
      <c r="V39" s="26">
        <v>25.26</v>
      </c>
      <c r="W39" s="26">
        <v>-27.17</v>
      </c>
      <c r="X39" s="26">
        <v>174.75</v>
      </c>
      <c r="Y39" s="26">
        <v>13.75</v>
      </c>
      <c r="Z39" s="26">
        <v>15.28</v>
      </c>
      <c r="AA39" s="27">
        <v>7.4999999999999997E-2</v>
      </c>
      <c r="AB39" s="28"/>
      <c r="AC39" s="26">
        <v>-27.78</v>
      </c>
      <c r="AD39" s="27">
        <v>-8.7499999999999994E-2</v>
      </c>
      <c r="AE39" s="28"/>
      <c r="AF39" s="26">
        <v>0</v>
      </c>
      <c r="AG39" s="27">
        <v>0.13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-0.28363158396647536</v>
      </c>
      <c r="AQ39" s="28"/>
      <c r="AR39" s="29"/>
      <c r="AS39" s="26">
        <v>-230.55716320000002</v>
      </c>
      <c r="AT39" s="27">
        <v>3.0609999999999999</v>
      </c>
      <c r="AU39" s="88"/>
      <c r="AV39" s="30">
        <v>-55.05</v>
      </c>
      <c r="AW39" s="30">
        <v>32.03</v>
      </c>
      <c r="AX39" s="30">
        <v>31.24</v>
      </c>
      <c r="AY39" s="30">
        <v>0</v>
      </c>
      <c r="AZ39" s="68"/>
      <c r="BA39" s="48">
        <v>38231</v>
      </c>
      <c r="BB39" s="26">
        <v>-22676.3046875</v>
      </c>
      <c r="BC39" s="83">
        <v>11</v>
      </c>
      <c r="BD39" s="73">
        <v>44.96270751953125</v>
      </c>
      <c r="BE39" s="26">
        <v>-15768.994140625</v>
      </c>
      <c r="BF39" s="83">
        <v>5.5</v>
      </c>
      <c r="BG39" s="73">
        <v>22.481353759765625</v>
      </c>
      <c r="BH39" s="26">
        <v>-4268.89453125</v>
      </c>
      <c r="BI39" s="83">
        <v>10</v>
      </c>
      <c r="BJ39" s="73">
        <v>40.847742978084156</v>
      </c>
      <c r="BK39" s="26">
        <v>-5348.46044921875</v>
      </c>
      <c r="BL39" s="83">
        <v>9</v>
      </c>
      <c r="BM39" s="76">
        <v>36.76296868027574</v>
      </c>
      <c r="BN39" s="31"/>
      <c r="BO39" s="32">
        <v>38231</v>
      </c>
      <c r="BP39" s="30">
        <v>-162.38999999999999</v>
      </c>
      <c r="BQ39" s="30">
        <v>2.6</v>
      </c>
      <c r="BR39" s="30">
        <v>-72.33</v>
      </c>
      <c r="BS39" s="30">
        <v>-232.12</v>
      </c>
      <c r="BT39" s="29"/>
      <c r="BU39" s="30">
        <v>-164.26</v>
      </c>
      <c r="BV39" s="30" t="e">
        <v>#N/A</v>
      </c>
      <c r="BW39" s="30">
        <v>-1.1499999999999999</v>
      </c>
      <c r="BX39" s="30">
        <v>-4.09</v>
      </c>
      <c r="BY39" s="30">
        <v>19.28</v>
      </c>
      <c r="BZ39" s="30">
        <v>-10.35</v>
      </c>
    </row>
    <row r="40" spans="1:78" ht="13.5" thickBot="1" x14ac:dyDescent="0.25">
      <c r="A40" s="49">
        <v>38261</v>
      </c>
      <c r="B40" s="43">
        <v>0</v>
      </c>
      <c r="C40" s="44">
        <v>-0.3</v>
      </c>
      <c r="D40" s="45"/>
      <c r="E40" s="43">
        <v>-13.97</v>
      </c>
      <c r="F40" s="44">
        <v>0.1</v>
      </c>
      <c r="G40" s="45"/>
      <c r="H40" s="43">
        <v>0</v>
      </c>
      <c r="I40" s="44">
        <v>0.105</v>
      </c>
      <c r="J40" s="45"/>
      <c r="K40" s="43">
        <v>0</v>
      </c>
      <c r="L40" s="44">
        <v>-0.33</v>
      </c>
      <c r="M40" s="45"/>
      <c r="N40" s="43">
        <v>-300.62321625999999</v>
      </c>
      <c r="O40" s="44">
        <v>-0.35</v>
      </c>
      <c r="P40" s="45"/>
      <c r="Q40" s="43">
        <v>13.7</v>
      </c>
      <c r="R40" s="43">
        <v>22.08</v>
      </c>
      <c r="S40" s="43">
        <v>-25.67</v>
      </c>
      <c r="T40" s="43">
        <v>0</v>
      </c>
      <c r="U40" s="43">
        <v>-0.16</v>
      </c>
      <c r="V40" s="43">
        <v>25.98</v>
      </c>
      <c r="W40" s="43">
        <v>-27.94</v>
      </c>
      <c r="X40" s="43">
        <v>179.72</v>
      </c>
      <c r="Y40" s="43">
        <v>14.14</v>
      </c>
      <c r="Z40" s="43">
        <v>15.07</v>
      </c>
      <c r="AA40" s="44">
        <v>7.4999999999999997E-2</v>
      </c>
      <c r="AB40" s="45"/>
      <c r="AC40" s="43">
        <v>-28.57</v>
      </c>
      <c r="AD40" s="44">
        <v>-8.7499999999999994E-2</v>
      </c>
      <c r="AE40" s="45"/>
      <c r="AF40" s="43">
        <v>0</v>
      </c>
      <c r="AG40" s="44">
        <v>0.13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-0.28363266690208544</v>
      </c>
      <c r="AQ40" s="45"/>
      <c r="AR40" s="29"/>
      <c r="AS40" s="43">
        <v>-237.79321626000001</v>
      </c>
      <c r="AT40" s="44">
        <v>3.081</v>
      </c>
      <c r="AU40" s="89"/>
      <c r="AV40" s="34">
        <v>-57.27</v>
      </c>
      <c r="AW40" s="34">
        <v>32.93</v>
      </c>
      <c r="AX40" s="34">
        <v>32.130000000000003</v>
      </c>
      <c r="AY40" s="34">
        <v>0</v>
      </c>
      <c r="AZ40" s="68"/>
      <c r="BA40" s="49">
        <v>38261</v>
      </c>
      <c r="BB40" s="43">
        <v>-22797.3984375</v>
      </c>
      <c r="BC40" s="85">
        <v>11</v>
      </c>
      <c r="BD40" s="75">
        <v>45.29278564453125</v>
      </c>
      <c r="BE40" s="43">
        <v>-16546.982421875</v>
      </c>
      <c r="BF40" s="85">
        <v>5.5</v>
      </c>
      <c r="BG40" s="75">
        <v>22.646392822265625</v>
      </c>
      <c r="BH40" s="43">
        <v>-5395.06298828125</v>
      </c>
      <c r="BI40" s="85">
        <v>10</v>
      </c>
      <c r="BJ40" s="75">
        <v>41.149762579292279</v>
      </c>
      <c r="BK40" s="43">
        <v>-5395.06298828125</v>
      </c>
      <c r="BL40" s="85">
        <v>9</v>
      </c>
      <c r="BM40" s="78">
        <v>37.03478632136305</v>
      </c>
      <c r="BN40" s="31"/>
      <c r="BO40" s="35">
        <v>38261</v>
      </c>
      <c r="BP40" s="34">
        <v>-167.02</v>
      </c>
      <c r="BQ40" s="34">
        <v>2.67</v>
      </c>
      <c r="BR40" s="34">
        <v>-74.38</v>
      </c>
      <c r="BS40" s="34">
        <v>-238.73</v>
      </c>
      <c r="BT40" s="29"/>
      <c r="BU40" s="34">
        <v>-168.94</v>
      </c>
      <c r="BV40" s="34" t="e">
        <v>#N/A</v>
      </c>
      <c r="BW40" s="34">
        <v>-1.19</v>
      </c>
      <c r="BX40" s="34">
        <v>-4.21</v>
      </c>
      <c r="BY40" s="34">
        <v>19.829999999999998</v>
      </c>
      <c r="BZ40" s="34">
        <v>-10.65</v>
      </c>
    </row>
    <row r="41" spans="1:78" ht="13.5" thickBot="1" x14ac:dyDescent="0.25">
      <c r="A41" s="46">
        <v>38292</v>
      </c>
      <c r="B41" s="37">
        <v>0</v>
      </c>
      <c r="C41" s="38">
        <v>0.248</v>
      </c>
      <c r="D41" s="47">
        <v>-4.1666666666666664E-2</v>
      </c>
      <c r="E41" s="37">
        <v>-13.45</v>
      </c>
      <c r="F41" s="38">
        <v>0.1</v>
      </c>
      <c r="G41" s="47">
        <v>0.1</v>
      </c>
      <c r="H41" s="37">
        <v>0</v>
      </c>
      <c r="I41" s="38">
        <v>0.105</v>
      </c>
      <c r="J41" s="47">
        <v>9.6250000000000002E-2</v>
      </c>
      <c r="K41" s="37">
        <v>0</v>
      </c>
      <c r="L41" s="38">
        <v>-0.25</v>
      </c>
      <c r="M41" s="47">
        <v>-0.29833333333333339</v>
      </c>
      <c r="N41" s="37">
        <v>-338.71190916</v>
      </c>
      <c r="O41" s="38">
        <v>-0.32</v>
      </c>
      <c r="P41" s="47">
        <v>-0.33750000000000002</v>
      </c>
      <c r="Q41" s="37">
        <v>13.25</v>
      </c>
      <c r="R41" s="37">
        <v>21.26</v>
      </c>
      <c r="S41" s="37">
        <v>-24.72</v>
      </c>
      <c r="T41" s="37">
        <v>0</v>
      </c>
      <c r="U41" s="37">
        <v>-0.16</v>
      </c>
      <c r="V41" s="37">
        <v>25.02</v>
      </c>
      <c r="W41" s="37">
        <v>-26.9</v>
      </c>
      <c r="X41" s="37">
        <v>173.06</v>
      </c>
      <c r="Y41" s="37">
        <v>13.62</v>
      </c>
      <c r="Z41" s="37">
        <v>13.83</v>
      </c>
      <c r="AA41" s="38">
        <v>7.2499999999999995E-2</v>
      </c>
      <c r="AB41" s="47">
        <v>7.2499999999999995E-2</v>
      </c>
      <c r="AC41" s="37">
        <v>0</v>
      </c>
      <c r="AD41" s="38">
        <v>5.0000000000000001E-3</v>
      </c>
      <c r="AE41" s="47">
        <v>-4.8958333333333333E-2</v>
      </c>
      <c r="AF41" s="37">
        <v>0</v>
      </c>
      <c r="AG41" s="38">
        <v>0.17749999999999999</v>
      </c>
      <c r="AH41" s="47">
        <v>0.15270833333333333</v>
      </c>
      <c r="AI41" s="37">
        <v>0</v>
      </c>
      <c r="AJ41" s="38">
        <v>0.64500000000000002</v>
      </c>
      <c r="AK41" s="47">
        <v>0.62562499999999999</v>
      </c>
      <c r="AL41" s="37">
        <v>0</v>
      </c>
      <c r="AM41" s="38"/>
      <c r="AN41" s="47" t="e">
        <v>#DIV/0!</v>
      </c>
      <c r="AO41" s="37">
        <v>0</v>
      </c>
      <c r="AP41" s="38">
        <v>-0.17749999999999999</v>
      </c>
      <c r="AQ41" s="47">
        <v>-0.23934776493779775</v>
      </c>
      <c r="AR41" s="29"/>
      <c r="AS41" s="37">
        <v>-276.07190916000002</v>
      </c>
      <c r="AT41" s="38">
        <v>3.2510000000000003</v>
      </c>
      <c r="AU41" s="90">
        <v>3.2452500000000009</v>
      </c>
      <c r="AV41" s="40">
        <v>-127.45</v>
      </c>
      <c r="AW41" s="40">
        <v>31.89</v>
      </c>
      <c r="AX41" s="40">
        <v>30.94</v>
      </c>
      <c r="AY41" s="40">
        <v>0</v>
      </c>
      <c r="AZ41" s="68"/>
      <c r="BA41" s="46">
        <v>38292</v>
      </c>
      <c r="BB41" s="37">
        <v>-24214.712890625</v>
      </c>
      <c r="BC41" s="83">
        <v>11</v>
      </c>
      <c r="BD41" s="74">
        <v>48.596385955810547</v>
      </c>
      <c r="BE41" s="37">
        <v>-16903.458984375</v>
      </c>
      <c r="BF41" s="83">
        <v>5.5</v>
      </c>
      <c r="BG41" s="74">
        <v>24.298192977905273</v>
      </c>
      <c r="BH41" s="37">
        <v>-4512.19482421875</v>
      </c>
      <c r="BI41" s="83">
        <v>10</v>
      </c>
      <c r="BJ41" s="74">
        <v>44.166724984236936</v>
      </c>
      <c r="BK41" s="37">
        <v>-5663.95654296875</v>
      </c>
      <c r="BL41" s="83">
        <v>9</v>
      </c>
      <c r="BM41" s="77">
        <v>39.750052485813242</v>
      </c>
      <c r="BN41" s="31"/>
      <c r="BO41" s="41">
        <v>38292</v>
      </c>
      <c r="BP41" s="40">
        <v>-160.83000000000001</v>
      </c>
      <c r="BQ41" s="40">
        <v>2.57</v>
      </c>
      <c r="BR41" s="40">
        <v>-71.63</v>
      </c>
      <c r="BS41" s="40">
        <v>-229.89</v>
      </c>
      <c r="BT41" s="29"/>
      <c r="BU41" s="40">
        <v>-162.68</v>
      </c>
      <c r="BV41" s="40" t="e">
        <v>#N/A</v>
      </c>
      <c r="BW41" s="40">
        <v>-29.58</v>
      </c>
      <c r="BX41" s="40">
        <v>-4.0599999999999996</v>
      </c>
      <c r="BY41" s="40">
        <v>19.09</v>
      </c>
      <c r="BZ41" s="40">
        <v>-63.44</v>
      </c>
    </row>
    <row r="42" spans="1:78" x14ac:dyDescent="0.2">
      <c r="A42" s="48">
        <v>38322</v>
      </c>
      <c r="B42" s="26">
        <v>0</v>
      </c>
      <c r="C42" s="27">
        <v>0.308</v>
      </c>
      <c r="D42" s="28"/>
      <c r="E42" s="26">
        <v>-13.83</v>
      </c>
      <c r="F42" s="27">
        <v>0.1</v>
      </c>
      <c r="G42" s="28"/>
      <c r="H42" s="26">
        <v>0</v>
      </c>
      <c r="I42" s="27">
        <v>0.105</v>
      </c>
      <c r="J42" s="28"/>
      <c r="K42" s="26">
        <v>0</v>
      </c>
      <c r="L42" s="27">
        <v>-0.25</v>
      </c>
      <c r="M42" s="28"/>
      <c r="N42" s="26">
        <v>-347.36858549999999</v>
      </c>
      <c r="O42" s="27">
        <v>-0.32</v>
      </c>
      <c r="P42" s="28"/>
      <c r="Q42" s="26">
        <v>13.7</v>
      </c>
      <c r="R42" s="26">
        <v>22.13</v>
      </c>
      <c r="S42" s="26">
        <v>-25.42</v>
      </c>
      <c r="T42" s="26">
        <v>0</v>
      </c>
      <c r="U42" s="26">
        <v>0</v>
      </c>
      <c r="V42" s="26">
        <v>25.73</v>
      </c>
      <c r="W42" s="26">
        <v>-27.66</v>
      </c>
      <c r="X42" s="26">
        <v>177.95</v>
      </c>
      <c r="Y42" s="26">
        <v>14</v>
      </c>
      <c r="Z42" s="26">
        <v>14.66</v>
      </c>
      <c r="AA42" s="27">
        <v>7.2499999999999995E-2</v>
      </c>
      <c r="AB42" s="28"/>
      <c r="AC42" s="26">
        <v>0</v>
      </c>
      <c r="AD42" s="27">
        <v>5.0000000000000001E-3</v>
      </c>
      <c r="AE42" s="28"/>
      <c r="AF42" s="26">
        <v>0</v>
      </c>
      <c r="AG42" s="27">
        <v>0.17749999999999999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-0.17749999999999999</v>
      </c>
      <c r="AQ42" s="28"/>
      <c r="AR42" s="29"/>
      <c r="AS42" s="26">
        <v>-282.45858550000003</v>
      </c>
      <c r="AT42" s="27">
        <v>3.4290000000000003</v>
      </c>
      <c r="AU42" s="88"/>
      <c r="AV42" s="30">
        <v>-130.78</v>
      </c>
      <c r="AW42" s="30">
        <v>33.43</v>
      </c>
      <c r="AX42" s="30">
        <v>31.81</v>
      </c>
      <c r="AY42" s="30">
        <v>0</v>
      </c>
      <c r="AZ42" s="68"/>
      <c r="BA42" s="48">
        <v>38322</v>
      </c>
      <c r="BB42" s="26">
        <v>-26069.068359375</v>
      </c>
      <c r="BC42" s="83">
        <v>11</v>
      </c>
      <c r="BD42" s="73">
        <v>51.537693023681641</v>
      </c>
      <c r="BE42" s="26">
        <v>-17159.765625</v>
      </c>
      <c r="BF42" s="83">
        <v>5.5</v>
      </c>
      <c r="BG42" s="73">
        <v>25.76884651184082</v>
      </c>
      <c r="BH42" s="26">
        <v>-3346.759033203125</v>
      </c>
      <c r="BI42" s="83">
        <v>10</v>
      </c>
      <c r="BJ42" s="73">
        <v>46.852818706575107</v>
      </c>
      <c r="BK42" s="26">
        <v>-5573.85595703125</v>
      </c>
      <c r="BL42" s="83">
        <v>9</v>
      </c>
      <c r="BM42" s="76">
        <v>42.167536835917595</v>
      </c>
      <c r="BN42" s="31"/>
      <c r="BO42" s="32">
        <v>38322</v>
      </c>
      <c r="BP42" s="30">
        <v>-165.37</v>
      </c>
      <c r="BQ42" s="30">
        <v>2.64</v>
      </c>
      <c r="BR42" s="30">
        <v>-73.650000000000006</v>
      </c>
      <c r="BS42" s="30">
        <v>-236.38</v>
      </c>
      <c r="BT42" s="29"/>
      <c r="BU42" s="30">
        <v>-167.28</v>
      </c>
      <c r="BV42" s="30" t="e">
        <v>#N/A</v>
      </c>
      <c r="BW42" s="30">
        <v>-30.42</v>
      </c>
      <c r="BX42" s="30">
        <v>-4.17</v>
      </c>
      <c r="BY42" s="30">
        <v>19.64</v>
      </c>
      <c r="BZ42" s="30">
        <v>-65.23</v>
      </c>
    </row>
    <row r="43" spans="1:78" x14ac:dyDescent="0.2">
      <c r="A43" s="48">
        <v>38353</v>
      </c>
      <c r="B43" s="26">
        <v>0</v>
      </c>
      <c r="C43" s="27">
        <v>0.378</v>
      </c>
      <c r="D43" s="42">
        <v>0.25</v>
      </c>
      <c r="E43" s="26">
        <v>-13.76</v>
      </c>
      <c r="F43" s="27">
        <v>0.1</v>
      </c>
      <c r="G43" s="42">
        <v>0.1</v>
      </c>
      <c r="H43" s="26">
        <v>0</v>
      </c>
      <c r="I43" s="27">
        <v>0.105</v>
      </c>
      <c r="J43" s="42">
        <v>0.105</v>
      </c>
      <c r="K43" s="26">
        <v>0</v>
      </c>
      <c r="L43" s="27">
        <v>-0.25</v>
      </c>
      <c r="M43" s="42">
        <v>-0.25</v>
      </c>
      <c r="N43" s="26">
        <v>-345.33645472999996</v>
      </c>
      <c r="O43" s="27">
        <v>-0.32</v>
      </c>
      <c r="P43" s="42">
        <v>-0.32</v>
      </c>
      <c r="Q43" s="26">
        <v>13.63</v>
      </c>
      <c r="R43" s="26">
        <v>22.02</v>
      </c>
      <c r="S43" s="26">
        <v>-25.29</v>
      </c>
      <c r="T43" s="26">
        <v>0</v>
      </c>
      <c r="U43" s="26">
        <v>0</v>
      </c>
      <c r="V43" s="26">
        <v>25.6</v>
      </c>
      <c r="W43" s="26">
        <v>-27.52</v>
      </c>
      <c r="X43" s="26">
        <v>177.04</v>
      </c>
      <c r="Y43" s="26">
        <v>13.93</v>
      </c>
      <c r="Z43" s="26">
        <v>14.85</v>
      </c>
      <c r="AA43" s="27">
        <v>7.2499999999999995E-2</v>
      </c>
      <c r="AB43" s="42">
        <v>7.2499999999999995E-2</v>
      </c>
      <c r="AC43" s="26">
        <v>0</v>
      </c>
      <c r="AD43" s="27">
        <v>5.0000000000000001E-3</v>
      </c>
      <c r="AE43" s="42">
        <v>5.0000000000000001E-3</v>
      </c>
      <c r="AF43" s="26">
        <v>0</v>
      </c>
      <c r="AG43" s="27">
        <v>0.17749999999999999</v>
      </c>
      <c r="AH43" s="42">
        <v>0.17749999999999999</v>
      </c>
      <c r="AI43" s="26">
        <v>0</v>
      </c>
      <c r="AJ43" s="27">
        <v>1.5349999999999999</v>
      </c>
      <c r="AK43" s="42">
        <v>1.05</v>
      </c>
      <c r="AL43" s="26">
        <v>0</v>
      </c>
      <c r="AM43" s="27"/>
      <c r="AN43" s="42" t="e">
        <v>#DIV/0!</v>
      </c>
      <c r="AO43" s="26">
        <v>0</v>
      </c>
      <c r="AP43" s="27">
        <v>-0.17750000000000066</v>
      </c>
      <c r="AQ43" s="42">
        <v>-0.17749999999999999</v>
      </c>
      <c r="AR43" s="29"/>
      <c r="AS43" s="26">
        <v>-280.74645472999998</v>
      </c>
      <c r="AT43" s="27">
        <v>3.4940000000000002</v>
      </c>
      <c r="AU43" s="88">
        <v>3.3664000000000001</v>
      </c>
      <c r="AV43" s="30">
        <v>-129.85</v>
      </c>
      <c r="AW43" s="30">
        <v>33.25</v>
      </c>
      <c r="AX43" s="30">
        <v>31.65</v>
      </c>
      <c r="AY43" s="30">
        <v>0</v>
      </c>
      <c r="AZ43" s="68"/>
      <c r="BA43" s="48">
        <v>38353</v>
      </c>
      <c r="BB43" s="26">
        <v>-22815.50390625</v>
      </c>
      <c r="BC43" s="83">
        <v>11</v>
      </c>
      <c r="BD43" s="73">
        <v>52.61785888671875</v>
      </c>
      <c r="BE43" s="26">
        <v>-16682.830078125</v>
      </c>
      <c r="BF43" s="83">
        <v>5.5</v>
      </c>
      <c r="BG43" s="73">
        <v>26.308929443359375</v>
      </c>
      <c r="BH43" s="26">
        <v>-4360.80029296875</v>
      </c>
      <c r="BI43" s="83">
        <v>10</v>
      </c>
      <c r="BJ43" s="73">
        <v>47.839980488508658</v>
      </c>
      <c r="BK43" s="26">
        <v>-6545.2666015625</v>
      </c>
      <c r="BL43" s="83">
        <v>9</v>
      </c>
      <c r="BM43" s="76">
        <v>43.055982439657797</v>
      </c>
      <c r="BN43" s="31"/>
      <c r="BO43" s="32">
        <v>38353</v>
      </c>
      <c r="BP43" s="30">
        <v>-164.52</v>
      </c>
      <c r="BQ43" s="30">
        <v>2.63</v>
      </c>
      <c r="BR43" s="30">
        <v>-73.27</v>
      </c>
      <c r="BS43" s="30">
        <v>-235.16</v>
      </c>
      <c r="BT43" s="29"/>
      <c r="BU43" s="30">
        <v>-166.41</v>
      </c>
      <c r="BV43" s="30" t="e">
        <v>#N/A</v>
      </c>
      <c r="BW43" s="30">
        <v>-30.27</v>
      </c>
      <c r="BX43" s="30">
        <v>-4.1500000000000004</v>
      </c>
      <c r="BY43" s="30">
        <v>19.54</v>
      </c>
      <c r="BZ43" s="30">
        <v>-64.89</v>
      </c>
    </row>
    <row r="44" spans="1:78" x14ac:dyDescent="0.2">
      <c r="A44" s="48">
        <v>38384</v>
      </c>
      <c r="B44" s="26">
        <v>0</v>
      </c>
      <c r="C44" s="27">
        <v>0.248</v>
      </c>
      <c r="D44" s="28"/>
      <c r="E44" s="26">
        <v>-12.36</v>
      </c>
      <c r="F44" s="27">
        <v>0.1</v>
      </c>
      <c r="G44" s="28"/>
      <c r="H44" s="26">
        <v>0</v>
      </c>
      <c r="I44" s="27">
        <v>0.105</v>
      </c>
      <c r="J44" s="28"/>
      <c r="K44" s="26">
        <v>0</v>
      </c>
      <c r="L44" s="27">
        <v>-0.25</v>
      </c>
      <c r="M44" s="28"/>
      <c r="N44" s="26">
        <v>-309.70488586999994</v>
      </c>
      <c r="O44" s="27">
        <v>-0.32</v>
      </c>
      <c r="P44" s="28"/>
      <c r="Q44" s="26">
        <v>12.24</v>
      </c>
      <c r="R44" s="26">
        <v>19.78</v>
      </c>
      <c r="S44" s="26">
        <v>-22.72</v>
      </c>
      <c r="T44" s="26">
        <v>0</v>
      </c>
      <c r="U44" s="26">
        <v>0</v>
      </c>
      <c r="V44" s="26">
        <v>23</v>
      </c>
      <c r="W44" s="26">
        <v>-24.73</v>
      </c>
      <c r="X44" s="26">
        <v>159.06</v>
      </c>
      <c r="Y44" s="26">
        <v>12.51</v>
      </c>
      <c r="Z44" s="26">
        <v>13.88</v>
      </c>
      <c r="AA44" s="27">
        <v>7.2499999999999995E-2</v>
      </c>
      <c r="AB44" s="28"/>
      <c r="AC44" s="26">
        <v>0</v>
      </c>
      <c r="AD44" s="27">
        <v>5.0000000000000001E-3</v>
      </c>
      <c r="AE44" s="28"/>
      <c r="AF44" s="26">
        <v>0</v>
      </c>
      <c r="AG44" s="27">
        <v>0.17749999999999999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-0.17749999999999999</v>
      </c>
      <c r="AQ44" s="28"/>
      <c r="AR44" s="29"/>
      <c r="AS44" s="26">
        <v>-251.68488586999999</v>
      </c>
      <c r="AT44" s="27">
        <v>3.3890000000000002</v>
      </c>
      <c r="AU44" s="88"/>
      <c r="AV44" s="30">
        <v>-116.11</v>
      </c>
      <c r="AW44" s="30">
        <v>29.88</v>
      </c>
      <c r="AX44" s="30">
        <v>28.44</v>
      </c>
      <c r="AY44" s="30">
        <v>0</v>
      </c>
      <c r="AZ44" s="68"/>
      <c r="BA44" s="48">
        <v>38384</v>
      </c>
      <c r="BB44" s="26">
        <v>-21202.9765625</v>
      </c>
      <c r="BC44" s="83">
        <v>11</v>
      </c>
      <c r="BD44" s="73">
        <v>50.893707275390625</v>
      </c>
      <c r="BE44" s="26">
        <v>-14580.361328125</v>
      </c>
      <c r="BF44" s="83">
        <v>5.5</v>
      </c>
      <c r="BG44" s="73">
        <v>25.446853637695312</v>
      </c>
      <c r="BH44" s="26">
        <v>-4224.03515625</v>
      </c>
      <c r="BI44" s="83">
        <v>10</v>
      </c>
      <c r="BJ44" s="73">
        <v>46.267875801927772</v>
      </c>
      <c r="BK44" s="26">
        <v>-4224.03515625</v>
      </c>
      <c r="BL44" s="83">
        <v>9</v>
      </c>
      <c r="BM44" s="76">
        <v>41.641088221734996</v>
      </c>
      <c r="BN44" s="31"/>
      <c r="BO44" s="32">
        <v>38384</v>
      </c>
      <c r="BP44" s="30">
        <v>-147.81</v>
      </c>
      <c r="BQ44" s="30">
        <v>2.36</v>
      </c>
      <c r="BR44" s="30">
        <v>-65.83</v>
      </c>
      <c r="BS44" s="30">
        <v>-211.28</v>
      </c>
      <c r="BT44" s="29"/>
      <c r="BU44" s="30">
        <v>-149.52000000000001</v>
      </c>
      <c r="BV44" s="30" t="e">
        <v>#N/A</v>
      </c>
      <c r="BW44" s="30">
        <v>-27.21</v>
      </c>
      <c r="BX44" s="30">
        <v>-3.73</v>
      </c>
      <c r="BY44" s="30">
        <v>17.559999999999999</v>
      </c>
      <c r="BZ44" s="30">
        <v>-58.31</v>
      </c>
    </row>
    <row r="45" spans="1:78" x14ac:dyDescent="0.2">
      <c r="A45" s="49">
        <v>38412</v>
      </c>
      <c r="B45" s="26">
        <v>0</v>
      </c>
      <c r="C45" s="27">
        <v>6.8000000000000005E-2</v>
      </c>
      <c r="D45" s="28"/>
      <c r="E45" s="26">
        <v>-13.63</v>
      </c>
      <c r="F45" s="27">
        <v>0.1</v>
      </c>
      <c r="G45" s="28"/>
      <c r="H45" s="26">
        <v>0</v>
      </c>
      <c r="I45" s="27">
        <v>0.105</v>
      </c>
      <c r="J45" s="28"/>
      <c r="K45" s="26">
        <v>0</v>
      </c>
      <c r="L45" s="27">
        <v>-0.25</v>
      </c>
      <c r="M45" s="28"/>
      <c r="N45" s="26">
        <v>-341.23154124999996</v>
      </c>
      <c r="O45" s="27">
        <v>-0.32</v>
      </c>
      <c r="P45" s="28"/>
      <c r="Q45" s="26">
        <v>13.5</v>
      </c>
      <c r="R45" s="26">
        <v>21.81</v>
      </c>
      <c r="S45" s="26">
        <v>-25.05</v>
      </c>
      <c r="T45" s="26">
        <v>0</v>
      </c>
      <c r="U45" s="26">
        <v>0</v>
      </c>
      <c r="V45" s="26">
        <v>25.36</v>
      </c>
      <c r="W45" s="26">
        <v>-27.26</v>
      </c>
      <c r="X45" s="26">
        <v>175.38</v>
      </c>
      <c r="Y45" s="26">
        <v>13.8</v>
      </c>
      <c r="Z45" s="26">
        <v>15.55</v>
      </c>
      <c r="AA45" s="27">
        <v>7.2499999999999995E-2</v>
      </c>
      <c r="AB45" s="28"/>
      <c r="AC45" s="26">
        <v>0</v>
      </c>
      <c r="AD45" s="27">
        <v>5.0000000000000001E-3</v>
      </c>
      <c r="AE45" s="28"/>
      <c r="AF45" s="26">
        <v>0</v>
      </c>
      <c r="AG45" s="27">
        <v>0.17749999999999999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-0.17749999999999999</v>
      </c>
      <c r="AQ45" s="28"/>
      <c r="AR45" s="29"/>
      <c r="AS45" s="26">
        <v>-277.25154125</v>
      </c>
      <c r="AT45" s="27">
        <v>3.2690000000000001</v>
      </c>
      <c r="AU45" s="88"/>
      <c r="AV45" s="34">
        <v>-127.77</v>
      </c>
      <c r="AW45" s="34">
        <v>32.950000000000003</v>
      </c>
      <c r="AX45" s="34">
        <v>31.35</v>
      </c>
      <c r="AY45" s="34">
        <v>0</v>
      </c>
      <c r="AZ45" s="68"/>
      <c r="BA45" s="49">
        <v>38412</v>
      </c>
      <c r="BB45" s="26">
        <v>-24097.62109375</v>
      </c>
      <c r="BC45" s="85">
        <v>11</v>
      </c>
      <c r="BD45" s="73">
        <v>48.887992858886719</v>
      </c>
      <c r="BE45" s="26">
        <v>-15923.0888671875</v>
      </c>
      <c r="BF45" s="85">
        <v>5.5</v>
      </c>
      <c r="BG45" s="73">
        <v>24.443996429443359</v>
      </c>
      <c r="BH45" s="26">
        <v>-4166.6962890625</v>
      </c>
      <c r="BI45" s="85">
        <v>10</v>
      </c>
      <c r="BJ45" s="73">
        <v>44.435935582206682</v>
      </c>
      <c r="BK45" s="26">
        <v>-4166.6962890625</v>
      </c>
      <c r="BL45" s="85">
        <v>9</v>
      </c>
      <c r="BM45" s="76">
        <v>39.992342023986012</v>
      </c>
      <c r="BN45" s="31"/>
      <c r="BO45" s="35">
        <v>38412</v>
      </c>
      <c r="BP45" s="34">
        <v>-162.97999999999999</v>
      </c>
      <c r="BQ45" s="34">
        <v>2.61</v>
      </c>
      <c r="BR45" s="34">
        <v>-72.59</v>
      </c>
      <c r="BS45" s="34">
        <v>-232.96</v>
      </c>
      <c r="BT45" s="29"/>
      <c r="BU45" s="34">
        <v>-164.85</v>
      </c>
      <c r="BV45" s="34" t="e">
        <v>#N/A</v>
      </c>
      <c r="BW45" s="34">
        <v>-30</v>
      </c>
      <c r="BX45" s="34">
        <v>-4.1100000000000003</v>
      </c>
      <c r="BY45" s="34">
        <v>19.36</v>
      </c>
      <c r="BZ45" s="34">
        <v>-64.290000000000006</v>
      </c>
    </row>
    <row r="46" spans="1:78" x14ac:dyDescent="0.2">
      <c r="A46" s="46">
        <v>38443</v>
      </c>
      <c r="B46" s="37">
        <v>0</v>
      </c>
      <c r="C46" s="38">
        <v>-0.25</v>
      </c>
      <c r="D46" s="39"/>
      <c r="E46" s="37">
        <v>-13.13</v>
      </c>
      <c r="F46" s="38">
        <v>0.1</v>
      </c>
      <c r="G46" s="39"/>
      <c r="H46" s="37">
        <v>0</v>
      </c>
      <c r="I46" s="38">
        <v>0.09</v>
      </c>
      <c r="J46" s="39"/>
      <c r="K46" s="37">
        <v>0</v>
      </c>
      <c r="L46" s="38">
        <v>-0.35</v>
      </c>
      <c r="M46" s="39"/>
      <c r="N46" s="37">
        <v>-341.48914005</v>
      </c>
      <c r="O46" s="38">
        <v>-0.35</v>
      </c>
      <c r="P46" s="39"/>
      <c r="Q46" s="37">
        <v>13</v>
      </c>
      <c r="R46" s="37">
        <v>21.01</v>
      </c>
      <c r="S46" s="37">
        <v>-24.13</v>
      </c>
      <c r="T46" s="37">
        <v>0</v>
      </c>
      <c r="U46" s="37">
        <v>0</v>
      </c>
      <c r="V46" s="37">
        <v>24.42</v>
      </c>
      <c r="W46" s="37">
        <v>-26.26</v>
      </c>
      <c r="X46" s="37">
        <v>168.94</v>
      </c>
      <c r="Y46" s="37">
        <v>13.29</v>
      </c>
      <c r="Z46" s="37">
        <v>15.31</v>
      </c>
      <c r="AA46" s="38">
        <v>7.2499999999999995E-2</v>
      </c>
      <c r="AB46" s="39"/>
      <c r="AC46" s="37">
        <v>0</v>
      </c>
      <c r="AD46" s="38">
        <v>-8.7499999999999994E-2</v>
      </c>
      <c r="AE46" s="39"/>
      <c r="AF46" s="37">
        <v>0</v>
      </c>
      <c r="AG46" s="38">
        <v>0.13500000000000001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-0.28360210987936219</v>
      </c>
      <c r="AQ46" s="39"/>
      <c r="AR46" s="29"/>
      <c r="AS46" s="37">
        <v>-268.20914005000003</v>
      </c>
      <c r="AT46" s="38">
        <v>3.1280000000000001</v>
      </c>
      <c r="AU46" s="91"/>
      <c r="AV46" s="40">
        <v>-122.72</v>
      </c>
      <c r="AW46" s="40">
        <v>31.74</v>
      </c>
      <c r="AX46" s="40">
        <v>3.94</v>
      </c>
      <c r="AY46" s="40">
        <v>0</v>
      </c>
      <c r="AZ46" s="68"/>
      <c r="BA46" s="46">
        <v>38443</v>
      </c>
      <c r="BB46" s="37">
        <v>-21655.771484375</v>
      </c>
      <c r="BC46" s="83">
        <v>11</v>
      </c>
      <c r="BD46" s="74">
        <v>45.813911437988281</v>
      </c>
      <c r="BE46" s="37">
        <v>-15015.4228515625</v>
      </c>
      <c r="BF46" s="83">
        <v>5.5</v>
      </c>
      <c r="BG46" s="74">
        <v>22.906955718994141</v>
      </c>
      <c r="BH46" s="37">
        <v>-5112.8505859375</v>
      </c>
      <c r="BI46" s="83">
        <v>10</v>
      </c>
      <c r="BJ46" s="74">
        <v>41.83867883381054</v>
      </c>
      <c r="BK46" s="37">
        <v>-4090.280517578125</v>
      </c>
      <c r="BL46" s="83">
        <v>9</v>
      </c>
      <c r="BM46" s="77">
        <v>37.654810950429486</v>
      </c>
      <c r="BN46" s="31"/>
      <c r="BO46" s="41">
        <v>38443</v>
      </c>
      <c r="BP46" s="40">
        <v>-156.99</v>
      </c>
      <c r="BQ46" s="40">
        <v>2.5099999999999998</v>
      </c>
      <c r="BR46" s="40">
        <v>-69.92</v>
      </c>
      <c r="BS46" s="40">
        <v>-224.4</v>
      </c>
      <c r="BT46" s="29"/>
      <c r="BU46" s="40">
        <v>-158.80000000000001</v>
      </c>
      <c r="BV46" s="40" t="e">
        <v>#N/A</v>
      </c>
      <c r="BW46" s="40">
        <v>-28.9</v>
      </c>
      <c r="BX46" s="40">
        <v>-3.96</v>
      </c>
      <c r="BY46" s="40">
        <v>18.66</v>
      </c>
      <c r="BZ46" s="40">
        <v>-61.93</v>
      </c>
    </row>
    <row r="47" spans="1:78" x14ac:dyDescent="0.2">
      <c r="A47" s="48">
        <v>38473</v>
      </c>
      <c r="B47" s="26">
        <v>0</v>
      </c>
      <c r="C47" s="27">
        <v>-0.25</v>
      </c>
      <c r="D47" s="28"/>
      <c r="E47" s="26">
        <v>-13.51</v>
      </c>
      <c r="F47" s="27">
        <v>0.1</v>
      </c>
      <c r="G47" s="28"/>
      <c r="H47" s="26">
        <v>0</v>
      </c>
      <c r="I47" s="27">
        <v>0.09</v>
      </c>
      <c r="J47" s="28"/>
      <c r="K47" s="26">
        <v>0</v>
      </c>
      <c r="L47" s="27">
        <v>-0.33</v>
      </c>
      <c r="M47" s="28"/>
      <c r="N47" s="26">
        <v>-351.06702958999995</v>
      </c>
      <c r="O47" s="27">
        <v>-0.35</v>
      </c>
      <c r="P47" s="28"/>
      <c r="Q47" s="26">
        <v>13.38</v>
      </c>
      <c r="R47" s="26">
        <v>21.61</v>
      </c>
      <c r="S47" s="26">
        <v>-24.82</v>
      </c>
      <c r="T47" s="26">
        <v>0</v>
      </c>
      <c r="U47" s="26">
        <v>0</v>
      </c>
      <c r="V47" s="26">
        <v>25.12</v>
      </c>
      <c r="W47" s="26">
        <v>-27.02</v>
      </c>
      <c r="X47" s="26">
        <v>173.78</v>
      </c>
      <c r="Y47" s="26">
        <v>13.67</v>
      </c>
      <c r="Z47" s="26">
        <v>15.95</v>
      </c>
      <c r="AA47" s="27">
        <v>7.2499999999999995E-2</v>
      </c>
      <c r="AB47" s="28"/>
      <c r="AC47" s="26">
        <v>0</v>
      </c>
      <c r="AD47" s="27">
        <v>-8.7499999999999994E-2</v>
      </c>
      <c r="AE47" s="28"/>
      <c r="AF47" s="26">
        <v>0</v>
      </c>
      <c r="AG47" s="27">
        <v>0.13500000000000001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-0.28357522351258169</v>
      </c>
      <c r="AQ47" s="28"/>
      <c r="AR47" s="29"/>
      <c r="AS47" s="26">
        <v>-275.68702958999995</v>
      </c>
      <c r="AT47" s="27">
        <v>3.1180000000000003</v>
      </c>
      <c r="AU47" s="88"/>
      <c r="AV47" s="30">
        <v>-126.03</v>
      </c>
      <c r="AW47" s="30">
        <v>32.64</v>
      </c>
      <c r="AX47" s="30">
        <v>4.05</v>
      </c>
      <c r="AY47" s="30">
        <v>0</v>
      </c>
      <c r="AZ47" s="68"/>
      <c r="BA47" s="48">
        <v>38473</v>
      </c>
      <c r="BB47" s="26">
        <v>-21295.4921875</v>
      </c>
      <c r="BC47" s="83">
        <v>11</v>
      </c>
      <c r="BD47" s="73">
        <v>45.631828308105469</v>
      </c>
      <c r="BE47" s="26">
        <v>-15433.9794921875</v>
      </c>
      <c r="BF47" s="83">
        <v>5.5</v>
      </c>
      <c r="BG47" s="73">
        <v>22.815914154052734</v>
      </c>
      <c r="BH47" s="26">
        <v>-4011.5263671875</v>
      </c>
      <c r="BI47" s="83">
        <v>10</v>
      </c>
      <c r="BJ47" s="73">
        <v>41.671197802589106</v>
      </c>
      <c r="BK47" s="26">
        <v>-6028.47900390625</v>
      </c>
      <c r="BL47" s="83">
        <v>9</v>
      </c>
      <c r="BM47" s="76">
        <v>37.504078022330191</v>
      </c>
      <c r="BN47" s="31"/>
      <c r="BO47" s="32">
        <v>38473</v>
      </c>
      <c r="BP47" s="30">
        <v>-161.49</v>
      </c>
      <c r="BQ47" s="30">
        <v>2.58</v>
      </c>
      <c r="BR47" s="30">
        <v>-71.92</v>
      </c>
      <c r="BS47" s="30">
        <v>-230.83</v>
      </c>
      <c r="BT47" s="29"/>
      <c r="BU47" s="30">
        <v>-163.35</v>
      </c>
      <c r="BV47" s="30" t="e">
        <v>#N/A</v>
      </c>
      <c r="BW47" s="30">
        <v>-29.73</v>
      </c>
      <c r="BX47" s="30">
        <v>-4.08</v>
      </c>
      <c r="BY47" s="30">
        <v>19.190000000000001</v>
      </c>
      <c r="BZ47" s="30">
        <v>-63.7</v>
      </c>
    </row>
    <row r="48" spans="1:78" x14ac:dyDescent="0.2">
      <c r="A48" s="48">
        <v>38504</v>
      </c>
      <c r="B48" s="26">
        <v>0</v>
      </c>
      <c r="C48" s="27">
        <v>-0.25</v>
      </c>
      <c r="D48" s="28"/>
      <c r="E48" s="26">
        <v>-13.01</v>
      </c>
      <c r="F48" s="27">
        <v>0.1</v>
      </c>
      <c r="G48" s="28"/>
      <c r="H48" s="26">
        <v>0</v>
      </c>
      <c r="I48" s="27">
        <v>0.09</v>
      </c>
      <c r="J48" s="28"/>
      <c r="K48" s="26">
        <v>0</v>
      </c>
      <c r="L48" s="27">
        <v>-0.33</v>
      </c>
      <c r="M48" s="28"/>
      <c r="N48" s="26">
        <v>-337.83413938000001</v>
      </c>
      <c r="O48" s="27">
        <v>-0.35</v>
      </c>
      <c r="P48" s="28"/>
      <c r="Q48" s="26">
        <v>12.89</v>
      </c>
      <c r="R48" s="26">
        <v>20.82</v>
      </c>
      <c r="S48" s="26">
        <v>-23.91</v>
      </c>
      <c r="T48" s="26">
        <v>0</v>
      </c>
      <c r="U48" s="26">
        <v>0</v>
      </c>
      <c r="V48" s="26">
        <v>24.2</v>
      </c>
      <c r="W48" s="26">
        <v>-26.02</v>
      </c>
      <c r="X48" s="26">
        <v>167.38</v>
      </c>
      <c r="Y48" s="26">
        <v>13.17</v>
      </c>
      <c r="Z48" s="26">
        <v>15.64</v>
      </c>
      <c r="AA48" s="27">
        <v>7.2499999999999995E-2</v>
      </c>
      <c r="AB48" s="28"/>
      <c r="AC48" s="26">
        <v>0</v>
      </c>
      <c r="AD48" s="27">
        <v>-8.7499999999999994E-2</v>
      </c>
      <c r="AE48" s="28"/>
      <c r="AF48" s="26">
        <v>0</v>
      </c>
      <c r="AG48" s="27">
        <v>0.13500000000000001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-0.28354616486291429</v>
      </c>
      <c r="AQ48" s="28"/>
      <c r="AR48" s="29"/>
      <c r="AS48" s="26">
        <v>-265.23413938000004</v>
      </c>
      <c r="AT48" s="27">
        <v>3.1380000000000003</v>
      </c>
      <c r="AU48" s="88"/>
      <c r="AV48" s="30">
        <v>-121.09</v>
      </c>
      <c r="AW48" s="30">
        <v>31.44</v>
      </c>
      <c r="AX48" s="30">
        <v>3.9</v>
      </c>
      <c r="AY48" s="30">
        <v>0</v>
      </c>
      <c r="AZ48" s="68"/>
      <c r="BA48" s="48">
        <v>38504</v>
      </c>
      <c r="BB48" s="26">
        <v>-22239.708984375</v>
      </c>
      <c r="BC48" s="83">
        <v>11</v>
      </c>
      <c r="BD48" s="73">
        <v>45.942909240722656</v>
      </c>
      <c r="BE48" s="26">
        <v>-14885.1953125</v>
      </c>
      <c r="BF48" s="83">
        <v>5.5</v>
      </c>
      <c r="BG48" s="73">
        <v>22.971454620361328</v>
      </c>
      <c r="BH48" s="26">
        <v>-3999.11474609375</v>
      </c>
      <c r="BI48" s="83">
        <v>10</v>
      </c>
      <c r="BJ48" s="73">
        <v>41.953936808142217</v>
      </c>
      <c r="BK48" s="26">
        <v>-3999.11474609375</v>
      </c>
      <c r="BL48" s="83">
        <v>9</v>
      </c>
      <c r="BM48" s="76">
        <v>37.758543127327997</v>
      </c>
      <c r="BN48" s="31"/>
      <c r="BO48" s="32">
        <v>38504</v>
      </c>
      <c r="BP48" s="30">
        <v>-155.54</v>
      </c>
      <c r="BQ48" s="30">
        <v>2.4900000000000002</v>
      </c>
      <c r="BR48" s="30">
        <v>-69.27</v>
      </c>
      <c r="BS48" s="30">
        <v>-222.32</v>
      </c>
      <c r="BT48" s="29"/>
      <c r="BU48" s="30">
        <v>-157.33000000000001</v>
      </c>
      <c r="BV48" s="30" t="e">
        <v>#N/A</v>
      </c>
      <c r="BW48" s="30">
        <v>-28.64</v>
      </c>
      <c r="BX48" s="30">
        <v>-3.93</v>
      </c>
      <c r="BY48" s="30">
        <v>18.489999999999998</v>
      </c>
      <c r="BZ48" s="30">
        <v>-61.35</v>
      </c>
    </row>
    <row r="49" spans="1:78" x14ac:dyDescent="0.2">
      <c r="A49" s="48">
        <v>38534</v>
      </c>
      <c r="B49" s="26">
        <v>0</v>
      </c>
      <c r="C49" s="27">
        <v>-0.25</v>
      </c>
      <c r="D49" s="42">
        <v>-0.25</v>
      </c>
      <c r="E49" s="26">
        <v>-13.38</v>
      </c>
      <c r="F49" s="27">
        <v>0.1</v>
      </c>
      <c r="G49" s="42">
        <v>0.1</v>
      </c>
      <c r="H49" s="26">
        <v>0</v>
      </c>
      <c r="I49" s="27">
        <v>0.09</v>
      </c>
      <c r="J49" s="42">
        <v>0.09</v>
      </c>
      <c r="K49" s="26">
        <v>0</v>
      </c>
      <c r="L49" s="27">
        <v>-0.33</v>
      </c>
      <c r="M49" s="42">
        <v>-0.33285714285714285</v>
      </c>
      <c r="N49" s="26">
        <v>-347.54257668000002</v>
      </c>
      <c r="O49" s="27">
        <v>-0.35</v>
      </c>
      <c r="P49" s="42">
        <v>-0.35</v>
      </c>
      <c r="Q49" s="26">
        <v>13.25</v>
      </c>
      <c r="R49" s="26">
        <v>21.41</v>
      </c>
      <c r="S49" s="26">
        <v>-24.59</v>
      </c>
      <c r="T49" s="26">
        <v>0</v>
      </c>
      <c r="U49" s="26">
        <v>0</v>
      </c>
      <c r="V49" s="26">
        <v>24.89</v>
      </c>
      <c r="W49" s="26">
        <v>-26.76</v>
      </c>
      <c r="X49" s="26">
        <v>172.16</v>
      </c>
      <c r="Y49" s="26">
        <v>13.54</v>
      </c>
      <c r="Z49" s="26">
        <v>16.03</v>
      </c>
      <c r="AA49" s="27">
        <v>7.2499999999999995E-2</v>
      </c>
      <c r="AB49" s="42">
        <v>7.2499999999999995E-2</v>
      </c>
      <c r="AC49" s="26">
        <v>0</v>
      </c>
      <c r="AD49" s="27">
        <v>-8.7499999999999994E-2</v>
      </c>
      <c r="AE49" s="42">
        <v>-8.7499999999999994E-2</v>
      </c>
      <c r="AF49" s="26">
        <v>0</v>
      </c>
      <c r="AG49" s="27">
        <v>0.13500000000000001</v>
      </c>
      <c r="AH49" s="42">
        <v>0.13500000000000001</v>
      </c>
      <c r="AI49" s="26">
        <v>0</v>
      </c>
      <c r="AJ49" s="27">
        <v>0.32250000000000001</v>
      </c>
      <c r="AK49" s="42">
        <v>0.32250000000000001</v>
      </c>
      <c r="AL49" s="26">
        <v>0</v>
      </c>
      <c r="AM49" s="27"/>
      <c r="AN49" s="42" t="e">
        <v>#DIV/0!</v>
      </c>
      <c r="AO49" s="26">
        <v>0</v>
      </c>
      <c r="AP49" s="27">
        <v>-0.28352115386361731</v>
      </c>
      <c r="AQ49" s="42">
        <v>-0.28352473989336746</v>
      </c>
      <c r="AR49" s="29"/>
      <c r="AS49" s="26">
        <v>-272.87257668000001</v>
      </c>
      <c r="AT49" s="27">
        <v>3.1580000000000004</v>
      </c>
      <c r="AU49" s="88">
        <v>3.1587142857142858</v>
      </c>
      <c r="AV49" s="30">
        <v>-124.61</v>
      </c>
      <c r="AW49" s="30">
        <v>32.340000000000003</v>
      </c>
      <c r="AX49" s="30">
        <v>30.78</v>
      </c>
      <c r="AY49" s="30">
        <v>0</v>
      </c>
      <c r="AZ49" s="68"/>
      <c r="BA49" s="48">
        <v>38534</v>
      </c>
      <c r="BB49" s="26">
        <v>-20159.724609375</v>
      </c>
      <c r="BC49" s="83">
        <v>11</v>
      </c>
      <c r="BD49" s="73">
        <v>46.256511688232422</v>
      </c>
      <c r="BE49" s="26">
        <v>-15316.345703125</v>
      </c>
      <c r="BF49" s="83">
        <v>5.5</v>
      </c>
      <c r="BG49" s="73">
        <v>23.128255844116211</v>
      </c>
      <c r="BH49" s="26">
        <v>-4983.33251953125</v>
      </c>
      <c r="BI49" s="83">
        <v>10</v>
      </c>
      <c r="BJ49" s="73">
        <v>42.239000271444318</v>
      </c>
      <c r="BK49" s="26">
        <v>-5991.31884765625</v>
      </c>
      <c r="BL49" s="83">
        <v>9</v>
      </c>
      <c r="BM49" s="76">
        <v>38.015100244299887</v>
      </c>
      <c r="BN49" s="31"/>
      <c r="BO49" s="32">
        <v>38534</v>
      </c>
      <c r="BP49" s="30">
        <v>-159.97999999999999</v>
      </c>
      <c r="BQ49" s="30">
        <v>2.56</v>
      </c>
      <c r="BR49" s="30">
        <v>-71.25</v>
      </c>
      <c r="BS49" s="30">
        <v>-228.67</v>
      </c>
      <c r="BT49" s="29"/>
      <c r="BU49" s="30">
        <v>-161.83000000000001</v>
      </c>
      <c r="BV49" s="30" t="e">
        <v>#N/A</v>
      </c>
      <c r="BW49" s="30">
        <v>-29.46</v>
      </c>
      <c r="BX49" s="30">
        <v>-4.04</v>
      </c>
      <c r="BY49" s="30">
        <v>19.02</v>
      </c>
      <c r="BZ49" s="30">
        <v>-63.11</v>
      </c>
    </row>
    <row r="50" spans="1:78" x14ac:dyDescent="0.2">
      <c r="A50" s="48">
        <v>38565</v>
      </c>
      <c r="B50" s="26">
        <v>0</v>
      </c>
      <c r="C50" s="27">
        <v>-0.25</v>
      </c>
      <c r="D50" s="28"/>
      <c r="E50" s="26">
        <v>-13.32</v>
      </c>
      <c r="F50" s="27">
        <v>0.1</v>
      </c>
      <c r="G50" s="28"/>
      <c r="H50" s="26">
        <v>0</v>
      </c>
      <c r="I50" s="27">
        <v>0.09</v>
      </c>
      <c r="J50" s="28"/>
      <c r="K50" s="26">
        <v>0</v>
      </c>
      <c r="L50" s="27">
        <v>-0.33</v>
      </c>
      <c r="M50" s="28"/>
      <c r="N50" s="26">
        <v>-345.57043611000006</v>
      </c>
      <c r="O50" s="27">
        <v>-0.35</v>
      </c>
      <c r="P50" s="28"/>
      <c r="Q50" s="26">
        <v>13.19</v>
      </c>
      <c r="R50" s="26">
        <v>21.31</v>
      </c>
      <c r="S50" s="26">
        <v>-24.47</v>
      </c>
      <c r="T50" s="26">
        <v>0</v>
      </c>
      <c r="U50" s="26">
        <v>0</v>
      </c>
      <c r="V50" s="26">
        <v>24.77</v>
      </c>
      <c r="W50" s="26">
        <v>-26.63</v>
      </c>
      <c r="X50" s="26">
        <v>171.32</v>
      </c>
      <c r="Y50" s="26">
        <v>13.48</v>
      </c>
      <c r="Z50" s="26">
        <v>16.25</v>
      </c>
      <c r="AA50" s="27">
        <v>7.2499999999999995E-2</v>
      </c>
      <c r="AB50" s="28"/>
      <c r="AC50" s="26">
        <v>0</v>
      </c>
      <c r="AD50" s="27">
        <v>-8.7499999999999994E-2</v>
      </c>
      <c r="AE50" s="28"/>
      <c r="AF50" s="26">
        <v>0</v>
      </c>
      <c r="AG50" s="27">
        <v>0.13500000000000001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-0.28349853802431024</v>
      </c>
      <c r="AQ50" s="28"/>
      <c r="AR50" s="29"/>
      <c r="AS50" s="26">
        <v>-271.26043611000006</v>
      </c>
      <c r="AT50" s="27">
        <v>3.1779999999999999</v>
      </c>
      <c r="AU50" s="88"/>
      <c r="AV50" s="30">
        <v>-123.75</v>
      </c>
      <c r="AW50" s="30">
        <v>32.21</v>
      </c>
      <c r="AX50" s="30">
        <v>30.63</v>
      </c>
      <c r="AY50" s="30">
        <v>0</v>
      </c>
      <c r="AZ50" s="68"/>
      <c r="BA50" s="48">
        <v>38565</v>
      </c>
      <c r="BB50" s="26">
        <v>-22999.27734375</v>
      </c>
      <c r="BC50" s="83">
        <v>11</v>
      </c>
      <c r="BD50" s="73">
        <v>46.571624755859375</v>
      </c>
      <c r="BE50" s="26">
        <v>-15196.5498046875</v>
      </c>
      <c r="BF50" s="83">
        <v>5.5</v>
      </c>
      <c r="BG50" s="73">
        <v>23.285812377929688</v>
      </c>
      <c r="BH50" s="26">
        <v>-3954.4853515625</v>
      </c>
      <c r="BI50" s="83">
        <v>10</v>
      </c>
      <c r="BJ50" s="73">
        <v>42.525380886119521</v>
      </c>
      <c r="BK50" s="26">
        <v>-3954.4853515625</v>
      </c>
      <c r="BL50" s="83">
        <v>9</v>
      </c>
      <c r="BM50" s="76">
        <v>38.272842797507565</v>
      </c>
      <c r="BN50" s="31"/>
      <c r="BO50" s="32">
        <v>38565</v>
      </c>
      <c r="BP50" s="30">
        <v>-159.21</v>
      </c>
      <c r="BQ50" s="30">
        <v>2.5499999999999998</v>
      </c>
      <c r="BR50" s="30">
        <v>-70.91</v>
      </c>
      <c r="BS50" s="30">
        <v>-227.57</v>
      </c>
      <c r="BT50" s="29"/>
      <c r="BU50" s="30">
        <v>-161.04</v>
      </c>
      <c r="BV50" s="30" t="e">
        <v>#N/A</v>
      </c>
      <c r="BW50" s="30">
        <v>-29.32</v>
      </c>
      <c r="BX50" s="30">
        <v>-4.0199999999999996</v>
      </c>
      <c r="BY50" s="30">
        <v>18.920000000000002</v>
      </c>
      <c r="BZ50" s="30">
        <v>-62.8</v>
      </c>
    </row>
    <row r="51" spans="1:78" x14ac:dyDescent="0.2">
      <c r="A51" s="48">
        <v>38596</v>
      </c>
      <c r="B51" s="26">
        <v>0</v>
      </c>
      <c r="C51" s="27">
        <v>-0.25</v>
      </c>
      <c r="D51" s="28"/>
      <c r="E51" s="26">
        <v>-12.82</v>
      </c>
      <c r="F51" s="27">
        <v>0.1</v>
      </c>
      <c r="G51" s="28"/>
      <c r="H51" s="26">
        <v>0</v>
      </c>
      <c r="I51" s="27">
        <v>0.09</v>
      </c>
      <c r="J51" s="28"/>
      <c r="K51" s="26">
        <v>0</v>
      </c>
      <c r="L51" s="27">
        <v>-0.33</v>
      </c>
      <c r="M51" s="28"/>
      <c r="N51" s="26">
        <v>-333.21680108999999</v>
      </c>
      <c r="O51" s="27">
        <v>-0.35</v>
      </c>
      <c r="P51" s="28"/>
      <c r="Q51" s="26">
        <v>12.7</v>
      </c>
      <c r="R51" s="26">
        <v>20.52</v>
      </c>
      <c r="S51" s="26">
        <v>-23.57</v>
      </c>
      <c r="T51" s="26">
        <v>0</v>
      </c>
      <c r="U51" s="26">
        <v>0</v>
      </c>
      <c r="V51" s="26">
        <v>23.85</v>
      </c>
      <c r="W51" s="26">
        <v>-25.65</v>
      </c>
      <c r="X51" s="26">
        <v>164.98</v>
      </c>
      <c r="Y51" s="26">
        <v>12.98</v>
      </c>
      <c r="Z51" s="26">
        <v>15.23</v>
      </c>
      <c r="AA51" s="27">
        <v>7.2499999999999995E-2</v>
      </c>
      <c r="AB51" s="28"/>
      <c r="AC51" s="26">
        <v>0</v>
      </c>
      <c r="AD51" s="27">
        <v>-8.7499999999999994E-2</v>
      </c>
      <c r="AE51" s="28"/>
      <c r="AF51" s="26">
        <v>0</v>
      </c>
      <c r="AG51" s="27">
        <v>0.13500000000000001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-0.2834750576593108</v>
      </c>
      <c r="AQ51" s="28"/>
      <c r="AR51" s="29"/>
      <c r="AS51" s="26">
        <v>-261.65680108999999</v>
      </c>
      <c r="AT51" s="27">
        <v>3.1880000000000002</v>
      </c>
      <c r="AU51" s="88"/>
      <c r="AV51" s="30">
        <v>-119.6</v>
      </c>
      <c r="AW51" s="30">
        <v>31.02</v>
      </c>
      <c r="AX51" s="30">
        <v>29.5</v>
      </c>
      <c r="AY51" s="30">
        <v>0</v>
      </c>
      <c r="AZ51" s="68"/>
      <c r="BA51" s="48">
        <v>38596</v>
      </c>
      <c r="BB51" s="26">
        <v>-20915.712890625</v>
      </c>
      <c r="BC51" s="83">
        <v>11</v>
      </c>
      <c r="BD51" s="73">
        <v>46.721412658691406</v>
      </c>
      <c r="BE51" s="26">
        <v>-14662.3740234375</v>
      </c>
      <c r="BF51" s="83">
        <v>5.5</v>
      </c>
      <c r="BG51" s="73">
        <v>23.360706329345703</v>
      </c>
      <c r="BH51" s="26">
        <v>-3940.733642578125</v>
      </c>
      <c r="BI51" s="83">
        <v>10</v>
      </c>
      <c r="BJ51" s="73">
        <v>42.660690864878106</v>
      </c>
      <c r="BK51" s="26">
        <v>-4936.72021484375</v>
      </c>
      <c r="BL51" s="83">
        <v>9</v>
      </c>
      <c r="BM51" s="76">
        <v>38.394621778390295</v>
      </c>
      <c r="BN51" s="31"/>
      <c r="BO51" s="32">
        <v>38596</v>
      </c>
      <c r="BP51" s="30">
        <v>-153.32</v>
      </c>
      <c r="BQ51" s="30">
        <v>2.4500000000000002</v>
      </c>
      <c r="BR51" s="30">
        <v>-68.28</v>
      </c>
      <c r="BS51" s="30">
        <v>-219.15</v>
      </c>
      <c r="BT51" s="29"/>
      <c r="BU51" s="30">
        <v>-155.08000000000001</v>
      </c>
      <c r="BV51" s="30" t="e">
        <v>#N/A</v>
      </c>
      <c r="BW51" s="30">
        <v>-28.24</v>
      </c>
      <c r="BX51" s="30">
        <v>-3.87</v>
      </c>
      <c r="BY51" s="30">
        <v>18.23</v>
      </c>
      <c r="BZ51" s="30">
        <v>-60.48</v>
      </c>
    </row>
    <row r="52" spans="1:78" ht="13.5" thickBot="1" x14ac:dyDescent="0.25">
      <c r="A52" s="49">
        <v>38626</v>
      </c>
      <c r="B52" s="43">
        <v>0</v>
      </c>
      <c r="C52" s="44">
        <v>-0.25</v>
      </c>
      <c r="D52" s="45"/>
      <c r="E52" s="43">
        <v>-13.19</v>
      </c>
      <c r="F52" s="44">
        <v>0.1</v>
      </c>
      <c r="G52" s="45"/>
      <c r="H52" s="43">
        <v>0</v>
      </c>
      <c r="I52" s="44">
        <v>0.09</v>
      </c>
      <c r="J52" s="45"/>
      <c r="K52" s="43">
        <v>0</v>
      </c>
      <c r="L52" s="44">
        <v>-0.33</v>
      </c>
      <c r="M52" s="45"/>
      <c r="N52" s="43">
        <v>-343.08601474</v>
      </c>
      <c r="O52" s="44">
        <v>-0.35</v>
      </c>
      <c r="P52" s="45"/>
      <c r="Q52" s="43">
        <v>13.06</v>
      </c>
      <c r="R52" s="43">
        <v>21.1</v>
      </c>
      <c r="S52" s="43">
        <v>-24.24</v>
      </c>
      <c r="T52" s="43">
        <v>0</v>
      </c>
      <c r="U52" s="43">
        <v>0</v>
      </c>
      <c r="V52" s="43">
        <v>24.53</v>
      </c>
      <c r="W52" s="43">
        <v>-26.38</v>
      </c>
      <c r="X52" s="43">
        <v>169.67</v>
      </c>
      <c r="Y52" s="43">
        <v>13.35</v>
      </c>
      <c r="Z52" s="43">
        <v>15.26</v>
      </c>
      <c r="AA52" s="44">
        <v>7.2499999999999995E-2</v>
      </c>
      <c r="AB52" s="45"/>
      <c r="AC52" s="43">
        <v>0</v>
      </c>
      <c r="AD52" s="44">
        <v>-8.7499999999999994E-2</v>
      </c>
      <c r="AE52" s="45"/>
      <c r="AF52" s="43">
        <v>0</v>
      </c>
      <c r="AG52" s="44">
        <v>0.13500000000000001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-0.28345493145147582</v>
      </c>
      <c r="AQ52" s="45"/>
      <c r="AR52" s="29"/>
      <c r="AS52" s="43">
        <v>-269.49601474000002</v>
      </c>
      <c r="AT52" s="44">
        <v>3.2030000000000003</v>
      </c>
      <c r="AU52" s="89"/>
      <c r="AV52" s="34">
        <v>-123.42</v>
      </c>
      <c r="AW52" s="34">
        <v>31.9</v>
      </c>
      <c r="AX52" s="34">
        <v>30.33</v>
      </c>
      <c r="AY52" s="34">
        <v>0</v>
      </c>
      <c r="AZ52" s="68"/>
      <c r="BA52" s="49">
        <v>38626</v>
      </c>
      <c r="BB52" s="43">
        <v>-21131.607421875</v>
      </c>
      <c r="BC52" s="85">
        <v>11</v>
      </c>
      <c r="BD52" s="75">
        <v>46.955318450927734</v>
      </c>
      <c r="BE52" s="43">
        <v>-15425.22265625</v>
      </c>
      <c r="BF52" s="85">
        <v>5.5</v>
      </c>
      <c r="BG52" s="75">
        <v>23.477659225463867</v>
      </c>
      <c r="BH52" s="43">
        <v>-5009.13427734375</v>
      </c>
      <c r="BI52" s="85">
        <v>10</v>
      </c>
      <c r="BJ52" s="75">
        <v>42.873199505678805</v>
      </c>
      <c r="BK52" s="43">
        <v>-5009.13427734375</v>
      </c>
      <c r="BL52" s="85">
        <v>9</v>
      </c>
      <c r="BM52" s="78">
        <v>38.585879555110921</v>
      </c>
      <c r="BN52" s="31"/>
      <c r="BO52" s="35">
        <v>38626</v>
      </c>
      <c r="BP52" s="34">
        <v>-157.66999999999999</v>
      </c>
      <c r="BQ52" s="34">
        <v>2.52</v>
      </c>
      <c r="BR52" s="34">
        <v>-70.22</v>
      </c>
      <c r="BS52" s="34">
        <v>-225.37</v>
      </c>
      <c r="BT52" s="29"/>
      <c r="BU52" s="34">
        <v>-159.47999999999999</v>
      </c>
      <c r="BV52" s="34" t="e">
        <v>#N/A</v>
      </c>
      <c r="BW52" s="34">
        <v>-29.04</v>
      </c>
      <c r="BX52" s="34">
        <v>-3.98</v>
      </c>
      <c r="BY52" s="34">
        <v>18.739999999999998</v>
      </c>
      <c r="BZ52" s="34">
        <v>-62.19</v>
      </c>
    </row>
    <row r="53" spans="1:78" ht="13.5" thickBot="1" x14ac:dyDescent="0.25">
      <c r="A53" s="46">
        <v>38657</v>
      </c>
      <c r="B53" s="37">
        <v>0</v>
      </c>
      <c r="C53" s="38">
        <v>0.248</v>
      </c>
      <c r="D53" s="47">
        <v>-4.1666666666666664E-2</v>
      </c>
      <c r="E53" s="37">
        <v>-12.7</v>
      </c>
      <c r="F53" s="38">
        <v>0.1</v>
      </c>
      <c r="G53" s="47">
        <v>7.0833333333333359E-2</v>
      </c>
      <c r="H53" s="37">
        <v>0</v>
      </c>
      <c r="I53" s="38">
        <v>0.115</v>
      </c>
      <c r="J53" s="47">
        <v>0.12375</v>
      </c>
      <c r="K53" s="37">
        <v>0</v>
      </c>
      <c r="L53" s="38">
        <v>-0.24</v>
      </c>
      <c r="M53" s="47">
        <v>-0.29833333333333328</v>
      </c>
      <c r="N53" s="37">
        <v>-294.37177286000002</v>
      </c>
      <c r="O53" s="38">
        <v>-0.32</v>
      </c>
      <c r="P53" s="47">
        <v>-0.33750000000000002</v>
      </c>
      <c r="Q53" s="37">
        <v>12.58</v>
      </c>
      <c r="R53" s="37">
        <v>20.32</v>
      </c>
      <c r="S53" s="37">
        <v>-23.34</v>
      </c>
      <c r="T53" s="37">
        <v>0</v>
      </c>
      <c r="U53" s="37">
        <v>0</v>
      </c>
      <c r="V53" s="37">
        <v>23.62</v>
      </c>
      <c r="W53" s="37">
        <v>-25.4</v>
      </c>
      <c r="X53" s="37">
        <v>137.22999999999999</v>
      </c>
      <c r="Y53" s="37">
        <v>12.85</v>
      </c>
      <c r="Z53" s="37">
        <v>14.24</v>
      </c>
      <c r="AA53" s="38">
        <v>7.4999999999999997E-2</v>
      </c>
      <c r="AB53" s="47">
        <v>7.4999999999999997E-2</v>
      </c>
      <c r="AC53" s="37">
        <v>0</v>
      </c>
      <c r="AD53" s="38">
        <v>5.0000000000000001E-3</v>
      </c>
      <c r="AE53" s="47">
        <v>-4.8958333333333333E-2</v>
      </c>
      <c r="AF53" s="37">
        <v>0</v>
      </c>
      <c r="AG53" s="38">
        <v>0.18</v>
      </c>
      <c r="AH53" s="47">
        <v>0.15229166666666669</v>
      </c>
      <c r="AI53" s="37">
        <v>0</v>
      </c>
      <c r="AJ53" s="38">
        <v>0.65</v>
      </c>
      <c r="AK53" s="47"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-0.17499999999999938</v>
      </c>
      <c r="AQ53" s="47">
        <v>-0.23824851576968065</v>
      </c>
      <c r="AR53" s="29"/>
      <c r="AS53" s="37">
        <v>-149.29177285999998</v>
      </c>
      <c r="AT53" s="38">
        <v>3.3530000000000002</v>
      </c>
      <c r="AU53" s="90">
        <v>3.3342499999999995</v>
      </c>
      <c r="AV53" s="40">
        <v>-106.15</v>
      </c>
      <c r="AW53" s="40">
        <v>30.75</v>
      </c>
      <c r="AX53" s="40">
        <v>25.4</v>
      </c>
      <c r="AY53" s="40">
        <v>0</v>
      </c>
      <c r="AZ53" s="68"/>
      <c r="BA53" s="46">
        <v>38657</v>
      </c>
      <c r="BB53" s="37">
        <v>-22719.236328125</v>
      </c>
      <c r="BC53" s="83">
        <v>11</v>
      </c>
      <c r="BD53" s="74">
        <v>49.907627105712891</v>
      </c>
      <c r="BE53" s="37">
        <v>-15878.2578125</v>
      </c>
      <c r="BF53" s="83">
        <v>5.5</v>
      </c>
      <c r="BG53" s="74">
        <v>24.953813552856445</v>
      </c>
      <c r="BH53" s="37">
        <v>-4234.48876953125</v>
      </c>
      <c r="BI53" s="83">
        <v>10</v>
      </c>
      <c r="BJ53" s="74">
        <v>45.568032660689056</v>
      </c>
      <c r="BK53" s="37">
        <v>-5316.35693359375</v>
      </c>
      <c r="BL53" s="83">
        <v>9</v>
      </c>
      <c r="BM53" s="77">
        <v>41.011229394620152</v>
      </c>
      <c r="BN53" s="31"/>
      <c r="BO53" s="41">
        <v>38657</v>
      </c>
      <c r="BP53" s="40">
        <v>-125.42</v>
      </c>
      <c r="BQ53" s="40">
        <v>2.4300000000000002</v>
      </c>
      <c r="BR53" s="40">
        <v>-67.62</v>
      </c>
      <c r="BS53" s="40">
        <v>-190.61</v>
      </c>
      <c r="BT53" s="29"/>
      <c r="BU53" s="40">
        <v>-127.43</v>
      </c>
      <c r="BV53" s="40" t="e">
        <v>#N/A</v>
      </c>
      <c r="BW53" s="40">
        <v>-27.96</v>
      </c>
      <c r="BX53" s="40">
        <v>-3.83</v>
      </c>
      <c r="BY53" s="40">
        <v>18.05</v>
      </c>
      <c r="BZ53" s="40">
        <v>-59.89</v>
      </c>
    </row>
    <row r="54" spans="1:78" x14ac:dyDescent="0.2">
      <c r="A54" s="48">
        <v>38687</v>
      </c>
      <c r="B54" s="26">
        <v>0</v>
      </c>
      <c r="C54" s="27">
        <v>0.308</v>
      </c>
      <c r="D54" s="28"/>
      <c r="E54" s="26">
        <v>-13.06</v>
      </c>
      <c r="F54" s="27">
        <v>0.1</v>
      </c>
      <c r="G54" s="28"/>
      <c r="H54" s="26">
        <v>0</v>
      </c>
      <c r="I54" s="27">
        <v>0.115</v>
      </c>
      <c r="J54" s="28"/>
      <c r="K54" s="26">
        <v>0</v>
      </c>
      <c r="L54" s="27">
        <v>-0.24</v>
      </c>
      <c r="M54" s="28"/>
      <c r="N54" s="26">
        <v>-302.82144778000003</v>
      </c>
      <c r="O54" s="27">
        <v>-0.32</v>
      </c>
      <c r="P54" s="28"/>
      <c r="Q54" s="26">
        <v>12.93</v>
      </c>
      <c r="R54" s="26">
        <v>20.89</v>
      </c>
      <c r="S54" s="26">
        <v>-24</v>
      </c>
      <c r="T54" s="26">
        <v>0</v>
      </c>
      <c r="U54" s="26">
        <v>0</v>
      </c>
      <c r="V54" s="26">
        <v>24.29</v>
      </c>
      <c r="W54" s="26">
        <v>-26.12</v>
      </c>
      <c r="X54" s="26">
        <v>141.11000000000001</v>
      </c>
      <c r="Y54" s="26">
        <v>13.22</v>
      </c>
      <c r="Z54" s="26">
        <v>14.53</v>
      </c>
      <c r="AA54" s="27">
        <v>7.4999999999999997E-2</v>
      </c>
      <c r="AB54" s="28"/>
      <c r="AC54" s="26">
        <v>0</v>
      </c>
      <c r="AD54" s="27">
        <v>5.0000000000000001E-3</v>
      </c>
      <c r="AE54" s="28"/>
      <c r="AF54" s="26">
        <v>0</v>
      </c>
      <c r="AG54" s="27">
        <v>0.18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-0.17499999999999999</v>
      </c>
      <c r="AQ54" s="28"/>
      <c r="AR54" s="29"/>
      <c r="AS54" s="26">
        <v>-153.65144777999998</v>
      </c>
      <c r="AT54" s="27">
        <v>3.5030000000000001</v>
      </c>
      <c r="AU54" s="88"/>
      <c r="AV54" s="30">
        <v>-109.27</v>
      </c>
      <c r="AW54" s="30">
        <v>31.6</v>
      </c>
      <c r="AX54" s="30">
        <v>26.12</v>
      </c>
      <c r="AY54" s="30">
        <v>0</v>
      </c>
      <c r="AZ54" s="68"/>
      <c r="BA54" s="48">
        <v>38687</v>
      </c>
      <c r="BB54" s="26">
        <v>-22373.076171875</v>
      </c>
      <c r="BC54" s="83">
        <v>11</v>
      </c>
      <c r="BD54" s="73">
        <v>52.365303039550781</v>
      </c>
      <c r="BE54" s="26">
        <v>-16138.0126953125</v>
      </c>
      <c r="BF54" s="83">
        <v>5.5</v>
      </c>
      <c r="BG54" s="73">
        <v>26.182651519775391</v>
      </c>
      <c r="BH54" s="26">
        <v>-5238.9072265625</v>
      </c>
      <c r="BI54" s="83">
        <v>10</v>
      </c>
      <c r="BJ54" s="73">
        <v>47.811121040041044</v>
      </c>
      <c r="BK54" s="26">
        <v>-5256.51025390625</v>
      </c>
      <c r="BL54" s="83">
        <v>9</v>
      </c>
      <c r="BM54" s="76">
        <v>43.030008936036936</v>
      </c>
      <c r="BN54" s="31"/>
      <c r="BO54" s="32">
        <v>38687</v>
      </c>
      <c r="BP54" s="30">
        <v>-128.96</v>
      </c>
      <c r="BQ54" s="30">
        <v>2.5</v>
      </c>
      <c r="BR54" s="30">
        <v>-69.53</v>
      </c>
      <c r="BS54" s="30">
        <v>-195.99</v>
      </c>
      <c r="BT54" s="29"/>
      <c r="BU54" s="30">
        <v>-131.03</v>
      </c>
      <c r="BV54" s="30" t="e">
        <v>#N/A</v>
      </c>
      <c r="BW54" s="30">
        <v>-28.76</v>
      </c>
      <c r="BX54" s="30">
        <v>-3.94</v>
      </c>
      <c r="BY54" s="30">
        <v>18.559999999999999</v>
      </c>
      <c r="BZ54" s="30">
        <v>-61.58</v>
      </c>
    </row>
    <row r="55" spans="1:78" x14ac:dyDescent="0.2">
      <c r="A55" s="48">
        <v>38718</v>
      </c>
      <c r="B55" s="26">
        <v>0</v>
      </c>
      <c r="C55" s="27">
        <v>0.378</v>
      </c>
      <c r="D55" s="42">
        <v>0.25</v>
      </c>
      <c r="E55" s="26">
        <v>-12.99</v>
      </c>
      <c r="F55" s="27">
        <v>0.1</v>
      </c>
      <c r="G55" s="42">
        <v>0.1</v>
      </c>
      <c r="H55" s="26">
        <v>0</v>
      </c>
      <c r="I55" s="27">
        <v>0.115</v>
      </c>
      <c r="J55" s="42">
        <v>0.115</v>
      </c>
      <c r="K55" s="26">
        <v>0</v>
      </c>
      <c r="L55" s="27">
        <v>-0.24</v>
      </c>
      <c r="M55" s="42">
        <v>-0.24</v>
      </c>
      <c r="N55" s="26">
        <v>-301.41933140000003</v>
      </c>
      <c r="O55" s="27">
        <v>-0.32</v>
      </c>
      <c r="P55" s="42">
        <v>-0.32</v>
      </c>
      <c r="Q55" s="26">
        <v>12.87</v>
      </c>
      <c r="R55" s="26">
        <v>20.79</v>
      </c>
      <c r="S55" s="26">
        <v>-23.87</v>
      </c>
      <c r="T55" s="26">
        <v>0</v>
      </c>
      <c r="U55" s="26">
        <v>0</v>
      </c>
      <c r="V55" s="26">
        <v>24.16</v>
      </c>
      <c r="W55" s="26">
        <v>-25.98</v>
      </c>
      <c r="X55" s="26">
        <v>140.38999999999999</v>
      </c>
      <c r="Y55" s="26">
        <v>13.15</v>
      </c>
      <c r="Z55" s="26">
        <v>14.33</v>
      </c>
      <c r="AA55" s="27">
        <v>7.4999999999999997E-2</v>
      </c>
      <c r="AB55" s="42">
        <v>7.4999999999999997E-2</v>
      </c>
      <c r="AC55" s="26">
        <v>0</v>
      </c>
      <c r="AD55" s="27">
        <v>5.0000000000000001E-3</v>
      </c>
      <c r="AE55" s="42">
        <v>5.0000000000000001E-3</v>
      </c>
      <c r="AF55" s="26">
        <v>0</v>
      </c>
      <c r="AG55" s="27">
        <v>0.18</v>
      </c>
      <c r="AH55" s="42">
        <v>0.18</v>
      </c>
      <c r="AI55" s="26">
        <v>0</v>
      </c>
      <c r="AJ55" s="27">
        <v>1.6</v>
      </c>
      <c r="AK55" s="42"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-0.17499999999999999</v>
      </c>
      <c r="AQ55" s="42">
        <v>-0.17499999999999999</v>
      </c>
      <c r="AR55" s="29"/>
      <c r="AS55" s="26">
        <v>-172.47933140000001</v>
      </c>
      <c r="AT55" s="27">
        <v>3.593</v>
      </c>
      <c r="AU55" s="88">
        <v>3.4609999999999999</v>
      </c>
      <c r="AV55" s="30">
        <v>-108.85</v>
      </c>
      <c r="AW55" s="30">
        <v>31.44</v>
      </c>
      <c r="AX55" s="30">
        <v>25.98</v>
      </c>
      <c r="AY55" s="30">
        <v>0</v>
      </c>
      <c r="AZ55" s="68"/>
      <c r="BA55" s="48">
        <v>38718</v>
      </c>
      <c r="BB55" s="26">
        <v>-8676.650390625</v>
      </c>
      <c r="BC55" s="83">
        <v>11</v>
      </c>
      <c r="BD55" s="73">
        <v>53.836284637451172</v>
      </c>
      <c r="BE55" s="26">
        <v>-6259.04443359375</v>
      </c>
      <c r="BF55" s="83">
        <v>5.5</v>
      </c>
      <c r="BG55" s="73">
        <v>26.918142318725586</v>
      </c>
      <c r="BH55" s="26">
        <v>-1666.9849853515625</v>
      </c>
      <c r="BI55" s="83">
        <v>10</v>
      </c>
      <c r="BJ55" s="73">
        <v>49.152772375051228</v>
      </c>
      <c r="BK55" s="26">
        <v>-2496.905029296875</v>
      </c>
      <c r="BL55" s="83">
        <v>9</v>
      </c>
      <c r="BM55" s="76">
        <v>44.237495137546105</v>
      </c>
      <c r="BN55" s="31"/>
      <c r="BO55" s="32">
        <v>38718</v>
      </c>
      <c r="BP55" s="30">
        <v>-128.30000000000001</v>
      </c>
      <c r="BQ55" s="30">
        <v>2.48</v>
      </c>
      <c r="BR55" s="30">
        <v>-69.17</v>
      </c>
      <c r="BS55" s="30">
        <v>-194.99</v>
      </c>
      <c r="BT55" s="29"/>
      <c r="BU55" s="30">
        <v>-130.36000000000001</v>
      </c>
      <c r="BV55" s="30" t="e">
        <v>#N/A</v>
      </c>
      <c r="BW55" s="30">
        <v>-28.61</v>
      </c>
      <c r="BX55" s="30">
        <v>-3.92</v>
      </c>
      <c r="BY55" s="30">
        <v>18.47</v>
      </c>
      <c r="BZ55" s="30">
        <v>-61.26</v>
      </c>
    </row>
    <row r="56" spans="1:78" x14ac:dyDescent="0.2">
      <c r="A56" s="48">
        <v>38749</v>
      </c>
      <c r="B56" s="26">
        <v>0</v>
      </c>
      <c r="C56" s="27">
        <v>0.248</v>
      </c>
      <c r="D56" s="28"/>
      <c r="E56" s="26">
        <v>-11.67</v>
      </c>
      <c r="F56" s="27">
        <v>0.1</v>
      </c>
      <c r="G56" s="28"/>
      <c r="H56" s="26">
        <v>0</v>
      </c>
      <c r="I56" s="27">
        <v>0.115</v>
      </c>
      <c r="J56" s="28"/>
      <c r="K56" s="26">
        <v>0</v>
      </c>
      <c r="L56" s="27">
        <v>-0.24</v>
      </c>
      <c r="M56" s="28"/>
      <c r="N56" s="26">
        <v>-270.43875744999997</v>
      </c>
      <c r="O56" s="27">
        <v>-0.32</v>
      </c>
      <c r="P56" s="28"/>
      <c r="Q56" s="26">
        <v>11.56</v>
      </c>
      <c r="R56" s="26">
        <v>18.68</v>
      </c>
      <c r="S56" s="26">
        <v>-21.45</v>
      </c>
      <c r="T56" s="26">
        <v>0</v>
      </c>
      <c r="U56" s="26">
        <v>0</v>
      </c>
      <c r="V56" s="26">
        <v>21.71</v>
      </c>
      <c r="W56" s="26">
        <v>-23.35</v>
      </c>
      <c r="X56" s="26">
        <v>126.14</v>
      </c>
      <c r="Y56" s="26">
        <v>11.81</v>
      </c>
      <c r="Z56" s="26">
        <v>13.25</v>
      </c>
      <c r="AA56" s="27">
        <v>7.4999999999999997E-2</v>
      </c>
      <c r="AB56" s="28"/>
      <c r="AC56" s="26">
        <v>0</v>
      </c>
      <c r="AD56" s="27">
        <v>5.0000000000000001E-3</v>
      </c>
      <c r="AE56" s="28"/>
      <c r="AF56" s="26">
        <v>0</v>
      </c>
      <c r="AG56" s="27">
        <v>0.18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-0.17499999999999999</v>
      </c>
      <c r="AQ56" s="28"/>
      <c r="AR56" s="29"/>
      <c r="AS56" s="26">
        <v>-154.57875744999998</v>
      </c>
      <c r="AT56" s="27">
        <v>3.488</v>
      </c>
      <c r="AU56" s="88"/>
      <c r="AV56" s="30">
        <v>-97.4</v>
      </c>
      <c r="AW56" s="30">
        <v>28.25</v>
      </c>
      <c r="AX56" s="30">
        <v>23.35</v>
      </c>
      <c r="AY56" s="30">
        <v>0</v>
      </c>
      <c r="AZ56" s="68"/>
      <c r="BA56" s="48">
        <v>38749</v>
      </c>
      <c r="BB56" s="26">
        <v>-7812.91162109375</v>
      </c>
      <c r="BC56" s="83">
        <v>11</v>
      </c>
      <c r="BD56" s="73">
        <v>52.102901458740234</v>
      </c>
      <c r="BE56" s="26">
        <v>-5224.26708984375</v>
      </c>
      <c r="BF56" s="83">
        <v>5.5</v>
      </c>
      <c r="BG56" s="73">
        <v>26.051450729370117</v>
      </c>
      <c r="BH56" s="26">
        <v>-1547.01953125</v>
      </c>
      <c r="BI56" s="83">
        <v>10</v>
      </c>
      <c r="BJ56" s="73">
        <v>47.568041061558347</v>
      </c>
      <c r="BK56" s="26">
        <v>-1547.01953125</v>
      </c>
      <c r="BL56" s="83">
        <v>9</v>
      </c>
      <c r="BM56" s="76">
        <v>42.811236955402514</v>
      </c>
      <c r="BN56" s="31"/>
      <c r="BO56" s="32">
        <v>38749</v>
      </c>
      <c r="BP56" s="30">
        <v>-115.28</v>
      </c>
      <c r="BQ56" s="30">
        <v>2.23</v>
      </c>
      <c r="BR56" s="30">
        <v>-62.15</v>
      </c>
      <c r="BS56" s="30">
        <v>-175.2</v>
      </c>
      <c r="BT56" s="29"/>
      <c r="BU56" s="30">
        <v>-117.13</v>
      </c>
      <c r="BV56" s="30" t="e">
        <v>#N/A</v>
      </c>
      <c r="BW56" s="30">
        <v>-25.71</v>
      </c>
      <c r="BX56" s="30">
        <v>-3.52</v>
      </c>
      <c r="BY56" s="30">
        <v>16.59</v>
      </c>
      <c r="BZ56" s="30">
        <v>-55.05</v>
      </c>
    </row>
    <row r="57" spans="1:78" x14ac:dyDescent="0.2">
      <c r="A57" s="49">
        <v>38777</v>
      </c>
      <c r="B57" s="26">
        <v>0</v>
      </c>
      <c r="C57" s="27">
        <v>6.8000000000000005E-2</v>
      </c>
      <c r="D57" s="28"/>
      <c r="E57" s="26">
        <v>-12.86</v>
      </c>
      <c r="F57" s="27">
        <v>0.1</v>
      </c>
      <c r="G57" s="28"/>
      <c r="H57" s="26">
        <v>0</v>
      </c>
      <c r="I57" s="27">
        <v>0.115</v>
      </c>
      <c r="J57" s="28"/>
      <c r="K57" s="26">
        <v>0</v>
      </c>
      <c r="L57" s="27">
        <v>-0.24</v>
      </c>
      <c r="M57" s="28"/>
      <c r="N57" s="26">
        <v>-297.77433872</v>
      </c>
      <c r="O57" s="27">
        <v>-0.32</v>
      </c>
      <c r="P57" s="28"/>
      <c r="Q57" s="26">
        <v>12.74</v>
      </c>
      <c r="R57" s="26">
        <v>20.58</v>
      </c>
      <c r="S57" s="26">
        <v>-23.64</v>
      </c>
      <c r="T57" s="26">
        <v>0</v>
      </c>
      <c r="U57" s="26">
        <v>0</v>
      </c>
      <c r="V57" s="26">
        <v>23.92</v>
      </c>
      <c r="W57" s="26">
        <v>-25.72</v>
      </c>
      <c r="X57" s="26">
        <v>139</v>
      </c>
      <c r="Y57" s="26">
        <v>13.02</v>
      </c>
      <c r="Z57" s="26">
        <v>14.83</v>
      </c>
      <c r="AA57" s="27">
        <v>7.4999999999999997E-2</v>
      </c>
      <c r="AB57" s="28"/>
      <c r="AC57" s="26">
        <v>0</v>
      </c>
      <c r="AD57" s="27">
        <v>5.0000000000000001E-3</v>
      </c>
      <c r="AE57" s="28"/>
      <c r="AF57" s="26">
        <v>0</v>
      </c>
      <c r="AG57" s="27">
        <v>0.18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-0.17499999999999999</v>
      </c>
      <c r="AQ57" s="28"/>
      <c r="AR57" s="29"/>
      <c r="AS57" s="26">
        <v>-170.11433872000001</v>
      </c>
      <c r="AT57" s="27">
        <v>3.3680000000000003</v>
      </c>
      <c r="AU57" s="88"/>
      <c r="AV57" s="34">
        <v>-107.11</v>
      </c>
      <c r="AW57" s="34">
        <v>31.13</v>
      </c>
      <c r="AX57" s="34">
        <v>25.72</v>
      </c>
      <c r="AY57" s="34">
        <v>0</v>
      </c>
      <c r="AZ57" s="68"/>
      <c r="BA57" s="49">
        <v>38777</v>
      </c>
      <c r="BB57" s="26">
        <v>-8784.12109375</v>
      </c>
      <c r="BC57" s="85">
        <v>11</v>
      </c>
      <c r="BD57" s="73">
        <v>50.123825073242187</v>
      </c>
      <c r="BE57" s="26">
        <v>-5621.8447265625</v>
      </c>
      <c r="BF57" s="85">
        <v>5.5</v>
      </c>
      <c r="BG57" s="73">
        <v>25.061912536621094</v>
      </c>
      <c r="BH57" s="26">
        <v>-1504.724365234375</v>
      </c>
      <c r="BI57" s="85">
        <v>10</v>
      </c>
      <c r="BJ57" s="73">
        <v>45.759266178367362</v>
      </c>
      <c r="BK57" s="26">
        <v>-1504.724365234375</v>
      </c>
      <c r="BL57" s="85">
        <v>9</v>
      </c>
      <c r="BM57" s="76">
        <v>41.183339560530626</v>
      </c>
      <c r="BN57" s="31"/>
      <c r="BO57" s="35">
        <v>38777</v>
      </c>
      <c r="BP57" s="34">
        <v>-127.03</v>
      </c>
      <c r="BQ57" s="34">
        <v>2.46</v>
      </c>
      <c r="BR57" s="34">
        <v>-68.489999999999995</v>
      </c>
      <c r="BS57" s="34">
        <v>-193.06</v>
      </c>
      <c r="BT57" s="29"/>
      <c r="BU57" s="34">
        <v>-129.07</v>
      </c>
      <c r="BV57" s="34" t="e">
        <v>#N/A</v>
      </c>
      <c r="BW57" s="34">
        <v>-28.33</v>
      </c>
      <c r="BX57" s="34">
        <v>-3.88</v>
      </c>
      <c r="BY57" s="34">
        <v>18.28</v>
      </c>
      <c r="BZ57" s="34">
        <v>-60.66</v>
      </c>
    </row>
    <row r="58" spans="1:78" x14ac:dyDescent="0.2">
      <c r="A58" s="46">
        <v>38808</v>
      </c>
      <c r="B58" s="37">
        <v>0</v>
      </c>
      <c r="C58" s="38">
        <v>-0.25</v>
      </c>
      <c r="D58" s="39"/>
      <c r="E58" s="37">
        <v>-12.38</v>
      </c>
      <c r="F58" s="38">
        <v>0.05</v>
      </c>
      <c r="G58" s="39"/>
      <c r="H58" s="37">
        <v>0</v>
      </c>
      <c r="I58" s="38">
        <v>0.13</v>
      </c>
      <c r="J58" s="39"/>
      <c r="K58" s="37">
        <v>0</v>
      </c>
      <c r="L58" s="38">
        <v>-0.34</v>
      </c>
      <c r="M58" s="39"/>
      <c r="N58" s="37">
        <v>-273.93881935000002</v>
      </c>
      <c r="O58" s="38">
        <v>-0.35</v>
      </c>
      <c r="P58" s="39"/>
      <c r="Q58" s="37">
        <v>12.26</v>
      </c>
      <c r="R58" s="37">
        <v>19.809999999999999</v>
      </c>
      <c r="S58" s="37">
        <v>-22.75</v>
      </c>
      <c r="T58" s="37">
        <v>0</v>
      </c>
      <c r="U58" s="37">
        <v>0</v>
      </c>
      <c r="V58" s="37">
        <v>23.03</v>
      </c>
      <c r="W58" s="37">
        <v>-24.76</v>
      </c>
      <c r="X58" s="37">
        <v>133.80000000000001</v>
      </c>
      <c r="Y58" s="37">
        <v>12.53</v>
      </c>
      <c r="Z58" s="37">
        <v>14.57</v>
      </c>
      <c r="AA58" s="38">
        <v>7.4999999999999997E-2</v>
      </c>
      <c r="AB58" s="39"/>
      <c r="AC58" s="37">
        <v>0</v>
      </c>
      <c r="AD58" s="38">
        <v>-8.7499999999999994E-2</v>
      </c>
      <c r="AE58" s="39"/>
      <c r="AF58" s="37">
        <v>0</v>
      </c>
      <c r="AG58" s="38"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-0.28338727393430396</v>
      </c>
      <c r="AQ58" s="39"/>
      <c r="AR58" s="29"/>
      <c r="AS58" s="37">
        <v>-163.43881935000002</v>
      </c>
      <c r="AT58" s="38">
        <v>3.2130000000000001</v>
      </c>
      <c r="AU58" s="91"/>
      <c r="AV58" s="40">
        <v>-102.79</v>
      </c>
      <c r="AW58" s="40">
        <v>29.96</v>
      </c>
      <c r="AX58" s="40">
        <v>0</v>
      </c>
      <c r="AY58" s="40">
        <v>0</v>
      </c>
      <c r="AZ58" s="68"/>
      <c r="BA58" s="46">
        <v>38808</v>
      </c>
      <c r="BB58" s="37">
        <v>-7381.798828125</v>
      </c>
      <c r="BC58" s="83">
        <v>11</v>
      </c>
      <c r="BD58" s="74">
        <v>47.082607269287109</v>
      </c>
      <c r="BE58" s="37">
        <v>-5146.263671875</v>
      </c>
      <c r="BF58" s="83">
        <v>5.5</v>
      </c>
      <c r="BG58" s="74">
        <v>23.541303634643555</v>
      </c>
      <c r="BH58" s="37">
        <v>-1804.6796875</v>
      </c>
      <c r="BI58" s="83">
        <v>10</v>
      </c>
      <c r="BJ58" s="74">
        <v>42.979775323657648</v>
      </c>
      <c r="BK58" s="37">
        <v>-1804.6796875</v>
      </c>
      <c r="BL58" s="83">
        <v>9</v>
      </c>
      <c r="BM58" s="77">
        <v>38.681797791291885</v>
      </c>
      <c r="BN58" s="31"/>
      <c r="BO58" s="41">
        <v>38808</v>
      </c>
      <c r="BP58" s="40">
        <v>-122.28</v>
      </c>
      <c r="BQ58" s="40">
        <v>2.37</v>
      </c>
      <c r="BR58" s="40">
        <v>-65.930000000000007</v>
      </c>
      <c r="BS58" s="40">
        <v>-185.84</v>
      </c>
      <c r="BT58" s="29"/>
      <c r="BU58" s="40">
        <v>-124.24</v>
      </c>
      <c r="BV58" s="40" t="e">
        <v>#N/A</v>
      </c>
      <c r="BW58" s="40">
        <v>-27.27</v>
      </c>
      <c r="BX58" s="40">
        <v>-3.74</v>
      </c>
      <c r="BY58" s="40">
        <v>17.600000000000001</v>
      </c>
      <c r="BZ58" s="40">
        <v>-58.39</v>
      </c>
    </row>
    <row r="59" spans="1:78" x14ac:dyDescent="0.2">
      <c r="A59" s="48">
        <v>38838</v>
      </c>
      <c r="B59" s="26">
        <v>0</v>
      </c>
      <c r="C59" s="27">
        <v>-0.25</v>
      </c>
      <c r="D59" s="28"/>
      <c r="E59" s="26">
        <v>-12.73</v>
      </c>
      <c r="F59" s="27">
        <v>0.05</v>
      </c>
      <c r="G59" s="28"/>
      <c r="H59" s="26">
        <v>0</v>
      </c>
      <c r="I59" s="27">
        <v>0.13</v>
      </c>
      <c r="J59" s="28"/>
      <c r="K59" s="26">
        <v>0</v>
      </c>
      <c r="L59" s="27">
        <v>-0.34</v>
      </c>
      <c r="M59" s="28"/>
      <c r="N59" s="26">
        <v>-281.42935891000002</v>
      </c>
      <c r="O59" s="27">
        <v>-0.35</v>
      </c>
      <c r="P59" s="28"/>
      <c r="Q59" s="26">
        <v>12.61</v>
      </c>
      <c r="R59" s="26">
        <v>20.36</v>
      </c>
      <c r="S59" s="26">
        <v>-23.39</v>
      </c>
      <c r="T59" s="26">
        <v>0</v>
      </c>
      <c r="U59" s="26">
        <v>0</v>
      </c>
      <c r="V59" s="26">
        <v>23.67</v>
      </c>
      <c r="W59" s="26">
        <v>-25.46</v>
      </c>
      <c r="X59" s="26">
        <v>137.55000000000001</v>
      </c>
      <c r="Y59" s="26">
        <v>12.88</v>
      </c>
      <c r="Z59" s="26">
        <v>15.15</v>
      </c>
      <c r="AA59" s="27">
        <v>7.4999999999999997E-2</v>
      </c>
      <c r="AB59" s="28"/>
      <c r="AC59" s="26">
        <v>0</v>
      </c>
      <c r="AD59" s="27">
        <v>-8.7499999999999994E-2</v>
      </c>
      <c r="AE59" s="28"/>
      <c r="AF59" s="26">
        <v>0</v>
      </c>
      <c r="AG59" s="27"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-0.28339881412358059</v>
      </c>
      <c r="AQ59" s="28"/>
      <c r="AR59" s="29"/>
      <c r="AS59" s="26">
        <v>-167.84935891000001</v>
      </c>
      <c r="AT59" s="27">
        <v>3.2030000000000003</v>
      </c>
      <c r="AU59" s="88"/>
      <c r="AV59" s="30">
        <v>-105.5</v>
      </c>
      <c r="AW59" s="30">
        <v>30.8</v>
      </c>
      <c r="AX59" s="30">
        <v>0</v>
      </c>
      <c r="AY59" s="30">
        <v>0</v>
      </c>
      <c r="AZ59" s="68"/>
      <c r="BA59" s="48">
        <v>38838</v>
      </c>
      <c r="BB59" s="26">
        <v>-7821.3916015625</v>
      </c>
      <c r="BC59" s="83">
        <v>11</v>
      </c>
      <c r="BD59" s="73">
        <v>46.931583404541016</v>
      </c>
      <c r="BE59" s="26">
        <v>-5246.20849609375</v>
      </c>
      <c r="BF59" s="83">
        <v>5.5</v>
      </c>
      <c r="BG59" s="73">
        <v>23.465791702270508</v>
      </c>
      <c r="BH59" s="26">
        <v>-1379.9678955078125</v>
      </c>
      <c r="BI59" s="83">
        <v>10</v>
      </c>
      <c r="BJ59" s="73">
        <v>42.837075082924258</v>
      </c>
      <c r="BK59" s="26">
        <v>-1735.4857177734375</v>
      </c>
      <c r="BL59" s="83">
        <v>9</v>
      </c>
      <c r="BM59" s="76">
        <v>38.553367574631828</v>
      </c>
      <c r="BN59" s="31"/>
      <c r="BO59" s="32">
        <v>38838</v>
      </c>
      <c r="BP59" s="30">
        <v>-125.7</v>
      </c>
      <c r="BQ59" s="30">
        <v>2.4300000000000002</v>
      </c>
      <c r="BR59" s="30">
        <v>-67.77</v>
      </c>
      <c r="BS59" s="30">
        <v>-191.04</v>
      </c>
      <c r="BT59" s="29"/>
      <c r="BU59" s="30">
        <v>-127.72</v>
      </c>
      <c r="BV59" s="30" t="e">
        <v>#N/A</v>
      </c>
      <c r="BW59" s="30">
        <v>-28.03</v>
      </c>
      <c r="BX59" s="30">
        <v>-3.84</v>
      </c>
      <c r="BY59" s="30">
        <v>18.09</v>
      </c>
      <c r="BZ59" s="30">
        <v>-60.02</v>
      </c>
    </row>
    <row r="60" spans="1:78" x14ac:dyDescent="0.2">
      <c r="A60" s="48">
        <v>38869</v>
      </c>
      <c r="B60" s="26">
        <v>0</v>
      </c>
      <c r="C60" s="27">
        <v>-0.25</v>
      </c>
      <c r="D60" s="28"/>
      <c r="E60" s="26">
        <v>-12.25</v>
      </c>
      <c r="F60" s="27">
        <v>0.05</v>
      </c>
      <c r="G60" s="28"/>
      <c r="H60" s="26">
        <v>0</v>
      </c>
      <c r="I60" s="27">
        <v>0.13</v>
      </c>
      <c r="J60" s="28"/>
      <c r="K60" s="26">
        <v>0</v>
      </c>
      <c r="L60" s="27">
        <v>-0.34</v>
      </c>
      <c r="M60" s="28"/>
      <c r="N60" s="26">
        <v>-270.62310360999999</v>
      </c>
      <c r="O60" s="27">
        <v>-0.35</v>
      </c>
      <c r="P60" s="28"/>
      <c r="Q60" s="26">
        <v>12.13</v>
      </c>
      <c r="R60" s="26">
        <v>19.600000000000001</v>
      </c>
      <c r="S60" s="26">
        <v>-22.51</v>
      </c>
      <c r="T60" s="26">
        <v>0</v>
      </c>
      <c r="U60" s="26">
        <v>0</v>
      </c>
      <c r="V60" s="26">
        <v>22.79</v>
      </c>
      <c r="W60" s="26">
        <v>-24.5</v>
      </c>
      <c r="X60" s="26">
        <v>132.38999999999999</v>
      </c>
      <c r="Y60" s="26">
        <v>12.4</v>
      </c>
      <c r="Z60" s="26">
        <v>14.83</v>
      </c>
      <c r="AA60" s="27">
        <v>7.4999999999999997E-2</v>
      </c>
      <c r="AB60" s="28"/>
      <c r="AC60" s="26">
        <v>0</v>
      </c>
      <c r="AD60" s="27">
        <v>-8.7499999999999994E-2</v>
      </c>
      <c r="AE60" s="28"/>
      <c r="AF60" s="26">
        <v>0</v>
      </c>
      <c r="AG60" s="27"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-0.2834114640095966</v>
      </c>
      <c r="AQ60" s="28"/>
      <c r="AR60" s="29"/>
      <c r="AS60" s="26">
        <v>-161.27310361000002</v>
      </c>
      <c r="AT60" s="27">
        <v>3.2230000000000003</v>
      </c>
      <c r="AU60" s="88"/>
      <c r="AV60" s="30">
        <v>-101.27</v>
      </c>
      <c r="AW60" s="30">
        <v>29.65</v>
      </c>
      <c r="AX60" s="30">
        <v>0</v>
      </c>
      <c r="AY60" s="30">
        <v>0</v>
      </c>
      <c r="AZ60" s="68"/>
      <c r="BA60" s="48">
        <v>38869</v>
      </c>
      <c r="BB60" s="26">
        <v>-7810.18994140625</v>
      </c>
      <c r="BC60" s="83">
        <v>11</v>
      </c>
      <c r="BD60" s="73">
        <v>47.275295257568359</v>
      </c>
      <c r="BE60" s="26">
        <v>-5063.78369140625</v>
      </c>
      <c r="BF60" s="83">
        <v>5.5</v>
      </c>
      <c r="BG60" s="73">
        <v>23.63764762878418</v>
      </c>
      <c r="BH60" s="26">
        <v>-1378.2459716796875</v>
      </c>
      <c r="BI60" s="83">
        <v>10</v>
      </c>
      <c r="BJ60" s="73">
        <v>43.145564882430577</v>
      </c>
      <c r="BK60" s="26">
        <v>-1378.2459716796875</v>
      </c>
      <c r="BL60" s="83">
        <v>9</v>
      </c>
      <c r="BM60" s="76">
        <v>38.831008394187521</v>
      </c>
      <c r="BN60" s="31"/>
      <c r="BO60" s="32">
        <v>38869</v>
      </c>
      <c r="BP60" s="30">
        <v>-120.99</v>
      </c>
      <c r="BQ60" s="30">
        <v>2.34</v>
      </c>
      <c r="BR60" s="30">
        <v>-65.23</v>
      </c>
      <c r="BS60" s="30">
        <v>-183.88</v>
      </c>
      <c r="BT60" s="29"/>
      <c r="BU60" s="30">
        <v>-122.93</v>
      </c>
      <c r="BV60" s="30" t="e">
        <v>#N/A</v>
      </c>
      <c r="BW60" s="30">
        <v>-26.98</v>
      </c>
      <c r="BX60" s="30">
        <v>-3.7</v>
      </c>
      <c r="BY60" s="30">
        <v>17.420000000000002</v>
      </c>
      <c r="BZ60" s="30">
        <v>-57.77</v>
      </c>
    </row>
    <row r="61" spans="1:78" x14ac:dyDescent="0.2">
      <c r="A61" s="48">
        <v>38899</v>
      </c>
      <c r="B61" s="26">
        <v>0</v>
      </c>
      <c r="C61" s="27">
        <v>-0.25</v>
      </c>
      <c r="D61" s="42">
        <v>-0.25</v>
      </c>
      <c r="E61" s="26">
        <v>-12.59</v>
      </c>
      <c r="F61" s="27">
        <v>0.05</v>
      </c>
      <c r="G61" s="42">
        <v>0.05</v>
      </c>
      <c r="H61" s="26">
        <v>0</v>
      </c>
      <c r="I61" s="27">
        <v>0.13</v>
      </c>
      <c r="J61" s="42">
        <v>0.13</v>
      </c>
      <c r="K61" s="26">
        <v>0</v>
      </c>
      <c r="L61" s="27">
        <v>-0.34</v>
      </c>
      <c r="M61" s="42">
        <v>-0.34</v>
      </c>
      <c r="N61" s="26">
        <v>-278.22417214999996</v>
      </c>
      <c r="O61" s="27">
        <v>-0.35</v>
      </c>
      <c r="P61" s="42">
        <v>-0.35</v>
      </c>
      <c r="Q61" s="26">
        <v>12.47</v>
      </c>
      <c r="R61" s="26">
        <v>20.149999999999999</v>
      </c>
      <c r="S61" s="26">
        <v>-23.14</v>
      </c>
      <c r="T61" s="26">
        <v>0</v>
      </c>
      <c r="U61" s="26">
        <v>0</v>
      </c>
      <c r="V61" s="26">
        <v>23.42</v>
      </c>
      <c r="W61" s="26">
        <v>-25.18</v>
      </c>
      <c r="X61" s="26">
        <v>136.08000000000001</v>
      </c>
      <c r="Y61" s="26">
        <v>12.74</v>
      </c>
      <c r="Z61" s="26">
        <v>15.18</v>
      </c>
      <c r="AA61" s="27">
        <v>7.4999999999999997E-2</v>
      </c>
      <c r="AB61" s="42">
        <v>7.4999999999999997E-2</v>
      </c>
      <c r="AC61" s="26">
        <v>0</v>
      </c>
      <c r="AD61" s="27">
        <v>-8.7499999999999994E-2</v>
      </c>
      <c r="AE61" s="42">
        <v>-8.7499999999999994E-2</v>
      </c>
      <c r="AF61" s="26">
        <v>0</v>
      </c>
      <c r="AG61" s="27">
        <v>0.13250000000000001</v>
      </c>
      <c r="AH61" s="42">
        <v>0.13250000000000001</v>
      </c>
      <c r="AI61" s="26">
        <v>0</v>
      </c>
      <c r="AJ61" s="27">
        <v>0.32250000000000001</v>
      </c>
      <c r="AK61" s="42">
        <v>0.32250000000000001</v>
      </c>
      <c r="AL61" s="26">
        <v>0</v>
      </c>
      <c r="AM61" s="27"/>
      <c r="AN61" s="42" t="e">
        <v>#DIV/0!</v>
      </c>
      <c r="AO61" s="26">
        <v>0</v>
      </c>
      <c r="AP61" s="27">
        <v>-0.28342440676013547</v>
      </c>
      <c r="AQ61" s="42">
        <v>-0.28342602703373831</v>
      </c>
      <c r="AR61" s="29"/>
      <c r="AS61" s="26">
        <v>-165.84417215000002</v>
      </c>
      <c r="AT61" s="27">
        <v>3.2430000000000003</v>
      </c>
      <c r="AU61" s="88">
        <v>3.2437142857142862</v>
      </c>
      <c r="AV61" s="30">
        <v>-104.17</v>
      </c>
      <c r="AW61" s="30">
        <v>30.48</v>
      </c>
      <c r="AX61" s="30">
        <v>25.18</v>
      </c>
      <c r="AY61" s="30">
        <v>0</v>
      </c>
      <c r="AZ61" s="68"/>
      <c r="BA61" s="48">
        <v>38899</v>
      </c>
      <c r="BB61" s="26">
        <v>-6663.63525390625</v>
      </c>
      <c r="BC61" s="83">
        <v>11</v>
      </c>
      <c r="BD61" s="73">
        <v>47.619461059570313</v>
      </c>
      <c r="BE61" s="26">
        <v>-5038.93701171875</v>
      </c>
      <c r="BF61" s="83">
        <v>5.5</v>
      </c>
      <c r="BG61" s="73">
        <v>23.809730529785156</v>
      </c>
      <c r="BH61" s="26">
        <v>-1674.4918212890625</v>
      </c>
      <c r="BI61" s="83">
        <v>10</v>
      </c>
      <c r="BJ61" s="73">
        <v>43.454363066309199</v>
      </c>
      <c r="BK61" s="26">
        <v>-2007.5693359375</v>
      </c>
      <c r="BL61" s="83">
        <v>9</v>
      </c>
      <c r="BM61" s="76">
        <v>39.108926759678283</v>
      </c>
      <c r="BN61" s="31"/>
      <c r="BO61" s="32">
        <v>38899</v>
      </c>
      <c r="BP61" s="30">
        <v>-124.36</v>
      </c>
      <c r="BQ61" s="30">
        <v>2.41</v>
      </c>
      <c r="BR61" s="30">
        <v>-67.05</v>
      </c>
      <c r="BS61" s="30">
        <v>-189</v>
      </c>
      <c r="BT61" s="29"/>
      <c r="BU61" s="30">
        <v>-126.36</v>
      </c>
      <c r="BV61" s="30" t="e">
        <v>#N/A</v>
      </c>
      <c r="BW61" s="30">
        <v>-27.74</v>
      </c>
      <c r="BX61" s="30">
        <v>-3.8</v>
      </c>
      <c r="BY61" s="30">
        <v>17.899999999999999</v>
      </c>
      <c r="BZ61" s="30">
        <v>-59.38</v>
      </c>
    </row>
    <row r="62" spans="1:78" x14ac:dyDescent="0.2">
      <c r="A62" s="48">
        <v>38930</v>
      </c>
      <c r="B62" s="26">
        <v>0</v>
      </c>
      <c r="C62" s="27">
        <v>-0.25</v>
      </c>
      <c r="D62" s="28"/>
      <c r="E62" s="26">
        <v>-12.52</v>
      </c>
      <c r="F62" s="27">
        <v>0.05</v>
      </c>
      <c r="G62" s="28"/>
      <c r="H62" s="26">
        <v>0</v>
      </c>
      <c r="I62" s="27">
        <v>0.13</v>
      </c>
      <c r="J62" s="28"/>
      <c r="K62" s="26">
        <v>0</v>
      </c>
      <c r="L62" s="27">
        <v>-0.34</v>
      </c>
      <c r="M62" s="28"/>
      <c r="N62" s="26">
        <v>-276.31173991000003</v>
      </c>
      <c r="O62" s="27">
        <v>-0.35</v>
      </c>
      <c r="P62" s="28"/>
      <c r="Q62" s="26">
        <v>12.4</v>
      </c>
      <c r="R62" s="26">
        <v>20.04</v>
      </c>
      <c r="S62" s="26">
        <v>-23.01</v>
      </c>
      <c r="T62" s="26">
        <v>0</v>
      </c>
      <c r="U62" s="26">
        <v>0</v>
      </c>
      <c r="V62" s="26">
        <v>23.29</v>
      </c>
      <c r="W62" s="26">
        <v>-25.05</v>
      </c>
      <c r="X62" s="26">
        <v>135.33000000000001</v>
      </c>
      <c r="Y62" s="26">
        <v>12.67</v>
      </c>
      <c r="Z62" s="26">
        <v>15.45</v>
      </c>
      <c r="AA62" s="27">
        <v>7.4999999999999997E-2</v>
      </c>
      <c r="AB62" s="28"/>
      <c r="AC62" s="26">
        <v>0</v>
      </c>
      <c r="AD62" s="27">
        <v>-8.7499999999999994E-2</v>
      </c>
      <c r="AE62" s="28"/>
      <c r="AF62" s="26">
        <v>0</v>
      </c>
      <c r="AG62" s="27"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-0.28343850446001406</v>
      </c>
      <c r="AQ62" s="28"/>
      <c r="AR62" s="29"/>
      <c r="AS62" s="26">
        <v>-164.54173991000002</v>
      </c>
      <c r="AT62" s="27">
        <v>3.2630000000000003</v>
      </c>
      <c r="AU62" s="88"/>
      <c r="AV62" s="30">
        <v>-103.21</v>
      </c>
      <c r="AW62" s="30">
        <v>30.31</v>
      </c>
      <c r="AX62" s="30">
        <v>25.05</v>
      </c>
      <c r="AY62" s="30">
        <v>0</v>
      </c>
      <c r="AZ62" s="68"/>
      <c r="BA62" s="48">
        <v>38930</v>
      </c>
      <c r="BB62" s="26">
        <v>-7562.759765625</v>
      </c>
      <c r="BC62" s="83">
        <v>11</v>
      </c>
      <c r="BD62" s="73">
        <v>47.965095520019531</v>
      </c>
      <c r="BE62" s="26">
        <v>-4952.81298828125</v>
      </c>
      <c r="BF62" s="83">
        <v>5.5</v>
      </c>
      <c r="BG62" s="73">
        <v>23.982547760009766</v>
      </c>
      <c r="BH62" s="26">
        <v>-1311.490234375</v>
      </c>
      <c r="BI62" s="83">
        <v>10</v>
      </c>
      <c r="BJ62" s="73">
        <v>43.764040702030698</v>
      </c>
      <c r="BK62" s="26">
        <v>-1311.490234375</v>
      </c>
      <c r="BL62" s="83">
        <v>9</v>
      </c>
      <c r="BM62" s="76">
        <v>39.387636631827633</v>
      </c>
      <c r="BN62" s="31"/>
      <c r="BO62" s="32">
        <v>38930</v>
      </c>
      <c r="BP62" s="30">
        <v>-123.68</v>
      </c>
      <c r="BQ62" s="30">
        <v>2.39</v>
      </c>
      <c r="BR62" s="30">
        <v>-66.680000000000007</v>
      </c>
      <c r="BS62" s="30">
        <v>-187.97</v>
      </c>
      <c r="BT62" s="29"/>
      <c r="BU62" s="30">
        <v>-125.66</v>
      </c>
      <c r="BV62" s="30" t="e">
        <v>#N/A</v>
      </c>
      <c r="BW62" s="30">
        <v>-27.58</v>
      </c>
      <c r="BX62" s="30">
        <v>-3.78</v>
      </c>
      <c r="BY62" s="30">
        <v>17.8</v>
      </c>
      <c r="BZ62" s="30">
        <v>-59.06</v>
      </c>
    </row>
    <row r="63" spans="1:78" x14ac:dyDescent="0.2">
      <c r="A63" s="48">
        <v>38961</v>
      </c>
      <c r="B63" s="26">
        <v>0</v>
      </c>
      <c r="C63" s="27">
        <v>-0.25</v>
      </c>
      <c r="D63" s="28"/>
      <c r="E63" s="26">
        <v>-12.05</v>
      </c>
      <c r="F63" s="27">
        <v>0.05</v>
      </c>
      <c r="G63" s="28"/>
      <c r="H63" s="26">
        <v>0</v>
      </c>
      <c r="I63" s="27">
        <v>0.13</v>
      </c>
      <c r="J63" s="28"/>
      <c r="K63" s="26">
        <v>0</v>
      </c>
      <c r="L63" s="27">
        <v>-0.34</v>
      </c>
      <c r="M63" s="28"/>
      <c r="N63" s="26">
        <v>-265.89483867000001</v>
      </c>
      <c r="O63" s="27">
        <v>-0.35</v>
      </c>
      <c r="P63" s="28"/>
      <c r="Q63" s="26">
        <v>11.93</v>
      </c>
      <c r="R63" s="26">
        <v>19.28</v>
      </c>
      <c r="S63" s="26">
        <v>-22.15</v>
      </c>
      <c r="T63" s="26">
        <v>0</v>
      </c>
      <c r="U63" s="26">
        <v>0</v>
      </c>
      <c r="V63" s="26">
        <v>22.42</v>
      </c>
      <c r="W63" s="26">
        <v>-24.1</v>
      </c>
      <c r="X63" s="26">
        <v>130.22999999999999</v>
      </c>
      <c r="Y63" s="26">
        <v>12.2</v>
      </c>
      <c r="Z63" s="26">
        <v>14.89</v>
      </c>
      <c r="AA63" s="27">
        <v>7.4999999999999997E-2</v>
      </c>
      <c r="AB63" s="28"/>
      <c r="AC63" s="26">
        <v>0</v>
      </c>
      <c r="AD63" s="27">
        <v>-8.7499999999999994E-2</v>
      </c>
      <c r="AE63" s="28"/>
      <c r="AF63" s="26">
        <v>0</v>
      </c>
      <c r="AG63" s="27"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-0.2834533367440808</v>
      </c>
      <c r="AQ63" s="28"/>
      <c r="AR63" s="29"/>
      <c r="AS63" s="26">
        <v>-158.33483866999998</v>
      </c>
      <c r="AT63" s="27">
        <v>3.2730000000000001</v>
      </c>
      <c r="AU63" s="88"/>
      <c r="AV63" s="30">
        <v>-99.3</v>
      </c>
      <c r="AW63" s="30">
        <v>29.17</v>
      </c>
      <c r="AX63" s="30">
        <v>24.1</v>
      </c>
      <c r="AY63" s="30">
        <v>0</v>
      </c>
      <c r="AZ63" s="68"/>
      <c r="BA63" s="48">
        <v>38961</v>
      </c>
      <c r="BB63" s="26">
        <v>-6535.51416015625</v>
      </c>
      <c r="BC63" s="83">
        <v>11</v>
      </c>
      <c r="BD63" s="73">
        <v>48.147010803222656</v>
      </c>
      <c r="BE63" s="26">
        <v>-4771.4111328125</v>
      </c>
      <c r="BF63" s="83">
        <v>5.5</v>
      </c>
      <c r="BG63" s="73">
        <v>24.073505401611328</v>
      </c>
      <c r="BH63" s="26">
        <v>-1629.170654296875</v>
      </c>
      <c r="BI63" s="83">
        <v>10</v>
      </c>
      <c r="BJ63" s="73">
        <v>43.924065565225767</v>
      </c>
      <c r="BK63" s="26">
        <v>-1630.7906494140625</v>
      </c>
      <c r="BL63" s="83">
        <v>9</v>
      </c>
      <c r="BM63" s="76">
        <v>39.531659008703187</v>
      </c>
      <c r="BN63" s="31"/>
      <c r="BO63" s="32">
        <v>38961</v>
      </c>
      <c r="BP63" s="30">
        <v>-119.02</v>
      </c>
      <c r="BQ63" s="30">
        <v>2.2999999999999998</v>
      </c>
      <c r="BR63" s="30">
        <v>-64.17</v>
      </c>
      <c r="BS63" s="30">
        <v>-180.89</v>
      </c>
      <c r="BT63" s="29"/>
      <c r="BU63" s="30">
        <v>-120.93</v>
      </c>
      <c r="BV63" s="30" t="e">
        <v>#N/A</v>
      </c>
      <c r="BW63" s="30">
        <v>-26.55</v>
      </c>
      <c r="BX63" s="30">
        <v>-3.64</v>
      </c>
      <c r="BY63" s="30">
        <v>17.13</v>
      </c>
      <c r="BZ63" s="30">
        <v>-56.83</v>
      </c>
    </row>
    <row r="64" spans="1:78" ht="13.5" thickBot="1" x14ac:dyDescent="0.25">
      <c r="A64" s="49">
        <v>38991</v>
      </c>
      <c r="B64" s="43">
        <v>0</v>
      </c>
      <c r="C64" s="44">
        <v>-0.25</v>
      </c>
      <c r="D64" s="45"/>
      <c r="E64" s="43">
        <v>-12.39</v>
      </c>
      <c r="F64" s="44">
        <v>0.05</v>
      </c>
      <c r="G64" s="45"/>
      <c r="H64" s="43">
        <v>0</v>
      </c>
      <c r="I64" s="44">
        <v>0.13</v>
      </c>
      <c r="J64" s="45"/>
      <c r="K64" s="43">
        <v>0</v>
      </c>
      <c r="L64" s="44">
        <v>-0.34</v>
      </c>
      <c r="M64" s="45"/>
      <c r="N64" s="43">
        <v>-273.39670532000002</v>
      </c>
      <c r="O64" s="44">
        <v>-0.35</v>
      </c>
      <c r="P64" s="45"/>
      <c r="Q64" s="43">
        <v>12.27</v>
      </c>
      <c r="R64" s="43">
        <v>19.82</v>
      </c>
      <c r="S64" s="43">
        <v>-22.76</v>
      </c>
      <c r="T64" s="43">
        <v>0</v>
      </c>
      <c r="U64" s="43">
        <v>0</v>
      </c>
      <c r="V64" s="43">
        <v>23.04</v>
      </c>
      <c r="W64" s="43">
        <v>-24.77</v>
      </c>
      <c r="X64" s="43">
        <v>133.84</v>
      </c>
      <c r="Y64" s="43">
        <v>12.54</v>
      </c>
      <c r="Z64" s="43">
        <v>15.16</v>
      </c>
      <c r="AA64" s="44">
        <v>7.4999999999999997E-2</v>
      </c>
      <c r="AB64" s="45"/>
      <c r="AC64" s="43">
        <v>0</v>
      </c>
      <c r="AD64" s="44">
        <v>-8.7499999999999994E-2</v>
      </c>
      <c r="AE64" s="45"/>
      <c r="AF64" s="43">
        <v>0</v>
      </c>
      <c r="AG64" s="44"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-0.28346838920445672</v>
      </c>
      <c r="AQ64" s="45"/>
      <c r="AR64" s="29"/>
      <c r="AS64" s="43">
        <v>-162.86670532000002</v>
      </c>
      <c r="AT64" s="44">
        <v>3.2880000000000003</v>
      </c>
      <c r="AU64" s="89"/>
      <c r="AV64" s="34">
        <v>-102.2</v>
      </c>
      <c r="AW64" s="34">
        <v>29.97</v>
      </c>
      <c r="AX64" s="34">
        <v>24.77</v>
      </c>
      <c r="AY64" s="34">
        <v>0</v>
      </c>
      <c r="AZ64" s="68"/>
      <c r="BA64" s="49">
        <v>38991</v>
      </c>
      <c r="BB64" s="43">
        <v>-7433.09326171875</v>
      </c>
      <c r="BC64" s="85">
        <v>11</v>
      </c>
      <c r="BD64" s="75">
        <v>48.411609649658203</v>
      </c>
      <c r="BE64" s="43">
        <v>-5204.24072265625</v>
      </c>
      <c r="BF64" s="85">
        <v>5.5</v>
      </c>
      <c r="BG64" s="75">
        <v>24.205804824829102</v>
      </c>
      <c r="BH64" s="43">
        <v>-1374.94677734375</v>
      </c>
      <c r="BI64" s="85">
        <v>10</v>
      </c>
      <c r="BJ64" s="75">
        <v>44.159459914907053</v>
      </c>
      <c r="BK64" s="43">
        <v>-1718.80126953125</v>
      </c>
      <c r="BL64" s="85">
        <v>9</v>
      </c>
      <c r="BM64" s="78">
        <v>39.743513923416344</v>
      </c>
      <c r="BN64" s="31"/>
      <c r="BO64" s="35">
        <v>38991</v>
      </c>
      <c r="BP64" s="34">
        <v>-122.32</v>
      </c>
      <c r="BQ64" s="34">
        <v>2.37</v>
      </c>
      <c r="BR64" s="34">
        <v>-65.95</v>
      </c>
      <c r="BS64" s="34">
        <v>-185.9</v>
      </c>
      <c r="BT64" s="29"/>
      <c r="BU64" s="34">
        <v>-124.28</v>
      </c>
      <c r="BV64" s="34" t="e">
        <v>#N/A</v>
      </c>
      <c r="BW64" s="34">
        <v>-27.28</v>
      </c>
      <c r="BX64" s="34">
        <v>-3.74</v>
      </c>
      <c r="BY64" s="34">
        <v>17.61</v>
      </c>
      <c r="BZ64" s="34">
        <v>-58.41</v>
      </c>
    </row>
    <row r="65" spans="1:78" ht="13.5" thickBot="1" x14ac:dyDescent="0.25">
      <c r="A65" s="46">
        <v>39022</v>
      </c>
      <c r="B65" s="37">
        <v>0</v>
      </c>
      <c r="C65" s="38">
        <v>0.248</v>
      </c>
      <c r="D65" s="47">
        <v>-4.166666666666665E-2</v>
      </c>
      <c r="E65" s="37">
        <v>-11.92</v>
      </c>
      <c r="F65" s="38">
        <v>0.12</v>
      </c>
      <c r="G65" s="47">
        <v>7.9166666666666691E-2</v>
      </c>
      <c r="H65" s="37">
        <v>0</v>
      </c>
      <c r="I65" s="38">
        <v>0.13</v>
      </c>
      <c r="J65" s="47">
        <v>0.13583333333333336</v>
      </c>
      <c r="K65" s="37">
        <v>0</v>
      </c>
      <c r="L65" s="38">
        <v>-0.23</v>
      </c>
      <c r="M65" s="47">
        <v>-0.28249999999999997</v>
      </c>
      <c r="N65" s="37">
        <v>-242.46936770000002</v>
      </c>
      <c r="O65" s="38">
        <v>-0.34</v>
      </c>
      <c r="P65" s="47">
        <v>-0.36041666666666666</v>
      </c>
      <c r="Q65" s="37">
        <v>-0.1</v>
      </c>
      <c r="R65" s="37">
        <v>0</v>
      </c>
      <c r="S65" s="37">
        <v>-21.9</v>
      </c>
      <c r="T65" s="37">
        <v>0</v>
      </c>
      <c r="U65" s="37">
        <v>0</v>
      </c>
      <c r="V65" s="37">
        <v>22.17</v>
      </c>
      <c r="W65" s="37">
        <v>-23.83</v>
      </c>
      <c r="X65" s="37">
        <v>128.79</v>
      </c>
      <c r="Y65" s="37">
        <v>12.06</v>
      </c>
      <c r="Z65" s="37">
        <v>14.43</v>
      </c>
      <c r="AA65" s="38">
        <v>7.0000000000000007E-2</v>
      </c>
      <c r="AB65" s="47">
        <v>7.0000000000000007E-2</v>
      </c>
      <c r="AC65" s="37">
        <v>0</v>
      </c>
      <c r="AD65" s="38">
        <v>5.0000000000000001E-3</v>
      </c>
      <c r="AE65" s="47">
        <v>-4.8958333333333333E-2</v>
      </c>
      <c r="AF65" s="37">
        <v>0</v>
      </c>
      <c r="AG65" s="38">
        <v>0.17499999999999999</v>
      </c>
      <c r="AH65" s="47">
        <v>0.15604166666666672</v>
      </c>
      <c r="AI65" s="37">
        <v>0</v>
      </c>
      <c r="AJ65" s="38">
        <v>0.65</v>
      </c>
      <c r="AK65" s="47"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v>-0.25492366213107004</v>
      </c>
      <c r="AR65" s="29"/>
      <c r="AS65" s="37">
        <v>-143.2393677</v>
      </c>
      <c r="AT65" s="38">
        <v>3.4380000000000002</v>
      </c>
      <c r="AU65" s="90">
        <v>3.4234166666666663</v>
      </c>
      <c r="AV65" s="40">
        <v>-110.46</v>
      </c>
      <c r="AW65" s="40">
        <v>62.2</v>
      </c>
      <c r="AX65" s="40">
        <v>23.83</v>
      </c>
      <c r="AY65" s="40">
        <v>0</v>
      </c>
      <c r="AZ65" s="68"/>
      <c r="BA65" s="46">
        <v>39022</v>
      </c>
      <c r="BB65" s="37">
        <v>-8005.03271484375</v>
      </c>
      <c r="BC65" s="83">
        <v>11</v>
      </c>
      <c r="BD65" s="74">
        <v>51.067947387695312</v>
      </c>
      <c r="BE65" s="37">
        <v>-5569.427734375</v>
      </c>
      <c r="BF65" s="83">
        <v>5.5</v>
      </c>
      <c r="BG65" s="74">
        <v>25.533973693847656</v>
      </c>
      <c r="BH65" s="37">
        <v>-1506.3023681640625</v>
      </c>
      <c r="BI65" s="83">
        <v>10</v>
      </c>
      <c r="BJ65" s="74">
        <v>46.575725386060853</v>
      </c>
      <c r="BK65" s="37">
        <v>-1815.305908203125</v>
      </c>
      <c r="BL65" s="83">
        <v>9</v>
      </c>
      <c r="BM65" s="77">
        <v>41.918152847454763</v>
      </c>
      <c r="BN65" s="31"/>
      <c r="BO65" s="41">
        <v>39022</v>
      </c>
      <c r="BP65" s="40">
        <v>-117.7</v>
      </c>
      <c r="BQ65" s="40">
        <v>-2.5</v>
      </c>
      <c r="BR65" s="40">
        <v>-63.46</v>
      </c>
      <c r="BS65" s="40">
        <v>-183.66</v>
      </c>
      <c r="BT65" s="29"/>
      <c r="BU65" s="40">
        <v>-119.59</v>
      </c>
      <c r="BV65" s="40" t="e">
        <v>#N/A</v>
      </c>
      <c r="BW65" s="40">
        <v>-26.25</v>
      </c>
      <c r="BX65" s="40">
        <v>-3.6</v>
      </c>
      <c r="BY65" s="40">
        <v>21.75</v>
      </c>
      <c r="BZ65" s="40">
        <v>-25.21</v>
      </c>
    </row>
    <row r="66" spans="1:78" x14ac:dyDescent="0.2">
      <c r="A66" s="48">
        <v>39052</v>
      </c>
      <c r="B66" s="26">
        <v>0</v>
      </c>
      <c r="C66" s="27">
        <v>0.308</v>
      </c>
      <c r="D66" s="28"/>
      <c r="E66" s="26">
        <v>-12.25</v>
      </c>
      <c r="F66" s="27">
        <v>0.12</v>
      </c>
      <c r="G66" s="28"/>
      <c r="H66" s="26">
        <v>0</v>
      </c>
      <c r="I66" s="27">
        <v>0.13</v>
      </c>
      <c r="J66" s="28"/>
      <c r="K66" s="26">
        <v>0</v>
      </c>
      <c r="L66" s="27">
        <v>-0.23</v>
      </c>
      <c r="M66" s="28"/>
      <c r="N66" s="26">
        <v>-248.77176343000002</v>
      </c>
      <c r="O66" s="27">
        <v>-0.34</v>
      </c>
      <c r="P66" s="28"/>
      <c r="Q66" s="26">
        <v>-0.06</v>
      </c>
      <c r="R66" s="26">
        <v>0</v>
      </c>
      <c r="S66" s="26">
        <v>-22.51</v>
      </c>
      <c r="T66" s="26">
        <v>0</v>
      </c>
      <c r="U66" s="26">
        <v>0</v>
      </c>
      <c r="V66" s="26">
        <v>22.78</v>
      </c>
      <c r="W66" s="26">
        <v>-24.49</v>
      </c>
      <c r="X66" s="26">
        <v>132.34</v>
      </c>
      <c r="Y66" s="26">
        <v>12.39</v>
      </c>
      <c r="Z66" s="26">
        <v>15.2</v>
      </c>
      <c r="AA66" s="27">
        <v>7.0000000000000007E-2</v>
      </c>
      <c r="AB66" s="28"/>
      <c r="AC66" s="26">
        <v>0</v>
      </c>
      <c r="AD66" s="27">
        <v>5.0000000000000001E-3</v>
      </c>
      <c r="AE66" s="28"/>
      <c r="AF66" s="26">
        <v>0</v>
      </c>
      <c r="AG66" s="27"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-0.1800000000000006</v>
      </c>
      <c r="AQ66" s="28"/>
      <c r="AR66" s="29"/>
      <c r="AS66" s="26">
        <v>-146.77176342999999</v>
      </c>
      <c r="AT66" s="27">
        <v>3.5880000000000001</v>
      </c>
      <c r="AU66" s="88"/>
      <c r="AV66" s="30">
        <v>-113.27</v>
      </c>
      <c r="AW66" s="30">
        <v>64.05</v>
      </c>
      <c r="AX66" s="30">
        <v>24.49</v>
      </c>
      <c r="AY66" s="30">
        <v>0</v>
      </c>
      <c r="AZ66" s="68"/>
      <c r="BA66" s="48">
        <v>39052</v>
      </c>
      <c r="BB66" s="26">
        <v>-5791.1455078125</v>
      </c>
      <c r="BC66" s="83">
        <v>11</v>
      </c>
      <c r="BD66" s="73">
        <v>53.561576843261719</v>
      </c>
      <c r="BE66" s="26">
        <v>-4416.9873046875</v>
      </c>
      <c r="BF66" s="83">
        <v>5.5</v>
      </c>
      <c r="BG66" s="73">
        <v>26.780788421630859</v>
      </c>
      <c r="BH66" s="26">
        <v>-1450.210693359375</v>
      </c>
      <c r="BI66" s="83">
        <v>10</v>
      </c>
      <c r="BJ66" s="73">
        <v>48.842921861600928</v>
      </c>
      <c r="BK66" s="26">
        <v>-1733.4412841796875</v>
      </c>
      <c r="BL66" s="83">
        <v>9</v>
      </c>
      <c r="BM66" s="76">
        <v>43.958629675440839</v>
      </c>
      <c r="BN66" s="31"/>
      <c r="BO66" s="32">
        <v>39052</v>
      </c>
      <c r="BP66" s="30">
        <v>-120.95</v>
      </c>
      <c r="BQ66" s="30">
        <v>-2.57</v>
      </c>
      <c r="BR66" s="30">
        <v>-65.209999999999994</v>
      </c>
      <c r="BS66" s="30">
        <v>-188.73</v>
      </c>
      <c r="BT66" s="29"/>
      <c r="BU66" s="30">
        <v>-122.89</v>
      </c>
      <c r="BV66" s="30" t="e">
        <v>#N/A</v>
      </c>
      <c r="BW66" s="30">
        <v>-26.97</v>
      </c>
      <c r="BX66" s="30">
        <v>-3.7</v>
      </c>
      <c r="BY66" s="30">
        <v>22.35</v>
      </c>
      <c r="BZ66" s="30">
        <v>-25.91</v>
      </c>
    </row>
    <row r="67" spans="1:78" x14ac:dyDescent="0.2">
      <c r="A67" s="48">
        <v>39083</v>
      </c>
      <c r="B67" s="26">
        <v>0</v>
      </c>
      <c r="C67" s="27">
        <v>0.37800000000000006</v>
      </c>
      <c r="D67" s="42">
        <v>0.25</v>
      </c>
      <c r="E67" s="26">
        <v>-12.18</v>
      </c>
      <c r="F67" s="27">
        <v>0.12</v>
      </c>
      <c r="G67" s="42">
        <v>0.12</v>
      </c>
      <c r="H67" s="26">
        <v>0</v>
      </c>
      <c r="I67" s="27">
        <v>0.13</v>
      </c>
      <c r="J67" s="42">
        <v>0.13</v>
      </c>
      <c r="K67" s="26">
        <v>0</v>
      </c>
      <c r="L67" s="27">
        <v>-0.23</v>
      </c>
      <c r="M67" s="42">
        <v>-0.23</v>
      </c>
      <c r="N67" s="26">
        <v>-248.45</v>
      </c>
      <c r="O67" s="27">
        <v>-0.34</v>
      </c>
      <c r="P67" s="42">
        <v>-0.34</v>
      </c>
      <c r="Q67" s="26">
        <v>-0.03</v>
      </c>
      <c r="R67" s="26">
        <v>0</v>
      </c>
      <c r="S67" s="26">
        <v>-22.38</v>
      </c>
      <c r="T67" s="26">
        <v>0</v>
      </c>
      <c r="U67" s="26">
        <v>0</v>
      </c>
      <c r="V67" s="26">
        <v>22.65</v>
      </c>
      <c r="W67" s="26">
        <v>-24.35</v>
      </c>
      <c r="X67" s="26">
        <v>131.57</v>
      </c>
      <c r="Y67" s="26">
        <v>12.32</v>
      </c>
      <c r="Z67" s="26">
        <v>15.38</v>
      </c>
      <c r="AA67" s="27">
        <v>7.0000000000000007E-2</v>
      </c>
      <c r="AB67" s="42">
        <v>7.0000000000000007E-2</v>
      </c>
      <c r="AC67" s="26">
        <v>0</v>
      </c>
      <c r="AD67" s="27">
        <v>5.0000000000000001E-3</v>
      </c>
      <c r="AE67" s="42">
        <v>5.0000000000000001E-3</v>
      </c>
      <c r="AF67" s="26">
        <v>0</v>
      </c>
      <c r="AG67" s="27">
        <v>0.17499999999999999</v>
      </c>
      <c r="AH67" s="42">
        <v>0.17499999999999999</v>
      </c>
      <c r="AI67" s="26">
        <v>0</v>
      </c>
      <c r="AJ67" s="27">
        <v>1.6</v>
      </c>
      <c r="AK67" s="42"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v>-0.18</v>
      </c>
      <c r="AR67" s="29"/>
      <c r="AS67" s="26">
        <v>-147.01</v>
      </c>
      <c r="AT67" s="27">
        <v>3.6830000000000003</v>
      </c>
      <c r="AU67" s="88">
        <v>3.5489999999999995</v>
      </c>
      <c r="AV67" s="30">
        <v>-112.43</v>
      </c>
      <c r="AW67" s="30">
        <v>63.77</v>
      </c>
      <c r="AX67" s="30">
        <v>24.35</v>
      </c>
      <c r="AY67" s="30">
        <v>0</v>
      </c>
      <c r="AZ67" s="68"/>
      <c r="BA67" s="48">
        <v>39083</v>
      </c>
      <c r="BB67" s="26">
        <v>-5321.4912109375</v>
      </c>
      <c r="BC67" s="83">
        <v>11</v>
      </c>
      <c r="BD67" s="73">
        <v>55.151397705078125</v>
      </c>
      <c r="BE67" s="26">
        <v>-3741.117431640625</v>
      </c>
      <c r="BF67" s="83">
        <v>5.5</v>
      </c>
      <c r="BG67" s="73">
        <v>27.575698852539063</v>
      </c>
      <c r="BH67" s="26">
        <v>-966.000732421875</v>
      </c>
      <c r="BI67" s="83">
        <v>10</v>
      </c>
      <c r="BJ67" s="73">
        <v>50.284912776132778</v>
      </c>
      <c r="BK67" s="26">
        <v>-1216.6358642578125</v>
      </c>
      <c r="BL67" s="83">
        <v>9</v>
      </c>
      <c r="BM67" s="76">
        <v>45.256421498519501</v>
      </c>
      <c r="BN67" s="31"/>
      <c r="BO67" s="32">
        <v>39083</v>
      </c>
      <c r="BP67" s="30">
        <v>-120.24</v>
      </c>
      <c r="BQ67" s="30">
        <v>-2.5499999999999998</v>
      </c>
      <c r="BR67" s="30">
        <v>-64.83</v>
      </c>
      <c r="BS67" s="30">
        <v>-187.62</v>
      </c>
      <c r="BT67" s="29"/>
      <c r="BU67" s="30">
        <v>-122.17</v>
      </c>
      <c r="BV67" s="30" t="e">
        <v>#N/A</v>
      </c>
      <c r="BW67" s="30">
        <v>-26.82</v>
      </c>
      <c r="BX67" s="30">
        <v>-3.68</v>
      </c>
      <c r="BY67" s="30">
        <v>22.22</v>
      </c>
      <c r="BZ67" s="30">
        <v>-25.76</v>
      </c>
    </row>
    <row r="68" spans="1:78" x14ac:dyDescent="0.2">
      <c r="A68" s="48">
        <v>39114</v>
      </c>
      <c r="B68" s="26">
        <v>0</v>
      </c>
      <c r="C68" s="27">
        <v>0.248</v>
      </c>
      <c r="D68" s="28"/>
      <c r="E68" s="26">
        <v>-10.93</v>
      </c>
      <c r="F68" s="27">
        <v>0.12</v>
      </c>
      <c r="G68" s="28"/>
      <c r="H68" s="26">
        <v>0</v>
      </c>
      <c r="I68" s="27">
        <v>0.13</v>
      </c>
      <c r="J68" s="28"/>
      <c r="K68" s="26">
        <v>0</v>
      </c>
      <c r="L68" s="27">
        <v>-0.23</v>
      </c>
      <c r="M68" s="28"/>
      <c r="N68" s="26">
        <v>-222.7</v>
      </c>
      <c r="O68" s="27">
        <v>-0.34</v>
      </c>
      <c r="P68" s="28"/>
      <c r="Q68" s="26">
        <v>-0.03</v>
      </c>
      <c r="R68" s="26">
        <v>0</v>
      </c>
      <c r="S68" s="26">
        <v>-20.09</v>
      </c>
      <c r="T68" s="26">
        <v>0</v>
      </c>
      <c r="U68" s="26">
        <v>0</v>
      </c>
      <c r="V68" s="26">
        <v>20.329999999999998</v>
      </c>
      <c r="W68" s="26">
        <v>-21.86</v>
      </c>
      <c r="X68" s="26">
        <v>118.14</v>
      </c>
      <c r="Y68" s="26">
        <v>11.06</v>
      </c>
      <c r="Z68" s="26">
        <v>14.2</v>
      </c>
      <c r="AA68" s="27">
        <v>7.0000000000000007E-2</v>
      </c>
      <c r="AB68" s="28"/>
      <c r="AC68" s="26">
        <v>0</v>
      </c>
      <c r="AD68" s="27">
        <v>5.0000000000000001E-3</v>
      </c>
      <c r="AE68" s="28"/>
      <c r="AF68" s="26">
        <v>0</v>
      </c>
      <c r="AG68" s="27"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-131.61000000000001</v>
      </c>
      <c r="AT68" s="27">
        <v>3.5780000000000003</v>
      </c>
      <c r="AU68" s="88"/>
      <c r="AV68" s="30">
        <v>-100.57</v>
      </c>
      <c r="AW68" s="30">
        <v>57.26</v>
      </c>
      <c r="AX68" s="30">
        <v>21.86</v>
      </c>
      <c r="AY68" s="30">
        <v>0</v>
      </c>
      <c r="AZ68" s="68"/>
      <c r="BA68" s="48">
        <v>39114</v>
      </c>
      <c r="BB68" s="26">
        <v>-4792.7783203125</v>
      </c>
      <c r="BC68" s="83">
        <v>11</v>
      </c>
      <c r="BD68" s="73">
        <v>53.440692901611328</v>
      </c>
      <c r="BE68" s="26">
        <v>-3351.3095703125</v>
      </c>
      <c r="BF68" s="83">
        <v>5.5</v>
      </c>
      <c r="BG68" s="73">
        <v>26.720346450805664</v>
      </c>
      <c r="BH68" s="26">
        <v>-958.5660400390625</v>
      </c>
      <c r="BI68" s="83">
        <v>10</v>
      </c>
      <c r="BJ68" s="73">
        <v>48.719035325160831</v>
      </c>
      <c r="BK68" s="26">
        <v>-958.5660400390625</v>
      </c>
      <c r="BL68" s="83">
        <v>9</v>
      </c>
      <c r="BM68" s="76">
        <v>43.847131792644753</v>
      </c>
      <c r="BN68" s="31"/>
      <c r="BO68" s="32">
        <v>39114</v>
      </c>
      <c r="BP68" s="30">
        <v>-107.97</v>
      </c>
      <c r="BQ68" s="30">
        <v>-2.29</v>
      </c>
      <c r="BR68" s="30">
        <v>-58.21</v>
      </c>
      <c r="BS68" s="30">
        <v>-168.47</v>
      </c>
      <c r="BT68" s="29"/>
      <c r="BU68" s="30">
        <v>-109.7</v>
      </c>
      <c r="BV68" s="30" t="e">
        <v>#N/A</v>
      </c>
      <c r="BW68" s="30">
        <v>-24.09</v>
      </c>
      <c r="BX68" s="30">
        <v>-3.3</v>
      </c>
      <c r="BY68" s="30">
        <v>19.96</v>
      </c>
      <c r="BZ68" s="30">
        <v>-23.13</v>
      </c>
    </row>
    <row r="69" spans="1:78" x14ac:dyDescent="0.2">
      <c r="A69" s="49">
        <v>39142</v>
      </c>
      <c r="B69" s="26">
        <v>0</v>
      </c>
      <c r="C69" s="27">
        <v>6.8000000000000005E-2</v>
      </c>
      <c r="D69" s="28"/>
      <c r="E69" s="26">
        <v>-12.05</v>
      </c>
      <c r="F69" s="27">
        <v>0.12</v>
      </c>
      <c r="G69" s="28"/>
      <c r="H69" s="26">
        <v>0</v>
      </c>
      <c r="I69" s="27">
        <v>0.13</v>
      </c>
      <c r="J69" s="28"/>
      <c r="K69" s="26">
        <v>0</v>
      </c>
      <c r="L69" s="27">
        <v>-0.23</v>
      </c>
      <c r="M69" s="28"/>
      <c r="N69" s="26">
        <v>-245.47</v>
      </c>
      <c r="O69" s="27">
        <v>-0.34</v>
      </c>
      <c r="P69" s="28"/>
      <c r="Q69" s="26">
        <v>-0.03</v>
      </c>
      <c r="R69" s="26">
        <v>0</v>
      </c>
      <c r="S69" s="26">
        <v>-22.15</v>
      </c>
      <c r="T69" s="26">
        <v>0</v>
      </c>
      <c r="U69" s="26">
        <v>0</v>
      </c>
      <c r="V69" s="26">
        <v>22.41</v>
      </c>
      <c r="W69" s="26">
        <v>-24.1</v>
      </c>
      <c r="X69" s="26">
        <v>130.22</v>
      </c>
      <c r="Y69" s="26">
        <v>12.2</v>
      </c>
      <c r="Z69" s="26">
        <v>15.67</v>
      </c>
      <c r="AA69" s="27">
        <v>7.0000000000000007E-2</v>
      </c>
      <c r="AB69" s="28"/>
      <c r="AC69" s="26">
        <v>0</v>
      </c>
      <c r="AD69" s="27">
        <v>5.0000000000000001E-3</v>
      </c>
      <c r="AE69" s="28"/>
      <c r="AF69" s="26">
        <v>0</v>
      </c>
      <c r="AG69" s="27"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-145.07</v>
      </c>
      <c r="AT69" s="27">
        <v>3.4580000000000002</v>
      </c>
      <c r="AU69" s="88"/>
      <c r="AV69" s="34">
        <v>-110.86</v>
      </c>
      <c r="AW69" s="34">
        <v>63.12</v>
      </c>
      <c r="AX69" s="34">
        <v>24.1</v>
      </c>
      <c r="AY69" s="34">
        <v>0</v>
      </c>
      <c r="AZ69" s="68"/>
      <c r="BA69" s="49">
        <v>39142</v>
      </c>
      <c r="BB69" s="26">
        <v>-5231.54638671875</v>
      </c>
      <c r="BC69" s="85">
        <v>11</v>
      </c>
      <c r="BD69" s="73">
        <v>51.445995330810547</v>
      </c>
      <c r="BE69" s="26">
        <v>-3685.673095703125</v>
      </c>
      <c r="BF69" s="85">
        <v>5.5</v>
      </c>
      <c r="BG69" s="73">
        <v>25.722997665405273</v>
      </c>
      <c r="BH69" s="26">
        <v>-1189.322998046875</v>
      </c>
      <c r="BI69" s="85">
        <v>10</v>
      </c>
      <c r="BJ69" s="73">
        <v>46.899248967935463</v>
      </c>
      <c r="BK69" s="26">
        <v>-951.61077880859375</v>
      </c>
      <c r="BL69" s="85">
        <v>9</v>
      </c>
      <c r="BM69" s="76">
        <v>42.209324071141921</v>
      </c>
      <c r="BN69" s="31"/>
      <c r="BO69" s="35">
        <v>39142</v>
      </c>
      <c r="BP69" s="34">
        <v>-119.01</v>
      </c>
      <c r="BQ69" s="34">
        <v>-2.5299999999999998</v>
      </c>
      <c r="BR69" s="34">
        <v>-64.16</v>
      </c>
      <c r="BS69" s="34">
        <v>-185.7</v>
      </c>
      <c r="BT69" s="29"/>
      <c r="BU69" s="34">
        <v>-120.92</v>
      </c>
      <c r="BV69" s="34" t="e">
        <v>#N/A</v>
      </c>
      <c r="BW69" s="34">
        <v>-26.56</v>
      </c>
      <c r="BX69" s="34">
        <v>-3.64</v>
      </c>
      <c r="BY69" s="34">
        <v>22.01</v>
      </c>
      <c r="BZ69" s="34">
        <v>-25.5</v>
      </c>
    </row>
    <row r="70" spans="1:78" x14ac:dyDescent="0.2">
      <c r="A70" s="46">
        <v>39173</v>
      </c>
      <c r="B70" s="37">
        <v>0</v>
      </c>
      <c r="C70" s="38">
        <v>-0.25</v>
      </c>
      <c r="D70" s="39"/>
      <c r="E70" s="37">
        <v>-11.6</v>
      </c>
      <c r="F70" s="38">
        <v>0.05</v>
      </c>
      <c r="G70" s="39"/>
      <c r="H70" s="37">
        <v>0</v>
      </c>
      <c r="I70" s="38">
        <v>0.14000000000000001</v>
      </c>
      <c r="J70" s="39"/>
      <c r="K70" s="37">
        <v>0</v>
      </c>
      <c r="L70" s="38">
        <v>-0.32</v>
      </c>
      <c r="M70" s="39"/>
      <c r="N70" s="37">
        <v>-172.2</v>
      </c>
      <c r="O70" s="38">
        <v>-0.375</v>
      </c>
      <c r="P70" s="39"/>
      <c r="Q70" s="37">
        <v>-0.03</v>
      </c>
      <c r="R70" s="37">
        <v>0</v>
      </c>
      <c r="S70" s="37">
        <v>-21.33</v>
      </c>
      <c r="T70" s="37">
        <v>-82.52</v>
      </c>
      <c r="U70" s="37">
        <v>0</v>
      </c>
      <c r="V70" s="37">
        <v>21.58</v>
      </c>
      <c r="W70" s="37">
        <v>0</v>
      </c>
      <c r="X70" s="37">
        <v>125.4</v>
      </c>
      <c r="Y70" s="37">
        <v>11.75</v>
      </c>
      <c r="Z70" s="37">
        <v>15.08</v>
      </c>
      <c r="AA70" s="38">
        <v>7.0000000000000007E-2</v>
      </c>
      <c r="AB70" s="39"/>
      <c r="AC70" s="37">
        <v>0</v>
      </c>
      <c r="AD70" s="38">
        <v>-8.7499999999999994E-2</v>
      </c>
      <c r="AE70" s="39"/>
      <c r="AF70" s="37">
        <v>0</v>
      </c>
      <c r="AG70" s="38"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-0.30849867118725349</v>
      </c>
      <c r="AQ70" s="39"/>
      <c r="AR70" s="29"/>
      <c r="AS70" s="37">
        <v>-134.83000000000001</v>
      </c>
      <c r="AT70" s="38">
        <v>3.3030000000000004</v>
      </c>
      <c r="AU70" s="91"/>
      <c r="AV70" s="40">
        <v>-106.75</v>
      </c>
      <c r="AW70" s="40">
        <v>124.96</v>
      </c>
      <c r="AX70" s="40">
        <v>0</v>
      </c>
      <c r="AY70" s="40">
        <v>0</v>
      </c>
      <c r="AZ70" s="68"/>
      <c r="BA70" s="46">
        <v>39173</v>
      </c>
      <c r="BB70" s="37">
        <v>-4967.044921875</v>
      </c>
      <c r="BC70" s="83">
        <v>11</v>
      </c>
      <c r="BD70" s="74">
        <v>48.298347473144531</v>
      </c>
      <c r="BE70" s="37">
        <v>-3533.106201171875</v>
      </c>
      <c r="BF70" s="83">
        <v>5.5</v>
      </c>
      <c r="BG70" s="74">
        <v>24.149173736572266</v>
      </c>
      <c r="BH70" s="37">
        <v>-946.103759765625</v>
      </c>
      <c r="BI70" s="83">
        <v>10</v>
      </c>
      <c r="BJ70" s="74">
        <v>44.02919539013395</v>
      </c>
      <c r="BK70" s="37">
        <v>-1182.6297607421875</v>
      </c>
      <c r="BL70" s="83">
        <v>9</v>
      </c>
      <c r="BM70" s="77">
        <v>39.626275851120553</v>
      </c>
      <c r="BN70" s="31"/>
      <c r="BO70" s="41">
        <v>39173</v>
      </c>
      <c r="BP70" s="40">
        <v>-114.61</v>
      </c>
      <c r="BQ70" s="40">
        <v>0.32</v>
      </c>
      <c r="BR70" s="40">
        <v>-61.79</v>
      </c>
      <c r="BS70" s="40">
        <v>-176.08</v>
      </c>
      <c r="BT70" s="29"/>
      <c r="BU70" s="40">
        <v>-116.45</v>
      </c>
      <c r="BV70" s="40" t="e">
        <v>#N/A</v>
      </c>
      <c r="BW70" s="40">
        <v>-25.57</v>
      </c>
      <c r="BX70" s="40">
        <v>-3.51</v>
      </c>
      <c r="BY70" s="40">
        <v>83.09</v>
      </c>
      <c r="BZ70" s="40">
        <v>-24.55</v>
      </c>
    </row>
    <row r="71" spans="1:78" x14ac:dyDescent="0.2">
      <c r="A71" s="48">
        <v>39203</v>
      </c>
      <c r="B71" s="26">
        <v>0</v>
      </c>
      <c r="C71" s="27">
        <v>-0.25</v>
      </c>
      <c r="D71" s="28"/>
      <c r="E71" s="26">
        <v>-11.93</v>
      </c>
      <c r="F71" s="27">
        <v>0.05</v>
      </c>
      <c r="G71" s="28"/>
      <c r="H71" s="26">
        <v>0</v>
      </c>
      <c r="I71" s="27">
        <v>0.14000000000000001</v>
      </c>
      <c r="J71" s="28"/>
      <c r="K71" s="26">
        <v>0</v>
      </c>
      <c r="L71" s="27">
        <v>-0.32</v>
      </c>
      <c r="M71" s="28"/>
      <c r="N71" s="26">
        <v>-177.09</v>
      </c>
      <c r="O71" s="27">
        <v>-0.375</v>
      </c>
      <c r="P71" s="28"/>
      <c r="Q71" s="26">
        <v>-0.03</v>
      </c>
      <c r="R71" s="26">
        <v>0</v>
      </c>
      <c r="S71" s="26">
        <v>-21.93</v>
      </c>
      <c r="T71" s="26">
        <v>-84.86</v>
      </c>
      <c r="U71" s="26">
        <v>0</v>
      </c>
      <c r="V71" s="26">
        <v>22.2</v>
      </c>
      <c r="W71" s="26">
        <v>0</v>
      </c>
      <c r="X71" s="26">
        <v>128.97</v>
      </c>
      <c r="Y71" s="26">
        <v>12.08</v>
      </c>
      <c r="Z71" s="26">
        <v>15.51</v>
      </c>
      <c r="AA71" s="27">
        <v>7.0000000000000007E-2</v>
      </c>
      <c r="AB71" s="28"/>
      <c r="AC71" s="26">
        <v>0</v>
      </c>
      <c r="AD71" s="27">
        <v>-8.7499999999999994E-2</v>
      </c>
      <c r="AE71" s="28"/>
      <c r="AF71" s="26">
        <v>0</v>
      </c>
      <c r="AG71" s="27"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-0.30848040182122194</v>
      </c>
      <c r="AQ71" s="28"/>
      <c r="AR71" s="29"/>
      <c r="AS71" s="26">
        <v>-138.65</v>
      </c>
      <c r="AT71" s="27">
        <v>3.2930000000000001</v>
      </c>
      <c r="AU71" s="88"/>
      <c r="AV71" s="30">
        <v>-109.79</v>
      </c>
      <c r="AW71" s="30">
        <v>128.52000000000001</v>
      </c>
      <c r="AX71" s="30">
        <v>0</v>
      </c>
      <c r="AY71" s="30">
        <v>0</v>
      </c>
      <c r="AZ71" s="68"/>
      <c r="BA71" s="48">
        <v>39203</v>
      </c>
      <c r="BB71" s="26">
        <v>-5177.48095703125</v>
      </c>
      <c r="BC71" s="83">
        <v>11</v>
      </c>
      <c r="BD71" s="73">
        <v>48.12078857421875</v>
      </c>
      <c r="BE71" s="26">
        <v>-3647.770751953125</v>
      </c>
      <c r="BF71" s="83">
        <v>5.5</v>
      </c>
      <c r="BG71" s="73">
        <v>24.060394287109375</v>
      </c>
      <c r="BH71" s="26">
        <v>-941.36016845703125</v>
      </c>
      <c r="BI71" s="83">
        <v>10</v>
      </c>
      <c r="BJ71" s="73">
        <v>43.866771295845552</v>
      </c>
      <c r="BK71" s="26">
        <v>-1176.7001953125</v>
      </c>
      <c r="BL71" s="83">
        <v>9</v>
      </c>
      <c r="BM71" s="76">
        <v>39.480094166260997</v>
      </c>
      <c r="BN71" s="31"/>
      <c r="BO71" s="32">
        <v>39203</v>
      </c>
      <c r="BP71" s="30">
        <v>-117.86</v>
      </c>
      <c r="BQ71" s="30">
        <v>0.33</v>
      </c>
      <c r="BR71" s="30">
        <v>-63.54</v>
      </c>
      <c r="BS71" s="30">
        <v>-181.07</v>
      </c>
      <c r="BT71" s="29"/>
      <c r="BU71" s="30">
        <v>-119.75</v>
      </c>
      <c r="BV71" s="30" t="e">
        <v>#N/A</v>
      </c>
      <c r="BW71" s="30">
        <v>-26.3</v>
      </c>
      <c r="BX71" s="30">
        <v>-3.6</v>
      </c>
      <c r="BY71" s="30">
        <v>85.44</v>
      </c>
      <c r="BZ71" s="30">
        <v>-25.25</v>
      </c>
    </row>
    <row r="72" spans="1:78" x14ac:dyDescent="0.2">
      <c r="A72" s="48">
        <v>39234</v>
      </c>
      <c r="B72" s="26">
        <v>0</v>
      </c>
      <c r="C72" s="27">
        <v>-0.25</v>
      </c>
      <c r="D72" s="28"/>
      <c r="E72" s="26">
        <v>-11.49</v>
      </c>
      <c r="F72" s="27">
        <v>0.05</v>
      </c>
      <c r="G72" s="28"/>
      <c r="H72" s="26">
        <v>0</v>
      </c>
      <c r="I72" s="27">
        <v>0.14000000000000001</v>
      </c>
      <c r="J72" s="28"/>
      <c r="K72" s="26">
        <v>0</v>
      </c>
      <c r="L72" s="27">
        <v>-0.32</v>
      </c>
      <c r="M72" s="28"/>
      <c r="N72" s="26">
        <v>-170.53</v>
      </c>
      <c r="O72" s="27">
        <v>-0.375</v>
      </c>
      <c r="P72" s="28"/>
      <c r="Q72" s="26">
        <v>-0.03</v>
      </c>
      <c r="R72" s="26">
        <v>0</v>
      </c>
      <c r="S72" s="26">
        <v>-21.12</v>
      </c>
      <c r="T72" s="26">
        <v>-81.72</v>
      </c>
      <c r="U72" s="26">
        <v>0</v>
      </c>
      <c r="V72" s="26">
        <v>21.37</v>
      </c>
      <c r="W72" s="26">
        <v>0</v>
      </c>
      <c r="X72" s="26">
        <v>124.19</v>
      </c>
      <c r="Y72" s="26">
        <v>11.63</v>
      </c>
      <c r="Z72" s="26">
        <v>14.93</v>
      </c>
      <c r="AA72" s="27">
        <v>7.0000000000000007E-2</v>
      </c>
      <c r="AB72" s="28"/>
      <c r="AC72" s="26">
        <v>0</v>
      </c>
      <c r="AD72" s="27">
        <v>-8.7499999999999994E-2</v>
      </c>
      <c r="AE72" s="28"/>
      <c r="AF72" s="26">
        <v>0</v>
      </c>
      <c r="AG72" s="27"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-0.30846103269296421</v>
      </c>
      <c r="AQ72" s="28"/>
      <c r="AR72" s="29"/>
      <c r="AS72" s="26">
        <v>-133.51</v>
      </c>
      <c r="AT72" s="27">
        <v>3.3130000000000002</v>
      </c>
      <c r="AU72" s="88"/>
      <c r="AV72" s="30">
        <v>-105.72</v>
      </c>
      <c r="AW72" s="30">
        <v>123.75</v>
      </c>
      <c r="AX72" s="30">
        <v>0</v>
      </c>
      <c r="AY72" s="30">
        <v>0</v>
      </c>
      <c r="AZ72" s="68"/>
      <c r="BA72" s="48">
        <v>39234</v>
      </c>
      <c r="BB72" s="26">
        <v>-4916.4443359375</v>
      </c>
      <c r="BC72" s="83">
        <v>11</v>
      </c>
      <c r="BD72" s="73">
        <v>48.437141418457031</v>
      </c>
      <c r="BE72" s="26">
        <v>-3511.74609375</v>
      </c>
      <c r="BF72" s="83">
        <v>5.5</v>
      </c>
      <c r="BG72" s="73">
        <v>24.218570709228516</v>
      </c>
      <c r="BH72" s="26">
        <v>-1170.58203125</v>
      </c>
      <c r="BI72" s="83">
        <v>10</v>
      </c>
      <c r="BJ72" s="73">
        <v>44.154577669397213</v>
      </c>
      <c r="BK72" s="26">
        <v>-936.465576171875</v>
      </c>
      <c r="BL72" s="83">
        <v>9</v>
      </c>
      <c r="BM72" s="76">
        <v>39.739119902457496</v>
      </c>
      <c r="BN72" s="31"/>
      <c r="BO72" s="32">
        <v>39234</v>
      </c>
      <c r="BP72" s="30">
        <v>-113.5</v>
      </c>
      <c r="BQ72" s="30">
        <v>0.32</v>
      </c>
      <c r="BR72" s="30">
        <v>-61.19</v>
      </c>
      <c r="BS72" s="30">
        <v>-174.37</v>
      </c>
      <c r="BT72" s="29"/>
      <c r="BU72" s="30">
        <v>-115.32</v>
      </c>
      <c r="BV72" s="30" t="e">
        <v>#N/A</v>
      </c>
      <c r="BW72" s="30">
        <v>-25.32</v>
      </c>
      <c r="BX72" s="30">
        <v>-3.47</v>
      </c>
      <c r="BY72" s="30">
        <v>82.28</v>
      </c>
      <c r="BZ72" s="30">
        <v>-24.31</v>
      </c>
    </row>
    <row r="73" spans="1:78" x14ac:dyDescent="0.2">
      <c r="A73" s="48">
        <v>39264</v>
      </c>
      <c r="B73" s="26">
        <v>0</v>
      </c>
      <c r="C73" s="27">
        <v>-0.25</v>
      </c>
      <c r="D73" s="42">
        <v>-0.25</v>
      </c>
      <c r="E73" s="26">
        <v>-11.82</v>
      </c>
      <c r="F73" s="27">
        <v>0.05</v>
      </c>
      <c r="G73" s="42">
        <v>0.05</v>
      </c>
      <c r="H73" s="26">
        <v>0</v>
      </c>
      <c r="I73" s="27">
        <v>0.14000000000000001</v>
      </c>
      <c r="J73" s="42">
        <v>0.14000000000000001</v>
      </c>
      <c r="K73" s="26">
        <v>0</v>
      </c>
      <c r="L73" s="27">
        <v>-0.32</v>
      </c>
      <c r="M73" s="42">
        <v>-0.32</v>
      </c>
      <c r="N73" s="26">
        <v>-175.34</v>
      </c>
      <c r="O73" s="27">
        <v>-0.375</v>
      </c>
      <c r="P73" s="42">
        <v>-0.375</v>
      </c>
      <c r="Q73" s="26">
        <v>-0.03</v>
      </c>
      <c r="R73" s="26">
        <v>0</v>
      </c>
      <c r="S73" s="26">
        <v>-21.72</v>
      </c>
      <c r="T73" s="26">
        <v>-84.03</v>
      </c>
      <c r="U73" s="26">
        <v>0</v>
      </c>
      <c r="V73" s="26">
        <v>21.98</v>
      </c>
      <c r="W73" s="26">
        <v>0</v>
      </c>
      <c r="X73" s="26">
        <v>127.71</v>
      </c>
      <c r="Y73" s="26">
        <v>11.96</v>
      </c>
      <c r="Z73" s="26">
        <v>15.39</v>
      </c>
      <c r="AA73" s="27">
        <v>7.0000000000000007E-2</v>
      </c>
      <c r="AB73" s="42">
        <v>7.0000000000000007E-2</v>
      </c>
      <c r="AC73" s="26">
        <v>0</v>
      </c>
      <c r="AD73" s="27">
        <v>-8.7499999999999994E-2</v>
      </c>
      <c r="AE73" s="42">
        <v>-8.7499999999999994E-2</v>
      </c>
      <c r="AF73" s="26">
        <v>0</v>
      </c>
      <c r="AG73" s="27">
        <v>0.14249999999999999</v>
      </c>
      <c r="AH73" s="42">
        <v>0.14249999999999999</v>
      </c>
      <c r="AI73" s="26">
        <v>0</v>
      </c>
      <c r="AJ73" s="27">
        <v>0.32250000000000001</v>
      </c>
      <c r="AK73" s="42">
        <v>0.32250000000000001</v>
      </c>
      <c r="AL73" s="26">
        <v>0</v>
      </c>
      <c r="AM73" s="27"/>
      <c r="AN73" s="42" t="e">
        <v>#DIV/0!</v>
      </c>
      <c r="AO73" s="26">
        <v>0</v>
      </c>
      <c r="AP73" s="27">
        <v>-0.30844181313055286</v>
      </c>
      <c r="AQ73" s="42">
        <v>-0.30844056365326278</v>
      </c>
      <c r="AR73" s="29"/>
      <c r="AS73" s="26">
        <v>-137.27000000000001</v>
      </c>
      <c r="AT73" s="27">
        <v>3.3330000000000002</v>
      </c>
      <c r="AU73" s="88">
        <v>3.3337142857142861</v>
      </c>
      <c r="AV73" s="30">
        <v>-108.72</v>
      </c>
      <c r="AW73" s="30">
        <v>127.29</v>
      </c>
      <c r="AX73" s="30">
        <v>23.64</v>
      </c>
      <c r="AY73" s="30">
        <v>0</v>
      </c>
      <c r="AZ73" s="68"/>
      <c r="BA73" s="48">
        <v>39264</v>
      </c>
      <c r="BB73" s="26">
        <v>-4893.16748046875</v>
      </c>
      <c r="BC73" s="83">
        <v>11</v>
      </c>
      <c r="BD73" s="73">
        <v>48.753395080566406</v>
      </c>
      <c r="BE73" s="26">
        <v>-3611.62353515625</v>
      </c>
      <c r="BF73" s="83">
        <v>5.5</v>
      </c>
      <c r="BG73" s="73">
        <v>24.376697540283203</v>
      </c>
      <c r="BH73" s="26">
        <v>-932.0318603515625</v>
      </c>
      <c r="BI73" s="83">
        <v>10</v>
      </c>
      <c r="BJ73" s="73">
        <v>44.442316402068549</v>
      </c>
      <c r="BK73" s="26">
        <v>-1398.0478515625</v>
      </c>
      <c r="BL73" s="83">
        <v>9</v>
      </c>
      <c r="BM73" s="76">
        <v>39.998084761861691</v>
      </c>
      <c r="BN73" s="31"/>
      <c r="BO73" s="32">
        <v>39264</v>
      </c>
      <c r="BP73" s="30">
        <v>-116.71</v>
      </c>
      <c r="BQ73" s="30">
        <v>0.33</v>
      </c>
      <c r="BR73" s="30">
        <v>-62.92</v>
      </c>
      <c r="BS73" s="30">
        <v>-179.3</v>
      </c>
      <c r="BT73" s="29"/>
      <c r="BU73" s="30">
        <v>-118.59</v>
      </c>
      <c r="BV73" s="30" t="e">
        <v>#N/A</v>
      </c>
      <c r="BW73" s="30">
        <v>-26.04</v>
      </c>
      <c r="BX73" s="30">
        <v>-3.57</v>
      </c>
      <c r="BY73" s="30">
        <v>84.61</v>
      </c>
      <c r="BZ73" s="30">
        <v>-25</v>
      </c>
    </row>
    <row r="74" spans="1:78" x14ac:dyDescent="0.2">
      <c r="A74" s="48">
        <v>39295</v>
      </c>
      <c r="B74" s="26">
        <v>0</v>
      </c>
      <c r="C74" s="27">
        <v>-0.25</v>
      </c>
      <c r="D74" s="28"/>
      <c r="E74" s="26">
        <v>-11.76</v>
      </c>
      <c r="F74" s="27">
        <v>0.05</v>
      </c>
      <c r="G74" s="28"/>
      <c r="H74" s="26">
        <v>0</v>
      </c>
      <c r="I74" s="27">
        <v>0.14000000000000001</v>
      </c>
      <c r="J74" s="28"/>
      <c r="K74" s="26">
        <v>0</v>
      </c>
      <c r="L74" s="27">
        <v>-0.32</v>
      </c>
      <c r="M74" s="28"/>
      <c r="N74" s="26">
        <v>-174.46</v>
      </c>
      <c r="O74" s="27">
        <v>-0.375</v>
      </c>
      <c r="P74" s="28"/>
      <c r="Q74" s="26">
        <v>-0.03</v>
      </c>
      <c r="R74" s="26">
        <v>0</v>
      </c>
      <c r="S74" s="26">
        <v>-21.61</v>
      </c>
      <c r="T74" s="26">
        <v>-83.61</v>
      </c>
      <c r="U74" s="26">
        <v>0</v>
      </c>
      <c r="V74" s="26">
        <v>21.87</v>
      </c>
      <c r="W74" s="26">
        <v>0</v>
      </c>
      <c r="X74" s="26">
        <v>127.07</v>
      </c>
      <c r="Y74" s="26">
        <v>11.9</v>
      </c>
      <c r="Z74" s="26">
        <v>15.31</v>
      </c>
      <c r="AA74" s="27">
        <v>7.0000000000000007E-2</v>
      </c>
      <c r="AB74" s="28"/>
      <c r="AC74" s="26">
        <v>0</v>
      </c>
      <c r="AD74" s="27">
        <v>-8.7499999999999994E-2</v>
      </c>
      <c r="AE74" s="28"/>
      <c r="AF74" s="26">
        <v>0</v>
      </c>
      <c r="AG74" s="27"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-0.30842146151296657</v>
      </c>
      <c r="AQ74" s="28"/>
      <c r="AR74" s="29"/>
      <c r="AS74" s="26">
        <v>-136.59</v>
      </c>
      <c r="AT74" s="27">
        <v>3.3530000000000002</v>
      </c>
      <c r="AU74" s="88"/>
      <c r="AV74" s="30">
        <v>-108.17</v>
      </c>
      <c r="AW74" s="30">
        <v>126.66</v>
      </c>
      <c r="AX74" s="30">
        <v>23.52</v>
      </c>
      <c r="AY74" s="30">
        <v>0</v>
      </c>
      <c r="AZ74" s="68"/>
      <c r="BA74" s="48">
        <v>39295</v>
      </c>
      <c r="BB74" s="26">
        <v>-5329.30908203125</v>
      </c>
      <c r="BC74" s="83">
        <v>11</v>
      </c>
      <c r="BD74" s="73">
        <v>49.068656921386719</v>
      </c>
      <c r="BE74" s="26">
        <v>-3591.4912109375</v>
      </c>
      <c r="BF74" s="83">
        <v>5.5</v>
      </c>
      <c r="BG74" s="73">
        <v>24.534328460693359</v>
      </c>
      <c r="BH74" s="26">
        <v>-926.83636474609375</v>
      </c>
      <c r="BI74" s="83">
        <v>10</v>
      </c>
      <c r="BJ74" s="73">
        <v>44.729128450002861</v>
      </c>
      <c r="BK74" s="26">
        <v>-926.83636474609375</v>
      </c>
      <c r="BL74" s="83">
        <v>9</v>
      </c>
      <c r="BM74" s="76">
        <v>40.256215605002573</v>
      </c>
      <c r="BN74" s="31"/>
      <c r="BO74" s="32">
        <v>39295</v>
      </c>
      <c r="BP74" s="30">
        <v>-116.13</v>
      </c>
      <c r="BQ74" s="30">
        <v>0.32</v>
      </c>
      <c r="BR74" s="30">
        <v>-62.61</v>
      </c>
      <c r="BS74" s="30">
        <v>-178.42</v>
      </c>
      <c r="BT74" s="29"/>
      <c r="BU74" s="30">
        <v>-117.99</v>
      </c>
      <c r="BV74" s="30" t="e">
        <v>#N/A</v>
      </c>
      <c r="BW74" s="30">
        <v>-25.91</v>
      </c>
      <c r="BX74" s="30">
        <v>-3.55</v>
      </c>
      <c r="BY74" s="30">
        <v>84.18</v>
      </c>
      <c r="BZ74" s="30">
        <v>-24.88</v>
      </c>
    </row>
    <row r="75" spans="1:78" x14ac:dyDescent="0.2">
      <c r="A75" s="48">
        <v>39326</v>
      </c>
      <c r="B75" s="26">
        <v>0</v>
      </c>
      <c r="C75" s="27">
        <v>-0.25</v>
      </c>
      <c r="D75" s="28"/>
      <c r="E75" s="26">
        <v>-11.32</v>
      </c>
      <c r="F75" s="27">
        <v>0.05</v>
      </c>
      <c r="G75" s="28"/>
      <c r="H75" s="26">
        <v>0</v>
      </c>
      <c r="I75" s="27">
        <v>0.14000000000000001</v>
      </c>
      <c r="J75" s="28"/>
      <c r="K75" s="26">
        <v>0</v>
      </c>
      <c r="L75" s="27">
        <v>-0.32</v>
      </c>
      <c r="M75" s="28"/>
      <c r="N75" s="26">
        <v>-167.97</v>
      </c>
      <c r="O75" s="27">
        <v>-0.375</v>
      </c>
      <c r="P75" s="28"/>
      <c r="Q75" s="26">
        <v>-0.03</v>
      </c>
      <c r="R75" s="26">
        <v>0</v>
      </c>
      <c r="S75" s="26">
        <v>-20.81</v>
      </c>
      <c r="T75" s="26">
        <v>-80.510000000000005</v>
      </c>
      <c r="U75" s="26">
        <v>0</v>
      </c>
      <c r="V75" s="26">
        <v>21.06</v>
      </c>
      <c r="W75" s="26">
        <v>0</v>
      </c>
      <c r="X75" s="26">
        <v>122.36</v>
      </c>
      <c r="Y75" s="26">
        <v>11.46</v>
      </c>
      <c r="Z75" s="26">
        <v>14.76</v>
      </c>
      <c r="AA75" s="27">
        <v>7.0000000000000007E-2</v>
      </c>
      <c r="AB75" s="28"/>
      <c r="AC75" s="26">
        <v>0</v>
      </c>
      <c r="AD75" s="27">
        <v>-8.7499999999999994E-2</v>
      </c>
      <c r="AE75" s="28"/>
      <c r="AF75" s="26">
        <v>0</v>
      </c>
      <c r="AG75" s="27"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-0.30840061010351238</v>
      </c>
      <c r="AQ75" s="28"/>
      <c r="AR75" s="29"/>
      <c r="AS75" s="26">
        <v>-131.5</v>
      </c>
      <c r="AT75" s="27">
        <v>3.363</v>
      </c>
      <c r="AU75" s="88"/>
      <c r="AV75" s="30">
        <v>-104.16</v>
      </c>
      <c r="AW75" s="30">
        <v>121.97</v>
      </c>
      <c r="AX75" s="30">
        <v>22.64</v>
      </c>
      <c r="AY75" s="30">
        <v>0</v>
      </c>
      <c r="AZ75" s="68"/>
      <c r="BA75" s="48">
        <v>39326</v>
      </c>
      <c r="BB75" s="26">
        <v>-4384.33642578125</v>
      </c>
      <c r="BC75" s="83">
        <v>11</v>
      </c>
      <c r="BD75" s="73">
        <v>49.218631744384766</v>
      </c>
      <c r="BE75" s="26">
        <v>-3461.318115234375</v>
      </c>
      <c r="BF75" s="83">
        <v>5.5</v>
      </c>
      <c r="BG75" s="73">
        <v>24.609315872192383</v>
      </c>
      <c r="BH75" s="26">
        <v>-1153.772705078125</v>
      </c>
      <c r="BI75" s="83">
        <v>10</v>
      </c>
      <c r="BJ75" s="73">
        <v>44.865275862798754</v>
      </c>
      <c r="BK75" s="26">
        <v>-1384.5272216796875</v>
      </c>
      <c r="BL75" s="83">
        <v>9</v>
      </c>
      <c r="BM75" s="76">
        <v>40.378748276518877</v>
      </c>
      <c r="BN75" s="31"/>
      <c r="BO75" s="32">
        <v>39326</v>
      </c>
      <c r="BP75" s="30">
        <v>-111.82</v>
      </c>
      <c r="BQ75" s="30">
        <v>0.31</v>
      </c>
      <c r="BR75" s="30">
        <v>-60.29</v>
      </c>
      <c r="BS75" s="30">
        <v>-171.8</v>
      </c>
      <c r="BT75" s="29"/>
      <c r="BU75" s="30">
        <v>-113.61</v>
      </c>
      <c r="BV75" s="30" t="e">
        <v>#N/A</v>
      </c>
      <c r="BW75" s="30">
        <v>-24.95</v>
      </c>
      <c r="BX75" s="30">
        <v>-3.42</v>
      </c>
      <c r="BY75" s="30">
        <v>81.06</v>
      </c>
      <c r="BZ75" s="30">
        <v>-23.96</v>
      </c>
    </row>
    <row r="76" spans="1:78" ht="13.5" thickBot="1" x14ac:dyDescent="0.25">
      <c r="A76" s="49">
        <v>39356</v>
      </c>
      <c r="B76" s="43">
        <v>0</v>
      </c>
      <c r="C76" s="44">
        <v>-0.25</v>
      </c>
      <c r="D76" s="45"/>
      <c r="E76" s="43">
        <v>-11.64</v>
      </c>
      <c r="F76" s="44">
        <v>0.05</v>
      </c>
      <c r="G76" s="45"/>
      <c r="H76" s="43">
        <v>0</v>
      </c>
      <c r="I76" s="44">
        <v>0.14000000000000001</v>
      </c>
      <c r="J76" s="45"/>
      <c r="K76" s="43">
        <v>0</v>
      </c>
      <c r="L76" s="44">
        <v>-0.32</v>
      </c>
      <c r="M76" s="45"/>
      <c r="N76" s="43">
        <v>-172.73</v>
      </c>
      <c r="O76" s="44">
        <v>-0.375</v>
      </c>
      <c r="P76" s="45"/>
      <c r="Q76" s="43">
        <v>-0.03</v>
      </c>
      <c r="R76" s="43">
        <v>0</v>
      </c>
      <c r="S76" s="43">
        <v>-21.4</v>
      </c>
      <c r="T76" s="43">
        <v>-82.79</v>
      </c>
      <c r="U76" s="43">
        <v>0</v>
      </c>
      <c r="V76" s="43">
        <v>21.66</v>
      </c>
      <c r="W76" s="43">
        <v>0</v>
      </c>
      <c r="X76" s="43">
        <v>125.82</v>
      </c>
      <c r="Y76" s="43">
        <v>11.78</v>
      </c>
      <c r="Z76" s="43">
        <v>15.16</v>
      </c>
      <c r="AA76" s="44">
        <v>7.0000000000000007E-2</v>
      </c>
      <c r="AB76" s="45"/>
      <c r="AC76" s="43">
        <v>0</v>
      </c>
      <c r="AD76" s="44">
        <v>-8.7499999999999994E-2</v>
      </c>
      <c r="AE76" s="45"/>
      <c r="AF76" s="43">
        <v>0</v>
      </c>
      <c r="AG76" s="44"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-0.308379955124368</v>
      </c>
      <c r="AQ76" s="45"/>
      <c r="AR76" s="29"/>
      <c r="AS76" s="43">
        <v>-135.22</v>
      </c>
      <c r="AT76" s="44">
        <v>3.3780000000000001</v>
      </c>
      <c r="AU76" s="89"/>
      <c r="AV76" s="34">
        <v>-107.1</v>
      </c>
      <c r="AW76" s="34">
        <v>125.41</v>
      </c>
      <c r="AX76" s="34">
        <v>23.29</v>
      </c>
      <c r="AY76" s="34">
        <v>0</v>
      </c>
      <c r="AZ76" s="68"/>
      <c r="BA76" s="49">
        <v>39356</v>
      </c>
      <c r="BB76" s="43">
        <v>-5278.39013671875</v>
      </c>
      <c r="BC76" s="85">
        <v>11</v>
      </c>
      <c r="BD76" s="75">
        <v>49.450969696044922</v>
      </c>
      <c r="BE76" s="43">
        <v>-3571.51904296875</v>
      </c>
      <c r="BF76" s="85">
        <v>5.5</v>
      </c>
      <c r="BG76" s="75">
        <v>24.725484848022461</v>
      </c>
      <c r="BH76" s="43">
        <v>-917.98089599609375</v>
      </c>
      <c r="BI76" s="85">
        <v>10</v>
      </c>
      <c r="BJ76" s="75">
        <v>45.076523223694245</v>
      </c>
      <c r="BK76" s="43">
        <v>-917.98089599609375</v>
      </c>
      <c r="BL76" s="85">
        <v>9</v>
      </c>
      <c r="BM76" s="78">
        <v>40.568870901324821</v>
      </c>
      <c r="BN76" s="31"/>
      <c r="BO76" s="35">
        <v>39356</v>
      </c>
      <c r="BP76" s="34">
        <v>-114.98</v>
      </c>
      <c r="BQ76" s="34">
        <v>0.32</v>
      </c>
      <c r="BR76" s="34">
        <v>-61.99</v>
      </c>
      <c r="BS76" s="34">
        <v>-176.65</v>
      </c>
      <c r="BT76" s="29"/>
      <c r="BU76" s="34">
        <v>-116.83</v>
      </c>
      <c r="BV76" s="34" t="e">
        <v>#N/A</v>
      </c>
      <c r="BW76" s="34">
        <v>-25.65</v>
      </c>
      <c r="BX76" s="34">
        <v>-3.52</v>
      </c>
      <c r="BY76" s="34">
        <v>83.35</v>
      </c>
      <c r="BZ76" s="34">
        <v>-24.63</v>
      </c>
    </row>
    <row r="77" spans="1:78" ht="13.5" thickBot="1" x14ac:dyDescent="0.25">
      <c r="A77" s="46">
        <v>39387</v>
      </c>
      <c r="B77" s="37">
        <v>0</v>
      </c>
      <c r="C77" s="38">
        <v>0.248</v>
      </c>
      <c r="D77" s="47">
        <v>-4.166666666666665E-2</v>
      </c>
      <c r="E77" s="37">
        <v>-11.21</v>
      </c>
      <c r="F77" s="38">
        <v>0.13500000000000001</v>
      </c>
      <c r="G77" s="47">
        <v>8.5416666666666696E-2</v>
      </c>
      <c r="H77" s="37">
        <v>0</v>
      </c>
      <c r="I77" s="38">
        <v>0.13</v>
      </c>
      <c r="J77" s="47">
        <v>0.13583333333333336</v>
      </c>
      <c r="K77" s="37">
        <v>0</v>
      </c>
      <c r="L77" s="38">
        <v>-0.24</v>
      </c>
      <c r="M77" s="47">
        <v>-0.28666666666666663</v>
      </c>
      <c r="N77" s="37">
        <v>-259.5</v>
      </c>
      <c r="O77" s="38">
        <v>-0.36</v>
      </c>
      <c r="P77" s="47">
        <v>-0.3775</v>
      </c>
      <c r="Q77" s="37">
        <v>0</v>
      </c>
      <c r="R77" s="37">
        <v>0</v>
      </c>
      <c r="S77" s="37">
        <v>-20.6</v>
      </c>
      <c r="T77" s="37">
        <v>0</v>
      </c>
      <c r="U77" s="37">
        <v>0</v>
      </c>
      <c r="V77" s="37">
        <v>20.85</v>
      </c>
      <c r="W77" s="37">
        <v>0</v>
      </c>
      <c r="X77" s="37">
        <v>121.14</v>
      </c>
      <c r="Y77" s="37">
        <v>11.35</v>
      </c>
      <c r="Z77" s="37">
        <v>14.7</v>
      </c>
      <c r="AA77" s="38">
        <v>7.0000000000000007E-2</v>
      </c>
      <c r="AB77" s="47">
        <v>7.0000000000000007E-2</v>
      </c>
      <c r="AC77" s="37">
        <v>0</v>
      </c>
      <c r="AD77" s="38">
        <v>5.0000000000000001E-3</v>
      </c>
      <c r="AE77" s="47">
        <v>-4.8958333333333333E-2</v>
      </c>
      <c r="AF77" s="37">
        <v>0</v>
      </c>
      <c r="AG77" s="38">
        <v>0.16250000000000001</v>
      </c>
      <c r="AH77" s="47">
        <v>0.15083333333333335</v>
      </c>
      <c r="AI77" s="37">
        <v>0</v>
      </c>
      <c r="AJ77" s="38">
        <v>0.65</v>
      </c>
      <c r="AK77" s="47"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v>-0.26351480168067148</v>
      </c>
      <c r="AR77" s="29"/>
      <c r="AS77" s="37">
        <v>-121.23</v>
      </c>
      <c r="AT77" s="38">
        <v>3.528</v>
      </c>
      <c r="AU77" s="90">
        <v>3.511333333333333</v>
      </c>
      <c r="AV77" s="40">
        <v>-103.12</v>
      </c>
      <c r="AW77" s="40">
        <v>34.04</v>
      </c>
      <c r="AX77" s="40">
        <v>22.42</v>
      </c>
      <c r="AY77" s="40">
        <v>0</v>
      </c>
      <c r="AZ77" s="68"/>
      <c r="BA77" s="46">
        <v>39387</v>
      </c>
      <c r="BB77" s="37">
        <v>-4792.5556640625</v>
      </c>
      <c r="BC77" s="83">
        <v>11</v>
      </c>
      <c r="BD77" s="74">
        <v>52.151599884033203</v>
      </c>
      <c r="BE77" s="37">
        <v>-3423.27783203125</v>
      </c>
      <c r="BF77" s="83">
        <v>5.5</v>
      </c>
      <c r="BG77" s="74">
        <v>26.075799942016602</v>
      </c>
      <c r="BH77" s="37">
        <v>-912.9072265625</v>
      </c>
      <c r="BI77" s="83">
        <v>10</v>
      </c>
      <c r="BJ77" s="74">
        <v>47.537673956595356</v>
      </c>
      <c r="BK77" s="37">
        <v>-1141.092529296875</v>
      </c>
      <c r="BL77" s="83">
        <v>9</v>
      </c>
      <c r="BM77" s="77">
        <v>42.783906560935819</v>
      </c>
      <c r="BN77" s="31"/>
      <c r="BO77" s="41">
        <v>39387</v>
      </c>
      <c r="BP77" s="40">
        <v>-110.71</v>
      </c>
      <c r="BQ77" s="40">
        <v>0.31</v>
      </c>
      <c r="BR77" s="40">
        <v>-59.69</v>
      </c>
      <c r="BS77" s="40">
        <v>-170.09</v>
      </c>
      <c r="BT77" s="29"/>
      <c r="BU77" s="40">
        <v>-112.49</v>
      </c>
      <c r="BV77" s="40" t="e">
        <v>#N/A</v>
      </c>
      <c r="BW77" s="40">
        <v>-24.7</v>
      </c>
      <c r="BX77" s="40">
        <v>-3.39</v>
      </c>
      <c r="BY77" s="40">
        <v>0</v>
      </c>
      <c r="BZ77" s="40">
        <v>-23.72</v>
      </c>
    </row>
    <row r="78" spans="1:78" x14ac:dyDescent="0.2">
      <c r="A78" s="48">
        <v>39417</v>
      </c>
      <c r="B78" s="26">
        <v>0</v>
      </c>
      <c r="C78" s="27">
        <v>0.308</v>
      </c>
      <c r="D78" s="28"/>
      <c r="E78" s="26">
        <v>-11.53</v>
      </c>
      <c r="F78" s="27">
        <v>0.13500000000000001</v>
      </c>
      <c r="G78" s="28"/>
      <c r="H78" s="26">
        <v>0</v>
      </c>
      <c r="I78" s="27">
        <v>0.13</v>
      </c>
      <c r="J78" s="28"/>
      <c r="K78" s="26">
        <v>0</v>
      </c>
      <c r="L78" s="27">
        <v>-0.24</v>
      </c>
      <c r="M78" s="28"/>
      <c r="N78" s="26">
        <v>-266.83</v>
      </c>
      <c r="O78" s="27">
        <v>-0.36</v>
      </c>
      <c r="P78" s="28"/>
      <c r="Q78" s="26">
        <v>0</v>
      </c>
      <c r="R78" s="26">
        <v>0</v>
      </c>
      <c r="S78" s="26">
        <v>-21.18</v>
      </c>
      <c r="T78" s="26">
        <v>0</v>
      </c>
      <c r="U78" s="26">
        <v>0</v>
      </c>
      <c r="V78" s="26">
        <v>21.44</v>
      </c>
      <c r="W78" s="26">
        <v>0</v>
      </c>
      <c r="X78" s="26">
        <v>124.56</v>
      </c>
      <c r="Y78" s="26">
        <v>11.67</v>
      </c>
      <c r="Z78" s="26">
        <v>15.12</v>
      </c>
      <c r="AA78" s="27">
        <v>7.0000000000000007E-2</v>
      </c>
      <c r="AB78" s="28"/>
      <c r="AC78" s="26">
        <v>0</v>
      </c>
      <c r="AD78" s="27">
        <v>5.0000000000000001E-3</v>
      </c>
      <c r="AE78" s="28"/>
      <c r="AF78" s="26">
        <v>0</v>
      </c>
      <c r="AG78" s="27"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-0.1800000000000006</v>
      </c>
      <c r="AQ78" s="28"/>
      <c r="AR78" s="29"/>
      <c r="AS78" s="26">
        <v>-124.66</v>
      </c>
      <c r="AT78" s="27">
        <v>3.6780000000000004</v>
      </c>
      <c r="AU78" s="88"/>
      <c r="AV78" s="30">
        <v>-106.04</v>
      </c>
      <c r="AW78" s="30">
        <v>35.01</v>
      </c>
      <c r="AX78" s="30">
        <v>23.05</v>
      </c>
      <c r="AY78" s="30">
        <v>0</v>
      </c>
      <c r="AZ78" s="68"/>
      <c r="BA78" s="48">
        <v>39417</v>
      </c>
      <c r="BB78" s="26">
        <v>-4539.333984375</v>
      </c>
      <c r="BC78" s="83">
        <v>11</v>
      </c>
      <c r="BD78" s="73">
        <v>54.603832244873047</v>
      </c>
      <c r="BE78" s="26">
        <v>-3517.98388671875</v>
      </c>
      <c r="BF78" s="83">
        <v>5.5</v>
      </c>
      <c r="BG78" s="73">
        <v>27.301916122436523</v>
      </c>
      <c r="BH78" s="26">
        <v>-1134.83349609375</v>
      </c>
      <c r="BI78" s="83">
        <v>10</v>
      </c>
      <c r="BJ78" s="73">
        <v>49.772372278555117</v>
      </c>
      <c r="BK78" s="26">
        <v>-1361.8001708984375</v>
      </c>
      <c r="BL78" s="83">
        <v>9</v>
      </c>
      <c r="BM78" s="76">
        <v>44.795135050699606</v>
      </c>
      <c r="BN78" s="31"/>
      <c r="BO78" s="32">
        <v>39417</v>
      </c>
      <c r="BP78" s="30">
        <v>-113.84</v>
      </c>
      <c r="BQ78" s="30">
        <v>0.32</v>
      </c>
      <c r="BR78" s="30">
        <v>-61.37</v>
      </c>
      <c r="BS78" s="30">
        <v>-174.89</v>
      </c>
      <c r="BT78" s="29"/>
      <c r="BU78" s="30">
        <v>-115.66</v>
      </c>
      <c r="BV78" s="30" t="e">
        <v>#N/A</v>
      </c>
      <c r="BW78" s="30">
        <v>-25.39</v>
      </c>
      <c r="BX78" s="30">
        <v>-3.48</v>
      </c>
      <c r="BY78" s="30">
        <v>0</v>
      </c>
      <c r="BZ78" s="30">
        <v>-24.39</v>
      </c>
    </row>
    <row r="79" spans="1:78" x14ac:dyDescent="0.2">
      <c r="A79" s="48">
        <v>39448</v>
      </c>
      <c r="B79" s="26">
        <v>0</v>
      </c>
      <c r="C79" s="27">
        <v>0.37800000000000006</v>
      </c>
      <c r="D79" s="42">
        <v>0.25</v>
      </c>
      <c r="E79" s="26">
        <v>-11.47</v>
      </c>
      <c r="F79" s="27">
        <v>0.13500000000000001</v>
      </c>
      <c r="G79" s="42">
        <v>0.13500000000000001</v>
      </c>
      <c r="H79" s="26">
        <v>0</v>
      </c>
      <c r="I79" s="27">
        <v>0.13</v>
      </c>
      <c r="J79" s="42">
        <v>0.13</v>
      </c>
      <c r="K79" s="26">
        <v>0</v>
      </c>
      <c r="L79" s="27">
        <v>-0.24</v>
      </c>
      <c r="M79" s="42">
        <v>-0.24</v>
      </c>
      <c r="N79" s="26">
        <v>-265.45999999999998</v>
      </c>
      <c r="O79" s="27">
        <v>-0.36</v>
      </c>
      <c r="P79" s="42">
        <v>-0.36</v>
      </c>
      <c r="Q79" s="26">
        <v>0</v>
      </c>
      <c r="R79" s="26">
        <v>0</v>
      </c>
      <c r="S79" s="26">
        <v>-21.08</v>
      </c>
      <c r="T79" s="26">
        <v>0</v>
      </c>
      <c r="U79" s="26">
        <v>0</v>
      </c>
      <c r="V79" s="26">
        <v>21.33</v>
      </c>
      <c r="W79" s="26">
        <v>0</v>
      </c>
      <c r="X79" s="26">
        <v>123.93</v>
      </c>
      <c r="Y79" s="26">
        <v>11.61</v>
      </c>
      <c r="Z79" s="26">
        <v>15.04</v>
      </c>
      <c r="AA79" s="27">
        <v>7.0000000000000007E-2</v>
      </c>
      <c r="AB79" s="42">
        <v>7.0000000000000007E-2</v>
      </c>
      <c r="AC79" s="26">
        <v>0</v>
      </c>
      <c r="AD79" s="27">
        <v>5.0000000000000001E-3</v>
      </c>
      <c r="AE79" s="42">
        <v>5.0000000000000001E-3</v>
      </c>
      <c r="AF79" s="26">
        <v>0</v>
      </c>
      <c r="AG79" s="27">
        <v>0.16250000000000001</v>
      </c>
      <c r="AH79" s="42">
        <v>0.16250000000000001</v>
      </c>
      <c r="AI79" s="26">
        <v>0</v>
      </c>
      <c r="AJ79" s="27">
        <v>1.6</v>
      </c>
      <c r="AK79" s="42"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v>-0.18</v>
      </c>
      <c r="AR79" s="29"/>
      <c r="AS79" s="26">
        <v>-124.02</v>
      </c>
      <c r="AT79" s="27">
        <v>3.7705000000000002</v>
      </c>
      <c r="AU79" s="88">
        <v>3.6375000000000002</v>
      </c>
      <c r="AV79" s="30">
        <v>-105.49</v>
      </c>
      <c r="AW79" s="30">
        <v>34.83</v>
      </c>
      <c r="AX79" s="30">
        <v>22.94</v>
      </c>
      <c r="AY79" s="30">
        <v>0</v>
      </c>
      <c r="AZ79" s="68"/>
      <c r="BA79" s="48">
        <v>39448</v>
      </c>
      <c r="BB79" s="26">
        <v>-1288.8165283203125</v>
      </c>
      <c r="BC79" s="83">
        <v>11</v>
      </c>
      <c r="BD79" s="73">
        <v>56.107547760009766</v>
      </c>
      <c r="BE79" s="26">
        <v>-908.02984619140625</v>
      </c>
      <c r="BF79" s="83">
        <v>5.5</v>
      </c>
      <c r="BG79" s="73">
        <v>28.053773880004883</v>
      </c>
      <c r="BH79" s="26">
        <v>-234.33026123046875</v>
      </c>
      <c r="BI79" s="83">
        <v>10</v>
      </c>
      <c r="BJ79" s="73">
        <v>51.142430133041394</v>
      </c>
      <c r="BK79" s="26">
        <v>-292.912841796875</v>
      </c>
      <c r="BL79" s="83">
        <v>9</v>
      </c>
      <c r="BM79" s="76">
        <v>46.028187119737254</v>
      </c>
      <c r="BN79" s="31"/>
      <c r="BO79" s="32">
        <v>39448</v>
      </c>
      <c r="BP79" s="30">
        <v>-113.26</v>
      </c>
      <c r="BQ79" s="30">
        <v>0.32</v>
      </c>
      <c r="BR79" s="30">
        <v>-61.06</v>
      </c>
      <c r="BS79" s="30">
        <v>-174</v>
      </c>
      <c r="BT79" s="29"/>
      <c r="BU79" s="30">
        <v>-115.07</v>
      </c>
      <c r="BV79" s="30" t="e">
        <v>#N/A</v>
      </c>
      <c r="BW79" s="30">
        <v>-25.26</v>
      </c>
      <c r="BX79" s="30">
        <v>-3.46</v>
      </c>
      <c r="BY79" s="30">
        <v>0</v>
      </c>
      <c r="BZ79" s="30">
        <v>-24.26</v>
      </c>
    </row>
    <row r="80" spans="1:78" x14ac:dyDescent="0.2">
      <c r="A80" s="48">
        <v>39479</v>
      </c>
      <c r="B80" s="26">
        <v>0</v>
      </c>
      <c r="C80" s="27">
        <v>0.248</v>
      </c>
      <c r="D80" s="28"/>
      <c r="E80" s="26">
        <v>-10.67</v>
      </c>
      <c r="F80" s="27">
        <v>0.13500000000000001</v>
      </c>
      <c r="G80" s="28"/>
      <c r="H80" s="26">
        <v>0</v>
      </c>
      <c r="I80" s="27">
        <v>0.13</v>
      </c>
      <c r="J80" s="28"/>
      <c r="K80" s="26">
        <v>0</v>
      </c>
      <c r="L80" s="27">
        <v>-0.24</v>
      </c>
      <c r="M80" s="28"/>
      <c r="N80" s="26">
        <v>-247.06</v>
      </c>
      <c r="O80" s="27">
        <v>-0.36</v>
      </c>
      <c r="P80" s="28"/>
      <c r="Q80" s="26">
        <v>0</v>
      </c>
      <c r="R80" s="26">
        <v>0</v>
      </c>
      <c r="S80" s="26">
        <v>-19.61</v>
      </c>
      <c r="T80" s="26">
        <v>0</v>
      </c>
      <c r="U80" s="26">
        <v>0</v>
      </c>
      <c r="V80" s="26">
        <v>19.850000000000001</v>
      </c>
      <c r="W80" s="26">
        <v>0</v>
      </c>
      <c r="X80" s="26">
        <v>115.33</v>
      </c>
      <c r="Y80" s="26">
        <v>10.8</v>
      </c>
      <c r="Z80" s="26">
        <v>13.99</v>
      </c>
      <c r="AA80" s="27">
        <v>7.0000000000000007E-2</v>
      </c>
      <c r="AB80" s="28"/>
      <c r="AC80" s="26">
        <v>0</v>
      </c>
      <c r="AD80" s="27">
        <v>5.0000000000000001E-3</v>
      </c>
      <c r="AE80" s="28"/>
      <c r="AF80" s="26">
        <v>0</v>
      </c>
      <c r="AG80" s="27"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</v>
      </c>
      <c r="AQ80" s="28"/>
      <c r="AR80" s="29"/>
      <c r="AS80" s="26">
        <v>-115.42</v>
      </c>
      <c r="AT80" s="27">
        <v>3.6655000000000002</v>
      </c>
      <c r="AU80" s="88"/>
      <c r="AV80" s="30">
        <v>-98.18</v>
      </c>
      <c r="AW80" s="30">
        <v>32.409999999999997</v>
      </c>
      <c r="AX80" s="30">
        <v>21.35</v>
      </c>
      <c r="AY80" s="30">
        <v>0</v>
      </c>
      <c r="AZ80" s="68"/>
      <c r="BA80" s="48">
        <v>39479</v>
      </c>
      <c r="BB80" s="26">
        <v>-1224.2259521484375</v>
      </c>
      <c r="BC80" s="83">
        <v>11</v>
      </c>
      <c r="BD80" s="73">
        <v>54.361774444580078</v>
      </c>
      <c r="BE80" s="26">
        <v>-845.2989501953125</v>
      </c>
      <c r="BF80" s="83">
        <v>5.5</v>
      </c>
      <c r="BG80" s="73">
        <v>27.180887222290039</v>
      </c>
      <c r="BH80" s="26">
        <v>-233.1859130859375</v>
      </c>
      <c r="BI80" s="83">
        <v>10</v>
      </c>
      <c r="BJ80" s="73">
        <v>49.550563862509129</v>
      </c>
      <c r="BK80" s="26">
        <v>-233.1859130859375</v>
      </c>
      <c r="BL80" s="83">
        <v>9</v>
      </c>
      <c r="BM80" s="76">
        <v>44.59550747625822</v>
      </c>
      <c r="BN80" s="31"/>
      <c r="BO80" s="32">
        <v>39479</v>
      </c>
      <c r="BP80" s="30">
        <v>-105.4</v>
      </c>
      <c r="BQ80" s="30">
        <v>0.28999999999999998</v>
      </c>
      <c r="BR80" s="30">
        <v>-56.83</v>
      </c>
      <c r="BS80" s="30">
        <v>-161.94</v>
      </c>
      <c r="BT80" s="29"/>
      <c r="BU80" s="30">
        <v>-107.1</v>
      </c>
      <c r="BV80" s="30" t="e">
        <v>#N/A</v>
      </c>
      <c r="BW80" s="30">
        <v>-23.51</v>
      </c>
      <c r="BX80" s="30">
        <v>-3.22</v>
      </c>
      <c r="BY80" s="30">
        <v>0</v>
      </c>
      <c r="BZ80" s="30">
        <v>-22.58</v>
      </c>
    </row>
    <row r="81" spans="1:78" x14ac:dyDescent="0.2">
      <c r="A81" s="49">
        <v>39508</v>
      </c>
      <c r="B81" s="26">
        <v>0</v>
      </c>
      <c r="C81" s="27">
        <v>6.8000000000000005E-2</v>
      </c>
      <c r="D81" s="28"/>
      <c r="E81" s="26">
        <v>-11.35</v>
      </c>
      <c r="F81" s="27">
        <v>0.13500000000000001</v>
      </c>
      <c r="G81" s="28"/>
      <c r="H81" s="26">
        <v>0</v>
      </c>
      <c r="I81" s="27">
        <v>0.13</v>
      </c>
      <c r="J81" s="28"/>
      <c r="K81" s="26">
        <v>0</v>
      </c>
      <c r="L81" s="27">
        <v>-0.24</v>
      </c>
      <c r="M81" s="28"/>
      <c r="N81" s="26">
        <v>-262.83</v>
      </c>
      <c r="O81" s="27">
        <v>-0.36</v>
      </c>
      <c r="P81" s="28"/>
      <c r="Q81" s="26">
        <v>0</v>
      </c>
      <c r="R81" s="26">
        <v>0</v>
      </c>
      <c r="S81" s="26">
        <v>-20.87</v>
      </c>
      <c r="T81" s="26">
        <v>0</v>
      </c>
      <c r="U81" s="26">
        <v>0</v>
      </c>
      <c r="V81" s="26">
        <v>21.12</v>
      </c>
      <c r="W81" s="26">
        <v>0</v>
      </c>
      <c r="X81" s="26">
        <v>122.69</v>
      </c>
      <c r="Y81" s="26">
        <v>11.49</v>
      </c>
      <c r="Z81" s="26">
        <v>14.89</v>
      </c>
      <c r="AA81" s="27">
        <v>7.0000000000000007E-2</v>
      </c>
      <c r="AB81" s="28"/>
      <c r="AC81" s="26">
        <v>0</v>
      </c>
      <c r="AD81" s="27">
        <v>5.0000000000000001E-3</v>
      </c>
      <c r="AE81" s="28"/>
      <c r="AF81" s="26">
        <v>0</v>
      </c>
      <c r="AG81" s="27"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-0.1800000000000006</v>
      </c>
      <c r="AQ81" s="28"/>
      <c r="AR81" s="29"/>
      <c r="AS81" s="26">
        <v>-122.79</v>
      </c>
      <c r="AT81" s="27">
        <v>3.5455000000000001</v>
      </c>
      <c r="AU81" s="88"/>
      <c r="AV81" s="34">
        <v>-104.45</v>
      </c>
      <c r="AW81" s="34">
        <v>34.479999999999997</v>
      </c>
      <c r="AX81" s="34">
        <v>22.71</v>
      </c>
      <c r="AY81" s="34">
        <v>0</v>
      </c>
      <c r="AZ81" s="68"/>
      <c r="BA81" s="49">
        <v>39508</v>
      </c>
      <c r="BB81" s="26">
        <v>-1217.8087158203125</v>
      </c>
      <c r="BC81" s="85">
        <v>11</v>
      </c>
      <c r="BD81" s="73">
        <v>52.371353149414063</v>
      </c>
      <c r="BE81" s="26">
        <v>-898.85888671875</v>
      </c>
      <c r="BF81" s="85">
        <v>5.5</v>
      </c>
      <c r="BG81" s="73">
        <v>26.185676574707031</v>
      </c>
      <c r="BH81" s="26">
        <v>-289.9544677734375</v>
      </c>
      <c r="BI81" s="85">
        <v>10</v>
      </c>
      <c r="BJ81" s="73">
        <v>47.735785110212859</v>
      </c>
      <c r="BK81" s="26">
        <v>-289.9544677734375</v>
      </c>
      <c r="BL81" s="85">
        <v>9</v>
      </c>
      <c r="BM81" s="76">
        <v>42.962206599191575</v>
      </c>
      <c r="BN81" s="31"/>
      <c r="BO81" s="35">
        <v>39508</v>
      </c>
      <c r="BP81" s="34">
        <v>-112.13</v>
      </c>
      <c r="BQ81" s="34">
        <v>0.31</v>
      </c>
      <c r="BR81" s="34">
        <v>-60.45</v>
      </c>
      <c r="BS81" s="34">
        <v>-172.27</v>
      </c>
      <c r="BT81" s="29"/>
      <c r="BU81" s="34">
        <v>-113.93</v>
      </c>
      <c r="BV81" s="34" t="e">
        <v>#N/A</v>
      </c>
      <c r="BW81" s="34">
        <v>-25.01</v>
      </c>
      <c r="BX81" s="34">
        <v>-3.43</v>
      </c>
      <c r="BY81" s="34">
        <v>0</v>
      </c>
      <c r="BZ81" s="34">
        <v>-24.02</v>
      </c>
    </row>
    <row r="82" spans="1:78" x14ac:dyDescent="0.2">
      <c r="A82" s="46">
        <v>39539</v>
      </c>
      <c r="B82" s="37">
        <v>0</v>
      </c>
      <c r="C82" s="38">
        <v>-0.25</v>
      </c>
      <c r="D82" s="39"/>
      <c r="E82" s="37">
        <v>-10.93</v>
      </c>
      <c r="F82" s="38">
        <v>0.05</v>
      </c>
      <c r="G82" s="39"/>
      <c r="H82" s="37">
        <v>0</v>
      </c>
      <c r="I82" s="38">
        <v>0.14000000000000001</v>
      </c>
      <c r="J82" s="39"/>
      <c r="K82" s="37">
        <v>0</v>
      </c>
      <c r="L82" s="38">
        <v>-0.32</v>
      </c>
      <c r="M82" s="39"/>
      <c r="N82" s="37">
        <v>-220.24</v>
      </c>
      <c r="O82" s="38">
        <v>-0.39</v>
      </c>
      <c r="P82" s="39"/>
      <c r="Q82" s="37">
        <v>0</v>
      </c>
      <c r="R82" s="37">
        <v>0</v>
      </c>
      <c r="S82" s="37">
        <v>-20.09</v>
      </c>
      <c r="T82" s="37">
        <v>0</v>
      </c>
      <c r="U82" s="37">
        <v>0</v>
      </c>
      <c r="V82" s="37">
        <v>20.329999999999998</v>
      </c>
      <c r="W82" s="37">
        <v>0</v>
      </c>
      <c r="X82" s="37">
        <v>118.12</v>
      </c>
      <c r="Y82" s="37">
        <v>11.06</v>
      </c>
      <c r="Z82" s="37">
        <v>14.33</v>
      </c>
      <c r="AA82" s="38">
        <v>7.0000000000000007E-2</v>
      </c>
      <c r="AB82" s="39"/>
      <c r="AC82" s="37">
        <v>0</v>
      </c>
      <c r="AD82" s="38">
        <v>-8.7499999999999994E-2</v>
      </c>
      <c r="AE82" s="39"/>
      <c r="AF82" s="37">
        <v>0</v>
      </c>
      <c r="AG82" s="38"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-0.32324379696981875</v>
      </c>
      <c r="AQ82" s="39"/>
      <c r="AR82" s="29"/>
      <c r="AS82" s="37">
        <v>-118.21</v>
      </c>
      <c r="AT82" s="38">
        <v>3.3905000000000003</v>
      </c>
      <c r="AU82" s="91"/>
      <c r="AV82" s="40">
        <v>-100.55</v>
      </c>
      <c r="AW82" s="40">
        <v>33.200000000000003</v>
      </c>
      <c r="AX82" s="40">
        <v>0</v>
      </c>
      <c r="AY82" s="40">
        <v>0</v>
      </c>
      <c r="AZ82" s="68"/>
      <c r="BA82" s="46">
        <v>39539</v>
      </c>
      <c r="BB82" s="37">
        <v>-1269.2991943359375</v>
      </c>
      <c r="BC82" s="83">
        <v>11</v>
      </c>
      <c r="BD82" s="74">
        <v>49.312458038330078</v>
      </c>
      <c r="BE82" s="37">
        <v>-861.82525634765625</v>
      </c>
      <c r="BF82" s="83">
        <v>5.5</v>
      </c>
      <c r="BG82" s="74">
        <v>24.656229019165039</v>
      </c>
      <c r="BH82" s="37">
        <v>-230.78166198730469</v>
      </c>
      <c r="BI82" s="83">
        <v>10</v>
      </c>
      <c r="BJ82" s="74">
        <v>44.947133956127281</v>
      </c>
      <c r="BK82" s="37">
        <v>-230.78166198730469</v>
      </c>
      <c r="BL82" s="83">
        <v>9</v>
      </c>
      <c r="BM82" s="77">
        <v>40.452420560514554</v>
      </c>
      <c r="BN82" s="31"/>
      <c r="BO82" s="41">
        <v>39539</v>
      </c>
      <c r="BP82" s="40">
        <v>-107.95</v>
      </c>
      <c r="BQ82" s="40">
        <v>0.3</v>
      </c>
      <c r="BR82" s="40">
        <v>-58.2</v>
      </c>
      <c r="BS82" s="40">
        <v>-165.85</v>
      </c>
      <c r="BT82" s="29"/>
      <c r="BU82" s="40">
        <v>-109.68</v>
      </c>
      <c r="BV82" s="40" t="e">
        <v>#N/A</v>
      </c>
      <c r="BW82" s="40">
        <v>-24.08</v>
      </c>
      <c r="BX82" s="40">
        <v>-3.3</v>
      </c>
      <c r="BY82" s="40">
        <v>0</v>
      </c>
      <c r="BZ82" s="40">
        <v>-23.13</v>
      </c>
    </row>
    <row r="83" spans="1:78" x14ac:dyDescent="0.2">
      <c r="A83" s="48">
        <v>39569</v>
      </c>
      <c r="B83" s="26">
        <v>0</v>
      </c>
      <c r="C83" s="27">
        <v>-0.25</v>
      </c>
      <c r="D83" s="28"/>
      <c r="E83" s="26">
        <v>-11.24</v>
      </c>
      <c r="F83" s="27">
        <v>0.05</v>
      </c>
      <c r="G83" s="28"/>
      <c r="H83" s="26">
        <v>0</v>
      </c>
      <c r="I83" s="27">
        <v>0.14000000000000001</v>
      </c>
      <c r="J83" s="28"/>
      <c r="K83" s="26">
        <v>0</v>
      </c>
      <c r="L83" s="27">
        <v>-0.32</v>
      </c>
      <c r="M83" s="28"/>
      <c r="N83" s="26">
        <v>-226.43</v>
      </c>
      <c r="O83" s="27">
        <v>-0.39</v>
      </c>
      <c r="P83" s="28"/>
      <c r="Q83" s="26">
        <v>0</v>
      </c>
      <c r="R83" s="26">
        <v>0</v>
      </c>
      <c r="S83" s="26">
        <v>-20.65</v>
      </c>
      <c r="T83" s="26">
        <v>0</v>
      </c>
      <c r="U83" s="26">
        <v>0</v>
      </c>
      <c r="V83" s="26">
        <v>20.9</v>
      </c>
      <c r="W83" s="26">
        <v>0</v>
      </c>
      <c r="X83" s="26">
        <v>121.44</v>
      </c>
      <c r="Y83" s="26">
        <v>11.37</v>
      </c>
      <c r="Z83" s="26">
        <v>14.73</v>
      </c>
      <c r="AA83" s="27">
        <v>7.0000000000000007E-2</v>
      </c>
      <c r="AB83" s="28"/>
      <c r="AC83" s="26">
        <v>0</v>
      </c>
      <c r="AD83" s="27">
        <v>-8.7499999999999994E-2</v>
      </c>
      <c r="AE83" s="28"/>
      <c r="AF83" s="26">
        <v>0</v>
      </c>
      <c r="AG83" s="27"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-0.32321980648200155</v>
      </c>
      <c r="AQ83" s="28"/>
      <c r="AR83" s="29"/>
      <c r="AS83" s="26">
        <v>-121.54</v>
      </c>
      <c r="AT83" s="27">
        <v>3.3805000000000001</v>
      </c>
      <c r="AU83" s="88"/>
      <c r="AV83" s="30">
        <v>-103.38</v>
      </c>
      <c r="AW83" s="30">
        <v>34.130000000000003</v>
      </c>
      <c r="AX83" s="30">
        <v>0</v>
      </c>
      <c r="AY83" s="30">
        <v>0</v>
      </c>
      <c r="AZ83" s="68"/>
      <c r="BA83" s="48">
        <v>39569</v>
      </c>
      <c r="BB83" s="26">
        <v>-1205.404052734375</v>
      </c>
      <c r="BC83" s="83">
        <v>11</v>
      </c>
      <c r="BD83" s="73">
        <v>49.130989074707031</v>
      </c>
      <c r="BE83" s="26">
        <v>-889.702880859375</v>
      </c>
      <c r="BF83" s="83">
        <v>5.5</v>
      </c>
      <c r="BG83" s="73">
        <v>24.565494537353516</v>
      </c>
      <c r="BH83" s="26">
        <v>-287.00094604492187</v>
      </c>
      <c r="BI83" s="83">
        <v>10</v>
      </c>
      <c r="BJ83" s="73">
        <v>44.781241899126385</v>
      </c>
      <c r="BK83" s="26">
        <v>-287.00094604492187</v>
      </c>
      <c r="BL83" s="83">
        <v>9</v>
      </c>
      <c r="BM83" s="76">
        <v>40.303117709213751</v>
      </c>
      <c r="BN83" s="31"/>
      <c r="BO83" s="32">
        <v>39569</v>
      </c>
      <c r="BP83" s="30">
        <v>-110.99</v>
      </c>
      <c r="BQ83" s="30">
        <v>0.31</v>
      </c>
      <c r="BR83" s="30">
        <v>-59.84</v>
      </c>
      <c r="BS83" s="30">
        <v>-170.52</v>
      </c>
      <c r="BT83" s="29"/>
      <c r="BU83" s="30">
        <v>-112.77</v>
      </c>
      <c r="BV83" s="30" t="e">
        <v>#N/A</v>
      </c>
      <c r="BW83" s="30">
        <v>-24.75</v>
      </c>
      <c r="BX83" s="30">
        <v>-3.39</v>
      </c>
      <c r="BY83" s="30">
        <v>0</v>
      </c>
      <c r="BZ83" s="30">
        <v>-23.78</v>
      </c>
    </row>
    <row r="84" spans="1:78" x14ac:dyDescent="0.2">
      <c r="A84" s="48">
        <v>39600</v>
      </c>
      <c r="B84" s="26">
        <v>0</v>
      </c>
      <c r="C84" s="27">
        <v>-0.25</v>
      </c>
      <c r="D84" s="28"/>
      <c r="E84" s="26">
        <v>-10.82</v>
      </c>
      <c r="F84" s="27">
        <v>0.05</v>
      </c>
      <c r="G84" s="28"/>
      <c r="H84" s="26">
        <v>0</v>
      </c>
      <c r="I84" s="27">
        <v>0.14000000000000001</v>
      </c>
      <c r="J84" s="28"/>
      <c r="K84" s="26">
        <v>0</v>
      </c>
      <c r="L84" s="27">
        <v>-0.32</v>
      </c>
      <c r="M84" s="28"/>
      <c r="N84" s="26">
        <v>-217.99</v>
      </c>
      <c r="O84" s="27">
        <v>-0.39</v>
      </c>
      <c r="P84" s="28"/>
      <c r="Q84" s="26">
        <v>0</v>
      </c>
      <c r="R84" s="26">
        <v>0</v>
      </c>
      <c r="S84" s="26">
        <v>-19.88</v>
      </c>
      <c r="T84" s="26">
        <v>0</v>
      </c>
      <c r="U84" s="26">
        <v>0</v>
      </c>
      <c r="V84" s="26">
        <v>20.12</v>
      </c>
      <c r="W84" s="26">
        <v>0</v>
      </c>
      <c r="X84" s="26">
        <v>116.91</v>
      </c>
      <c r="Y84" s="26">
        <v>10.95</v>
      </c>
      <c r="Z84" s="26">
        <v>14.19</v>
      </c>
      <c r="AA84" s="27">
        <v>7.0000000000000007E-2</v>
      </c>
      <c r="AB84" s="28"/>
      <c r="AC84" s="26">
        <v>0</v>
      </c>
      <c r="AD84" s="27">
        <v>-8.7499999999999994E-2</v>
      </c>
      <c r="AE84" s="28"/>
      <c r="AF84" s="26">
        <v>0</v>
      </c>
      <c r="AG84" s="27"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-0.32319452117167558</v>
      </c>
      <c r="AQ84" s="28"/>
      <c r="AR84" s="29"/>
      <c r="AS84" s="26">
        <v>-117</v>
      </c>
      <c r="AT84" s="27">
        <v>3.4005000000000001</v>
      </c>
      <c r="AU84" s="88"/>
      <c r="AV84" s="30">
        <v>-99.52</v>
      </c>
      <c r="AW84" s="30">
        <v>32.86</v>
      </c>
      <c r="AX84" s="30">
        <v>0</v>
      </c>
      <c r="AY84" s="30">
        <v>0</v>
      </c>
      <c r="AZ84" s="68"/>
      <c r="BA84" s="48">
        <v>39600</v>
      </c>
      <c r="BB84" s="26">
        <v>-1198.797119140625</v>
      </c>
      <c r="BC84" s="83">
        <v>11</v>
      </c>
      <c r="BD84" s="73">
        <v>49.441394805908203</v>
      </c>
      <c r="BE84" s="26">
        <v>-856.28369140625</v>
      </c>
      <c r="BF84" s="83">
        <v>5.5</v>
      </c>
      <c r="BG84" s="73">
        <v>24.720697402954102</v>
      </c>
      <c r="BH84" s="26">
        <v>-228.34230041503906</v>
      </c>
      <c r="BI84" s="83">
        <v>10</v>
      </c>
      <c r="BJ84" s="73">
        <v>45.063669219950278</v>
      </c>
      <c r="BK84" s="26">
        <v>-285.42788696289062</v>
      </c>
      <c r="BL84" s="83">
        <v>9</v>
      </c>
      <c r="BM84" s="76">
        <v>40.557302297955246</v>
      </c>
      <c r="BN84" s="31"/>
      <c r="BO84" s="32">
        <v>39600</v>
      </c>
      <c r="BP84" s="30">
        <v>-106.85</v>
      </c>
      <c r="BQ84" s="30">
        <v>0.3</v>
      </c>
      <c r="BR84" s="30">
        <v>-57.6</v>
      </c>
      <c r="BS84" s="30">
        <v>-164.15</v>
      </c>
      <c r="BT84" s="29"/>
      <c r="BU84" s="30">
        <v>-108.56</v>
      </c>
      <c r="BV84" s="30" t="e">
        <v>#N/A</v>
      </c>
      <c r="BW84" s="30">
        <v>-23.83</v>
      </c>
      <c r="BX84" s="30">
        <v>-3.27</v>
      </c>
      <c r="BY84" s="30">
        <v>0</v>
      </c>
      <c r="BZ84" s="30">
        <v>-22.89</v>
      </c>
    </row>
    <row r="85" spans="1:78" x14ac:dyDescent="0.2">
      <c r="A85" s="48">
        <v>39630</v>
      </c>
      <c r="B85" s="26">
        <v>0</v>
      </c>
      <c r="C85" s="27">
        <v>-0.25</v>
      </c>
      <c r="D85" s="42">
        <v>-0.25</v>
      </c>
      <c r="E85" s="26">
        <v>-11.12</v>
      </c>
      <c r="F85" s="27">
        <v>0.05</v>
      </c>
      <c r="G85" s="42">
        <v>0.05</v>
      </c>
      <c r="H85" s="26">
        <v>0</v>
      </c>
      <c r="I85" s="27">
        <v>0.14000000000000001</v>
      </c>
      <c r="J85" s="42">
        <v>0.14000000000000001</v>
      </c>
      <c r="K85" s="26">
        <v>0</v>
      </c>
      <c r="L85" s="27">
        <v>-0.32</v>
      </c>
      <c r="M85" s="42">
        <v>-0.32</v>
      </c>
      <c r="N85" s="26">
        <v>-224.11</v>
      </c>
      <c r="O85" s="27">
        <v>-0.39</v>
      </c>
      <c r="P85" s="42">
        <v>-0.39</v>
      </c>
      <c r="Q85" s="26">
        <v>0</v>
      </c>
      <c r="R85" s="26">
        <v>0</v>
      </c>
      <c r="S85" s="26">
        <v>-20.440000000000001</v>
      </c>
      <c r="T85" s="26">
        <v>0</v>
      </c>
      <c r="U85" s="26">
        <v>0</v>
      </c>
      <c r="V85" s="26">
        <v>20.69</v>
      </c>
      <c r="W85" s="26">
        <v>0</v>
      </c>
      <c r="X85" s="26">
        <v>120.2</v>
      </c>
      <c r="Y85" s="26">
        <v>11.26</v>
      </c>
      <c r="Z85" s="26">
        <v>14.59</v>
      </c>
      <c r="AA85" s="27">
        <v>7.0000000000000007E-2</v>
      </c>
      <c r="AB85" s="42">
        <v>7.0000000000000007E-2</v>
      </c>
      <c r="AC85" s="26">
        <v>0</v>
      </c>
      <c r="AD85" s="27">
        <v>-8.7499999999999994E-2</v>
      </c>
      <c r="AE85" s="42">
        <v>-8.7499999999999994E-2</v>
      </c>
      <c r="AF85" s="26">
        <v>0</v>
      </c>
      <c r="AG85" s="27">
        <v>0.14249999999999999</v>
      </c>
      <c r="AH85" s="42">
        <v>0.14249999999999999</v>
      </c>
      <c r="AI85" s="26">
        <v>0</v>
      </c>
      <c r="AJ85" s="27">
        <v>0.32250000000000001</v>
      </c>
      <c r="AK85" s="42">
        <v>0.32250000000000001</v>
      </c>
      <c r="AL85" s="26">
        <v>0</v>
      </c>
      <c r="AM85" s="27"/>
      <c r="AN85" s="42" t="e">
        <v>#DIV/0!</v>
      </c>
      <c r="AO85" s="26">
        <v>0</v>
      </c>
      <c r="AP85" s="27">
        <v>-0.32316957193311246</v>
      </c>
      <c r="AQ85" s="42">
        <v>-0.32316823145257956</v>
      </c>
      <c r="AR85" s="29"/>
      <c r="AS85" s="26">
        <v>-120.29</v>
      </c>
      <c r="AT85" s="27">
        <v>3.4205000000000001</v>
      </c>
      <c r="AU85" s="88">
        <v>3.421214285714286</v>
      </c>
      <c r="AV85" s="30">
        <v>-102.32</v>
      </c>
      <c r="AW85" s="30">
        <v>33.78</v>
      </c>
      <c r="AX85" s="30">
        <v>22.24</v>
      </c>
      <c r="AY85" s="30">
        <v>0</v>
      </c>
      <c r="AZ85" s="68"/>
      <c r="BA85" s="48">
        <v>39630</v>
      </c>
      <c r="BB85" s="26">
        <v>-1249.400146484375</v>
      </c>
      <c r="BC85" s="83">
        <v>11</v>
      </c>
      <c r="BD85" s="73">
        <v>49.751800537109375</v>
      </c>
      <c r="BE85" s="26">
        <v>-880.25921630859375</v>
      </c>
      <c r="BF85" s="83">
        <v>5.5</v>
      </c>
      <c r="BG85" s="73">
        <v>24.875900268554688</v>
      </c>
      <c r="BH85" s="26">
        <v>-227.16365051269531</v>
      </c>
      <c r="BI85" s="83">
        <v>10</v>
      </c>
      <c r="BJ85" s="73">
        <v>45.346110860862446</v>
      </c>
      <c r="BK85" s="26">
        <v>-283.95455932617187</v>
      </c>
      <c r="BL85" s="83">
        <v>9</v>
      </c>
      <c r="BM85" s="76">
        <v>40.811499774776202</v>
      </c>
      <c r="BN85" s="31"/>
      <c r="BO85" s="32">
        <v>39630</v>
      </c>
      <c r="BP85" s="30">
        <v>-109.85</v>
      </c>
      <c r="BQ85" s="30">
        <v>0.31</v>
      </c>
      <c r="BR85" s="30">
        <v>-59.22</v>
      </c>
      <c r="BS85" s="30">
        <v>-168.76</v>
      </c>
      <c r="BT85" s="29"/>
      <c r="BU85" s="30">
        <v>-111.61</v>
      </c>
      <c r="BV85" s="30" t="e">
        <v>#N/A</v>
      </c>
      <c r="BW85" s="30">
        <v>-24.49</v>
      </c>
      <c r="BX85" s="30">
        <v>-3.36</v>
      </c>
      <c r="BY85" s="30">
        <v>0</v>
      </c>
      <c r="BZ85" s="30">
        <v>-23.53</v>
      </c>
    </row>
    <row r="86" spans="1:78" x14ac:dyDescent="0.2">
      <c r="A86" s="48">
        <v>39661</v>
      </c>
      <c r="B86" s="26">
        <v>0</v>
      </c>
      <c r="C86" s="27">
        <v>-0.25</v>
      </c>
      <c r="D86" s="28"/>
      <c r="E86" s="26">
        <v>-11.06</v>
      </c>
      <c r="F86" s="27">
        <v>0.05</v>
      </c>
      <c r="G86" s="28"/>
      <c r="H86" s="26">
        <v>0</v>
      </c>
      <c r="I86" s="27">
        <v>0.14000000000000001</v>
      </c>
      <c r="J86" s="28"/>
      <c r="K86" s="26">
        <v>0</v>
      </c>
      <c r="L86" s="27">
        <v>-0.32</v>
      </c>
      <c r="M86" s="28"/>
      <c r="N86" s="26">
        <v>-222.93</v>
      </c>
      <c r="O86" s="27">
        <v>-0.39</v>
      </c>
      <c r="P86" s="28"/>
      <c r="Q86" s="26">
        <v>0</v>
      </c>
      <c r="R86" s="26">
        <v>0</v>
      </c>
      <c r="S86" s="26">
        <v>-20.329999999999998</v>
      </c>
      <c r="T86" s="26">
        <v>0</v>
      </c>
      <c r="U86" s="26">
        <v>0</v>
      </c>
      <c r="V86" s="26">
        <v>20.58</v>
      </c>
      <c r="W86" s="26">
        <v>0</v>
      </c>
      <c r="X86" s="26">
        <v>119.56</v>
      </c>
      <c r="Y86" s="26">
        <v>11.2</v>
      </c>
      <c r="Z86" s="26">
        <v>14.51</v>
      </c>
      <c r="AA86" s="27">
        <v>7.0000000000000007E-2</v>
      </c>
      <c r="AB86" s="28"/>
      <c r="AC86" s="26">
        <v>0</v>
      </c>
      <c r="AD86" s="27">
        <v>-8.7499999999999994E-2</v>
      </c>
      <c r="AE86" s="28"/>
      <c r="AF86" s="26">
        <v>0</v>
      </c>
      <c r="AG86" s="27"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-0.32314329503830175</v>
      </c>
      <c r="AQ86" s="28"/>
      <c r="AR86" s="29"/>
      <c r="AS86" s="26">
        <v>-119.65</v>
      </c>
      <c r="AT86" s="27">
        <v>3.4405000000000001</v>
      </c>
      <c r="AU86" s="88"/>
      <c r="AV86" s="30">
        <v>-101.78</v>
      </c>
      <c r="AW86" s="30">
        <v>33.6</v>
      </c>
      <c r="AX86" s="30">
        <v>22.13</v>
      </c>
      <c r="AY86" s="30">
        <v>0</v>
      </c>
      <c r="AZ86" s="68"/>
      <c r="BA86" s="48">
        <v>39661</v>
      </c>
      <c r="BB86" s="26">
        <v>-1186.015380859375</v>
      </c>
      <c r="BC86" s="83">
        <v>11</v>
      </c>
      <c r="BD86" s="73">
        <v>50.060993194580078</v>
      </c>
      <c r="BE86" s="26">
        <v>-875.392333984375</v>
      </c>
      <c r="BF86" s="83">
        <v>5.5</v>
      </c>
      <c r="BG86" s="73">
        <v>25.030496597290039</v>
      </c>
      <c r="BH86" s="26">
        <v>-282.38461303710937</v>
      </c>
      <c r="BI86" s="83">
        <v>10</v>
      </c>
      <c r="BJ86" s="73">
        <v>45.627435598981549</v>
      </c>
      <c r="BK86" s="26">
        <v>-282.38461303710937</v>
      </c>
      <c r="BL86" s="83">
        <v>9</v>
      </c>
      <c r="BM86" s="76">
        <v>41.06469203908339</v>
      </c>
      <c r="BN86" s="31"/>
      <c r="BO86" s="32">
        <v>39661</v>
      </c>
      <c r="BP86" s="30">
        <v>-109.27</v>
      </c>
      <c r="BQ86" s="30">
        <v>0.31</v>
      </c>
      <c r="BR86" s="30">
        <v>-58.91</v>
      </c>
      <c r="BS86" s="30">
        <v>-167.87</v>
      </c>
      <c r="BT86" s="29"/>
      <c r="BU86" s="30">
        <v>-111.02</v>
      </c>
      <c r="BV86" s="30" t="e">
        <v>#N/A</v>
      </c>
      <c r="BW86" s="30">
        <v>-24.36</v>
      </c>
      <c r="BX86" s="30">
        <v>-3.34</v>
      </c>
      <c r="BY86" s="30">
        <v>0</v>
      </c>
      <c r="BZ86" s="30">
        <v>-23.41</v>
      </c>
    </row>
    <row r="87" spans="1:78" x14ac:dyDescent="0.2">
      <c r="A87" s="48">
        <v>39692</v>
      </c>
      <c r="B87" s="26">
        <v>0</v>
      </c>
      <c r="C87" s="27">
        <v>-0.25</v>
      </c>
      <c r="D87" s="28"/>
      <c r="E87" s="26">
        <v>-10.65</v>
      </c>
      <c r="F87" s="27">
        <v>0.05</v>
      </c>
      <c r="G87" s="28"/>
      <c r="H87" s="26">
        <v>0</v>
      </c>
      <c r="I87" s="27">
        <v>0.14000000000000001</v>
      </c>
      <c r="J87" s="28"/>
      <c r="K87" s="26">
        <v>0</v>
      </c>
      <c r="L87" s="27">
        <v>-0.32</v>
      </c>
      <c r="M87" s="28"/>
      <c r="N87" s="26">
        <v>-214.59</v>
      </c>
      <c r="O87" s="27">
        <v>-0.39</v>
      </c>
      <c r="P87" s="28"/>
      <c r="Q87" s="26">
        <v>0</v>
      </c>
      <c r="R87" s="26">
        <v>0</v>
      </c>
      <c r="S87" s="26">
        <v>-19.57</v>
      </c>
      <c r="T87" s="26">
        <v>0</v>
      </c>
      <c r="U87" s="26">
        <v>0</v>
      </c>
      <c r="V87" s="26">
        <v>19.809999999999999</v>
      </c>
      <c r="W87" s="26">
        <v>0</v>
      </c>
      <c r="X87" s="26">
        <v>115.09</v>
      </c>
      <c r="Y87" s="26">
        <v>10.78</v>
      </c>
      <c r="Z87" s="26">
        <v>13.97</v>
      </c>
      <c r="AA87" s="27">
        <v>7.0000000000000007E-2</v>
      </c>
      <c r="AB87" s="28"/>
      <c r="AC87" s="26">
        <v>0</v>
      </c>
      <c r="AD87" s="27">
        <v>-8.7499999999999994E-2</v>
      </c>
      <c r="AE87" s="28"/>
      <c r="AF87" s="26">
        <v>0</v>
      </c>
      <c r="AG87" s="27"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-0.32311651353334669</v>
      </c>
      <c r="AQ87" s="28"/>
      <c r="AR87" s="29"/>
      <c r="AS87" s="26">
        <v>-115.18</v>
      </c>
      <c r="AT87" s="27">
        <v>3.4505000000000003</v>
      </c>
      <c r="AU87" s="88"/>
      <c r="AV87" s="30">
        <v>-97.98</v>
      </c>
      <c r="AW87" s="30">
        <v>32.340000000000003</v>
      </c>
      <c r="AX87" s="30">
        <v>21.3</v>
      </c>
      <c r="AY87" s="30">
        <v>0</v>
      </c>
      <c r="AZ87" s="68"/>
      <c r="BA87" s="48">
        <v>39692</v>
      </c>
      <c r="BB87" s="26">
        <v>-1180.0460205078125</v>
      </c>
      <c r="BC87" s="83">
        <v>11</v>
      </c>
      <c r="BD87" s="73">
        <v>50.205520629882812</v>
      </c>
      <c r="BE87" s="26">
        <v>-842.89007568359375</v>
      </c>
      <c r="BF87" s="83">
        <v>5.5</v>
      </c>
      <c r="BG87" s="73">
        <v>25.102760314941406</v>
      </c>
      <c r="BH87" s="26">
        <v>-224.77067565917969</v>
      </c>
      <c r="BI87" s="83">
        <v>10</v>
      </c>
      <c r="BJ87" s="73">
        <v>45.758679184971534</v>
      </c>
      <c r="BK87" s="26">
        <v>-280.96334838867187</v>
      </c>
      <c r="BL87" s="83">
        <v>9</v>
      </c>
      <c r="BM87" s="76">
        <v>41.182811266474381</v>
      </c>
      <c r="BN87" s="31"/>
      <c r="BO87" s="32">
        <v>39692</v>
      </c>
      <c r="BP87" s="30">
        <v>-105.18</v>
      </c>
      <c r="BQ87" s="30">
        <v>0.28999999999999998</v>
      </c>
      <c r="BR87" s="30">
        <v>-56.71</v>
      </c>
      <c r="BS87" s="30">
        <v>-161.6</v>
      </c>
      <c r="BT87" s="29"/>
      <c r="BU87" s="30">
        <v>-106.87</v>
      </c>
      <c r="BV87" s="30" t="e">
        <v>#N/A</v>
      </c>
      <c r="BW87" s="30">
        <v>-23.45</v>
      </c>
      <c r="BX87" s="30">
        <v>-3.21</v>
      </c>
      <c r="BY87" s="30">
        <v>0</v>
      </c>
      <c r="BZ87" s="30">
        <v>-22.53</v>
      </c>
    </row>
    <row r="88" spans="1:78" ht="13.5" thickBot="1" x14ac:dyDescent="0.25">
      <c r="A88" s="49">
        <v>39722</v>
      </c>
      <c r="B88" s="43">
        <v>0</v>
      </c>
      <c r="C88" s="44">
        <v>-0.25</v>
      </c>
      <c r="D88" s="45"/>
      <c r="E88" s="43">
        <v>-10.95</v>
      </c>
      <c r="F88" s="44">
        <v>0.05</v>
      </c>
      <c r="G88" s="45"/>
      <c r="H88" s="43">
        <v>0</v>
      </c>
      <c r="I88" s="44">
        <v>0.14000000000000001</v>
      </c>
      <c r="J88" s="45"/>
      <c r="K88" s="43">
        <v>0</v>
      </c>
      <c r="L88" s="44">
        <v>-0.32</v>
      </c>
      <c r="M88" s="45"/>
      <c r="N88" s="43">
        <v>-220.6</v>
      </c>
      <c r="O88" s="44">
        <v>-0.39</v>
      </c>
      <c r="P88" s="45"/>
      <c r="Q88" s="43">
        <v>0</v>
      </c>
      <c r="R88" s="43">
        <v>0</v>
      </c>
      <c r="S88" s="43">
        <v>-20.12</v>
      </c>
      <c r="T88" s="43">
        <v>0</v>
      </c>
      <c r="U88" s="43">
        <v>0</v>
      </c>
      <c r="V88" s="43">
        <v>20.36</v>
      </c>
      <c r="W88" s="43">
        <v>0</v>
      </c>
      <c r="X88" s="43">
        <v>118.32</v>
      </c>
      <c r="Y88" s="43">
        <v>11.08</v>
      </c>
      <c r="Z88" s="43">
        <v>14.35</v>
      </c>
      <c r="AA88" s="44">
        <v>7.0000000000000007E-2</v>
      </c>
      <c r="AB88" s="45"/>
      <c r="AC88" s="43">
        <v>0</v>
      </c>
      <c r="AD88" s="44">
        <v>-8.7499999999999994E-2</v>
      </c>
      <c r="AE88" s="45"/>
      <c r="AF88" s="43">
        <v>0</v>
      </c>
      <c r="AG88" s="44"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-0.32309011503980001</v>
      </c>
      <c r="AQ88" s="45"/>
      <c r="AR88" s="29"/>
      <c r="AS88" s="43">
        <v>-118.41</v>
      </c>
      <c r="AT88" s="44">
        <v>3.4655</v>
      </c>
      <c r="AU88" s="89"/>
      <c r="AV88" s="34">
        <v>-100.72</v>
      </c>
      <c r="AW88" s="34">
        <v>33.25</v>
      </c>
      <c r="AX88" s="34">
        <v>21.9</v>
      </c>
      <c r="AY88" s="34">
        <v>0</v>
      </c>
      <c r="AZ88" s="68"/>
      <c r="BA88" s="49">
        <v>39722</v>
      </c>
      <c r="BB88" s="43">
        <v>-1285.4500732421875</v>
      </c>
      <c r="BC88" s="83">
        <v>11</v>
      </c>
      <c r="BD88" s="75">
        <v>50.432186126708984</v>
      </c>
      <c r="BE88" s="43">
        <v>-869.774658203125</v>
      </c>
      <c r="BF88" s="83">
        <v>5.5</v>
      </c>
      <c r="BG88" s="75">
        <v>25.216093063354492</v>
      </c>
      <c r="BH88" s="43">
        <v>-223.55653381347656</v>
      </c>
      <c r="BI88" s="83">
        <v>10</v>
      </c>
      <c r="BJ88" s="75">
        <v>45.964807768379323</v>
      </c>
      <c r="BK88" s="43">
        <v>-223.55653381347656</v>
      </c>
      <c r="BL88" s="83">
        <v>9</v>
      </c>
      <c r="BM88" s="78">
        <v>41.368326991541394</v>
      </c>
      <c r="BN88" s="31"/>
      <c r="BO88" s="35">
        <v>39722</v>
      </c>
      <c r="BP88" s="34">
        <v>-108.13</v>
      </c>
      <c r="BQ88" s="34">
        <v>0.3</v>
      </c>
      <c r="BR88" s="34">
        <v>-58.3</v>
      </c>
      <c r="BS88" s="34">
        <v>-166.13</v>
      </c>
      <c r="BT88" s="29"/>
      <c r="BU88" s="34">
        <v>-109.86</v>
      </c>
      <c r="BV88" s="34" t="e">
        <v>#N/A</v>
      </c>
      <c r="BW88" s="34">
        <v>-24.1</v>
      </c>
      <c r="BX88" s="34">
        <v>-3.3</v>
      </c>
      <c r="BY88" s="34">
        <v>0</v>
      </c>
      <c r="BZ88" s="34">
        <v>-23.16</v>
      </c>
    </row>
    <row r="89" spans="1:78" ht="13.5" thickBot="1" x14ac:dyDescent="0.25">
      <c r="A89" s="46">
        <v>39753</v>
      </c>
      <c r="B89" s="37">
        <v>0</v>
      </c>
      <c r="C89" s="38">
        <v>0.248</v>
      </c>
      <c r="D89" s="47">
        <v>-4.166666666666665E-2</v>
      </c>
      <c r="E89" s="37">
        <v>0</v>
      </c>
      <c r="F89" s="38">
        <v>0.125</v>
      </c>
      <c r="G89" s="47">
        <v>8.708333333333336E-2</v>
      </c>
      <c r="H89" s="37">
        <v>0</v>
      </c>
      <c r="I89" s="38">
        <v>0.13</v>
      </c>
      <c r="J89" s="47">
        <v>0.13583333333333336</v>
      </c>
      <c r="K89" s="37">
        <v>0</v>
      </c>
      <c r="L89" s="38">
        <v>-0.24</v>
      </c>
      <c r="M89" s="47">
        <v>-0.29833333333333328</v>
      </c>
      <c r="N89" s="37">
        <v>-86.63</v>
      </c>
      <c r="O89" s="38">
        <v>-0.34</v>
      </c>
      <c r="P89" s="47">
        <v>-0.39250000000000002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19.600000000000001</v>
      </c>
      <c r="W89" s="37">
        <v>0</v>
      </c>
      <c r="X89" s="37">
        <v>0</v>
      </c>
      <c r="Y89" s="37">
        <v>10.67</v>
      </c>
      <c r="Z89" s="37">
        <v>13.82</v>
      </c>
      <c r="AA89" s="38">
        <v>7.0000000000000007E-2</v>
      </c>
      <c r="AB89" s="47">
        <v>7.0000000000000007E-2</v>
      </c>
      <c r="AC89" s="37">
        <v>0</v>
      </c>
      <c r="AD89" s="38">
        <v>5.0000000000000001E-3</v>
      </c>
      <c r="AE89" s="47">
        <v>-4.8958333333333333E-2</v>
      </c>
      <c r="AF89" s="37">
        <v>0</v>
      </c>
      <c r="AG89" s="38">
        <v>0.1275</v>
      </c>
      <c r="AH89" s="47">
        <v>0.1275</v>
      </c>
      <c r="AI89" s="37">
        <v>0</v>
      </c>
      <c r="AJ89" s="38">
        <v>0.65</v>
      </c>
      <c r="AK89" s="47"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v>-0.28675677240558289</v>
      </c>
      <c r="AR89" s="29"/>
      <c r="AS89" s="37">
        <v>-0.51</v>
      </c>
      <c r="AT89" s="38">
        <v>3.6155000000000004</v>
      </c>
      <c r="AU89" s="90">
        <v>3.5988333333333329</v>
      </c>
      <c r="AV89" s="40">
        <v>-22.32</v>
      </c>
      <c r="AW89" s="40">
        <v>-10.95</v>
      </c>
      <c r="AX89" s="40">
        <v>21.08</v>
      </c>
      <c r="AY89" s="40">
        <v>0</v>
      </c>
      <c r="AZ89" s="68"/>
      <c r="BA89" s="46">
        <v>39753</v>
      </c>
      <c r="BB89" s="37">
        <v>-1056.6900634765625</v>
      </c>
      <c r="BC89" s="83">
        <v>11</v>
      </c>
      <c r="BD89" s="74">
        <v>53.690055847167969</v>
      </c>
      <c r="BE89" s="37">
        <v>-834.22906494140625</v>
      </c>
      <c r="BF89" s="83">
        <v>5.5</v>
      </c>
      <c r="BG89" s="74">
        <v>26.845027923583984</v>
      </c>
      <c r="BH89" s="37">
        <v>-278.07635498046875</v>
      </c>
      <c r="BI89" s="83">
        <v>10</v>
      </c>
      <c r="BJ89" s="74">
        <v>48.933589251236505</v>
      </c>
      <c r="BK89" s="37">
        <v>-333.69161987304687</v>
      </c>
      <c r="BL89" s="83">
        <v>9</v>
      </c>
      <c r="BM89" s="77">
        <v>44.040230326112855</v>
      </c>
      <c r="BN89" s="31"/>
      <c r="BO89" s="41">
        <v>39753</v>
      </c>
      <c r="BP89" s="40">
        <v>0</v>
      </c>
      <c r="BQ89" s="40">
        <v>0</v>
      </c>
      <c r="BR89" s="40">
        <v>-56.11</v>
      </c>
      <c r="BS89" s="40">
        <v>-56.11</v>
      </c>
      <c r="BT89" s="29"/>
      <c r="BU89" s="40">
        <v>0</v>
      </c>
      <c r="BV89" s="40" t="e">
        <v>#N/A</v>
      </c>
      <c r="BW89" s="40">
        <v>-23.2</v>
      </c>
      <c r="BX89" s="40">
        <v>-3.18</v>
      </c>
      <c r="BY89" s="40">
        <v>0</v>
      </c>
      <c r="BZ89" s="40">
        <v>-41.67</v>
      </c>
    </row>
    <row r="90" spans="1:78" x14ac:dyDescent="0.2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>
        <v>0</v>
      </c>
      <c r="L90" s="27">
        <v>-0.24</v>
      </c>
      <c r="M90" s="28"/>
      <c r="N90" s="26">
        <v>-85.55</v>
      </c>
      <c r="O90" s="27">
        <v>-0.34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9.67</v>
      </c>
      <c r="W90" s="26">
        <v>0</v>
      </c>
      <c r="X90" s="26">
        <v>0</v>
      </c>
      <c r="Y90" s="26">
        <v>10.96</v>
      </c>
      <c r="Z90" s="26">
        <v>17</v>
      </c>
      <c r="AA90" s="27">
        <v>7.0000000000000007E-2</v>
      </c>
      <c r="AB90" s="28"/>
      <c r="AC90" s="26">
        <v>0</v>
      </c>
      <c r="AD90" s="27">
        <v>5.0000000000000001E-3</v>
      </c>
      <c r="AE90" s="28"/>
      <c r="AF90" s="26">
        <v>0</v>
      </c>
      <c r="AG90" s="27"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-1.1200000000000001</v>
      </c>
      <c r="AT90" s="27">
        <v>3.7655000000000003</v>
      </c>
      <c r="AU90" s="88"/>
      <c r="AV90" s="30">
        <v>-19.440000000000001</v>
      </c>
      <c r="AW90" s="30">
        <v>-11.26</v>
      </c>
      <c r="AX90" s="30">
        <v>21.67</v>
      </c>
      <c r="AY90" s="30">
        <v>0</v>
      </c>
      <c r="AZ90" s="68"/>
      <c r="BA90" s="48">
        <v>39783</v>
      </c>
      <c r="BB90" s="26">
        <v>-1216.228515625</v>
      </c>
      <c r="BC90" s="83">
        <v>11</v>
      </c>
      <c r="BD90" s="73">
        <v>56.126369476318359</v>
      </c>
      <c r="BE90" s="26">
        <v>-856.88818359375</v>
      </c>
      <c r="BF90" s="83">
        <v>5.5</v>
      </c>
      <c r="BG90" s="73">
        <v>28.06318473815918</v>
      </c>
      <c r="BH90" s="26">
        <v>-221.1324462890625</v>
      </c>
      <c r="BI90" s="83">
        <v>10</v>
      </c>
      <c r="BJ90" s="73">
        <v>51.153570490276152</v>
      </c>
      <c r="BK90" s="26">
        <v>-276.41555786132812</v>
      </c>
      <c r="BL90" s="83">
        <v>9</v>
      </c>
      <c r="BM90" s="76">
        <v>46.038213441248537</v>
      </c>
      <c r="BN90" s="31"/>
      <c r="BO90" s="32">
        <v>39783</v>
      </c>
      <c r="BP90" s="30">
        <v>0</v>
      </c>
      <c r="BQ90" s="30">
        <v>0</v>
      </c>
      <c r="BR90" s="30">
        <v>-65.430000000000007</v>
      </c>
      <c r="BS90" s="30">
        <v>-65.430000000000007</v>
      </c>
      <c r="BT90" s="29"/>
      <c r="BU90" s="30">
        <v>0</v>
      </c>
      <c r="BV90" s="30" t="e">
        <v>#N/A</v>
      </c>
      <c r="BW90" s="30">
        <v>-30.99</v>
      </c>
      <c r="BX90" s="30">
        <v>-6.08</v>
      </c>
      <c r="BY90" s="30">
        <v>0</v>
      </c>
      <c r="BZ90" s="30">
        <v>-42.83</v>
      </c>
    </row>
    <row r="91" spans="1:78" x14ac:dyDescent="0.2">
      <c r="A91" s="48">
        <v>39814</v>
      </c>
      <c r="B91" s="26">
        <v>0</v>
      </c>
      <c r="C91" s="27">
        <v>0.37800000000000006</v>
      </c>
      <c r="D91" s="42">
        <v>0.25</v>
      </c>
      <c r="E91" s="26">
        <v>0</v>
      </c>
      <c r="F91" s="27">
        <v>0.125</v>
      </c>
      <c r="G91" s="42">
        <v>0.125</v>
      </c>
      <c r="H91" s="26">
        <v>0</v>
      </c>
      <c r="I91" s="27">
        <v>0.13</v>
      </c>
      <c r="J91" s="42">
        <v>0.13</v>
      </c>
      <c r="K91" s="26">
        <v>0</v>
      </c>
      <c r="L91" s="27">
        <v>-0.24</v>
      </c>
      <c r="M91" s="42">
        <v>-0.24</v>
      </c>
      <c r="N91" s="26">
        <v>-53.89</v>
      </c>
      <c r="O91" s="27">
        <v>-0.34</v>
      </c>
      <c r="P91" s="42">
        <v>-0.34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v>7.0000000000000007E-2</v>
      </c>
      <c r="AC91" s="26">
        <v>0</v>
      </c>
      <c r="AD91" s="27">
        <v>5.0000000000000001E-3</v>
      </c>
      <c r="AE91" s="42">
        <v>5.0000000000000001E-3</v>
      </c>
      <c r="AF91" s="26">
        <v>0</v>
      </c>
      <c r="AG91" s="27">
        <v>0.1275</v>
      </c>
      <c r="AH91" s="42">
        <v>0.1275</v>
      </c>
      <c r="AI91" s="26">
        <v>0</v>
      </c>
      <c r="AJ91" s="27">
        <v>1.6</v>
      </c>
      <c r="AK91" s="42"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-0.17999999999999927</v>
      </c>
      <c r="AQ91" s="42">
        <v>-0.18</v>
      </c>
      <c r="AR91" s="29"/>
      <c r="AS91" s="26">
        <v>-0.01</v>
      </c>
      <c r="AT91" s="27">
        <v>3.8580000000000001</v>
      </c>
      <c r="AU91" s="88">
        <v>3.7250000000000001</v>
      </c>
      <c r="AV91" s="30">
        <v>0</v>
      </c>
      <c r="AW91" s="30">
        <v>-0.01</v>
      </c>
      <c r="AX91" s="30">
        <v>21.55</v>
      </c>
      <c r="AY91" s="30">
        <v>0</v>
      </c>
      <c r="AZ91" s="68"/>
      <c r="BA91" s="48">
        <v>39814</v>
      </c>
      <c r="BB91" s="26">
        <v>-1155.003173828125</v>
      </c>
      <c r="BC91" s="83">
        <v>11</v>
      </c>
      <c r="BD91" s="73">
        <v>57.617782592773437</v>
      </c>
      <c r="BE91" s="26">
        <v>-852.50244140625</v>
      </c>
      <c r="BF91" s="83">
        <v>5.5</v>
      </c>
      <c r="BG91" s="73">
        <v>28.808891296386719</v>
      </c>
      <c r="BH91" s="26">
        <v>-275.00076293945312</v>
      </c>
      <c r="BI91" s="83">
        <v>10</v>
      </c>
      <c r="BJ91" s="73">
        <v>52.512326204320487</v>
      </c>
      <c r="BK91" s="26">
        <v>-275.00076293945312</v>
      </c>
      <c r="BL91" s="83">
        <v>9</v>
      </c>
      <c r="BM91" s="76">
        <v>47.261093583888439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-42.6</v>
      </c>
    </row>
    <row r="92" spans="1:78" x14ac:dyDescent="0.2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>
        <v>0</v>
      </c>
      <c r="L92" s="27">
        <v>-0.24</v>
      </c>
      <c r="M92" s="28"/>
      <c r="N92" s="26">
        <v>-48.41</v>
      </c>
      <c r="O92" s="27">
        <v>-0.34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5.0000000000000001E-3</v>
      </c>
      <c r="AE92" s="28"/>
      <c r="AF92" s="26">
        <v>0</v>
      </c>
      <c r="AG92" s="27"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-0.01</v>
      </c>
      <c r="AT92" s="27">
        <v>3.7530000000000001</v>
      </c>
      <c r="AU92" s="88"/>
      <c r="AV92" s="30">
        <v>0</v>
      </c>
      <c r="AW92" s="30">
        <v>-0.01</v>
      </c>
      <c r="AX92" s="30">
        <v>19.36</v>
      </c>
      <c r="AY92" s="30">
        <v>0</v>
      </c>
      <c r="AZ92" s="68"/>
      <c r="BA92" s="48">
        <v>39845</v>
      </c>
      <c r="BB92" s="26">
        <v>-1094.54541015625</v>
      </c>
      <c r="BC92" s="83">
        <v>11</v>
      </c>
      <c r="BD92" s="73">
        <v>55.874214172363281</v>
      </c>
      <c r="BE92" s="26">
        <v>-766.1817626953125</v>
      </c>
      <c r="BF92" s="83">
        <v>5.5</v>
      </c>
      <c r="BG92" s="73">
        <v>27.937107086181641</v>
      </c>
      <c r="BH92" s="26">
        <v>-218.90907287597656</v>
      </c>
      <c r="BI92" s="83">
        <v>10</v>
      </c>
      <c r="BJ92" s="73">
        <v>50.922761369681723</v>
      </c>
      <c r="BK92" s="26">
        <v>-218.90907287597656</v>
      </c>
      <c r="BL92" s="83">
        <v>9</v>
      </c>
      <c r="BM92" s="76">
        <v>45.830485232713549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-38.270000000000003</v>
      </c>
    </row>
    <row r="93" spans="1:78" x14ac:dyDescent="0.2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>
        <v>0</v>
      </c>
      <c r="L93" s="27">
        <v>-0.24</v>
      </c>
      <c r="M93" s="28"/>
      <c r="N93" s="26">
        <v>-53.33</v>
      </c>
      <c r="O93" s="27">
        <v>-0.34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5.0000000000000001E-3</v>
      </c>
      <c r="AE93" s="28"/>
      <c r="AF93" s="26">
        <v>0</v>
      </c>
      <c r="AG93" s="27"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-0.01</v>
      </c>
      <c r="AT93" s="27">
        <v>3.633</v>
      </c>
      <c r="AU93" s="88"/>
      <c r="AV93" s="34">
        <v>0</v>
      </c>
      <c r="AW93" s="34">
        <v>-0.01</v>
      </c>
      <c r="AX93" s="34">
        <v>21.33</v>
      </c>
      <c r="AY93" s="34">
        <v>0</v>
      </c>
      <c r="AZ93" s="68"/>
      <c r="BA93" s="49">
        <v>39873</v>
      </c>
      <c r="BB93" s="26">
        <v>-1197.1474609375</v>
      </c>
      <c r="BC93" s="85">
        <v>11</v>
      </c>
      <c r="BD93" s="73">
        <v>53.913406372070312</v>
      </c>
      <c r="BE93" s="26">
        <v>-843.44482421875</v>
      </c>
      <c r="BF93" s="85">
        <v>5.5</v>
      </c>
      <c r="BG93" s="73">
        <v>26.956703186035156</v>
      </c>
      <c r="BH93" s="26">
        <v>-217.66317749023437</v>
      </c>
      <c r="BI93" s="85">
        <v>10</v>
      </c>
      <c r="BJ93" s="73">
        <v>49.133638362209382</v>
      </c>
      <c r="BK93" s="26">
        <v>-272.0789794921875</v>
      </c>
      <c r="BL93" s="85">
        <v>9</v>
      </c>
      <c r="BM93" s="76">
        <v>44.220274525988444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-42.16</v>
      </c>
    </row>
    <row r="94" spans="1:78" x14ac:dyDescent="0.2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>
        <v>0</v>
      </c>
      <c r="L94" s="38">
        <v>-0.34</v>
      </c>
      <c r="M94" s="39"/>
      <c r="N94" s="37">
        <v>-51.33</v>
      </c>
      <c r="O94" s="38">
        <v>-0.43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-8.7499999999999994E-2</v>
      </c>
      <c r="AE94" s="39"/>
      <c r="AF94" s="37">
        <v>0</v>
      </c>
      <c r="AG94" s="38"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-0.36298627716201715</v>
      </c>
      <c r="AQ94" s="39"/>
      <c r="AR94" s="29"/>
      <c r="AS94" s="37">
        <v>-0.01</v>
      </c>
      <c r="AT94" s="38">
        <v>3.4780000000000002</v>
      </c>
      <c r="AU94" s="91"/>
      <c r="AV94" s="40">
        <v>0</v>
      </c>
      <c r="AW94" s="40">
        <v>-0.01</v>
      </c>
      <c r="AX94" s="40">
        <v>0</v>
      </c>
      <c r="AY94" s="40">
        <v>0</v>
      </c>
      <c r="AZ94" s="68"/>
      <c r="BA94" s="46">
        <v>39904</v>
      </c>
      <c r="BB94" s="37">
        <v>-1190.73193359375</v>
      </c>
      <c r="BC94" s="83">
        <v>11</v>
      </c>
      <c r="BD94" s="74">
        <v>49.909355163574219</v>
      </c>
      <c r="BE94" s="37">
        <v>-808.47998046875</v>
      </c>
      <c r="BF94" s="83">
        <v>5.5</v>
      </c>
      <c r="BG94" s="74">
        <v>24.954677581787109</v>
      </c>
      <c r="BH94" s="37">
        <v>-216.49671936035156</v>
      </c>
      <c r="BI94" s="83">
        <v>10</v>
      </c>
      <c r="BJ94" s="74">
        <v>45.48322150925803</v>
      </c>
      <c r="BK94" s="37">
        <v>-216.49671936035156</v>
      </c>
      <c r="BL94" s="83">
        <v>9</v>
      </c>
      <c r="BM94" s="77">
        <v>40.934899358332231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-40.58</v>
      </c>
    </row>
    <row r="95" spans="1:78" x14ac:dyDescent="0.2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>
        <v>0</v>
      </c>
      <c r="L95" s="27">
        <v>-0.34</v>
      </c>
      <c r="M95" s="28"/>
      <c r="N95" s="26">
        <v>-52.76</v>
      </c>
      <c r="O95" s="27">
        <v>-0.43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-8.7499999999999994E-2</v>
      </c>
      <c r="AE95" s="28"/>
      <c r="AF95" s="26">
        <v>0</v>
      </c>
      <c r="AG95" s="27"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-0.36299397210503548</v>
      </c>
      <c r="AQ95" s="28"/>
      <c r="AR95" s="29"/>
      <c r="AS95" s="26">
        <v>-0.01</v>
      </c>
      <c r="AT95" s="27">
        <v>3.468</v>
      </c>
      <c r="AU95" s="88"/>
      <c r="AV95" s="30">
        <v>0</v>
      </c>
      <c r="AW95" s="30">
        <v>-0.01</v>
      </c>
      <c r="AX95" s="30">
        <v>0</v>
      </c>
      <c r="AY95" s="30">
        <v>0</v>
      </c>
      <c r="AZ95" s="68"/>
      <c r="BA95" s="48">
        <v>39934</v>
      </c>
      <c r="BB95" s="26">
        <v>-1076.8531494140625</v>
      </c>
      <c r="BC95" s="83">
        <v>11</v>
      </c>
      <c r="BD95" s="73">
        <v>49.752769470214844</v>
      </c>
      <c r="BE95" s="26">
        <v>-834.5611572265625</v>
      </c>
      <c r="BF95" s="83">
        <v>5.5</v>
      </c>
      <c r="BG95" s="73">
        <v>24.876384735107422</v>
      </c>
      <c r="BH95" s="26">
        <v>-269.21328735351562</v>
      </c>
      <c r="BI95" s="83">
        <v>10</v>
      </c>
      <c r="BJ95" s="73">
        <v>45.339204478173436</v>
      </c>
      <c r="BK95" s="26">
        <v>-323.05593872070312</v>
      </c>
      <c r="BL95" s="83">
        <v>9</v>
      </c>
      <c r="BM95" s="76">
        <v>40.805284030356091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-41.71</v>
      </c>
    </row>
    <row r="96" spans="1:78" x14ac:dyDescent="0.2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>
        <v>0</v>
      </c>
      <c r="L96" s="27">
        <v>-0.34</v>
      </c>
      <c r="M96" s="28"/>
      <c r="N96" s="26">
        <v>-50.78</v>
      </c>
      <c r="O96" s="27">
        <v>-0.43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-8.7499999999999994E-2</v>
      </c>
      <c r="AE96" s="28"/>
      <c r="AF96" s="26">
        <v>0</v>
      </c>
      <c r="AG96" s="27"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-0.3630023040700201</v>
      </c>
      <c r="AQ96" s="28"/>
      <c r="AR96" s="29"/>
      <c r="AS96" s="26">
        <v>-0.01</v>
      </c>
      <c r="AT96" s="27">
        <v>3.488</v>
      </c>
      <c r="AU96" s="88"/>
      <c r="AV96" s="30">
        <v>0</v>
      </c>
      <c r="AW96" s="30">
        <v>-0.01</v>
      </c>
      <c r="AX96" s="30">
        <v>0</v>
      </c>
      <c r="AY96" s="30">
        <v>0</v>
      </c>
      <c r="AZ96" s="68"/>
      <c r="BA96" s="48">
        <v>39965</v>
      </c>
      <c r="BB96" s="26">
        <v>-1177.7137451171875</v>
      </c>
      <c r="BC96" s="83">
        <v>11</v>
      </c>
      <c r="BD96" s="73">
        <v>50.088050842285156</v>
      </c>
      <c r="BE96" s="26">
        <v>-802.9866943359375</v>
      </c>
      <c r="BF96" s="83">
        <v>5.5</v>
      </c>
      <c r="BG96" s="73">
        <v>25.044025421142578</v>
      </c>
      <c r="BH96" s="26">
        <v>-214.12977600097656</v>
      </c>
      <c r="BI96" s="83">
        <v>10</v>
      </c>
      <c r="BJ96" s="73">
        <v>45.643360679088623</v>
      </c>
      <c r="BK96" s="26">
        <v>-214.12977600097656</v>
      </c>
      <c r="BL96" s="83">
        <v>9</v>
      </c>
      <c r="BM96" s="76">
        <v>41.079024611179761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-40.14</v>
      </c>
    </row>
    <row r="97" spans="1:78" x14ac:dyDescent="0.2">
      <c r="A97" s="48">
        <v>39995</v>
      </c>
      <c r="B97" s="26">
        <v>0</v>
      </c>
      <c r="C97" s="27">
        <v>-0.25</v>
      </c>
      <c r="D97" s="42">
        <v>-0.25</v>
      </c>
      <c r="E97" s="26">
        <v>0</v>
      </c>
      <c r="F97" s="27">
        <v>0.06</v>
      </c>
      <c r="G97" s="42">
        <v>0.06</v>
      </c>
      <c r="H97" s="26">
        <v>0</v>
      </c>
      <c r="I97" s="27">
        <v>0.14000000000000001</v>
      </c>
      <c r="J97" s="42">
        <v>0.14000000000000001</v>
      </c>
      <c r="K97" s="26">
        <v>0</v>
      </c>
      <c r="L97" s="27">
        <v>-0.34</v>
      </c>
      <c r="M97" s="42">
        <v>-0.34</v>
      </c>
      <c r="N97" s="26">
        <v>-52.19</v>
      </c>
      <c r="O97" s="27">
        <v>-0.43</v>
      </c>
      <c r="P97" s="42">
        <v>-0.43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v>7.0000000000000007E-2</v>
      </c>
      <c r="AC97" s="26">
        <v>0</v>
      </c>
      <c r="AD97" s="27">
        <v>-8.7499999999999994E-2</v>
      </c>
      <c r="AE97" s="42">
        <v>-8.7499999999999994E-2</v>
      </c>
      <c r="AF97" s="26">
        <v>0</v>
      </c>
      <c r="AG97" s="27">
        <v>0.1275</v>
      </c>
      <c r="AH97" s="42">
        <v>0.1275</v>
      </c>
      <c r="AI97" s="26">
        <v>0</v>
      </c>
      <c r="AJ97" s="27">
        <v>0.32250000000000001</v>
      </c>
      <c r="AK97" s="42">
        <v>0.32250000000000001</v>
      </c>
      <c r="AL97" s="26">
        <v>0</v>
      </c>
      <c r="AM97" s="27"/>
      <c r="AN97" s="42" t="e">
        <v>#DIV/0!</v>
      </c>
      <c r="AO97" s="26">
        <v>0</v>
      </c>
      <c r="AP97" s="27">
        <v>-0.36301073531115513</v>
      </c>
      <c r="AQ97" s="42">
        <v>-0.36301160983814224</v>
      </c>
      <c r="AR97" s="29"/>
      <c r="AS97" s="26">
        <v>-0.01</v>
      </c>
      <c r="AT97" s="27">
        <v>3.508</v>
      </c>
      <c r="AU97" s="88">
        <v>3.5087142857142859</v>
      </c>
      <c r="AV97" s="30">
        <v>0</v>
      </c>
      <c r="AW97" s="30">
        <v>-0.01</v>
      </c>
      <c r="AX97" s="30">
        <v>20.87</v>
      </c>
      <c r="AY97" s="30">
        <v>0</v>
      </c>
      <c r="AZ97" s="68"/>
      <c r="BA97" s="48">
        <v>39995</v>
      </c>
      <c r="BB97" s="26">
        <v>-1224.3446044921875</v>
      </c>
      <c r="BC97" s="83">
        <v>11</v>
      </c>
      <c r="BD97" s="73">
        <v>50.423473358154297</v>
      </c>
      <c r="BE97" s="26">
        <v>-825.101806640625</v>
      </c>
      <c r="BF97" s="83">
        <v>5.5</v>
      </c>
      <c r="BG97" s="73">
        <v>25.211736679077148</v>
      </c>
      <c r="BH97" s="26">
        <v>-159.69711303710937</v>
      </c>
      <c r="BI97" s="83">
        <v>10</v>
      </c>
      <c r="BJ97" s="73">
        <v>45.947660633339318</v>
      </c>
      <c r="BK97" s="26">
        <v>-266.161865234375</v>
      </c>
      <c r="BL97" s="83">
        <v>9</v>
      </c>
      <c r="BM97" s="76">
        <v>41.35289457000539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-41.26</v>
      </c>
    </row>
    <row r="98" spans="1:78" x14ac:dyDescent="0.2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>
        <v>0</v>
      </c>
      <c r="L98" s="27">
        <v>-0.34</v>
      </c>
      <c r="M98" s="28"/>
      <c r="N98" s="26">
        <v>-51.9</v>
      </c>
      <c r="O98" s="27">
        <v>-0.43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-8.7499999999999994E-2</v>
      </c>
      <c r="AE98" s="28"/>
      <c r="AF98" s="26">
        <v>0</v>
      </c>
      <c r="AG98" s="27"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-0.36301982769621421</v>
      </c>
      <c r="AQ98" s="28"/>
      <c r="AR98" s="29"/>
      <c r="AS98" s="26">
        <v>-0.01</v>
      </c>
      <c r="AT98" s="27">
        <v>3.528</v>
      </c>
      <c r="AU98" s="88"/>
      <c r="AV98" s="30">
        <v>0</v>
      </c>
      <c r="AW98" s="30">
        <v>-0.01</v>
      </c>
      <c r="AX98" s="30">
        <v>20.76</v>
      </c>
      <c r="AY98" s="30">
        <v>0</v>
      </c>
      <c r="AZ98" s="68"/>
      <c r="BA98" s="48">
        <v>40026</v>
      </c>
      <c r="BB98" s="26">
        <v>-1111.385009765625</v>
      </c>
      <c r="BC98" s="83">
        <v>11</v>
      </c>
      <c r="BD98" s="73">
        <v>50.759567260742188</v>
      </c>
      <c r="BE98" s="26">
        <v>-820.3079833984375</v>
      </c>
      <c r="BF98" s="83">
        <v>5.5</v>
      </c>
      <c r="BG98" s="73">
        <v>25.379783630371094</v>
      </c>
      <c r="BH98" s="26">
        <v>-264.615478515625</v>
      </c>
      <c r="BI98" s="83">
        <v>10</v>
      </c>
      <c r="BJ98" s="73">
        <v>46.252493737237891</v>
      </c>
      <c r="BK98" s="26">
        <v>-264.615478515625</v>
      </c>
      <c r="BL98" s="83">
        <v>9</v>
      </c>
      <c r="BM98" s="76">
        <v>41.627244363514102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-41.03</v>
      </c>
    </row>
    <row r="99" spans="1:78" x14ac:dyDescent="0.2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>
        <v>0</v>
      </c>
      <c r="L99" s="27">
        <v>-0.34</v>
      </c>
      <c r="M99" s="28"/>
      <c r="N99" s="26">
        <v>-49.95</v>
      </c>
      <c r="O99" s="27">
        <v>-0.43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-8.7499999999999994E-2</v>
      </c>
      <c r="AE99" s="28"/>
      <c r="AF99" s="26">
        <v>0</v>
      </c>
      <c r="AG99" s="27"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-0.36302930619001561</v>
      </c>
      <c r="AQ99" s="28"/>
      <c r="AR99" s="29"/>
      <c r="AS99" s="26">
        <v>-0.01</v>
      </c>
      <c r="AT99" s="27">
        <v>3.5380000000000003</v>
      </c>
      <c r="AU99" s="88"/>
      <c r="AV99" s="30">
        <v>0</v>
      </c>
      <c r="AW99" s="30">
        <v>-0.01</v>
      </c>
      <c r="AX99" s="30">
        <v>19.97</v>
      </c>
      <c r="AY99" s="30">
        <v>0</v>
      </c>
      <c r="AZ99" s="68"/>
      <c r="BA99" s="48">
        <v>40057</v>
      </c>
      <c r="BB99" s="26">
        <v>-1105.508056640625</v>
      </c>
      <c r="BC99" s="83">
        <v>11</v>
      </c>
      <c r="BD99" s="73">
        <v>50.932205200195313</v>
      </c>
      <c r="BE99" s="26">
        <v>-789.6485595703125</v>
      </c>
      <c r="BF99" s="83">
        <v>5.5</v>
      </c>
      <c r="BG99" s="73">
        <v>25.466102600097656</v>
      </c>
      <c r="BH99" s="26">
        <v>-210.57296752929687</v>
      </c>
      <c r="BI99" s="83">
        <v>10</v>
      </c>
      <c r="BJ99" s="73">
        <v>46.408358987862414</v>
      </c>
      <c r="BK99" s="26">
        <v>-263.2161865234375</v>
      </c>
      <c r="BL99" s="83">
        <v>9</v>
      </c>
      <c r="BM99" s="76">
        <v>41.767523089076171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-39.49</v>
      </c>
    </row>
    <row r="100" spans="1:78" ht="13.5" thickBot="1" x14ac:dyDescent="0.25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>
        <v>0</v>
      </c>
      <c r="L100" s="44">
        <v>-0.34</v>
      </c>
      <c r="M100" s="45"/>
      <c r="N100" s="43">
        <v>-51.33</v>
      </c>
      <c r="O100" s="44">
        <v>-0.43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-8.7499999999999994E-2</v>
      </c>
      <c r="AE100" s="45"/>
      <c r="AF100" s="43">
        <v>0</v>
      </c>
      <c r="AG100" s="44"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-0.3630388463325378</v>
      </c>
      <c r="AQ100" s="45"/>
      <c r="AR100" s="29"/>
      <c r="AS100" s="43">
        <v>-0.01</v>
      </c>
      <c r="AT100" s="44">
        <v>3.5530000000000004</v>
      </c>
      <c r="AU100" s="89"/>
      <c r="AV100" s="34">
        <v>0</v>
      </c>
      <c r="AW100" s="34">
        <v>-0.01</v>
      </c>
      <c r="AX100" s="34">
        <v>20.53</v>
      </c>
      <c r="AY100" s="34">
        <v>0</v>
      </c>
      <c r="AZ100" s="68"/>
      <c r="BA100" s="49">
        <v>40087</v>
      </c>
      <c r="BB100" s="43">
        <v>-1151.791748046875</v>
      </c>
      <c r="BC100" s="85">
        <v>11</v>
      </c>
      <c r="BD100" s="75">
        <v>51.186866760253906</v>
      </c>
      <c r="BE100" s="43">
        <v>-814.76171875</v>
      </c>
      <c r="BF100" s="85">
        <v>5.5</v>
      </c>
      <c r="BG100" s="75">
        <v>25.593433380126953</v>
      </c>
      <c r="BH100" s="43">
        <v>-261.77084350585937</v>
      </c>
      <c r="BI100" s="85">
        <v>10</v>
      </c>
      <c r="BJ100" s="75">
        <v>46.63898139373805</v>
      </c>
      <c r="BK100" s="43">
        <v>-209.41668701171875</v>
      </c>
      <c r="BL100" s="85">
        <v>9</v>
      </c>
      <c r="BM100" s="78">
        <v>41.975083254364243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-40.58</v>
      </c>
    </row>
    <row r="101" spans="1:78" ht="13.5" thickBot="1" x14ac:dyDescent="0.25">
      <c r="A101" s="46">
        <v>40118</v>
      </c>
      <c r="B101" s="37">
        <v>0</v>
      </c>
      <c r="C101" s="38">
        <v>0.248</v>
      </c>
      <c r="D101" s="47">
        <v>-4.166666666666665E-2</v>
      </c>
      <c r="E101" s="37">
        <v>0</v>
      </c>
      <c r="F101" s="38">
        <v>0.125</v>
      </c>
      <c r="G101" s="47">
        <v>8.708333333333336E-2</v>
      </c>
      <c r="H101" s="37">
        <v>0</v>
      </c>
      <c r="I101" s="38">
        <v>0.13</v>
      </c>
      <c r="J101" s="47">
        <v>0.13583333333333336</v>
      </c>
      <c r="K101" s="37">
        <v>0</v>
      </c>
      <c r="L101" s="38">
        <v>-0.24</v>
      </c>
      <c r="M101" s="47">
        <v>-0.29249999999999998</v>
      </c>
      <c r="N101" s="37">
        <v>-39.520000000000003</v>
      </c>
      <c r="O101" s="38">
        <v>-0.35</v>
      </c>
      <c r="P101" s="47">
        <v>-0.39666666666666672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v>7.0000000000000007E-2</v>
      </c>
      <c r="AC101" s="37">
        <v>0</v>
      </c>
      <c r="AD101" s="38">
        <v>5.0000000000000001E-3</v>
      </c>
      <c r="AE101" s="47">
        <v>-4.8958333333333333E-2</v>
      </c>
      <c r="AF101" s="37">
        <v>0</v>
      </c>
      <c r="AG101" s="38">
        <v>0.11</v>
      </c>
      <c r="AH101" s="47">
        <v>0.14499999999999999</v>
      </c>
      <c r="AI101" s="37">
        <v>0</v>
      </c>
      <c r="AJ101" s="38">
        <v>0.65</v>
      </c>
      <c r="AK101" s="47"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</v>
      </c>
      <c r="AQ101" s="47">
        <v>-0.28683351058066964</v>
      </c>
      <c r="AR101" s="29"/>
      <c r="AS101" s="37">
        <v>-0.01</v>
      </c>
      <c r="AT101" s="38">
        <v>3.7030000000000003</v>
      </c>
      <c r="AU101" s="90">
        <v>3.6863333333333337</v>
      </c>
      <c r="AV101" s="40">
        <v>0</v>
      </c>
      <c r="AW101" s="40">
        <v>-0.01</v>
      </c>
      <c r="AX101" s="40">
        <v>19.760000000000002</v>
      </c>
      <c r="AY101" s="40">
        <v>0</v>
      </c>
      <c r="AZ101" s="68"/>
      <c r="BA101" s="46">
        <v>40118</v>
      </c>
      <c r="BB101" s="37">
        <v>-1041.118896484375</v>
      </c>
      <c r="BC101" s="83">
        <v>11</v>
      </c>
      <c r="BD101" s="74">
        <v>54.966777801513672</v>
      </c>
      <c r="BE101" s="37">
        <v>-780.83917236328125</v>
      </c>
      <c r="BF101" s="83">
        <v>5.5</v>
      </c>
      <c r="BG101" s="74">
        <v>27.483388900756836</v>
      </c>
      <c r="BH101" s="37">
        <v>-208.22377014160156</v>
      </c>
      <c r="BI101" s="83">
        <v>10</v>
      </c>
      <c r="BJ101" s="74">
        <v>50.081465576232382</v>
      </c>
      <c r="BK101" s="37">
        <v>-312.33566284179687</v>
      </c>
      <c r="BL101" s="83">
        <v>9</v>
      </c>
      <c r="BM101" s="77">
        <v>45.073319018609141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-56.5</v>
      </c>
    </row>
    <row r="102" spans="1:78" x14ac:dyDescent="0.2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>
        <v>0</v>
      </c>
      <c r="L102" s="27">
        <v>-0.24</v>
      </c>
      <c r="M102" s="28"/>
      <c r="N102" s="26">
        <v>-40.61</v>
      </c>
      <c r="O102" s="27">
        <v>-0.35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5.0000000000000001E-3</v>
      </c>
      <c r="AE102" s="28"/>
      <c r="AF102" s="26">
        <v>0</v>
      </c>
      <c r="AG102" s="27"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-0.1800000000000006</v>
      </c>
      <c r="AQ102" s="28"/>
      <c r="AR102" s="29"/>
      <c r="AS102" s="26">
        <v>-0.01</v>
      </c>
      <c r="AT102" s="27">
        <v>3.8530000000000002</v>
      </c>
      <c r="AU102" s="88"/>
      <c r="AV102" s="30">
        <v>0</v>
      </c>
      <c r="AW102" s="30">
        <v>-0.01</v>
      </c>
      <c r="AX102" s="30">
        <v>20.3</v>
      </c>
      <c r="AY102" s="30">
        <v>0</v>
      </c>
      <c r="AZ102" s="68"/>
      <c r="BA102" s="48">
        <v>40148</v>
      </c>
      <c r="BB102" s="26">
        <v>-1138.469482421875</v>
      </c>
      <c r="BC102" s="83">
        <v>11</v>
      </c>
      <c r="BD102" s="73">
        <v>57.436367034912109</v>
      </c>
      <c r="BE102" s="26">
        <v>-802.103515625</v>
      </c>
      <c r="BF102" s="83">
        <v>5.5</v>
      </c>
      <c r="BG102" s="73">
        <v>28.718183517456055</v>
      </c>
      <c r="BH102" s="26">
        <v>-206.99446105957031</v>
      </c>
      <c r="BI102" s="83">
        <v>10</v>
      </c>
      <c r="BJ102" s="73">
        <v>52.329943429330477</v>
      </c>
      <c r="BK102" s="26">
        <v>-258.74307250976563</v>
      </c>
      <c r="BL102" s="83">
        <v>9</v>
      </c>
      <c r="BM102" s="76">
        <v>47.09694908639743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-58.06</v>
      </c>
    </row>
    <row r="103" spans="1:78" x14ac:dyDescent="0.2">
      <c r="A103" s="48">
        <v>40179</v>
      </c>
      <c r="B103" s="26">
        <v>0</v>
      </c>
      <c r="C103" s="27">
        <v>0.37800000000000006</v>
      </c>
      <c r="D103" s="42">
        <v>0.25</v>
      </c>
      <c r="E103" s="26">
        <v>0</v>
      </c>
      <c r="F103" s="27">
        <v>0.125</v>
      </c>
      <c r="G103" s="42">
        <v>0.125</v>
      </c>
      <c r="H103" s="26">
        <v>0</v>
      </c>
      <c r="I103" s="27">
        <v>0.13</v>
      </c>
      <c r="J103" s="42">
        <v>0.13</v>
      </c>
      <c r="K103" s="26">
        <v>0</v>
      </c>
      <c r="L103" s="27">
        <v>-0.24</v>
      </c>
      <c r="M103" s="42">
        <v>-0.24</v>
      </c>
      <c r="N103" s="26">
        <v>-40.380000000000003</v>
      </c>
      <c r="O103" s="27">
        <v>-0.35</v>
      </c>
      <c r="P103" s="42">
        <v>-0.35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v>7.0000000000000007E-2</v>
      </c>
      <c r="AC103" s="26">
        <v>0</v>
      </c>
      <c r="AD103" s="27">
        <v>5.0000000000000001E-3</v>
      </c>
      <c r="AE103" s="42">
        <v>5.0000000000000001E-3</v>
      </c>
      <c r="AF103" s="26">
        <v>0</v>
      </c>
      <c r="AG103" s="27">
        <v>0.11</v>
      </c>
      <c r="AH103" s="42">
        <v>0.11</v>
      </c>
      <c r="AI103" s="26">
        <v>0</v>
      </c>
      <c r="AJ103" s="27">
        <v>1.6</v>
      </c>
      <c r="AK103" s="42"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</v>
      </c>
      <c r="AQ103" s="42">
        <v>-0.18</v>
      </c>
      <c r="AR103" s="29"/>
      <c r="AS103" s="26">
        <v>-0.01</v>
      </c>
      <c r="AT103" s="27">
        <v>3.9455</v>
      </c>
      <c r="AU103" s="88">
        <v>3.8125</v>
      </c>
      <c r="AV103" s="30">
        <v>0</v>
      </c>
      <c r="AW103" s="30">
        <v>-0.01</v>
      </c>
      <c r="AX103" s="30">
        <v>20.190000000000001</v>
      </c>
      <c r="AY103" s="30">
        <v>0</v>
      </c>
      <c r="AZ103" s="68"/>
      <c r="BA103" s="48">
        <v>40179</v>
      </c>
      <c r="BB103" s="26">
        <v>-1029.6029052734375</v>
      </c>
      <c r="BC103" s="83">
        <v>11</v>
      </c>
      <c r="BD103" s="73">
        <v>58.964618682861328</v>
      </c>
      <c r="BE103" s="26">
        <v>-797.9422607421875</v>
      </c>
      <c r="BF103" s="83">
        <v>5.5</v>
      </c>
      <c r="BG103" s="73">
        <v>29.482309341430664</v>
      </c>
      <c r="BH103" s="26">
        <v>-257.40072631835937</v>
      </c>
      <c r="BI103" s="83">
        <v>10</v>
      </c>
      <c r="BJ103" s="73">
        <v>53.720588813446227</v>
      </c>
      <c r="BK103" s="26">
        <v>-308.880859375</v>
      </c>
      <c r="BL103" s="83">
        <v>9</v>
      </c>
      <c r="BM103" s="76">
        <v>48.348529932101606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-57.74</v>
      </c>
    </row>
    <row r="104" spans="1:78" x14ac:dyDescent="0.2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>
        <v>0</v>
      </c>
      <c r="L104" s="27">
        <v>-0.24</v>
      </c>
      <c r="M104" s="28"/>
      <c r="N104" s="26">
        <v>-36.270000000000003</v>
      </c>
      <c r="O104" s="27">
        <v>-0.35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5.0000000000000001E-3</v>
      </c>
      <c r="AE104" s="28"/>
      <c r="AF104" s="26">
        <v>0</v>
      </c>
      <c r="AG104" s="27"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-0.01</v>
      </c>
      <c r="AT104" s="27">
        <v>3.8405</v>
      </c>
      <c r="AU104" s="88"/>
      <c r="AV104" s="30">
        <v>0</v>
      </c>
      <c r="AW104" s="30">
        <v>-0.01</v>
      </c>
      <c r="AX104" s="30">
        <v>18.13</v>
      </c>
      <c r="AY104" s="30">
        <v>0</v>
      </c>
      <c r="AZ104" s="68"/>
      <c r="BA104" s="48">
        <v>40210</v>
      </c>
      <c r="BB104" s="26">
        <v>-1024.241943359375</v>
      </c>
      <c r="BC104" s="83">
        <v>11</v>
      </c>
      <c r="BD104" s="73">
        <v>57.254264831542969</v>
      </c>
      <c r="BE104" s="26">
        <v>-716.96942138671875</v>
      </c>
      <c r="BF104" s="83">
        <v>5.5</v>
      </c>
      <c r="BG104" s="73">
        <v>28.627132415771484</v>
      </c>
      <c r="BH104" s="26">
        <v>-204.848388671875</v>
      </c>
      <c r="BI104" s="83">
        <v>10</v>
      </c>
      <c r="BJ104" s="73">
        <v>52.160646575847494</v>
      </c>
      <c r="BK104" s="26">
        <v>-204.848388671875</v>
      </c>
      <c r="BL104" s="83">
        <v>9</v>
      </c>
      <c r="BM104" s="76">
        <v>46.944581918262749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-51.85</v>
      </c>
    </row>
    <row r="105" spans="1:78" x14ac:dyDescent="0.2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>
        <v>0</v>
      </c>
      <c r="L105" s="27">
        <v>-0.24</v>
      </c>
      <c r="M105" s="28"/>
      <c r="N105" s="26">
        <v>-39.950000000000003</v>
      </c>
      <c r="O105" s="27">
        <v>-0.35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5.0000000000000001E-3</v>
      </c>
      <c r="AE105" s="28"/>
      <c r="AF105" s="26">
        <v>0</v>
      </c>
      <c r="AG105" s="27"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-0.01</v>
      </c>
      <c r="AT105" s="27">
        <v>3.7205000000000004</v>
      </c>
      <c r="AU105" s="88"/>
      <c r="AV105" s="34">
        <v>0</v>
      </c>
      <c r="AW105" s="34">
        <v>-0.01</v>
      </c>
      <c r="AX105" s="34">
        <v>19.97</v>
      </c>
      <c r="AY105" s="34">
        <v>0</v>
      </c>
      <c r="AZ105" s="68"/>
      <c r="BA105" s="49">
        <v>40238</v>
      </c>
      <c r="BB105" s="26">
        <v>-1170.625</v>
      </c>
      <c r="BC105" s="85">
        <v>11</v>
      </c>
      <c r="BD105" s="73">
        <v>55.296329498291016</v>
      </c>
      <c r="BE105" s="26">
        <v>-788.89947509765625</v>
      </c>
      <c r="BF105" s="85">
        <v>5.5</v>
      </c>
      <c r="BG105" s="73">
        <v>27.648164749145508</v>
      </c>
      <c r="BH105" s="26">
        <v>-203.58695983886719</v>
      </c>
      <c r="BI105" s="85">
        <v>10</v>
      </c>
      <c r="BJ105" s="73">
        <v>50.375401176470206</v>
      </c>
      <c r="BK105" s="26">
        <v>-203.58695983886719</v>
      </c>
      <c r="BL105" s="85">
        <v>9</v>
      </c>
      <c r="BM105" s="76">
        <v>45.337861058823187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-57.11</v>
      </c>
    </row>
    <row r="106" spans="1:78" x14ac:dyDescent="0.2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>
        <v>0</v>
      </c>
      <c r="L106" s="38">
        <v>-0.33</v>
      </c>
      <c r="M106" s="39"/>
      <c r="N106" s="37">
        <v>-38.44</v>
      </c>
      <c r="O106" s="38">
        <v>-0.43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-8.7499999999999994E-2</v>
      </c>
      <c r="AE106" s="39"/>
      <c r="AF106" s="37">
        <v>0</v>
      </c>
      <c r="AG106" s="38"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-0.36310445661633484</v>
      </c>
      <c r="AQ106" s="39"/>
      <c r="AR106" s="29"/>
      <c r="AS106" s="37">
        <v>-0.01</v>
      </c>
      <c r="AT106" s="38">
        <v>3.5655000000000001</v>
      </c>
      <c r="AU106" s="91"/>
      <c r="AV106" s="40">
        <v>0</v>
      </c>
      <c r="AW106" s="40">
        <v>-0.01</v>
      </c>
      <c r="AX106" s="40">
        <v>0</v>
      </c>
      <c r="AY106" s="40">
        <v>0</v>
      </c>
      <c r="AZ106" s="68"/>
      <c r="BA106" s="46">
        <v>40269</v>
      </c>
      <c r="BB106" s="37">
        <v>-1113.4327392578125</v>
      </c>
      <c r="BC106" s="83">
        <v>11</v>
      </c>
      <c r="BD106" s="74">
        <v>51.451942443847656</v>
      </c>
      <c r="BE106" s="37">
        <v>-755.9954833984375</v>
      </c>
      <c r="BF106" s="83">
        <v>5.5</v>
      </c>
      <c r="BG106" s="74">
        <v>25.725971221923828</v>
      </c>
      <c r="BH106" s="37">
        <v>-202.44232177734375</v>
      </c>
      <c r="BI106" s="83">
        <v>10</v>
      </c>
      <c r="BJ106" s="74">
        <v>46.871582790156701</v>
      </c>
      <c r="BK106" s="37">
        <v>-202.44232177734375</v>
      </c>
      <c r="BL106" s="83">
        <v>9</v>
      </c>
      <c r="BM106" s="77">
        <v>42.184424511141032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-54.95</v>
      </c>
    </row>
    <row r="107" spans="1:78" x14ac:dyDescent="0.2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>
        <v>0</v>
      </c>
      <c r="L107" s="27">
        <v>-0.33</v>
      </c>
      <c r="M107" s="28"/>
      <c r="N107" s="26">
        <v>-39.5</v>
      </c>
      <c r="O107" s="27">
        <v>-0.43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-8.7499999999999994E-2</v>
      </c>
      <c r="AE107" s="28"/>
      <c r="AF107" s="26">
        <v>0</v>
      </c>
      <c r="AG107" s="27"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-0.36311654397264981</v>
      </c>
      <c r="AQ107" s="28"/>
      <c r="AR107" s="29"/>
      <c r="AS107" s="26">
        <v>-0.01</v>
      </c>
      <c r="AT107" s="27">
        <v>3.5555000000000003</v>
      </c>
      <c r="AU107" s="88"/>
      <c r="AV107" s="30">
        <v>0</v>
      </c>
      <c r="AW107" s="30">
        <v>-0.01</v>
      </c>
      <c r="AX107" s="30">
        <v>0</v>
      </c>
      <c r="AY107" s="30">
        <v>0</v>
      </c>
      <c r="AZ107" s="68"/>
      <c r="BA107" s="48">
        <v>40299</v>
      </c>
      <c r="BB107" s="26">
        <v>-1006.3084106445312</v>
      </c>
      <c r="BC107" s="83">
        <v>11</v>
      </c>
      <c r="BD107" s="73">
        <v>51.298778533935547</v>
      </c>
      <c r="BE107" s="26">
        <v>-779.88897705078125</v>
      </c>
      <c r="BF107" s="83">
        <v>5.5</v>
      </c>
      <c r="BG107" s="73">
        <v>25.649389266967773</v>
      </c>
      <c r="BH107" s="26">
        <v>-251.57710266113281</v>
      </c>
      <c r="BI107" s="83">
        <v>10</v>
      </c>
      <c r="BJ107" s="73">
        <v>46.730539742472246</v>
      </c>
      <c r="BK107" s="26">
        <v>-301.89251708984375</v>
      </c>
      <c r="BL107" s="83">
        <v>9</v>
      </c>
      <c r="BM107" s="76">
        <v>42.057485768225021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-56.47</v>
      </c>
    </row>
    <row r="108" spans="1:78" x14ac:dyDescent="0.2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>
        <v>0</v>
      </c>
      <c r="L108" s="27">
        <v>-0.33</v>
      </c>
      <c r="M108" s="28"/>
      <c r="N108" s="26">
        <v>-38</v>
      </c>
      <c r="O108" s="27">
        <v>-0.43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-8.7499999999999994E-2</v>
      </c>
      <c r="AE108" s="28"/>
      <c r="AF108" s="26">
        <v>0</v>
      </c>
      <c r="AG108" s="27"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-0.36312941186847247</v>
      </c>
      <c r="AQ108" s="28"/>
      <c r="AR108" s="29"/>
      <c r="AS108" s="26">
        <v>-0.01</v>
      </c>
      <c r="AT108" s="27">
        <v>3.5755000000000003</v>
      </c>
      <c r="AU108" s="88"/>
      <c r="AV108" s="30">
        <v>0</v>
      </c>
      <c r="AW108" s="30">
        <v>-0.01</v>
      </c>
      <c r="AX108" s="30">
        <v>0</v>
      </c>
      <c r="AY108" s="30">
        <v>0</v>
      </c>
      <c r="AZ108" s="68"/>
      <c r="BA108" s="48">
        <v>40330</v>
      </c>
      <c r="BB108" s="26">
        <v>-1100.4580078125</v>
      </c>
      <c r="BC108" s="83">
        <v>11</v>
      </c>
      <c r="BD108" s="73">
        <v>51.638713836669922</v>
      </c>
      <c r="BE108" s="26">
        <v>-750.312255859375</v>
      </c>
      <c r="BF108" s="83">
        <v>5.5</v>
      </c>
      <c r="BG108" s="73">
        <v>25.819356918334961</v>
      </c>
      <c r="BH108" s="26">
        <v>-200.08328247070312</v>
      </c>
      <c r="BI108" s="83">
        <v>10</v>
      </c>
      <c r="BJ108" s="73">
        <v>47.038617243998416</v>
      </c>
      <c r="BK108" s="26">
        <v>-200.08328247070312</v>
      </c>
      <c r="BL108" s="83">
        <v>9</v>
      </c>
      <c r="BM108" s="76">
        <v>42.334755519598573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-54.33</v>
      </c>
    </row>
    <row r="109" spans="1:78" x14ac:dyDescent="0.2">
      <c r="A109" s="48">
        <v>40360</v>
      </c>
      <c r="B109" s="26">
        <v>0</v>
      </c>
      <c r="C109" s="27">
        <v>-0.25</v>
      </c>
      <c r="D109" s="42">
        <v>-0.25</v>
      </c>
      <c r="E109" s="26">
        <v>0</v>
      </c>
      <c r="F109" s="27">
        <v>0.06</v>
      </c>
      <c r="G109" s="42">
        <v>0.06</v>
      </c>
      <c r="H109" s="26">
        <v>0</v>
      </c>
      <c r="I109" s="27">
        <v>0.14000000000000001</v>
      </c>
      <c r="J109" s="42">
        <v>0.14000000000000001</v>
      </c>
      <c r="K109" s="26">
        <v>0</v>
      </c>
      <c r="L109" s="27">
        <v>-0.33</v>
      </c>
      <c r="M109" s="42">
        <v>-0.33</v>
      </c>
      <c r="N109" s="26">
        <v>-39.049999999999997</v>
      </c>
      <c r="O109" s="27">
        <v>-0.43</v>
      </c>
      <c r="P109" s="42">
        <v>-0.43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v>7.0000000000000007E-2</v>
      </c>
      <c r="AC109" s="26">
        <v>0</v>
      </c>
      <c r="AD109" s="27">
        <v>-8.7499999999999994E-2</v>
      </c>
      <c r="AE109" s="42">
        <v>-8.7499999999999994E-2</v>
      </c>
      <c r="AF109" s="26">
        <v>0</v>
      </c>
      <c r="AG109" s="27">
        <v>0.17</v>
      </c>
      <c r="AH109" s="42">
        <v>0.17</v>
      </c>
      <c r="AI109" s="26">
        <v>0</v>
      </c>
      <c r="AJ109" s="27">
        <v>0.32250000000000001</v>
      </c>
      <c r="AK109" s="42">
        <v>0.32250000000000001</v>
      </c>
      <c r="AL109" s="26">
        <v>0</v>
      </c>
      <c r="AM109" s="27"/>
      <c r="AN109" s="42" t="e">
        <v>#DIV/0!</v>
      </c>
      <c r="AO109" s="26">
        <v>0</v>
      </c>
      <c r="AP109" s="27">
        <v>-0.36314222984499933</v>
      </c>
      <c r="AQ109" s="42">
        <v>-0.36314316099543353</v>
      </c>
      <c r="AR109" s="29"/>
      <c r="AS109" s="26">
        <v>-0.01</v>
      </c>
      <c r="AT109" s="27">
        <v>3.5955000000000004</v>
      </c>
      <c r="AU109" s="88">
        <v>3.5962142857142858</v>
      </c>
      <c r="AV109" s="30">
        <v>0</v>
      </c>
      <c r="AW109" s="30">
        <v>-0.01</v>
      </c>
      <c r="AX109" s="30">
        <v>19.52</v>
      </c>
      <c r="AY109" s="30">
        <v>0</v>
      </c>
      <c r="AZ109" s="68"/>
      <c r="BA109" s="48">
        <v>40360</v>
      </c>
      <c r="BB109" s="26">
        <v>-1044.66064453125</v>
      </c>
      <c r="BC109" s="83">
        <v>11</v>
      </c>
      <c r="BD109" s="73">
        <v>51.978721618652344</v>
      </c>
      <c r="BE109" s="26">
        <v>-771.05902099609375</v>
      </c>
      <c r="BF109" s="83">
        <v>5.5</v>
      </c>
      <c r="BG109" s="73">
        <v>25.989360809326172</v>
      </c>
      <c r="BH109" s="26">
        <v>-248.72871398925781</v>
      </c>
      <c r="BI109" s="83">
        <v>10</v>
      </c>
      <c r="BJ109" s="73">
        <v>47.346777983489325</v>
      </c>
      <c r="BK109" s="26">
        <v>-248.72871398925781</v>
      </c>
      <c r="BL109" s="83">
        <v>9</v>
      </c>
      <c r="BM109" s="76">
        <v>42.612100185140392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-55.83</v>
      </c>
    </row>
    <row r="110" spans="1:78" x14ac:dyDescent="0.2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>
        <v>0</v>
      </c>
      <c r="L110" s="27">
        <v>-0.33</v>
      </c>
      <c r="M110" s="28"/>
      <c r="N110" s="26">
        <v>-38.82</v>
      </c>
      <c r="O110" s="27">
        <v>-0.43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-8.7499999999999994E-2</v>
      </c>
      <c r="AE110" s="28"/>
      <c r="AF110" s="26">
        <v>0</v>
      </c>
      <c r="AG110" s="27"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-0.3631558521436169</v>
      </c>
      <c r="AQ110" s="28"/>
      <c r="AR110" s="29"/>
      <c r="AS110" s="26">
        <v>-0.01</v>
      </c>
      <c r="AT110" s="27">
        <v>3.6155000000000004</v>
      </c>
      <c r="AU110" s="88"/>
      <c r="AV110" s="30">
        <v>0</v>
      </c>
      <c r="AW110" s="30">
        <v>-0.01</v>
      </c>
      <c r="AX110" s="30">
        <v>19.41</v>
      </c>
      <c r="AY110" s="30">
        <v>0</v>
      </c>
      <c r="AZ110" s="68"/>
      <c r="BA110" s="48">
        <v>40391</v>
      </c>
      <c r="BB110" s="26">
        <v>-1087.5335693359375</v>
      </c>
      <c r="BC110" s="83">
        <v>11</v>
      </c>
      <c r="BD110" s="73">
        <v>52.319583892822266</v>
      </c>
      <c r="BE110" s="26">
        <v>-766.216796875</v>
      </c>
      <c r="BF110" s="83">
        <v>5.5</v>
      </c>
      <c r="BG110" s="73">
        <v>26.159791946411133</v>
      </c>
      <c r="BH110" s="26">
        <v>-197.73336791992187</v>
      </c>
      <c r="BI110" s="83">
        <v>10</v>
      </c>
      <c r="BJ110" s="73">
        <v>47.655630330483987</v>
      </c>
      <c r="BK110" s="26">
        <v>-247.16670227050781</v>
      </c>
      <c r="BL110" s="83">
        <v>9</v>
      </c>
      <c r="BM110" s="76">
        <v>42.890067297435593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-55.5</v>
      </c>
    </row>
    <row r="111" spans="1:78" x14ac:dyDescent="0.2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>
        <v>0</v>
      </c>
      <c r="L111" s="27">
        <v>-0.33</v>
      </c>
      <c r="M111" s="28"/>
      <c r="N111" s="26">
        <v>-37.35</v>
      </c>
      <c r="O111" s="27">
        <v>-0.43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-8.7499999999999994E-2</v>
      </c>
      <c r="AE111" s="28"/>
      <c r="AF111" s="26">
        <v>0</v>
      </c>
      <c r="AG111" s="27"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-0.36316985737815699</v>
      </c>
      <c r="AQ111" s="28"/>
      <c r="AR111" s="29"/>
      <c r="AS111" s="26">
        <v>-0.01</v>
      </c>
      <c r="AT111" s="27">
        <v>3.6255000000000002</v>
      </c>
      <c r="AU111" s="88"/>
      <c r="AV111" s="30">
        <v>0</v>
      </c>
      <c r="AW111" s="30">
        <v>-0.01</v>
      </c>
      <c r="AX111" s="30">
        <v>18.670000000000002</v>
      </c>
      <c r="AY111" s="30">
        <v>0</v>
      </c>
      <c r="AZ111" s="68"/>
      <c r="BA111" s="48">
        <v>40422</v>
      </c>
      <c r="BB111" s="26">
        <v>-1032.3465576171875</v>
      </c>
      <c r="BC111" s="83">
        <v>11</v>
      </c>
      <c r="BD111" s="73">
        <v>52.496639251708984</v>
      </c>
      <c r="BE111" s="26">
        <v>-737.390380859375</v>
      </c>
      <c r="BF111" s="83">
        <v>5.5</v>
      </c>
      <c r="BG111" s="73">
        <v>26.248319625854492</v>
      </c>
      <c r="BH111" s="26">
        <v>-196.63743591308594</v>
      </c>
      <c r="BI111" s="83">
        <v>10</v>
      </c>
      <c r="BJ111" s="73">
        <v>47.815250344169435</v>
      </c>
      <c r="BK111" s="26">
        <v>-245.79679870605469</v>
      </c>
      <c r="BL111" s="83">
        <v>9</v>
      </c>
      <c r="BM111" s="76">
        <v>43.033725309752491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-53.4</v>
      </c>
    </row>
    <row r="112" spans="1:78" ht="13.5" thickBot="1" x14ac:dyDescent="0.25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>
        <v>0</v>
      </c>
      <c r="L112" s="44">
        <v>-0.33</v>
      </c>
      <c r="M112" s="45"/>
      <c r="N112" s="43">
        <v>-38.380000000000003</v>
      </c>
      <c r="O112" s="44">
        <v>-0.43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-8.7499999999999994E-2</v>
      </c>
      <c r="AE112" s="45"/>
      <c r="AF112" s="43">
        <v>0</v>
      </c>
      <c r="AG112" s="44"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-0.36318377514380451</v>
      </c>
      <c r="AQ112" s="45"/>
      <c r="AR112" s="29"/>
      <c r="AS112" s="43">
        <v>-0.01</v>
      </c>
      <c r="AT112" s="44">
        <v>3.6405000000000003</v>
      </c>
      <c r="AU112" s="89"/>
      <c r="AV112" s="34">
        <v>0</v>
      </c>
      <c r="AW112" s="34">
        <v>-0.01</v>
      </c>
      <c r="AX112" s="34">
        <v>19.18</v>
      </c>
      <c r="AY112" s="34">
        <v>0</v>
      </c>
      <c r="AZ112" s="68"/>
      <c r="BA112" s="49">
        <v>40452</v>
      </c>
      <c r="BB112" s="43">
        <v>-1026.60400390625</v>
      </c>
      <c r="BC112" s="85">
        <v>11</v>
      </c>
      <c r="BD112" s="75">
        <v>52.755832672119141</v>
      </c>
      <c r="BE112" s="43">
        <v>-760.786865234375</v>
      </c>
      <c r="BF112" s="85">
        <v>5.5</v>
      </c>
      <c r="BG112" s="75">
        <v>26.37791633605957</v>
      </c>
      <c r="BH112" s="43">
        <v>-244.42951965332031</v>
      </c>
      <c r="BI112" s="85">
        <v>10</v>
      </c>
      <c r="BJ112" s="75">
        <v>48.04970659311779</v>
      </c>
      <c r="BK112" s="43">
        <v>-244.42951965332031</v>
      </c>
      <c r="BL112" s="85">
        <v>9</v>
      </c>
      <c r="BM112" s="78">
        <v>43.244735933806012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-54.87</v>
      </c>
    </row>
    <row r="113" spans="1:78" ht="13.5" thickBot="1" x14ac:dyDescent="0.25">
      <c r="A113" s="46">
        <v>40483</v>
      </c>
      <c r="B113" s="37">
        <v>0</v>
      </c>
      <c r="C113" s="38">
        <v>0.248</v>
      </c>
      <c r="D113" s="47">
        <v>3.3333333333333361E-2</v>
      </c>
      <c r="E113" s="37">
        <v>0</v>
      </c>
      <c r="F113" s="38">
        <v>0.125</v>
      </c>
      <c r="G113" s="47">
        <v>5.2083333333333336E-2</v>
      </c>
      <c r="H113" s="37">
        <v>0</v>
      </c>
      <c r="I113" s="38">
        <v>0.15</v>
      </c>
      <c r="J113" s="47">
        <v>0.16166666666666665</v>
      </c>
      <c r="K113" s="37">
        <v>0</v>
      </c>
      <c r="L113" s="38">
        <v>-0.24</v>
      </c>
      <c r="M113" s="47">
        <v>-0.29249999999999998</v>
      </c>
      <c r="N113" s="37">
        <v>-18.47</v>
      </c>
      <c r="O113" s="38">
        <v>-0.39</v>
      </c>
      <c r="P113" s="47">
        <v>-0.42499999999999999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v>7.0000000000000007E-2</v>
      </c>
      <c r="AC113" s="37">
        <v>0</v>
      </c>
      <c r="AD113" s="38">
        <v>5.0000000000000001E-3</v>
      </c>
      <c r="AE113" s="47">
        <v>-4.8958333333333333E-2</v>
      </c>
      <c r="AF113" s="37">
        <v>0</v>
      </c>
      <c r="AG113" s="38">
        <v>0.11</v>
      </c>
      <c r="AH113" s="47">
        <v>0.14499999999999999</v>
      </c>
      <c r="AI113" s="37">
        <v>0</v>
      </c>
      <c r="AJ113" s="38">
        <v>0.65</v>
      </c>
      <c r="AK113" s="47"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v>-0.29860790009732491</v>
      </c>
      <c r="AR113" s="29"/>
      <c r="AS113" s="37">
        <v>-0.01</v>
      </c>
      <c r="AT113" s="38">
        <v>3.7905000000000002</v>
      </c>
      <c r="AU113" s="90">
        <v>3.773833333333334</v>
      </c>
      <c r="AV113" s="40">
        <v>0</v>
      </c>
      <c r="AW113" s="40">
        <v>-0.01</v>
      </c>
      <c r="AX113" s="40">
        <v>18.46</v>
      </c>
      <c r="AY113" s="40">
        <v>0</v>
      </c>
      <c r="AZ113" s="68"/>
      <c r="BA113" s="46">
        <v>40483</v>
      </c>
      <c r="BB113" s="37">
        <v>-1020.2803344726562</v>
      </c>
      <c r="BC113" s="83">
        <v>11</v>
      </c>
      <c r="BD113" s="74">
        <v>55.89227294921875</v>
      </c>
      <c r="BE113" s="37">
        <v>-728.77166748046875</v>
      </c>
      <c r="BF113" s="83">
        <v>5.5</v>
      </c>
      <c r="BG113" s="74">
        <v>27.946136474609375</v>
      </c>
      <c r="BH113" s="37">
        <v>-194.339111328125</v>
      </c>
      <c r="BI113" s="83">
        <v>10</v>
      </c>
      <c r="BJ113" s="74">
        <v>50.904570690124487</v>
      </c>
      <c r="BK113" s="37">
        <v>-242.92388916015625</v>
      </c>
      <c r="BL113" s="83">
        <v>9</v>
      </c>
      <c r="BM113" s="77">
        <v>45.814113621112043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-52.78</v>
      </c>
    </row>
    <row r="114" spans="1:78" x14ac:dyDescent="0.2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>
        <v>0</v>
      </c>
      <c r="L114" s="27">
        <v>-0.24</v>
      </c>
      <c r="M114" s="28"/>
      <c r="N114" s="26">
        <v>-18.96</v>
      </c>
      <c r="O114" s="27">
        <v>-0.39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5.0000000000000001E-3</v>
      </c>
      <c r="AE114" s="28"/>
      <c r="AF114" s="26">
        <v>0</v>
      </c>
      <c r="AG114" s="27"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</v>
      </c>
      <c r="AQ114" s="28"/>
      <c r="AR114" s="29"/>
      <c r="AS114" s="26">
        <v>0</v>
      </c>
      <c r="AT114" s="27">
        <v>3.9405000000000001</v>
      </c>
      <c r="AU114" s="88"/>
      <c r="AV114" s="30">
        <v>0</v>
      </c>
      <c r="AW114" s="30">
        <v>0</v>
      </c>
      <c r="AX114" s="30">
        <v>18.96</v>
      </c>
      <c r="AY114" s="30">
        <v>0</v>
      </c>
      <c r="AZ114" s="68"/>
      <c r="BA114" s="48">
        <v>40513</v>
      </c>
      <c r="BB114" s="26">
        <v>-1110.7548828125</v>
      </c>
      <c r="BC114" s="83">
        <v>11</v>
      </c>
      <c r="BD114" s="73">
        <v>58.372547149658203</v>
      </c>
      <c r="BE114" s="26">
        <v>-748.55224609375</v>
      </c>
      <c r="BF114" s="83">
        <v>5.5</v>
      </c>
      <c r="BG114" s="73">
        <v>29.186273574829102</v>
      </c>
      <c r="BH114" s="26">
        <v>-144.88107299804687</v>
      </c>
      <c r="BI114" s="83">
        <v>10</v>
      </c>
      <c r="BJ114" s="73">
        <v>53.161685477006138</v>
      </c>
      <c r="BK114" s="26">
        <v>-241.46846008300781</v>
      </c>
      <c r="BL114" s="83">
        <v>9</v>
      </c>
      <c r="BM114" s="76">
        <v>47.845516929305525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-54.23</v>
      </c>
    </row>
    <row r="115" spans="1:78" x14ac:dyDescent="0.2">
      <c r="A115" s="48">
        <v>40544</v>
      </c>
      <c r="B115" s="26">
        <v>0</v>
      </c>
      <c r="C115" s="27">
        <v>0.37800000000000006</v>
      </c>
      <c r="D115" s="42">
        <v>0.25</v>
      </c>
      <c r="E115" s="26">
        <v>0</v>
      </c>
      <c r="F115" s="27">
        <v>0.125</v>
      </c>
      <c r="G115" s="42">
        <v>0.125</v>
      </c>
      <c r="H115" s="26">
        <v>0</v>
      </c>
      <c r="I115" s="27">
        <v>0.15</v>
      </c>
      <c r="J115" s="42">
        <v>0.15</v>
      </c>
      <c r="K115" s="26">
        <v>0</v>
      </c>
      <c r="L115" s="27">
        <v>-0.24</v>
      </c>
      <c r="M115" s="42">
        <v>-0.24</v>
      </c>
      <c r="N115" s="26">
        <v>0</v>
      </c>
      <c r="O115" s="27">
        <v>-0.39</v>
      </c>
      <c r="P115" s="42">
        <v>-0.39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v>7.0000000000000007E-2</v>
      </c>
      <c r="AC115" s="26">
        <v>0</v>
      </c>
      <c r="AD115" s="27">
        <v>5.0000000000000001E-3</v>
      </c>
      <c r="AE115" s="42">
        <v>5.0000000000000001E-3</v>
      </c>
      <c r="AF115" s="26">
        <v>0</v>
      </c>
      <c r="AG115" s="27">
        <v>0.11</v>
      </c>
      <c r="AH115" s="42">
        <v>0.11</v>
      </c>
      <c r="AI115" s="26">
        <v>0</v>
      </c>
      <c r="AJ115" s="27">
        <v>1.6</v>
      </c>
      <c r="AK115" s="42"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v>-0.18</v>
      </c>
      <c r="AR115" s="29"/>
      <c r="AS115" s="26">
        <v>0</v>
      </c>
      <c r="AT115" s="27">
        <v>4.0330000000000004</v>
      </c>
      <c r="AU115" s="88">
        <v>3.9</v>
      </c>
      <c r="AV115" s="30">
        <v>0</v>
      </c>
      <c r="AW115" s="30">
        <v>0</v>
      </c>
      <c r="AX115" s="30">
        <v>18.850000000000001</v>
      </c>
      <c r="AY115" s="30">
        <v>0</v>
      </c>
      <c r="AZ115" s="68"/>
      <c r="BA115" s="48"/>
      <c r="BB115" s="26"/>
      <c r="BC115" s="79"/>
      <c r="BD115" s="27"/>
      <c r="BE115" s="26"/>
      <c r="BF115" s="79"/>
      <c r="BG115" s="27"/>
      <c r="BH115" s="26"/>
      <c r="BI115" s="79"/>
      <c r="BJ115" s="27"/>
      <c r="BK115" s="26"/>
      <c r="BL115" s="79"/>
      <c r="BM115" s="70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-53.91</v>
      </c>
    </row>
    <row r="116" spans="1:78" x14ac:dyDescent="0.2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>
        <v>0</v>
      </c>
      <c r="L116" s="27">
        <v>-0.24</v>
      </c>
      <c r="M116" s="28"/>
      <c r="N116" s="26">
        <v>0</v>
      </c>
      <c r="O116" s="27">
        <v>-0.39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5.0000000000000001E-3</v>
      </c>
      <c r="AE116" s="28"/>
      <c r="AF116" s="26">
        <v>0</v>
      </c>
      <c r="AG116" s="27"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-0.1800000000000006</v>
      </c>
      <c r="AQ116" s="28"/>
      <c r="AR116" s="29"/>
      <c r="AS116" s="26">
        <v>0</v>
      </c>
      <c r="AT116" s="27">
        <v>3.9280000000000004</v>
      </c>
      <c r="AU116" s="88"/>
      <c r="AV116" s="30">
        <v>0</v>
      </c>
      <c r="AW116" s="30">
        <v>0</v>
      </c>
      <c r="AX116" s="30">
        <v>16.920000000000002</v>
      </c>
      <c r="AY116" s="30">
        <v>0</v>
      </c>
      <c r="AZ116" s="68"/>
      <c r="BA116" s="48"/>
      <c r="BB116" s="26"/>
      <c r="BC116" s="79"/>
      <c r="BD116" s="27"/>
      <c r="BE116" s="26"/>
      <c r="BF116" s="79"/>
      <c r="BG116" s="27"/>
      <c r="BH116" s="26"/>
      <c r="BI116" s="79"/>
      <c r="BJ116" s="27"/>
      <c r="BK116" s="26"/>
      <c r="BL116" s="79"/>
      <c r="BM116" s="70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-48.4</v>
      </c>
    </row>
    <row r="117" spans="1:78" x14ac:dyDescent="0.2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>
        <v>0</v>
      </c>
      <c r="L117" s="27">
        <v>-0.24</v>
      </c>
      <c r="M117" s="28"/>
      <c r="N117" s="26">
        <v>0</v>
      </c>
      <c r="O117" s="27">
        <v>-0.39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5.0000000000000001E-3</v>
      </c>
      <c r="AE117" s="28"/>
      <c r="AF117" s="26">
        <v>0</v>
      </c>
      <c r="AG117" s="27"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0</v>
      </c>
      <c r="AT117" s="27">
        <v>3.8080000000000003</v>
      </c>
      <c r="AU117" s="88"/>
      <c r="AV117" s="34">
        <v>0</v>
      </c>
      <c r="AW117" s="34">
        <v>0</v>
      </c>
      <c r="AX117" s="34">
        <v>18.64</v>
      </c>
      <c r="AY117" s="34">
        <v>0</v>
      </c>
      <c r="AZ117" s="68"/>
      <c r="BA117" s="49"/>
      <c r="BB117" s="26"/>
      <c r="BC117" s="79"/>
      <c r="BD117" s="27"/>
      <c r="BE117" s="26"/>
      <c r="BF117" s="79"/>
      <c r="BG117" s="27"/>
      <c r="BH117" s="26"/>
      <c r="BI117" s="79"/>
      <c r="BJ117" s="27"/>
      <c r="BK117" s="26"/>
      <c r="BL117" s="79"/>
      <c r="BM117" s="70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-53.3</v>
      </c>
    </row>
    <row r="118" spans="1:78" x14ac:dyDescent="0.2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>
        <v>0</v>
      </c>
      <c r="L118" s="38">
        <v>-0.33</v>
      </c>
      <c r="M118" s="39"/>
      <c r="N118" s="37">
        <v>0</v>
      </c>
      <c r="O118" s="38">
        <v>-0.45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-8.7499999999999994E-2</v>
      </c>
      <c r="AE118" s="39"/>
      <c r="AF118" s="37">
        <v>0</v>
      </c>
      <c r="AG118" s="38"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-0.38327587374084571</v>
      </c>
      <c r="AQ118" s="39"/>
      <c r="AR118" s="29"/>
      <c r="AS118" s="37">
        <v>0</v>
      </c>
      <c r="AT118" s="38">
        <v>3.653</v>
      </c>
      <c r="AU118" s="91"/>
      <c r="AV118" s="40">
        <v>0</v>
      </c>
      <c r="AW118" s="40">
        <v>0</v>
      </c>
      <c r="AX118" s="40">
        <v>0</v>
      </c>
      <c r="AY118" s="40">
        <v>0</v>
      </c>
      <c r="AZ118" s="68"/>
      <c r="BA118" s="46"/>
      <c r="BB118" s="37"/>
      <c r="BC118" s="80"/>
      <c r="BD118" s="38"/>
      <c r="BE118" s="37"/>
      <c r="BF118" s="80"/>
      <c r="BG118" s="38"/>
      <c r="BH118" s="37"/>
      <c r="BI118" s="80"/>
      <c r="BJ118" s="38"/>
      <c r="BK118" s="37"/>
      <c r="BL118" s="80"/>
      <c r="BM118" s="71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-51.27</v>
      </c>
    </row>
    <row r="119" spans="1:78" x14ac:dyDescent="0.2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>
        <v>0</v>
      </c>
      <c r="L119" s="27">
        <v>-0.33</v>
      </c>
      <c r="M119" s="28"/>
      <c r="N119" s="26">
        <v>0</v>
      </c>
      <c r="O119" s="27">
        <v>-0.45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-8.7499999999999994E-2</v>
      </c>
      <c r="AE119" s="28"/>
      <c r="AF119" s="26">
        <v>0</v>
      </c>
      <c r="AG119" s="27"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-0.38329231522436347</v>
      </c>
      <c r="AQ119" s="28"/>
      <c r="AR119" s="29"/>
      <c r="AS119" s="26">
        <v>0</v>
      </c>
      <c r="AT119" s="27">
        <v>3.6430000000000002</v>
      </c>
      <c r="AU119" s="88"/>
      <c r="AV119" s="30">
        <v>0</v>
      </c>
      <c r="AW119" s="30">
        <v>0</v>
      </c>
      <c r="AX119" s="30">
        <v>0</v>
      </c>
      <c r="AY119" s="30">
        <v>0</v>
      </c>
      <c r="AZ119" s="68"/>
      <c r="BA119" s="48"/>
      <c r="BB119" s="26"/>
      <c r="BC119" s="79"/>
      <c r="BD119" s="27"/>
      <c r="BE119" s="26"/>
      <c r="BF119" s="79"/>
      <c r="BG119" s="27"/>
      <c r="BH119" s="26"/>
      <c r="BI119" s="79"/>
      <c r="BJ119" s="27"/>
      <c r="BK119" s="26"/>
      <c r="BL119" s="79"/>
      <c r="BM119" s="70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-52.67</v>
      </c>
    </row>
    <row r="120" spans="1:78" x14ac:dyDescent="0.2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>
        <v>0</v>
      </c>
      <c r="L120" s="27">
        <v>-0.33</v>
      </c>
      <c r="M120" s="28"/>
      <c r="N120" s="26">
        <v>0</v>
      </c>
      <c r="O120" s="27">
        <v>-0.45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-8.7499999999999994E-2</v>
      </c>
      <c r="AE120" s="28"/>
      <c r="AF120" s="26">
        <v>0</v>
      </c>
      <c r="AG120" s="27"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-0.38330967859724785</v>
      </c>
      <c r="AQ120" s="28"/>
      <c r="AR120" s="29"/>
      <c r="AS120" s="26">
        <v>0</v>
      </c>
      <c r="AT120" s="27">
        <v>3.6630000000000003</v>
      </c>
      <c r="AU120" s="88"/>
      <c r="AV120" s="30">
        <v>0</v>
      </c>
      <c r="AW120" s="30">
        <v>0</v>
      </c>
      <c r="AX120" s="30">
        <v>0</v>
      </c>
      <c r="AY120" s="30">
        <v>0</v>
      </c>
      <c r="AZ120" s="68"/>
      <c r="BA120" s="48"/>
      <c r="BB120" s="26"/>
      <c r="BC120" s="79"/>
      <c r="BD120" s="27"/>
      <c r="BE120" s="26"/>
      <c r="BF120" s="79"/>
      <c r="BG120" s="27"/>
      <c r="BH120" s="26"/>
      <c r="BI120" s="79"/>
      <c r="BJ120" s="27"/>
      <c r="BK120" s="26"/>
      <c r="BL120" s="79"/>
      <c r="BM120" s="70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-50.67</v>
      </c>
    </row>
    <row r="121" spans="1:78" x14ac:dyDescent="0.2">
      <c r="A121" s="48">
        <v>40725</v>
      </c>
      <c r="B121" s="26">
        <v>0</v>
      </c>
      <c r="C121" s="27">
        <v>-0.1</v>
      </c>
      <c r="D121" s="42">
        <v>-0.12142857142857141</v>
      </c>
      <c r="E121" s="26">
        <v>0</v>
      </c>
      <c r="F121" s="27">
        <v>0</v>
      </c>
      <c r="G121" s="42">
        <v>0</v>
      </c>
      <c r="H121" s="26">
        <v>0</v>
      </c>
      <c r="I121" s="27">
        <v>0.17</v>
      </c>
      <c r="J121" s="42">
        <v>0.17</v>
      </c>
      <c r="K121" s="26">
        <v>0</v>
      </c>
      <c r="L121" s="27">
        <v>-0.33</v>
      </c>
      <c r="M121" s="42">
        <v>-0.33</v>
      </c>
      <c r="N121" s="26">
        <v>0</v>
      </c>
      <c r="O121" s="27">
        <v>-0.45</v>
      </c>
      <c r="P121" s="42">
        <v>-0.45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v>7.0000000000000007E-2</v>
      </c>
      <c r="AC121" s="26">
        <v>0</v>
      </c>
      <c r="AD121" s="27">
        <v>-8.7499999999999994E-2</v>
      </c>
      <c r="AE121" s="42">
        <v>-8.7499999999999994E-2</v>
      </c>
      <c r="AF121" s="26">
        <v>0</v>
      </c>
      <c r="AG121" s="27">
        <v>0.17</v>
      </c>
      <c r="AH121" s="42">
        <v>0.17</v>
      </c>
      <c r="AI121" s="26">
        <v>0</v>
      </c>
      <c r="AJ121" s="27">
        <v>0.32250000000000001</v>
      </c>
      <c r="AK121" s="42">
        <v>0.32250000000000001</v>
      </c>
      <c r="AL121" s="26">
        <v>0</v>
      </c>
      <c r="AM121" s="27"/>
      <c r="AN121" s="42" t="e">
        <v>#DIV/0!</v>
      </c>
      <c r="AO121" s="26">
        <v>0</v>
      </c>
      <c r="AP121" s="27">
        <v>-0.3833268432989696</v>
      </c>
      <c r="AQ121" s="42">
        <v>-0.38332782873827115</v>
      </c>
      <c r="AR121" s="29"/>
      <c r="AS121" s="26">
        <v>0</v>
      </c>
      <c r="AT121" s="27">
        <v>3.6830000000000003</v>
      </c>
      <c r="AU121" s="88">
        <v>3.6837142857142857</v>
      </c>
      <c r="AV121" s="30">
        <v>0</v>
      </c>
      <c r="AW121" s="30">
        <v>0</v>
      </c>
      <c r="AX121" s="30">
        <v>0</v>
      </c>
      <c r="AY121" s="30">
        <v>0</v>
      </c>
      <c r="AZ121" s="68"/>
      <c r="BA121" s="48"/>
      <c r="BB121" s="26"/>
      <c r="BC121" s="79"/>
      <c r="BD121" s="27"/>
      <c r="BE121" s="26"/>
      <c r="BF121" s="79"/>
      <c r="BG121" s="27"/>
      <c r="BH121" s="26"/>
      <c r="BI121" s="79"/>
      <c r="BJ121" s="27"/>
      <c r="BK121" s="26"/>
      <c r="BL121" s="79"/>
      <c r="BM121" s="70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-52.05</v>
      </c>
    </row>
    <row r="122" spans="1:78" x14ac:dyDescent="0.2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>
        <v>0</v>
      </c>
      <c r="L122" s="27">
        <v>-0.33</v>
      </c>
      <c r="M122" s="28"/>
      <c r="N122" s="26">
        <v>0</v>
      </c>
      <c r="O122" s="27">
        <v>-0.45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-8.7499999999999994E-2</v>
      </c>
      <c r="AE122" s="28"/>
      <c r="AF122" s="26">
        <v>0</v>
      </c>
      <c r="AG122" s="27"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-0.38334495327860729</v>
      </c>
      <c r="AQ122" s="28"/>
      <c r="AR122" s="29"/>
      <c r="AS122" s="26">
        <v>0</v>
      </c>
      <c r="AT122" s="27">
        <v>3.7030000000000003</v>
      </c>
      <c r="AU122" s="88"/>
      <c r="AV122" s="30">
        <v>0</v>
      </c>
      <c r="AW122" s="30">
        <v>0</v>
      </c>
      <c r="AX122" s="30">
        <v>0</v>
      </c>
      <c r="AY122" s="30">
        <v>0</v>
      </c>
      <c r="AZ122" s="68"/>
      <c r="BA122" s="48"/>
      <c r="BB122" s="26"/>
      <c r="BC122" s="79"/>
      <c r="BD122" s="27"/>
      <c r="BE122" s="26"/>
      <c r="BF122" s="79"/>
      <c r="BG122" s="27"/>
      <c r="BH122" s="26"/>
      <c r="BI122" s="79"/>
      <c r="BJ122" s="27"/>
      <c r="BK122" s="26"/>
      <c r="BL122" s="79"/>
      <c r="BM122" s="70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-51.73</v>
      </c>
    </row>
    <row r="123" spans="1:78" x14ac:dyDescent="0.2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>
        <v>0</v>
      </c>
      <c r="L123" s="27">
        <v>-0.33</v>
      </c>
      <c r="M123" s="28"/>
      <c r="N123" s="26">
        <v>0</v>
      </c>
      <c r="O123" s="27">
        <v>-0.45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-8.7499999999999994E-2</v>
      </c>
      <c r="AE123" s="28"/>
      <c r="AF123" s="26">
        <v>0</v>
      </c>
      <c r="AG123" s="27"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-0.38336344211957485</v>
      </c>
      <c r="AQ123" s="28"/>
      <c r="AR123" s="29"/>
      <c r="AS123" s="26">
        <v>0</v>
      </c>
      <c r="AT123" s="27">
        <v>3.7130000000000001</v>
      </c>
      <c r="AU123" s="88"/>
      <c r="AV123" s="30">
        <v>0</v>
      </c>
      <c r="AW123" s="30">
        <v>0</v>
      </c>
      <c r="AX123" s="30">
        <v>0</v>
      </c>
      <c r="AY123" s="30">
        <v>0</v>
      </c>
      <c r="AZ123" s="68"/>
      <c r="BA123" s="48"/>
      <c r="BB123" s="26"/>
      <c r="BC123" s="79"/>
      <c r="BD123" s="27"/>
      <c r="BE123" s="26"/>
      <c r="BF123" s="79"/>
      <c r="BG123" s="27"/>
      <c r="BH123" s="26"/>
      <c r="BI123" s="79"/>
      <c r="BJ123" s="27"/>
      <c r="BK123" s="26"/>
      <c r="BL123" s="79"/>
      <c r="BM123" s="70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-49.76</v>
      </c>
    </row>
    <row r="124" spans="1:78" ht="13.5" thickBot="1" x14ac:dyDescent="0.25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>
        <v>0</v>
      </c>
      <c r="L124" s="44">
        <v>-0.33</v>
      </c>
      <c r="M124" s="45"/>
      <c r="N124" s="43">
        <v>0</v>
      </c>
      <c r="O124" s="44">
        <v>-0.45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-8.7499999999999994E-2</v>
      </c>
      <c r="AE124" s="45"/>
      <c r="AF124" s="43">
        <v>0</v>
      </c>
      <c r="AG124" s="44"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-0.38338169490828911</v>
      </c>
      <c r="AQ124" s="45"/>
      <c r="AR124" s="29"/>
      <c r="AS124" s="43">
        <v>0</v>
      </c>
      <c r="AT124" s="44">
        <v>3.7280000000000002</v>
      </c>
      <c r="AU124" s="89"/>
      <c r="AV124" s="34">
        <v>0</v>
      </c>
      <c r="AW124" s="34">
        <v>0</v>
      </c>
      <c r="AX124" s="34">
        <v>0</v>
      </c>
      <c r="AY124" s="34">
        <v>0</v>
      </c>
      <c r="AZ124" s="68"/>
      <c r="BA124" s="49"/>
      <c r="BB124" s="43"/>
      <c r="BC124" s="81"/>
      <c r="BD124" s="44"/>
      <c r="BE124" s="43"/>
      <c r="BF124" s="81"/>
      <c r="BG124" s="44"/>
      <c r="BH124" s="43"/>
      <c r="BI124" s="81"/>
      <c r="BJ124" s="44"/>
      <c r="BK124" s="43"/>
      <c r="BL124" s="81"/>
      <c r="BM124" s="72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-51.11</v>
      </c>
    </row>
    <row r="125" spans="1:78" ht="13.5" thickBot="1" x14ac:dyDescent="0.25">
      <c r="A125" s="46">
        <v>40848</v>
      </c>
      <c r="B125" s="37">
        <v>0</v>
      </c>
      <c r="C125" s="38">
        <v>0.248</v>
      </c>
      <c r="D125" s="47">
        <v>3.3333333333333361E-2</v>
      </c>
      <c r="E125" s="37">
        <v>0</v>
      </c>
      <c r="F125" s="38">
        <v>0</v>
      </c>
      <c r="G125" s="47">
        <v>0</v>
      </c>
      <c r="H125" s="37">
        <v>0</v>
      </c>
      <c r="I125" s="38">
        <v>0.15</v>
      </c>
      <c r="J125" s="47">
        <v>0.16166666666666665</v>
      </c>
      <c r="K125" s="37">
        <v>0</v>
      </c>
      <c r="L125" s="38">
        <v>-0.24</v>
      </c>
      <c r="M125" s="47">
        <v>-0.29249999999999998</v>
      </c>
      <c r="N125" s="37">
        <v>0</v>
      </c>
      <c r="O125" s="38">
        <v>-0.38</v>
      </c>
      <c r="P125" s="47">
        <v>-0.48091666666666666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v>7.0000000000000007E-2</v>
      </c>
      <c r="AC125" s="37">
        <v>0</v>
      </c>
      <c r="AD125" s="38">
        <v>5.0000000000000001E-3</v>
      </c>
      <c r="AE125" s="47">
        <v>-4.8958333333333333E-2</v>
      </c>
      <c r="AF125" s="37">
        <v>0</v>
      </c>
      <c r="AG125" s="38">
        <v>0.11</v>
      </c>
      <c r="AH125" s="47">
        <v>0.14499999999999999</v>
      </c>
      <c r="AI125" s="37">
        <v>0</v>
      </c>
      <c r="AJ125" s="38">
        <v>0.65</v>
      </c>
      <c r="AK125" s="47"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v>-0.35880408461842134</v>
      </c>
      <c r="AR125" s="29"/>
      <c r="AS125" s="37">
        <v>0</v>
      </c>
      <c r="AT125" s="38">
        <v>3.8780000000000001</v>
      </c>
      <c r="AU125" s="90">
        <v>3.8613333333333331</v>
      </c>
      <c r="AV125" s="40">
        <v>0</v>
      </c>
      <c r="AW125" s="40">
        <v>0</v>
      </c>
      <c r="AX125" s="40">
        <v>0</v>
      </c>
      <c r="AY125" s="40">
        <v>0</v>
      </c>
      <c r="AZ125" s="68"/>
      <c r="BA125" s="46"/>
      <c r="BB125" s="37"/>
      <c r="BC125" s="80"/>
      <c r="BD125" s="38"/>
      <c r="BE125" s="37"/>
      <c r="BF125" s="80"/>
      <c r="BG125" s="38"/>
      <c r="BH125" s="37"/>
      <c r="BI125" s="80"/>
      <c r="BJ125" s="38"/>
      <c r="BK125" s="37"/>
      <c r="BL125" s="80"/>
      <c r="BM125" s="71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-49.16</v>
      </c>
    </row>
    <row r="126" spans="1:78" x14ac:dyDescent="0.2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>
        <v>0</v>
      </c>
      <c r="L126" s="27">
        <v>-0.24</v>
      </c>
      <c r="M126" s="28"/>
      <c r="N126" s="26">
        <v>0</v>
      </c>
      <c r="O126" s="27">
        <v>-0.38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5.0000000000000001E-3</v>
      </c>
      <c r="AE126" s="28"/>
      <c r="AF126" s="26">
        <v>0</v>
      </c>
      <c r="AG126" s="27"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-0.18</v>
      </c>
      <c r="AQ126" s="28"/>
      <c r="AR126" s="29"/>
      <c r="AS126" s="26">
        <v>0</v>
      </c>
      <c r="AT126" s="27">
        <v>4.0280000000000005</v>
      </c>
      <c r="AU126" s="88"/>
      <c r="AV126" s="30">
        <v>0</v>
      </c>
      <c r="AW126" s="30">
        <v>0</v>
      </c>
      <c r="AX126" s="30">
        <v>0</v>
      </c>
      <c r="AY126" s="30">
        <v>0</v>
      </c>
      <c r="AZ126" s="68"/>
      <c r="BA126" s="48"/>
      <c r="BB126" s="26"/>
      <c r="BC126" s="79"/>
      <c r="BD126" s="27"/>
      <c r="BE126" s="26"/>
      <c r="BF126" s="79"/>
      <c r="BG126" s="27"/>
      <c r="BH126" s="26"/>
      <c r="BI126" s="79"/>
      <c r="BJ126" s="27"/>
      <c r="BK126" s="26"/>
      <c r="BL126" s="79"/>
      <c r="BM126" s="70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-50.49</v>
      </c>
    </row>
    <row r="127" spans="1:78" x14ac:dyDescent="0.2">
      <c r="A127" s="48">
        <v>40909</v>
      </c>
      <c r="B127" s="26">
        <v>0</v>
      </c>
      <c r="C127" s="27">
        <v>0.37800000000000006</v>
      </c>
      <c r="D127" s="42">
        <v>0.25</v>
      </c>
      <c r="E127" s="26">
        <v>0</v>
      </c>
      <c r="F127" s="27">
        <v>0</v>
      </c>
      <c r="G127" s="42">
        <v>0</v>
      </c>
      <c r="H127" s="26">
        <v>0</v>
      </c>
      <c r="I127" s="27">
        <v>0.15</v>
      </c>
      <c r="J127" s="42">
        <v>0.15</v>
      </c>
      <c r="K127" s="26">
        <v>0</v>
      </c>
      <c r="L127" s="27">
        <v>-0.24</v>
      </c>
      <c r="M127" s="42">
        <v>-0.24</v>
      </c>
      <c r="N127" s="26">
        <v>0</v>
      </c>
      <c r="O127" s="27">
        <v>-0.38</v>
      </c>
      <c r="P127" s="42">
        <v>-0.38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v>7.0000000000000007E-2</v>
      </c>
      <c r="AC127" s="26">
        <v>0</v>
      </c>
      <c r="AD127" s="27">
        <v>5.0000000000000001E-3</v>
      </c>
      <c r="AE127" s="42">
        <v>5.0000000000000001E-3</v>
      </c>
      <c r="AF127" s="26">
        <v>0</v>
      </c>
      <c r="AG127" s="27">
        <v>0.11</v>
      </c>
      <c r="AH127" s="42">
        <v>0.11</v>
      </c>
      <c r="AI127" s="26">
        <v>0</v>
      </c>
      <c r="AJ127" s="27">
        <v>1.6</v>
      </c>
      <c r="AK127" s="42"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v>-0.18</v>
      </c>
      <c r="AR127" s="29"/>
      <c r="AS127" s="26">
        <v>0</v>
      </c>
      <c r="AT127" s="27">
        <v>4.1204999999999998</v>
      </c>
      <c r="AU127" s="88">
        <v>3.9874999999999998</v>
      </c>
      <c r="AV127" s="30">
        <v>0</v>
      </c>
      <c r="AW127" s="30">
        <v>0</v>
      </c>
      <c r="AX127" s="30">
        <v>0</v>
      </c>
      <c r="AY127" s="30">
        <v>0</v>
      </c>
      <c r="AZ127" s="68"/>
      <c r="BA127" s="48"/>
      <c r="BB127" s="26"/>
      <c r="BC127" s="79"/>
      <c r="BD127" s="27"/>
      <c r="BE127" s="26"/>
      <c r="BF127" s="79"/>
      <c r="BG127" s="27"/>
      <c r="BH127" s="26"/>
      <c r="BI127" s="79"/>
      <c r="BJ127" s="27"/>
      <c r="BK127" s="26"/>
      <c r="BL127" s="79"/>
      <c r="BM127" s="70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-50.18</v>
      </c>
    </row>
    <row r="128" spans="1:78" x14ac:dyDescent="0.2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>
        <v>0</v>
      </c>
      <c r="L128" s="27">
        <v>-0.24</v>
      </c>
      <c r="M128" s="28"/>
      <c r="N128" s="26">
        <v>0</v>
      </c>
      <c r="O128" s="27">
        <v>-0.38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5.0000000000000001E-3</v>
      </c>
      <c r="AE128" s="28"/>
      <c r="AF128" s="26">
        <v>0</v>
      </c>
      <c r="AG128" s="27"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0</v>
      </c>
      <c r="AT128" s="27">
        <v>4.0155000000000003</v>
      </c>
      <c r="AU128" s="88"/>
      <c r="AV128" s="30">
        <v>0</v>
      </c>
      <c r="AW128" s="30">
        <v>0</v>
      </c>
      <c r="AX128" s="30">
        <v>0</v>
      </c>
      <c r="AY128" s="30">
        <v>0</v>
      </c>
      <c r="AZ128" s="68"/>
      <c r="BA128" s="48"/>
      <c r="BB128" s="26"/>
      <c r="BC128" s="79"/>
      <c r="BD128" s="27"/>
      <c r="BE128" s="26"/>
      <c r="BF128" s="79"/>
      <c r="BG128" s="27"/>
      <c r="BH128" s="26"/>
      <c r="BI128" s="79"/>
      <c r="BJ128" s="27"/>
      <c r="BK128" s="26"/>
      <c r="BL128" s="79"/>
      <c r="BM128" s="70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-46.65</v>
      </c>
    </row>
    <row r="129" spans="1:78" x14ac:dyDescent="0.2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>
        <v>0</v>
      </c>
      <c r="L129" s="27">
        <v>-0.24</v>
      </c>
      <c r="M129" s="28"/>
      <c r="N129" s="26">
        <v>0</v>
      </c>
      <c r="O129" s="27">
        <v>-0.38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5.0000000000000001E-3</v>
      </c>
      <c r="AE129" s="28"/>
      <c r="AF129" s="26">
        <v>0</v>
      </c>
      <c r="AG129" s="27"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0</v>
      </c>
      <c r="AT129" s="27">
        <v>3.8955000000000002</v>
      </c>
      <c r="AU129" s="88"/>
      <c r="AV129" s="34">
        <v>0</v>
      </c>
      <c r="AW129" s="34">
        <v>0</v>
      </c>
      <c r="AX129" s="34">
        <v>0</v>
      </c>
      <c r="AY129" s="34">
        <v>0</v>
      </c>
      <c r="AZ129" s="68"/>
      <c r="BA129" s="49"/>
      <c r="BB129" s="26"/>
      <c r="BC129" s="79"/>
      <c r="BD129" s="27"/>
      <c r="BE129" s="26"/>
      <c r="BF129" s="79"/>
      <c r="BG129" s="27"/>
      <c r="BH129" s="26"/>
      <c r="BI129" s="79"/>
      <c r="BJ129" s="27"/>
      <c r="BK129" s="26"/>
      <c r="BL129" s="79"/>
      <c r="BM129" s="70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-49.61</v>
      </c>
    </row>
    <row r="130" spans="1:78" x14ac:dyDescent="0.2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>
        <v>0</v>
      </c>
      <c r="L130" s="38"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-8.7499999999999994E-2</v>
      </c>
      <c r="AE130" s="39"/>
      <c r="AF130" s="37">
        <v>0</v>
      </c>
      <c r="AG130" s="38"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-0.48647942687162171</v>
      </c>
      <c r="AQ130" s="39"/>
      <c r="AR130" s="29"/>
      <c r="AS130" s="37">
        <v>0</v>
      </c>
      <c r="AT130" s="38">
        <v>3.7405000000000004</v>
      </c>
      <c r="AU130" s="91"/>
      <c r="AV130" s="40">
        <v>0</v>
      </c>
      <c r="AW130" s="40">
        <v>0</v>
      </c>
      <c r="AX130" s="40">
        <v>0</v>
      </c>
      <c r="AY130" s="40">
        <v>0</v>
      </c>
      <c r="AZ130" s="68"/>
      <c r="BA130" s="46"/>
      <c r="BB130" s="37"/>
      <c r="BC130" s="80"/>
      <c r="BD130" s="38"/>
      <c r="BE130" s="37"/>
      <c r="BF130" s="80"/>
      <c r="BG130" s="38"/>
      <c r="BH130" s="37"/>
      <c r="BI130" s="80"/>
      <c r="BJ130" s="38"/>
      <c r="BK130" s="37"/>
      <c r="BL130" s="80"/>
      <c r="BM130" s="71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-47.74</v>
      </c>
    </row>
    <row r="131" spans="1:78" x14ac:dyDescent="0.2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>
        <v>0</v>
      </c>
      <c r="L131" s="27"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-8.7499999999999994E-2</v>
      </c>
      <c r="AE131" s="28"/>
      <c r="AF131" s="26">
        <v>0</v>
      </c>
      <c r="AG131" s="27"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-0.48649275227019162</v>
      </c>
      <c r="AQ131" s="28"/>
      <c r="AR131" s="29"/>
      <c r="AS131" s="26">
        <v>0</v>
      </c>
      <c r="AT131" s="27">
        <v>3.7305000000000001</v>
      </c>
      <c r="AU131" s="88"/>
      <c r="AV131" s="30">
        <v>0</v>
      </c>
      <c r="AW131" s="30">
        <v>0</v>
      </c>
      <c r="AX131" s="30">
        <v>0</v>
      </c>
      <c r="AY131" s="30">
        <v>0</v>
      </c>
      <c r="AZ131" s="68"/>
      <c r="BA131" s="48"/>
      <c r="BB131" s="26"/>
      <c r="BC131" s="79"/>
      <c r="BD131" s="27"/>
      <c r="BE131" s="26"/>
      <c r="BF131" s="79"/>
      <c r="BG131" s="27"/>
      <c r="BH131" s="26"/>
      <c r="BI131" s="79"/>
      <c r="BJ131" s="27"/>
      <c r="BK131" s="26"/>
      <c r="BL131" s="79"/>
      <c r="BM131" s="70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-49.07</v>
      </c>
    </row>
    <row r="132" spans="1:78" x14ac:dyDescent="0.2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>
        <v>0</v>
      </c>
      <c r="L132" s="27"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-8.7499999999999994E-2</v>
      </c>
      <c r="AE132" s="28"/>
      <c r="AF132" s="26">
        <v>0</v>
      </c>
      <c r="AG132" s="27"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-0.48650677476699666</v>
      </c>
      <c r="AQ132" s="28"/>
      <c r="AR132" s="29"/>
      <c r="AS132" s="26">
        <v>0</v>
      </c>
      <c r="AT132" s="27">
        <v>3.7505000000000002</v>
      </c>
      <c r="AU132" s="88"/>
      <c r="AV132" s="30">
        <v>0</v>
      </c>
      <c r="AW132" s="30">
        <v>0</v>
      </c>
      <c r="AX132" s="30">
        <v>0</v>
      </c>
      <c r="AY132" s="30">
        <v>0</v>
      </c>
      <c r="AZ132" s="68"/>
      <c r="BA132" s="48"/>
      <c r="BB132" s="26"/>
      <c r="BC132" s="79"/>
      <c r="BD132" s="27"/>
      <c r="BE132" s="26"/>
      <c r="BF132" s="79"/>
      <c r="BG132" s="27"/>
      <c r="BH132" s="26"/>
      <c r="BI132" s="79"/>
      <c r="BJ132" s="27"/>
      <c r="BK132" s="26"/>
      <c r="BL132" s="79"/>
      <c r="BM132" s="70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-47.22</v>
      </c>
    </row>
    <row r="133" spans="1:78" x14ac:dyDescent="0.2">
      <c r="A133" s="48">
        <v>41091</v>
      </c>
      <c r="B133" s="26">
        <v>0</v>
      </c>
      <c r="C133" s="27">
        <v>-0.1</v>
      </c>
      <c r="D133" s="42">
        <v>-0.12142857142857141</v>
      </c>
      <c r="E133" s="26">
        <v>0</v>
      </c>
      <c r="F133" s="27">
        <v>0</v>
      </c>
      <c r="G133" s="42">
        <v>0</v>
      </c>
      <c r="H133" s="26">
        <v>0</v>
      </c>
      <c r="I133" s="27">
        <v>0.17</v>
      </c>
      <c r="J133" s="42">
        <v>0.17</v>
      </c>
      <c r="K133" s="26">
        <v>0</v>
      </c>
      <c r="L133" s="27">
        <v>-0.33</v>
      </c>
      <c r="M133" s="42">
        <v>-0.33</v>
      </c>
      <c r="N133" s="26">
        <v>0</v>
      </c>
      <c r="O133" s="27">
        <v>-0.55300000000000005</v>
      </c>
      <c r="P133" s="42"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v>7.0000000000000007E-2</v>
      </c>
      <c r="AC133" s="26">
        <v>0</v>
      </c>
      <c r="AD133" s="27">
        <v>-8.7499999999999994E-2</v>
      </c>
      <c r="AE133" s="42">
        <v>-8.7499999999999994E-2</v>
      </c>
      <c r="AF133" s="26">
        <v>0</v>
      </c>
      <c r="AG133" s="27">
        <v>0.17</v>
      </c>
      <c r="AH133" s="42">
        <v>0.17</v>
      </c>
      <c r="AI133" s="26">
        <v>0</v>
      </c>
      <c r="AJ133" s="27">
        <v>0.32250000000000001</v>
      </c>
      <c r="AK133" s="42">
        <v>0.32250000000000001</v>
      </c>
      <c r="AL133" s="26">
        <v>0</v>
      </c>
      <c r="AM133" s="27"/>
      <c r="AN133" s="42" t="e">
        <v>#DIV/0!</v>
      </c>
      <c r="AO133" s="26">
        <v>0</v>
      </c>
      <c r="AP133" s="27">
        <v>-0.48652058951344745</v>
      </c>
      <c r="AQ133" s="42">
        <v>-0.48652128791729388</v>
      </c>
      <c r="AR133" s="29"/>
      <c r="AS133" s="26">
        <v>0</v>
      </c>
      <c r="AT133" s="27">
        <v>3.7705000000000002</v>
      </c>
      <c r="AU133" s="88">
        <v>3.7712142857142861</v>
      </c>
      <c r="AV133" s="30">
        <v>0</v>
      </c>
      <c r="AW133" s="30">
        <v>0</v>
      </c>
      <c r="AX133" s="30">
        <v>0</v>
      </c>
      <c r="AY133" s="30">
        <v>0</v>
      </c>
      <c r="AZ133" s="68"/>
      <c r="BA133" s="48"/>
      <c r="BB133" s="26"/>
      <c r="BC133" s="79"/>
      <c r="BD133" s="27"/>
      <c r="BE133" s="26"/>
      <c r="BF133" s="79"/>
      <c r="BG133" s="27"/>
      <c r="BH133" s="26"/>
      <c r="BI133" s="79"/>
      <c r="BJ133" s="27"/>
      <c r="BK133" s="26"/>
      <c r="BL133" s="79"/>
      <c r="BM133" s="70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-48.54</v>
      </c>
    </row>
    <row r="134" spans="1:78" x14ac:dyDescent="0.2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>
        <v>0</v>
      </c>
      <c r="L134" s="27"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-8.7499999999999994E-2</v>
      </c>
      <c r="AE134" s="28"/>
      <c r="AF134" s="26">
        <v>0</v>
      </c>
      <c r="AG134" s="27"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-0.48653511731077481</v>
      </c>
      <c r="AQ134" s="28"/>
      <c r="AR134" s="29"/>
      <c r="AS134" s="26">
        <v>0</v>
      </c>
      <c r="AT134" s="27">
        <v>3.7905000000000002</v>
      </c>
      <c r="AU134" s="88"/>
      <c r="AV134" s="30">
        <v>0</v>
      </c>
      <c r="AW134" s="30">
        <v>0</v>
      </c>
      <c r="AX134" s="30">
        <v>0</v>
      </c>
      <c r="AY134" s="30">
        <v>0</v>
      </c>
      <c r="AZ134" s="68"/>
      <c r="BA134" s="48"/>
      <c r="BB134" s="26"/>
      <c r="BC134" s="79"/>
      <c r="BD134" s="27"/>
      <c r="BE134" s="26"/>
      <c r="BF134" s="79"/>
      <c r="BG134" s="27"/>
      <c r="BH134" s="26"/>
      <c r="BI134" s="79"/>
      <c r="BJ134" s="27"/>
      <c r="BK134" s="26"/>
      <c r="BL134" s="79"/>
      <c r="BM134" s="70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-48.27</v>
      </c>
    </row>
    <row r="135" spans="1:78" x14ac:dyDescent="0.2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>
        <v>0</v>
      </c>
      <c r="L135" s="27"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-8.7499999999999994E-2</v>
      </c>
      <c r="AE135" s="28"/>
      <c r="AF135" s="26">
        <v>0</v>
      </c>
      <c r="AG135" s="27"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-0.48654990162000011</v>
      </c>
      <c r="AQ135" s="28"/>
      <c r="AR135" s="29"/>
      <c r="AS135" s="26">
        <v>0</v>
      </c>
      <c r="AT135" s="27">
        <v>3.8005</v>
      </c>
      <c r="AU135" s="88"/>
      <c r="AV135" s="30">
        <v>0</v>
      </c>
      <c r="AW135" s="30">
        <v>0</v>
      </c>
      <c r="AX135" s="30">
        <v>0</v>
      </c>
      <c r="AY135" s="30">
        <v>0</v>
      </c>
      <c r="AZ135" s="68"/>
      <c r="BA135" s="48"/>
      <c r="BB135" s="26"/>
      <c r="BC135" s="79"/>
      <c r="BD135" s="27"/>
      <c r="BE135" s="26"/>
      <c r="BF135" s="79"/>
      <c r="BG135" s="27"/>
      <c r="BH135" s="26"/>
      <c r="BI135" s="79"/>
      <c r="BJ135" s="27"/>
      <c r="BK135" s="26"/>
      <c r="BL135" s="79"/>
      <c r="BM135" s="70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-46.45</v>
      </c>
    </row>
    <row r="136" spans="1:78" ht="13.5" thickBot="1" x14ac:dyDescent="0.25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>
        <v>0</v>
      </c>
      <c r="L136" s="44"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-8.7499999999999994E-2</v>
      </c>
      <c r="AE136" s="45"/>
      <c r="AF136" s="43">
        <v>0</v>
      </c>
      <c r="AG136" s="44"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-0.48656445306802487</v>
      </c>
      <c r="AQ136" s="45"/>
      <c r="AR136" s="29"/>
      <c r="AS136" s="43">
        <v>0</v>
      </c>
      <c r="AT136" s="44">
        <v>3.8155000000000001</v>
      </c>
      <c r="AU136" s="89"/>
      <c r="AV136" s="34">
        <v>0</v>
      </c>
      <c r="AW136" s="34">
        <v>0</v>
      </c>
      <c r="AX136" s="34">
        <v>0</v>
      </c>
      <c r="AY136" s="34">
        <v>0</v>
      </c>
      <c r="AZ136" s="68"/>
      <c r="BA136" s="49"/>
      <c r="BB136" s="43"/>
      <c r="BC136" s="81"/>
      <c r="BD136" s="44"/>
      <c r="BE136" s="43"/>
      <c r="BF136" s="81"/>
      <c r="BG136" s="44"/>
      <c r="BH136" s="43"/>
      <c r="BI136" s="81"/>
      <c r="BJ136" s="44"/>
      <c r="BK136" s="43"/>
      <c r="BL136" s="81"/>
      <c r="BM136" s="72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-47.74</v>
      </c>
    </row>
    <row r="137" spans="1:78" ht="13.5" thickBot="1" x14ac:dyDescent="0.25">
      <c r="A137" s="46">
        <v>41214</v>
      </c>
      <c r="B137" s="37">
        <v>0</v>
      </c>
      <c r="C137" s="38">
        <v>0.248</v>
      </c>
      <c r="D137" s="47">
        <v>3.3333333333333361E-2</v>
      </c>
      <c r="E137" s="37">
        <v>0</v>
      </c>
      <c r="F137" s="38">
        <v>0</v>
      </c>
      <c r="G137" s="47">
        <v>0</v>
      </c>
      <c r="H137" s="37">
        <v>0</v>
      </c>
      <c r="I137" s="38">
        <v>0.15</v>
      </c>
      <c r="J137" s="47">
        <v>0.16166666666666665</v>
      </c>
      <c r="K137" s="37">
        <v>0</v>
      </c>
      <c r="L137" s="38">
        <v>-0.24</v>
      </c>
      <c r="M137" s="47">
        <v>-0.29249999999999998</v>
      </c>
      <c r="N137" s="37">
        <v>0</v>
      </c>
      <c r="O137" s="38">
        <v>-0.49299999999999999</v>
      </c>
      <c r="P137" s="47"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v>7.0000000000000007E-2</v>
      </c>
      <c r="AC137" s="37">
        <v>0</v>
      </c>
      <c r="AD137" s="38">
        <v>5.0000000000000001E-3</v>
      </c>
      <c r="AE137" s="47">
        <v>-4.8958333333333333E-2</v>
      </c>
      <c r="AF137" s="37">
        <v>0</v>
      </c>
      <c r="AG137" s="38">
        <v>0.11</v>
      </c>
      <c r="AH137" s="47">
        <v>0.14499999999999999</v>
      </c>
      <c r="AI137" s="37">
        <v>0</v>
      </c>
      <c r="AJ137" s="38">
        <v>0.65</v>
      </c>
      <c r="AK137" s="47"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v>-0.38224668739507228</v>
      </c>
      <c r="AR137" s="29"/>
      <c r="AS137" s="37">
        <v>0</v>
      </c>
      <c r="AT137" s="38">
        <v>3.9655</v>
      </c>
      <c r="AU137" s="90">
        <v>3.948833333333333</v>
      </c>
      <c r="AV137" s="40">
        <v>0</v>
      </c>
      <c r="AW137" s="40">
        <v>0</v>
      </c>
      <c r="AX137" s="40">
        <v>0</v>
      </c>
      <c r="AY137" s="40">
        <v>0</v>
      </c>
      <c r="AZ137" s="68"/>
      <c r="BA137" s="46"/>
      <c r="BB137" s="37"/>
      <c r="BC137" s="80"/>
      <c r="BD137" s="38"/>
      <c r="BE137" s="37"/>
      <c r="BF137" s="80"/>
      <c r="BG137" s="38"/>
      <c r="BH137" s="37"/>
      <c r="BI137" s="80"/>
      <c r="BJ137" s="38"/>
      <c r="BK137" s="37"/>
      <c r="BL137" s="80"/>
      <c r="BM137" s="71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-45.94</v>
      </c>
    </row>
    <row r="138" spans="1:78" x14ac:dyDescent="0.2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>
        <v>0</v>
      </c>
      <c r="L138" s="27"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5.0000000000000001E-3</v>
      </c>
      <c r="AE138" s="28"/>
      <c r="AF138" s="26">
        <v>0</v>
      </c>
      <c r="AG138" s="27"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0</v>
      </c>
      <c r="AT138" s="27">
        <v>4.1154999999999999</v>
      </c>
      <c r="AU138" s="88"/>
      <c r="AV138" s="30">
        <v>0</v>
      </c>
      <c r="AW138" s="30">
        <v>0</v>
      </c>
      <c r="AX138" s="30">
        <v>0</v>
      </c>
      <c r="AY138" s="30">
        <v>0</v>
      </c>
      <c r="AZ138" s="68"/>
      <c r="BA138" s="48"/>
      <c r="BB138" s="26"/>
      <c r="BC138" s="79"/>
      <c r="BD138" s="27"/>
      <c r="BE138" s="26"/>
      <c r="BF138" s="79"/>
      <c r="BG138" s="27"/>
      <c r="BH138" s="26"/>
      <c r="BI138" s="79"/>
      <c r="BJ138" s="27"/>
      <c r="BK138" s="26"/>
      <c r="BL138" s="79"/>
      <c r="BM138" s="70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-47.21</v>
      </c>
    </row>
    <row r="139" spans="1:78" x14ac:dyDescent="0.2">
      <c r="A139" s="48">
        <v>41275</v>
      </c>
      <c r="B139" s="26">
        <v>0</v>
      </c>
      <c r="C139" s="27">
        <v>0.37800000000000006</v>
      </c>
      <c r="D139" s="42">
        <v>0.25</v>
      </c>
      <c r="E139" s="26">
        <v>0</v>
      </c>
      <c r="F139" s="27">
        <v>0</v>
      </c>
      <c r="G139" s="42">
        <v>0</v>
      </c>
      <c r="H139" s="26">
        <v>0</v>
      </c>
      <c r="I139" s="27">
        <v>0.15</v>
      </c>
      <c r="J139" s="42">
        <v>0.15</v>
      </c>
      <c r="K139" s="26">
        <v>0</v>
      </c>
      <c r="L139" s="27">
        <v>-0.24</v>
      </c>
      <c r="M139" s="42">
        <v>-0.24</v>
      </c>
      <c r="N139" s="26">
        <v>0</v>
      </c>
      <c r="O139" s="27">
        <v>-0.49299999999999999</v>
      </c>
      <c r="P139" s="42"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v>7.0000000000000007E-2</v>
      </c>
      <c r="AC139" s="26">
        <v>0</v>
      </c>
      <c r="AD139" s="27">
        <v>5.0000000000000001E-3</v>
      </c>
      <c r="AE139" s="42">
        <v>5.0000000000000001E-3</v>
      </c>
      <c r="AF139" s="26">
        <v>0</v>
      </c>
      <c r="AG139" s="27">
        <v>0.11</v>
      </c>
      <c r="AH139" s="42">
        <v>0.11</v>
      </c>
      <c r="AI139" s="26">
        <v>0</v>
      </c>
      <c r="AJ139" s="27">
        <v>1.6</v>
      </c>
      <c r="AK139" s="42"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-0.17999999999999883</v>
      </c>
      <c r="AQ139" s="42">
        <v>-0.18</v>
      </c>
      <c r="AR139" s="29"/>
      <c r="AS139" s="26">
        <v>0</v>
      </c>
      <c r="AT139" s="27">
        <v>4.2080000000000002</v>
      </c>
      <c r="AU139" s="88">
        <v>4.0750000000000002</v>
      </c>
      <c r="AV139" s="30">
        <v>0</v>
      </c>
      <c r="AW139" s="30">
        <v>0</v>
      </c>
      <c r="AX139" s="30">
        <v>0</v>
      </c>
      <c r="AY139" s="30">
        <v>0</v>
      </c>
      <c r="AZ139" s="68"/>
      <c r="BA139" s="48"/>
      <c r="BB139" s="26"/>
      <c r="BC139" s="79"/>
      <c r="BD139" s="27"/>
      <c r="BE139" s="26"/>
      <c r="BF139" s="79"/>
      <c r="BG139" s="27"/>
      <c r="BH139" s="26"/>
      <c r="BI139" s="79"/>
      <c r="BJ139" s="27"/>
      <c r="BK139" s="26"/>
      <c r="BL139" s="79"/>
      <c r="BM139" s="70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-46.95</v>
      </c>
    </row>
    <row r="140" spans="1:78" x14ac:dyDescent="0.2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>
        <v>0</v>
      </c>
      <c r="L140" s="27"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5.0000000000000001E-3</v>
      </c>
      <c r="AE140" s="28"/>
      <c r="AF140" s="26">
        <v>0</v>
      </c>
      <c r="AG140" s="27"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0</v>
      </c>
      <c r="AT140" s="27">
        <v>4.1029999999999998</v>
      </c>
      <c r="AU140" s="88"/>
      <c r="AV140" s="30">
        <v>0</v>
      </c>
      <c r="AW140" s="30">
        <v>0</v>
      </c>
      <c r="AX140" s="30">
        <v>0</v>
      </c>
      <c r="AY140" s="30">
        <v>0</v>
      </c>
      <c r="AZ140" s="68"/>
      <c r="BA140" s="48"/>
      <c r="BB140" s="26"/>
      <c r="BC140" s="79"/>
      <c r="BD140" s="27"/>
      <c r="BE140" s="26"/>
      <c r="BF140" s="79"/>
      <c r="BG140" s="27"/>
      <c r="BH140" s="26"/>
      <c r="BI140" s="79"/>
      <c r="BJ140" s="27"/>
      <c r="BK140" s="26"/>
      <c r="BL140" s="79"/>
      <c r="BM140" s="70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-42.17</v>
      </c>
    </row>
    <row r="141" spans="1:78" x14ac:dyDescent="0.2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>
        <v>0</v>
      </c>
      <c r="L141" s="27"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5.0000000000000001E-3</v>
      </c>
      <c r="AE141" s="28"/>
      <c r="AF141" s="26">
        <v>0</v>
      </c>
      <c r="AG141" s="27"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0</v>
      </c>
      <c r="AT141" s="27">
        <v>3.9830000000000001</v>
      </c>
      <c r="AU141" s="88"/>
      <c r="AV141" s="34">
        <v>0</v>
      </c>
      <c r="AW141" s="34">
        <v>0</v>
      </c>
      <c r="AX141" s="34">
        <v>0</v>
      </c>
      <c r="AY141" s="34">
        <v>0</v>
      </c>
      <c r="AZ141" s="68"/>
      <c r="BA141" s="49"/>
      <c r="BB141" s="26"/>
      <c r="BC141" s="79"/>
      <c r="BD141" s="27"/>
      <c r="BE141" s="26"/>
      <c r="BF141" s="79"/>
      <c r="BG141" s="27"/>
      <c r="BH141" s="26"/>
      <c r="BI141" s="79"/>
      <c r="BJ141" s="27"/>
      <c r="BK141" s="26"/>
      <c r="BL141" s="79"/>
      <c r="BM141" s="70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-46.45</v>
      </c>
    </row>
    <row r="142" spans="1:78" x14ac:dyDescent="0.2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>
        <v>0</v>
      </c>
      <c r="L142" s="38"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-8.7499999999999994E-2</v>
      </c>
      <c r="AE142" s="39"/>
      <c r="AF142" s="37">
        <v>0</v>
      </c>
      <c r="AG142" s="38"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-0.52665786703416506</v>
      </c>
      <c r="AQ142" s="39"/>
      <c r="AR142" s="29"/>
      <c r="AS142" s="37">
        <v>0</v>
      </c>
      <c r="AT142" s="38">
        <v>3.8280000000000003</v>
      </c>
      <c r="AU142" s="91"/>
      <c r="AV142" s="40">
        <v>0</v>
      </c>
      <c r="AW142" s="40">
        <v>0</v>
      </c>
      <c r="AX142" s="40">
        <v>0</v>
      </c>
      <c r="AY142" s="40">
        <v>0</v>
      </c>
      <c r="AZ142" s="68"/>
      <c r="BA142" s="46"/>
      <c r="BB142" s="37"/>
      <c r="BC142" s="80"/>
      <c r="BD142" s="38"/>
      <c r="BE142" s="37"/>
      <c r="BF142" s="80"/>
      <c r="BG142" s="38"/>
      <c r="BH142" s="37"/>
      <c r="BI142" s="80"/>
      <c r="BJ142" s="38"/>
      <c r="BK142" s="37"/>
      <c r="BL142" s="80"/>
      <c r="BM142" s="71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-44.7</v>
      </c>
    </row>
    <row r="143" spans="1:78" x14ac:dyDescent="0.2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>
        <v>0</v>
      </c>
      <c r="L143" s="27"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-8.7499999999999994E-2</v>
      </c>
      <c r="AE143" s="28"/>
      <c r="AF143" s="26">
        <v>0</v>
      </c>
      <c r="AG143" s="27"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-0.52667410962839911</v>
      </c>
      <c r="AQ143" s="28"/>
      <c r="AR143" s="29"/>
      <c r="AS143" s="26">
        <v>0</v>
      </c>
      <c r="AT143" s="27">
        <v>3.8180000000000001</v>
      </c>
      <c r="AU143" s="88"/>
      <c r="AV143" s="30">
        <v>0</v>
      </c>
      <c r="AW143" s="30">
        <v>0</v>
      </c>
      <c r="AX143" s="30">
        <v>0</v>
      </c>
      <c r="AY143" s="30">
        <v>0</v>
      </c>
      <c r="AZ143" s="68"/>
      <c r="BA143" s="48"/>
      <c r="BB143" s="26"/>
      <c r="BC143" s="79"/>
      <c r="BD143" s="27"/>
      <c r="BE143" s="26"/>
      <c r="BF143" s="79"/>
      <c r="BG143" s="27"/>
      <c r="BH143" s="26"/>
      <c r="BI143" s="79"/>
      <c r="BJ143" s="27"/>
      <c r="BK143" s="26"/>
      <c r="BL143" s="79"/>
      <c r="BM143" s="70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-45.93</v>
      </c>
    </row>
    <row r="144" spans="1:78" x14ac:dyDescent="0.2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>
        <v>0</v>
      </c>
      <c r="L144" s="27"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-8.7499999999999994E-2</v>
      </c>
      <c r="AE144" s="28"/>
      <c r="AF144" s="26">
        <v>0</v>
      </c>
      <c r="AG144" s="27"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-0.52669114424572339</v>
      </c>
      <c r="AQ144" s="28"/>
      <c r="AR144" s="29"/>
      <c r="AS144" s="26">
        <v>0</v>
      </c>
      <c r="AT144" s="27">
        <v>3.8380000000000001</v>
      </c>
      <c r="AU144" s="88"/>
      <c r="AV144" s="30">
        <v>0</v>
      </c>
      <c r="AW144" s="30">
        <v>0</v>
      </c>
      <c r="AX144" s="30">
        <v>0</v>
      </c>
      <c r="AY144" s="30">
        <v>0</v>
      </c>
      <c r="AZ144" s="68"/>
      <c r="BA144" s="48"/>
      <c r="BB144" s="26"/>
      <c r="BC144" s="79"/>
      <c r="BD144" s="27"/>
      <c r="BE144" s="26"/>
      <c r="BF144" s="79"/>
      <c r="BG144" s="27"/>
      <c r="BH144" s="26"/>
      <c r="BI144" s="79"/>
      <c r="BJ144" s="27"/>
      <c r="BK144" s="26"/>
      <c r="BL144" s="79"/>
      <c r="BM144" s="70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-44.2</v>
      </c>
    </row>
    <row r="145" spans="1:78" x14ac:dyDescent="0.2">
      <c r="A145" s="48">
        <v>41456</v>
      </c>
      <c r="B145" s="26">
        <v>0</v>
      </c>
      <c r="C145" s="27">
        <v>-0.1</v>
      </c>
      <c r="D145" s="42">
        <v>-0.12142857142857141</v>
      </c>
      <c r="E145" s="26">
        <v>0</v>
      </c>
      <c r="F145" s="27">
        <v>0</v>
      </c>
      <c r="G145" s="42">
        <v>0</v>
      </c>
      <c r="H145" s="26">
        <v>0</v>
      </c>
      <c r="I145" s="27">
        <v>0.17</v>
      </c>
      <c r="J145" s="42">
        <v>0.17</v>
      </c>
      <c r="K145" s="26">
        <v>0</v>
      </c>
      <c r="L145" s="27">
        <v>-0.33</v>
      </c>
      <c r="M145" s="42">
        <v>-0.33</v>
      </c>
      <c r="N145" s="26">
        <v>0</v>
      </c>
      <c r="O145" s="27">
        <v>-0.59299999999999997</v>
      </c>
      <c r="P145" s="42"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v>7.0000000000000007E-2</v>
      </c>
      <c r="AC145" s="26">
        <v>0</v>
      </c>
      <c r="AD145" s="27">
        <v>-8.7499999999999994E-2</v>
      </c>
      <c r="AE145" s="42">
        <v>-8.7499999999999994E-2</v>
      </c>
      <c r="AF145" s="26">
        <v>0</v>
      </c>
      <c r="AG145" s="27">
        <v>0.17</v>
      </c>
      <c r="AH145" s="42">
        <v>0.17</v>
      </c>
      <c r="AI145" s="26">
        <v>0</v>
      </c>
      <c r="AJ145" s="27">
        <v>0.32250000000000001</v>
      </c>
      <c r="AK145" s="42">
        <v>0.32250000000000001</v>
      </c>
      <c r="AL145" s="26">
        <v>0</v>
      </c>
      <c r="AM145" s="27"/>
      <c r="AN145" s="42" t="e">
        <v>#DIV/0!</v>
      </c>
      <c r="AO145" s="26">
        <v>0</v>
      </c>
      <c r="AP145" s="27">
        <v>-0.526707871674998</v>
      </c>
      <c r="AQ145" s="42">
        <v>-0.52670860696298127</v>
      </c>
      <c r="AR145" s="29"/>
      <c r="AS145" s="26">
        <v>0</v>
      </c>
      <c r="AT145" s="27">
        <v>3.8580000000000001</v>
      </c>
      <c r="AU145" s="88">
        <v>3.858714285714286</v>
      </c>
      <c r="AV145" s="30">
        <v>0</v>
      </c>
      <c r="AW145" s="30">
        <v>0</v>
      </c>
      <c r="AX145" s="30">
        <v>0</v>
      </c>
      <c r="AY145" s="30">
        <v>0</v>
      </c>
      <c r="AZ145" s="68"/>
      <c r="BA145" s="48"/>
      <c r="BB145" s="26"/>
      <c r="BC145" s="79"/>
      <c r="BD145" s="27"/>
      <c r="BE145" s="26"/>
      <c r="BF145" s="79"/>
      <c r="BG145" s="27"/>
      <c r="BH145" s="26"/>
      <c r="BI145" s="79"/>
      <c r="BJ145" s="27"/>
      <c r="BK145" s="26"/>
      <c r="BL145" s="79"/>
      <c r="BM145" s="70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-45.42</v>
      </c>
    </row>
    <row r="146" spans="1:78" x14ac:dyDescent="0.2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>
        <v>0</v>
      </c>
      <c r="L146" s="27"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-8.7499999999999994E-2</v>
      </c>
      <c r="AE146" s="28"/>
      <c r="AF146" s="26">
        <v>0</v>
      </c>
      <c r="AG146" s="27"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-0.52672540686272251</v>
      </c>
      <c r="AQ146" s="28"/>
      <c r="AR146" s="29"/>
      <c r="AS146" s="26">
        <v>0</v>
      </c>
      <c r="AT146" s="27">
        <v>3.8780000000000001</v>
      </c>
      <c r="AU146" s="88"/>
      <c r="AV146" s="30">
        <v>0</v>
      </c>
      <c r="AW146" s="30">
        <v>0</v>
      </c>
      <c r="AX146" s="30">
        <v>0</v>
      </c>
      <c r="AY146" s="30">
        <v>0</v>
      </c>
      <c r="AZ146" s="68"/>
      <c r="BA146" s="48"/>
      <c r="BB146" s="26"/>
      <c r="BC146" s="79"/>
      <c r="BD146" s="27"/>
      <c r="BE146" s="26"/>
      <c r="BF146" s="79"/>
      <c r="BG146" s="27"/>
      <c r="BH146" s="26"/>
      <c r="BI146" s="79"/>
      <c r="BJ146" s="27"/>
      <c r="BK146" s="26"/>
      <c r="BL146" s="79"/>
      <c r="BM146" s="70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-45.16</v>
      </c>
    </row>
    <row r="147" spans="1:78" x14ac:dyDescent="0.2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>
        <v>0</v>
      </c>
      <c r="L147" s="27"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-8.7499999999999994E-2</v>
      </c>
      <c r="AE147" s="28"/>
      <c r="AF147" s="26">
        <v>0</v>
      </c>
      <c r="AG147" s="27"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-0.52674319610735543</v>
      </c>
      <c r="AQ147" s="28"/>
      <c r="AR147" s="29"/>
      <c r="AS147" s="26">
        <v>0</v>
      </c>
      <c r="AT147" s="27">
        <v>3.8880000000000003</v>
      </c>
      <c r="AU147" s="88"/>
      <c r="AV147" s="30">
        <v>0</v>
      </c>
      <c r="AW147" s="30">
        <v>0</v>
      </c>
      <c r="AX147" s="30">
        <v>0</v>
      </c>
      <c r="AY147" s="30">
        <v>0</v>
      </c>
      <c r="AZ147" s="68"/>
      <c r="BA147" s="48"/>
      <c r="BB147" s="26"/>
      <c r="BC147" s="79"/>
      <c r="BD147" s="27"/>
      <c r="BE147" s="26"/>
      <c r="BF147" s="79"/>
      <c r="BG147" s="27"/>
      <c r="BH147" s="26"/>
      <c r="BI147" s="79"/>
      <c r="BJ147" s="27"/>
      <c r="BK147" s="26"/>
      <c r="BL147" s="79"/>
      <c r="BM147" s="70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-43.46</v>
      </c>
    </row>
    <row r="148" spans="1:78" ht="13.5" thickBot="1" x14ac:dyDescent="0.25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>
        <v>0</v>
      </c>
      <c r="L148" s="44"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-8.7499999999999994E-2</v>
      </c>
      <c r="AE148" s="45"/>
      <c r="AF148" s="43">
        <v>0</v>
      </c>
      <c r="AG148" s="44"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-0.52676065318750576</v>
      </c>
      <c r="AQ148" s="45"/>
      <c r="AR148" s="29"/>
      <c r="AS148" s="43">
        <v>0</v>
      </c>
      <c r="AT148" s="44">
        <v>3.903</v>
      </c>
      <c r="AU148" s="89"/>
      <c r="AV148" s="34">
        <v>0</v>
      </c>
      <c r="AW148" s="34">
        <v>0</v>
      </c>
      <c r="AX148" s="34">
        <v>0</v>
      </c>
      <c r="AY148" s="34">
        <v>0</v>
      </c>
      <c r="AZ148" s="68"/>
      <c r="BA148" s="49"/>
      <c r="BB148" s="43"/>
      <c r="BC148" s="81"/>
      <c r="BD148" s="44"/>
      <c r="BE148" s="43"/>
      <c r="BF148" s="81"/>
      <c r="BG148" s="44"/>
      <c r="BH148" s="43"/>
      <c r="BI148" s="81"/>
      <c r="BJ148" s="44"/>
      <c r="BK148" s="43"/>
      <c r="BL148" s="81"/>
      <c r="BM148" s="72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-44.66</v>
      </c>
    </row>
    <row r="149" spans="1:78" ht="13.5" thickBot="1" x14ac:dyDescent="0.25">
      <c r="A149" s="46">
        <v>41579</v>
      </c>
      <c r="B149" s="37">
        <v>0</v>
      </c>
      <c r="C149" s="38">
        <v>0.248</v>
      </c>
      <c r="D149" s="47">
        <v>3.3333333333333361E-2</v>
      </c>
      <c r="E149" s="37">
        <v>0</v>
      </c>
      <c r="F149" s="38">
        <v>0</v>
      </c>
      <c r="G149" s="47">
        <v>0</v>
      </c>
      <c r="H149" s="37">
        <v>0</v>
      </c>
      <c r="I149" s="38">
        <v>0.15</v>
      </c>
      <c r="J149" s="47">
        <v>0.16166666666666665</v>
      </c>
      <c r="K149" s="37">
        <v>0</v>
      </c>
      <c r="L149" s="38">
        <v>-0.24</v>
      </c>
      <c r="M149" s="47">
        <v>-0.29249999999999998</v>
      </c>
      <c r="N149" s="37">
        <v>0</v>
      </c>
      <c r="O149" s="38">
        <v>-0.53300000000000003</v>
      </c>
      <c r="P149" s="47"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v>7.0000000000000007E-2</v>
      </c>
      <c r="AC149" s="37">
        <v>0</v>
      </c>
      <c r="AD149" s="38">
        <v>5.0000000000000001E-3</v>
      </c>
      <c r="AE149" s="47">
        <v>-4.8958333333333333E-2</v>
      </c>
      <c r="AF149" s="37">
        <v>0</v>
      </c>
      <c r="AG149" s="38">
        <v>0.11</v>
      </c>
      <c r="AH149" s="47">
        <v>0.14499999999999999</v>
      </c>
      <c r="AI149" s="37">
        <v>0</v>
      </c>
      <c r="AJ149" s="38">
        <v>0.65</v>
      </c>
      <c r="AK149" s="47"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-0.18</v>
      </c>
      <c r="AQ149" s="47">
        <v>-0.40570985009629723</v>
      </c>
      <c r="AR149" s="29"/>
      <c r="AS149" s="37">
        <v>0</v>
      </c>
      <c r="AT149" s="38">
        <v>4.0529999999999999</v>
      </c>
      <c r="AU149" s="90">
        <v>4.0363333333333342</v>
      </c>
      <c r="AV149" s="40">
        <v>0</v>
      </c>
      <c r="AW149" s="40">
        <v>0</v>
      </c>
      <c r="AX149" s="40">
        <v>0</v>
      </c>
      <c r="AY149" s="40">
        <v>0</v>
      </c>
      <c r="AZ149" s="68"/>
      <c r="BA149" s="46"/>
      <c r="BB149" s="37"/>
      <c r="BC149" s="80"/>
      <c r="BD149" s="38"/>
      <c r="BE149" s="37"/>
      <c r="BF149" s="80"/>
      <c r="BG149" s="38"/>
      <c r="BH149" s="37"/>
      <c r="BI149" s="80"/>
      <c r="BJ149" s="38"/>
      <c r="BK149" s="37"/>
      <c r="BL149" s="80"/>
      <c r="BM149" s="71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-42.97</v>
      </c>
    </row>
    <row r="150" spans="1:78" x14ac:dyDescent="0.2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>
        <v>0</v>
      </c>
      <c r="L150" s="27"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5.0000000000000001E-3</v>
      </c>
      <c r="AE150" s="28"/>
      <c r="AF150" s="26">
        <v>0</v>
      </c>
      <c r="AG150" s="27"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-0.1800000000000006</v>
      </c>
      <c r="AQ150" s="28"/>
      <c r="AR150" s="29"/>
      <c r="AS150" s="26">
        <v>0</v>
      </c>
      <c r="AT150" s="27">
        <v>4.2030000000000003</v>
      </c>
      <c r="AU150" s="88"/>
      <c r="AV150" s="30">
        <v>0</v>
      </c>
      <c r="AW150" s="30">
        <v>0</v>
      </c>
      <c r="AX150" s="30">
        <v>0</v>
      </c>
      <c r="AY150" s="30">
        <v>0</v>
      </c>
      <c r="AZ150" s="68"/>
      <c r="BA150" s="48"/>
      <c r="BB150" s="26"/>
      <c r="BC150" s="79"/>
      <c r="BD150" s="27"/>
      <c r="BE150" s="26"/>
      <c r="BF150" s="79"/>
      <c r="BG150" s="27"/>
      <c r="BH150" s="26"/>
      <c r="BI150" s="79"/>
      <c r="BJ150" s="27"/>
      <c r="BK150" s="26"/>
      <c r="BL150" s="79"/>
      <c r="BM150" s="70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-44.16</v>
      </c>
    </row>
    <row r="151" spans="1:78" x14ac:dyDescent="0.2">
      <c r="A151" s="48">
        <v>41640</v>
      </c>
      <c r="B151" s="26">
        <v>0</v>
      </c>
      <c r="C151" s="27">
        <v>0.37800000000000006</v>
      </c>
      <c r="D151" s="42">
        <v>0.25</v>
      </c>
      <c r="E151" s="26">
        <v>0</v>
      </c>
      <c r="F151" s="27">
        <v>0</v>
      </c>
      <c r="G151" s="42">
        <v>0</v>
      </c>
      <c r="H151" s="26">
        <v>0</v>
      </c>
      <c r="I151" s="27">
        <v>0.15</v>
      </c>
      <c r="J151" s="42">
        <v>0.15</v>
      </c>
      <c r="K151" s="26">
        <v>0</v>
      </c>
      <c r="L151" s="27">
        <v>-0.24</v>
      </c>
      <c r="M151" s="42">
        <v>-0.24</v>
      </c>
      <c r="N151" s="26">
        <v>0</v>
      </c>
      <c r="O151" s="27">
        <v>-0.53300000000000003</v>
      </c>
      <c r="P151" s="42"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v>7.0000000000000007E-2</v>
      </c>
      <c r="AC151" s="26">
        <v>0</v>
      </c>
      <c r="AD151" s="27">
        <v>5.0000000000000001E-3</v>
      </c>
      <c r="AE151" s="42">
        <v>5.0000000000000001E-3</v>
      </c>
      <c r="AF151" s="26">
        <v>0</v>
      </c>
      <c r="AG151" s="27">
        <v>0.11</v>
      </c>
      <c r="AH151" s="42">
        <v>0.11</v>
      </c>
      <c r="AI151" s="26">
        <v>0</v>
      </c>
      <c r="AJ151" s="27">
        <v>1.6</v>
      </c>
      <c r="AK151" s="42"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v>-0.18</v>
      </c>
      <c r="AR151" s="29"/>
      <c r="AS151" s="26">
        <v>0</v>
      </c>
      <c r="AT151" s="27">
        <v>4.2955000000000005</v>
      </c>
      <c r="AU151" s="88">
        <v>4.1624999999999996</v>
      </c>
      <c r="AV151" s="30">
        <v>0</v>
      </c>
      <c r="AW151" s="30">
        <v>0</v>
      </c>
      <c r="AX151" s="30">
        <v>0</v>
      </c>
      <c r="AY151" s="30">
        <v>0</v>
      </c>
      <c r="AZ151" s="68"/>
      <c r="BA151" s="48"/>
      <c r="BB151" s="26"/>
      <c r="BC151" s="79"/>
      <c r="BD151" s="27"/>
      <c r="BE151" s="26"/>
      <c r="BF151" s="79"/>
      <c r="BG151" s="27"/>
      <c r="BH151" s="26"/>
      <c r="BI151" s="79"/>
      <c r="BJ151" s="27"/>
      <c r="BK151" s="26"/>
      <c r="BL151" s="79"/>
      <c r="BM151" s="70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-43.9</v>
      </c>
    </row>
    <row r="152" spans="1:78" x14ac:dyDescent="0.2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>
        <v>0</v>
      </c>
      <c r="L152" s="27"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5.0000000000000001E-3</v>
      </c>
      <c r="AE152" s="28"/>
      <c r="AF152" s="26">
        <v>0</v>
      </c>
      <c r="AG152" s="27"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0</v>
      </c>
      <c r="AT152" s="27">
        <v>4.1905000000000001</v>
      </c>
      <c r="AU152" s="88"/>
      <c r="AV152" s="30">
        <v>0</v>
      </c>
      <c r="AW152" s="30">
        <v>0</v>
      </c>
      <c r="AX152" s="30">
        <v>0</v>
      </c>
      <c r="AY152" s="30">
        <v>0</v>
      </c>
      <c r="AZ152" s="68"/>
      <c r="BA152" s="48"/>
      <c r="BB152" s="26"/>
      <c r="BC152" s="79"/>
      <c r="BD152" s="27"/>
      <c r="BE152" s="26"/>
      <c r="BF152" s="79"/>
      <c r="BG152" s="27"/>
      <c r="BH152" s="26"/>
      <c r="BI152" s="79"/>
      <c r="BJ152" s="27"/>
      <c r="BK152" s="26"/>
      <c r="BL152" s="79"/>
      <c r="BM152" s="70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-39.43</v>
      </c>
    </row>
    <row r="153" spans="1:78" x14ac:dyDescent="0.2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>
        <v>0</v>
      </c>
      <c r="L153" s="27"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5.0000000000000001E-3</v>
      </c>
      <c r="AE153" s="28"/>
      <c r="AF153" s="26">
        <v>0</v>
      </c>
      <c r="AG153" s="27"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0</v>
      </c>
      <c r="AT153" s="27">
        <v>4.0705</v>
      </c>
      <c r="AU153" s="88"/>
      <c r="AV153" s="34">
        <v>0</v>
      </c>
      <c r="AW153" s="34">
        <v>0</v>
      </c>
      <c r="AX153" s="34">
        <v>0</v>
      </c>
      <c r="AY153" s="34">
        <v>0</v>
      </c>
      <c r="AZ153" s="68"/>
      <c r="BA153" s="49"/>
      <c r="BB153" s="26"/>
      <c r="BC153" s="79"/>
      <c r="BD153" s="27"/>
      <c r="BE153" s="26"/>
      <c r="BF153" s="79"/>
      <c r="BG153" s="27"/>
      <c r="BH153" s="26"/>
      <c r="BI153" s="79"/>
      <c r="BJ153" s="27"/>
      <c r="BK153" s="26"/>
      <c r="BL153" s="79"/>
      <c r="BM153" s="70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-43.42</v>
      </c>
    </row>
    <row r="154" spans="1:78" x14ac:dyDescent="0.2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>
        <v>0</v>
      </c>
      <c r="L154" s="38"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-8.7499999999999994E-2</v>
      </c>
      <c r="AE154" s="39"/>
      <c r="AF154" s="37">
        <v>0</v>
      </c>
      <c r="AG154" s="38"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-0.56687164288975778</v>
      </c>
      <c r="AQ154" s="39"/>
      <c r="AR154" s="29"/>
      <c r="AS154" s="37">
        <v>0</v>
      </c>
      <c r="AT154" s="38">
        <v>3.9155000000000002</v>
      </c>
      <c r="AU154" s="91"/>
      <c r="AV154" s="40">
        <v>0</v>
      </c>
      <c r="AW154" s="40">
        <v>0</v>
      </c>
      <c r="AX154" s="40">
        <v>0</v>
      </c>
      <c r="AY154" s="40">
        <v>0</v>
      </c>
      <c r="AZ154" s="68"/>
      <c r="BA154" s="46"/>
      <c r="BB154" s="37"/>
      <c r="BC154" s="80"/>
      <c r="BD154" s="38"/>
      <c r="BE154" s="37"/>
      <c r="BF154" s="80"/>
      <c r="BG154" s="38"/>
      <c r="BH154" s="37"/>
      <c r="BI154" s="80"/>
      <c r="BJ154" s="38"/>
      <c r="BK154" s="37"/>
      <c r="BL154" s="80"/>
      <c r="BM154" s="71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-41.78</v>
      </c>
    </row>
    <row r="155" spans="1:78" x14ac:dyDescent="0.2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>
        <v>0</v>
      </c>
      <c r="L155" s="27"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-8.7499999999999994E-2</v>
      </c>
      <c r="AE155" s="28"/>
      <c r="AF155" s="26">
        <v>0</v>
      </c>
      <c r="AG155" s="27"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-0.56689077375638419</v>
      </c>
      <c r="AQ155" s="28"/>
      <c r="AR155" s="29"/>
      <c r="AS155" s="26">
        <v>0</v>
      </c>
      <c r="AT155" s="27">
        <v>3.9055</v>
      </c>
      <c r="AU155" s="88"/>
      <c r="AV155" s="30">
        <v>0</v>
      </c>
      <c r="AW155" s="30">
        <v>0</v>
      </c>
      <c r="AX155" s="30">
        <v>0</v>
      </c>
      <c r="AY155" s="30">
        <v>0</v>
      </c>
      <c r="AZ155" s="68"/>
      <c r="BA155" s="48"/>
      <c r="BB155" s="26"/>
      <c r="BC155" s="79"/>
      <c r="BD155" s="27"/>
      <c r="BE155" s="26"/>
      <c r="BF155" s="79"/>
      <c r="BG155" s="27"/>
      <c r="BH155" s="26"/>
      <c r="BI155" s="79"/>
      <c r="BJ155" s="27"/>
      <c r="BK155" s="26"/>
      <c r="BL155" s="79"/>
      <c r="BM155" s="70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-42.93</v>
      </c>
    </row>
    <row r="156" spans="1:78" x14ac:dyDescent="0.2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>
        <v>0</v>
      </c>
      <c r="L156" s="27"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-8.7499999999999994E-2</v>
      </c>
      <c r="AE156" s="28"/>
      <c r="AF156" s="26">
        <v>0</v>
      </c>
      <c r="AG156" s="27"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-0.56691079020983492</v>
      </c>
      <c r="AQ156" s="28"/>
      <c r="AR156" s="29"/>
      <c r="AS156" s="26">
        <v>0</v>
      </c>
      <c r="AT156" s="27">
        <v>3.9255</v>
      </c>
      <c r="AU156" s="88"/>
      <c r="AV156" s="30">
        <v>0</v>
      </c>
      <c r="AW156" s="30">
        <v>0</v>
      </c>
      <c r="AX156" s="30">
        <v>0</v>
      </c>
      <c r="AY156" s="30">
        <v>0</v>
      </c>
      <c r="AZ156" s="68"/>
      <c r="BA156" s="48"/>
      <c r="BB156" s="26"/>
      <c r="BC156" s="79"/>
      <c r="BD156" s="27"/>
      <c r="BE156" s="26"/>
      <c r="BF156" s="79"/>
      <c r="BG156" s="27"/>
      <c r="BH156" s="26"/>
      <c r="BI156" s="79"/>
      <c r="BJ156" s="27"/>
      <c r="BK156" s="26"/>
      <c r="BL156" s="79"/>
      <c r="BM156" s="70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-41.31</v>
      </c>
    </row>
    <row r="157" spans="1:78" x14ac:dyDescent="0.2">
      <c r="A157" s="48">
        <v>41821</v>
      </c>
      <c r="B157" s="26">
        <v>0</v>
      </c>
      <c r="C157" s="27">
        <v>-0.1</v>
      </c>
      <c r="D157" s="42">
        <v>-0.12142857142857141</v>
      </c>
      <c r="E157" s="26">
        <v>0</v>
      </c>
      <c r="F157" s="27">
        <v>0</v>
      </c>
      <c r="G157" s="42">
        <v>0</v>
      </c>
      <c r="H157" s="26">
        <v>0</v>
      </c>
      <c r="I157" s="27">
        <v>0.17</v>
      </c>
      <c r="J157" s="42">
        <v>0.17</v>
      </c>
      <c r="K157" s="26">
        <v>0</v>
      </c>
      <c r="L157" s="27">
        <v>-0.33</v>
      </c>
      <c r="M157" s="42">
        <v>-0.33</v>
      </c>
      <c r="N157" s="26">
        <v>0</v>
      </c>
      <c r="O157" s="27">
        <v>-0.63300000000000001</v>
      </c>
      <c r="P157" s="42"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v>7.0000000000000007E-2</v>
      </c>
      <c r="AC157" s="26">
        <v>0</v>
      </c>
      <c r="AD157" s="27">
        <v>-8.7499999999999994E-2</v>
      </c>
      <c r="AE157" s="42">
        <v>-8.7499999999999994E-2</v>
      </c>
      <c r="AF157" s="26">
        <v>0</v>
      </c>
      <c r="AG157" s="27">
        <v>0.17</v>
      </c>
      <c r="AH157" s="42">
        <v>0.17</v>
      </c>
      <c r="AI157" s="26">
        <v>0</v>
      </c>
      <c r="AJ157" s="27">
        <v>0.32250000000000001</v>
      </c>
      <c r="AK157" s="42">
        <v>0.32250000000000001</v>
      </c>
      <c r="AL157" s="26">
        <v>0</v>
      </c>
      <c r="AM157" s="27"/>
      <c r="AN157" s="42" t="e">
        <v>#DIV/0!</v>
      </c>
      <c r="AO157" s="26">
        <v>0</v>
      </c>
      <c r="AP157" s="27">
        <v>-0.56693040063084554</v>
      </c>
      <c r="AQ157" s="42">
        <v>-0.56693117159365236</v>
      </c>
      <c r="AR157" s="29"/>
      <c r="AS157" s="26">
        <v>0</v>
      </c>
      <c r="AT157" s="27">
        <v>3.9455</v>
      </c>
      <c r="AU157" s="88">
        <v>3.9462142857142859</v>
      </c>
      <c r="AV157" s="30">
        <v>0</v>
      </c>
      <c r="AW157" s="30">
        <v>0</v>
      </c>
      <c r="AX157" s="30">
        <v>0</v>
      </c>
      <c r="AY157" s="30">
        <v>0</v>
      </c>
      <c r="AZ157" s="68"/>
      <c r="BA157" s="48"/>
      <c r="BB157" s="26"/>
      <c r="BC157" s="79"/>
      <c r="BD157" s="27"/>
      <c r="BE157" s="26"/>
      <c r="BF157" s="79"/>
      <c r="BG157" s="27"/>
      <c r="BH157" s="26"/>
      <c r="BI157" s="79"/>
      <c r="BJ157" s="27"/>
      <c r="BK157" s="26"/>
      <c r="BL157" s="79"/>
      <c r="BM157" s="70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-42.44</v>
      </c>
    </row>
    <row r="158" spans="1:78" x14ac:dyDescent="0.2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>
        <v>0</v>
      </c>
      <c r="L158" s="27"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-8.7499999999999994E-2</v>
      </c>
      <c r="AE158" s="28"/>
      <c r="AF158" s="26">
        <v>0</v>
      </c>
      <c r="AG158" s="27"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-0.56695091213240589</v>
      </c>
      <c r="AQ158" s="28"/>
      <c r="AR158" s="29"/>
      <c r="AS158" s="26">
        <v>0</v>
      </c>
      <c r="AT158" s="27">
        <v>3.9655</v>
      </c>
      <c r="AU158" s="88"/>
      <c r="AV158" s="30">
        <v>0</v>
      </c>
      <c r="AW158" s="30">
        <v>0</v>
      </c>
      <c r="AX158" s="30">
        <v>0</v>
      </c>
      <c r="AY158" s="30">
        <v>0</v>
      </c>
      <c r="AZ158" s="68"/>
      <c r="BA158" s="48"/>
      <c r="BB158" s="26"/>
      <c r="BC158" s="79"/>
      <c r="BD158" s="27"/>
      <c r="BE158" s="26"/>
      <c r="BF158" s="79"/>
      <c r="BG158" s="27"/>
      <c r="BH158" s="26"/>
      <c r="BI158" s="79"/>
      <c r="BJ158" s="27"/>
      <c r="BK158" s="26"/>
      <c r="BL158" s="79"/>
      <c r="BM158" s="70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-42.2</v>
      </c>
    </row>
    <row r="159" spans="1:78" x14ac:dyDescent="0.2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>
        <v>0</v>
      </c>
      <c r="L159" s="27"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-8.7499999999999994E-2</v>
      </c>
      <c r="AE159" s="28"/>
      <c r="AF159" s="26">
        <v>0</v>
      </c>
      <c r="AG159" s="27"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-0.56697167483428146</v>
      </c>
      <c r="AQ159" s="28"/>
      <c r="AR159" s="29"/>
      <c r="AS159" s="26">
        <v>0</v>
      </c>
      <c r="AT159" s="27">
        <v>3.9755000000000003</v>
      </c>
      <c r="AU159" s="88"/>
      <c r="AV159" s="30">
        <v>0</v>
      </c>
      <c r="AW159" s="30">
        <v>0</v>
      </c>
      <c r="AX159" s="30">
        <v>0</v>
      </c>
      <c r="AY159" s="30">
        <v>0</v>
      </c>
      <c r="AZ159" s="68"/>
      <c r="BA159" s="48"/>
      <c r="BB159" s="26"/>
      <c r="BC159" s="79"/>
      <c r="BD159" s="27"/>
      <c r="BE159" s="26"/>
      <c r="BF159" s="79"/>
      <c r="BG159" s="27"/>
      <c r="BH159" s="26"/>
      <c r="BI159" s="79"/>
      <c r="BJ159" s="27"/>
      <c r="BK159" s="26"/>
      <c r="BL159" s="79"/>
      <c r="BM159" s="70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-40.6</v>
      </c>
    </row>
    <row r="160" spans="1:78" x14ac:dyDescent="0.2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>
        <v>0</v>
      </c>
      <c r="L160" s="27"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-8.7499999999999994E-2</v>
      </c>
      <c r="AE160" s="28"/>
      <c r="AF160" s="26">
        <v>0</v>
      </c>
      <c r="AG160" s="27"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-0.56699200670205707</v>
      </c>
      <c r="AQ160" s="28"/>
      <c r="AR160" s="29"/>
      <c r="AS160" s="26">
        <v>0</v>
      </c>
      <c r="AT160" s="27">
        <v>3.9905000000000004</v>
      </c>
      <c r="AU160" s="88"/>
      <c r="AV160" s="34">
        <v>0</v>
      </c>
      <c r="AW160" s="34">
        <v>0</v>
      </c>
      <c r="AX160" s="34">
        <v>0</v>
      </c>
      <c r="AY160" s="34">
        <v>0</v>
      </c>
      <c r="AZ160" s="68"/>
      <c r="BA160" s="48"/>
      <c r="BB160" s="26"/>
      <c r="BC160" s="79"/>
      <c r="BD160" s="27"/>
      <c r="BE160" s="26"/>
      <c r="BF160" s="79"/>
      <c r="BG160" s="27"/>
      <c r="BH160" s="26"/>
      <c r="BI160" s="79"/>
      <c r="BJ160" s="27"/>
      <c r="BK160" s="26"/>
      <c r="BL160" s="79"/>
      <c r="BM160" s="70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-41.72</v>
      </c>
    </row>
    <row r="161" spans="1:78" x14ac:dyDescent="0.2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>
        <v>0</v>
      </c>
      <c r="L161" s="38"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5.0000000000000001E-3</v>
      </c>
      <c r="AE161" s="39"/>
      <c r="AF161" s="37">
        <v>0</v>
      </c>
      <c r="AG161" s="38"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0</v>
      </c>
      <c r="AT161" s="38">
        <v>4.1405000000000003</v>
      </c>
      <c r="AU161" s="91"/>
      <c r="AV161" s="40">
        <v>0</v>
      </c>
      <c r="AW161" s="40">
        <v>0</v>
      </c>
      <c r="AX161" s="40">
        <v>0</v>
      </c>
      <c r="AY161" s="40">
        <v>0</v>
      </c>
      <c r="AZ161" s="68"/>
      <c r="BA161" s="46"/>
      <c r="BB161" s="37"/>
      <c r="BC161" s="80"/>
      <c r="BD161" s="38"/>
      <c r="BE161" s="37"/>
      <c r="BF161" s="80"/>
      <c r="BG161" s="38"/>
      <c r="BH161" s="37"/>
      <c r="BI161" s="80"/>
      <c r="BJ161" s="38"/>
      <c r="BK161" s="37"/>
      <c r="BL161" s="80"/>
      <c r="BM161" s="71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-40.130000000000003</v>
      </c>
    </row>
    <row r="162" spans="1:78" x14ac:dyDescent="0.2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>
        <v>0</v>
      </c>
      <c r="L162" s="27"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5.0000000000000001E-3</v>
      </c>
      <c r="AE162" s="28"/>
      <c r="AF162" s="26">
        <v>0</v>
      </c>
      <c r="AG162" s="27"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0</v>
      </c>
      <c r="AT162" s="27">
        <v>4.2905000000000006</v>
      </c>
      <c r="AU162" s="88"/>
      <c r="AV162" s="30">
        <v>0</v>
      </c>
      <c r="AW162" s="30">
        <v>0</v>
      </c>
      <c r="AX162" s="30">
        <v>0</v>
      </c>
      <c r="AY162" s="30">
        <v>0</v>
      </c>
      <c r="AZ162" s="68"/>
      <c r="BA162" s="48"/>
      <c r="BB162" s="26"/>
      <c r="BC162" s="79"/>
      <c r="BD162" s="27"/>
      <c r="BE162" s="26"/>
      <c r="BF162" s="79"/>
      <c r="BG162" s="27"/>
      <c r="BH162" s="26"/>
      <c r="BI162" s="79"/>
      <c r="BJ162" s="27"/>
      <c r="BK162" s="26"/>
      <c r="BL162" s="79"/>
      <c r="BM162" s="70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-41.24</v>
      </c>
    </row>
    <row r="163" spans="1:78" x14ac:dyDescent="0.2">
      <c r="A163" s="25">
        <v>42005</v>
      </c>
      <c r="B163" s="26">
        <v>0</v>
      </c>
      <c r="C163" s="27">
        <v>0.37800000000000006</v>
      </c>
      <c r="D163" s="42">
        <v>0.25</v>
      </c>
      <c r="E163" s="26">
        <v>0</v>
      </c>
      <c r="F163" s="27">
        <v>0</v>
      </c>
      <c r="G163" s="42">
        <v>0</v>
      </c>
      <c r="H163" s="26">
        <v>0</v>
      </c>
      <c r="I163" s="27">
        <v>0.15</v>
      </c>
      <c r="J163" s="42">
        <v>0.15</v>
      </c>
      <c r="K163" s="26">
        <v>0</v>
      </c>
      <c r="L163" s="27">
        <v>-0.24</v>
      </c>
      <c r="M163" s="42">
        <v>-0.24</v>
      </c>
      <c r="N163" s="26">
        <v>0</v>
      </c>
      <c r="O163" s="27">
        <v>-0.59299999999999997</v>
      </c>
      <c r="P163" s="42"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v>0</v>
      </c>
      <c r="AC163" s="26">
        <v>0</v>
      </c>
      <c r="AD163" s="27">
        <v>5.0000000000000001E-3</v>
      </c>
      <c r="AE163" s="42">
        <v>5.0000000000000001E-3</v>
      </c>
      <c r="AF163" s="26">
        <v>0</v>
      </c>
      <c r="AG163" s="27">
        <v>0</v>
      </c>
      <c r="AH163" s="42">
        <v>0</v>
      </c>
      <c r="AI163" s="26">
        <v>0</v>
      </c>
      <c r="AJ163" s="27">
        <v>1.6</v>
      </c>
      <c r="AK163" s="42"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v>-0.25</v>
      </c>
      <c r="AR163" s="29"/>
      <c r="AS163" s="26">
        <v>7.16</v>
      </c>
      <c r="AT163" s="27">
        <v>4.383</v>
      </c>
      <c r="AU163" s="42">
        <v>4.25</v>
      </c>
      <c r="AV163" s="30">
        <v>0</v>
      </c>
      <c r="AW163" s="30">
        <v>0</v>
      </c>
      <c r="AX163" s="30">
        <v>0</v>
      </c>
      <c r="AY163" s="30">
        <v>0</v>
      </c>
      <c r="AZ163" s="68"/>
      <c r="BA163" s="48"/>
      <c r="BB163" s="26"/>
      <c r="BC163" s="79"/>
      <c r="BD163" s="27"/>
      <c r="BE163" s="26"/>
      <c r="BF163" s="79"/>
      <c r="BG163" s="27"/>
      <c r="BH163" s="26"/>
      <c r="BI163" s="79"/>
      <c r="BJ163" s="27"/>
      <c r="BK163" s="26"/>
      <c r="BL163" s="79"/>
      <c r="BM163" s="70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>
        <v>0</v>
      </c>
      <c r="L164" s="27"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5.0000000000000001E-3</v>
      </c>
      <c r="AE164" s="28"/>
      <c r="AF164" s="26">
        <v>0</v>
      </c>
      <c r="AG164" s="27"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-0.25</v>
      </c>
      <c r="AQ164" s="28"/>
      <c r="AR164" s="29"/>
      <c r="AS164" s="26">
        <v>6.43</v>
      </c>
      <c r="AT164" s="27">
        <v>4.2780000000000005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68"/>
      <c r="BA164" s="48"/>
      <c r="BB164" s="26"/>
      <c r="BC164" s="79"/>
      <c r="BD164" s="27"/>
      <c r="BE164" s="26"/>
      <c r="BF164" s="79"/>
      <c r="BG164" s="27"/>
      <c r="BH164" s="26"/>
      <c r="BI164" s="79"/>
      <c r="BJ164" s="27"/>
      <c r="BK164" s="26"/>
      <c r="BL164" s="79"/>
      <c r="BM164" s="70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>
        <v>0</v>
      </c>
      <c r="L165" s="44"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5.0000000000000001E-3</v>
      </c>
      <c r="AE165" s="45"/>
      <c r="AF165" s="43">
        <v>0</v>
      </c>
      <c r="AG165" s="44"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7.08</v>
      </c>
      <c r="AT165" s="44">
        <v>4.1580000000000004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68"/>
      <c r="BA165" s="49"/>
      <c r="BB165" s="43"/>
      <c r="BC165" s="81"/>
      <c r="BD165" s="44"/>
      <c r="BE165" s="43"/>
      <c r="BF165" s="81"/>
      <c r="BG165" s="44"/>
      <c r="BH165" s="43"/>
      <c r="BI165" s="81"/>
      <c r="BJ165" s="44"/>
      <c r="BK165" s="43"/>
      <c r="BL165" s="81"/>
      <c r="BM165" s="72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" workbookViewId="0">
      <selection activeCell="D37" sqref="D37"/>
    </sheetView>
  </sheetViews>
  <sheetFormatPr defaultRowHeight="12.75" x14ac:dyDescent="0.2"/>
  <cols>
    <col min="1" max="1" width="12.85546875" customWidth="1"/>
    <col min="2" max="2" width="14.7109375" customWidth="1"/>
    <col min="3" max="3" width="14.140625" customWidth="1"/>
    <col min="4" max="4" width="12.5703125" customWidth="1"/>
    <col min="5" max="5" width="12" bestFit="1" customWidth="1"/>
    <col min="6" max="6" width="12.5703125" customWidth="1"/>
    <col min="7" max="7" width="12" bestFit="1" customWidth="1"/>
    <col min="8" max="8" width="17.85546875" customWidth="1"/>
  </cols>
  <sheetData>
    <row r="1" spans="1:7" ht="23.25" x14ac:dyDescent="0.35">
      <c r="A1" s="64" t="s">
        <v>69</v>
      </c>
    </row>
    <row r="2" spans="1:7" ht="13.5" thickBot="1" x14ac:dyDescent="0.25"/>
    <row r="3" spans="1:7" x14ac:dyDescent="0.2">
      <c r="A3" s="60"/>
      <c r="B3" s="58" t="s">
        <v>82</v>
      </c>
      <c r="C3" s="58" t="s">
        <v>79</v>
      </c>
      <c r="D3" s="59" t="s">
        <v>46</v>
      </c>
      <c r="E3" s="59" t="s">
        <v>47</v>
      </c>
      <c r="F3" s="59" t="s">
        <v>48</v>
      </c>
      <c r="G3" s="59" t="s">
        <v>49</v>
      </c>
    </row>
    <row r="4" spans="1:7" x14ac:dyDescent="0.2">
      <c r="A4" s="61" t="s">
        <v>3</v>
      </c>
      <c r="B4" s="54">
        <f>'Office Pos Summary'!B7</f>
        <v>-1161.2105908935569</v>
      </c>
      <c r="C4" s="65">
        <f>AVERAGE('Stdev Table'!B8:B21)/2</f>
        <v>5.3571428571428582E-2</v>
      </c>
      <c r="D4" s="55">
        <f>'2Stdev P&amp;L'!B6</f>
        <v>-1301118.1389307315</v>
      </c>
      <c r="E4" s="55">
        <f>-D4</f>
        <v>1301118.1389307315</v>
      </c>
      <c r="F4" s="55">
        <f>D4/2</f>
        <v>-650559.06946536573</v>
      </c>
      <c r="G4" s="55">
        <f>-F4</f>
        <v>650559.06946536573</v>
      </c>
    </row>
    <row r="5" spans="1:7" x14ac:dyDescent="0.2">
      <c r="A5" s="61" t="s">
        <v>4</v>
      </c>
      <c r="B5" s="54">
        <f>'Office Pos Summary'!E7</f>
        <v>-1021.1148024400001</v>
      </c>
      <c r="C5" s="65">
        <f>AVERAGE('Stdev Table'!D8:D88)/2</f>
        <v>3.4814814814814757E-2</v>
      </c>
      <c r="D5" s="55">
        <f>'2Stdev P&amp;L'!D6</f>
        <v>-694422.68390399998</v>
      </c>
      <c r="E5" s="55">
        <f t="shared" ref="E5:E22" si="0">-D5</f>
        <v>694422.68390399998</v>
      </c>
      <c r="F5" s="55">
        <f t="shared" ref="F5:F22" si="1">D5/2</f>
        <v>-347211.34195199999</v>
      </c>
      <c r="G5" s="55">
        <f t="shared" ref="G5:G22" si="2">-F5</f>
        <v>347211.34195199999</v>
      </c>
    </row>
    <row r="6" spans="1:7" x14ac:dyDescent="0.2">
      <c r="A6" s="61" t="s">
        <v>5</v>
      </c>
      <c r="B6" s="54">
        <f>'Office Pos Summary'!H7</f>
        <v>-52.189285972007092</v>
      </c>
      <c r="C6" s="65">
        <f>AVERAGE('Stdev Table'!F8:F9)/2</f>
        <v>6.5000000000000002E-2</v>
      </c>
      <c r="D6" s="55">
        <f>'2Stdev P&amp;L'!F6</f>
        <v>-106166.95017760922</v>
      </c>
      <c r="E6" s="55">
        <f t="shared" si="0"/>
        <v>106166.95017760922</v>
      </c>
      <c r="F6" s="55">
        <f t="shared" si="1"/>
        <v>-53083.475088804611</v>
      </c>
      <c r="G6" s="55">
        <f t="shared" si="2"/>
        <v>53083.475088804611</v>
      </c>
    </row>
    <row r="7" spans="1:7" x14ac:dyDescent="0.2">
      <c r="A7" s="61" t="s">
        <v>42</v>
      </c>
      <c r="B7" s="54">
        <f>'Office Pos Summary'!N7</f>
        <v>-22468.15487317145</v>
      </c>
      <c r="C7" s="65">
        <f>AVERAGE('Stdev Table'!H8:H114)/2</f>
        <v>2.6915887850467311E-2</v>
      </c>
      <c r="D7" s="55">
        <f>'2Stdev P&amp;L'!H6</f>
        <v>-9928712.8016477302</v>
      </c>
      <c r="E7" s="55">
        <f t="shared" si="0"/>
        <v>9928712.8016477302</v>
      </c>
      <c r="F7" s="55">
        <f t="shared" si="1"/>
        <v>-4964356.4008238651</v>
      </c>
      <c r="G7" s="55">
        <f t="shared" si="2"/>
        <v>4964356.4008238651</v>
      </c>
    </row>
    <row r="8" spans="1:7" x14ac:dyDescent="0.2">
      <c r="A8" s="61" t="s">
        <v>8</v>
      </c>
      <c r="B8" s="54">
        <f>'Office Pos Summary'!Q7</f>
        <v>600.59000000000015</v>
      </c>
      <c r="C8" s="65">
        <f>AVERAGE('Stdev Table'!J8:J64)/2</f>
        <v>1.2368421052631586E-2</v>
      </c>
      <c r="D8" s="55">
        <f>'2Stdev P&amp;L'!J6</f>
        <v>155885</v>
      </c>
      <c r="E8" s="55">
        <f t="shared" si="0"/>
        <v>-155885</v>
      </c>
      <c r="F8" s="55">
        <f t="shared" si="1"/>
        <v>77942.5</v>
      </c>
      <c r="G8" s="55">
        <f t="shared" si="2"/>
        <v>-77942.5</v>
      </c>
    </row>
    <row r="9" spans="1:7" x14ac:dyDescent="0.2">
      <c r="A9" s="61" t="s">
        <v>9</v>
      </c>
      <c r="B9" s="54">
        <f>'Office Pos Summary'!R7</f>
        <v>750.9</v>
      </c>
      <c r="C9" s="65">
        <f>AVERAGE('Stdev Table'!L8:L76)/2</f>
        <v>1.1739130434782617E-2</v>
      </c>
      <c r="D9" s="55">
        <f>'2Stdev P&amp;L'!L6</f>
        <v>194710</v>
      </c>
      <c r="E9" s="55">
        <f t="shared" si="0"/>
        <v>-194710</v>
      </c>
      <c r="F9" s="55">
        <f t="shared" si="1"/>
        <v>97355</v>
      </c>
      <c r="G9" s="55">
        <f t="shared" si="2"/>
        <v>-97355</v>
      </c>
    </row>
    <row r="10" spans="1:7" x14ac:dyDescent="0.2">
      <c r="A10" s="61" t="s">
        <v>43</v>
      </c>
      <c r="B10" s="54">
        <f>'Office Pos Summary'!S7</f>
        <v>-1930.8099999999997</v>
      </c>
      <c r="C10" s="65">
        <f>AVERAGE('Stdev Table'!N8:N88)/2</f>
        <v>1.191358024691359E-2</v>
      </c>
      <c r="D10" s="55">
        <f>'2Stdev P&amp;L'!N6</f>
        <v>-463742</v>
      </c>
      <c r="E10" s="55">
        <f t="shared" si="0"/>
        <v>463742</v>
      </c>
      <c r="F10" s="55">
        <f t="shared" si="1"/>
        <v>-231871</v>
      </c>
      <c r="G10" s="55">
        <f t="shared" si="2"/>
        <v>231871</v>
      </c>
    </row>
    <row r="11" spans="1:7" x14ac:dyDescent="0.2">
      <c r="A11" s="61" t="s">
        <v>11</v>
      </c>
      <c r="B11" s="54">
        <f>'Office Pos Summary'!T7</f>
        <v>-531.32999999999993</v>
      </c>
      <c r="C11" s="65">
        <f>AVERAGE('Stdev Table'!P8:P76)/2</f>
        <v>1.7971014492753633E-2</v>
      </c>
      <c r="D11" s="55">
        <f>'2Stdev P&amp;L'!P6</f>
        <v>-219794</v>
      </c>
      <c r="E11" s="55">
        <f t="shared" si="0"/>
        <v>219794</v>
      </c>
      <c r="F11" s="55">
        <f t="shared" si="1"/>
        <v>-109897</v>
      </c>
      <c r="G11" s="55">
        <f t="shared" si="2"/>
        <v>109897</v>
      </c>
    </row>
    <row r="12" spans="1:7" x14ac:dyDescent="0.2">
      <c r="A12" s="61" t="s">
        <v>12</v>
      </c>
      <c r="B12" s="54">
        <f>'Office Pos Summary'!U7</f>
        <v>-9.75</v>
      </c>
      <c r="C12" s="65">
        <f>AVERAGE('Stdev Table'!R8:R41)/2</f>
        <v>1.4264705882352947E-2</v>
      </c>
      <c r="D12" s="55">
        <f>'2Stdev P&amp;L'!R6</f>
        <v>-2668</v>
      </c>
      <c r="E12" s="55">
        <f t="shared" si="0"/>
        <v>2668</v>
      </c>
      <c r="F12" s="55">
        <f t="shared" si="1"/>
        <v>-1334</v>
      </c>
      <c r="G12" s="55">
        <f t="shared" si="2"/>
        <v>1334</v>
      </c>
    </row>
    <row r="13" spans="1:7" x14ac:dyDescent="0.2">
      <c r="A13" s="61" t="s">
        <v>13</v>
      </c>
      <c r="B13" s="54">
        <f>'Office Pos Summary'!V7</f>
        <v>1983.4499999999996</v>
      </c>
      <c r="C13" s="65">
        <f>AVERAGE('Stdev Table'!T8:T90)/2</f>
        <v>5.7831325301204856E-3</v>
      </c>
      <c r="D13" s="55">
        <f>'2Stdev P&amp;L'!T6</f>
        <v>226702</v>
      </c>
      <c r="E13" s="55">
        <f t="shared" si="0"/>
        <v>-226702</v>
      </c>
      <c r="F13" s="55">
        <f t="shared" si="1"/>
        <v>113351</v>
      </c>
      <c r="G13" s="55">
        <f t="shared" si="2"/>
        <v>-113351</v>
      </c>
    </row>
    <row r="14" spans="1:7" x14ac:dyDescent="0.2">
      <c r="A14" s="61" t="s">
        <v>44</v>
      </c>
      <c r="B14" s="54">
        <f>'Office Pos Summary'!W7</f>
        <v>-1672.1399999999999</v>
      </c>
      <c r="C14" s="65">
        <f>AVERAGE('Stdev Table'!V8:V69)/2</f>
        <v>1.2741935483870976E-2</v>
      </c>
      <c r="D14" s="55">
        <f>'2Stdev P&amp;L'!V6</f>
        <v>-401104</v>
      </c>
      <c r="E14" s="55">
        <f t="shared" si="0"/>
        <v>401104</v>
      </c>
      <c r="F14" s="55">
        <f t="shared" si="1"/>
        <v>-200552</v>
      </c>
      <c r="G14" s="55">
        <f t="shared" si="2"/>
        <v>200552</v>
      </c>
    </row>
    <row r="15" spans="1:7" x14ac:dyDescent="0.2">
      <c r="A15" s="61" t="s">
        <v>15</v>
      </c>
      <c r="B15" s="54">
        <f>'Office Pos Summary'!X7</f>
        <v>12643.489999999994</v>
      </c>
      <c r="C15" s="65">
        <f>AVERAGE('Stdev Table'!X8:X114)/2</f>
        <v>2.6915887850467311E-2</v>
      </c>
      <c r="D15" s="55">
        <f>'2Stdev P&amp;L'!X6</f>
        <v>5768898</v>
      </c>
      <c r="E15" s="55">
        <f t="shared" si="0"/>
        <v>-5768898</v>
      </c>
      <c r="F15" s="55">
        <f t="shared" si="1"/>
        <v>2884449</v>
      </c>
      <c r="G15" s="55">
        <f t="shared" si="2"/>
        <v>-2884449</v>
      </c>
    </row>
    <row r="16" spans="1:7" x14ac:dyDescent="0.2">
      <c r="A16" s="61" t="s">
        <v>16</v>
      </c>
      <c r="B16" s="54">
        <f>'Office Pos Summary'!Y7</f>
        <v>1308.2999999999997</v>
      </c>
      <c r="C16" s="65">
        <f>AVERAGE('Stdev Table'!Z8:Z90)/2</f>
        <v>7.1686746987951848E-3</v>
      </c>
      <c r="D16" s="55">
        <f>'2Stdev P&amp;L'!Z6</f>
        <v>187602</v>
      </c>
      <c r="E16" s="55">
        <f t="shared" si="0"/>
        <v>-187602</v>
      </c>
      <c r="F16" s="55">
        <f t="shared" si="1"/>
        <v>93801</v>
      </c>
      <c r="G16" s="55">
        <f t="shared" si="2"/>
        <v>-93801</v>
      </c>
    </row>
    <row r="17" spans="1:7" x14ac:dyDescent="0.2">
      <c r="A17" s="61" t="s">
        <v>17</v>
      </c>
      <c r="B17" s="54">
        <f>'Office Pos Summary'!Z7</f>
        <v>1928.0300000000007</v>
      </c>
      <c r="C17" s="65">
        <f>AVERAGE('Stdev Table'!AB8:AB90)/2</f>
        <v>7.1686746987951848E-3</v>
      </c>
      <c r="D17" s="55">
        <f>'2Stdev P&amp;L'!AB6</f>
        <v>232173</v>
      </c>
      <c r="E17" s="55">
        <f t="shared" si="0"/>
        <v>-232173</v>
      </c>
      <c r="F17" s="55">
        <f t="shared" si="1"/>
        <v>116086.5</v>
      </c>
      <c r="G17" s="55">
        <f t="shared" si="2"/>
        <v>-116086.5</v>
      </c>
    </row>
    <row r="18" spans="1:7" x14ac:dyDescent="0.2">
      <c r="A18" s="61" t="s">
        <v>18</v>
      </c>
      <c r="B18" s="54">
        <f>'Office Pos Summary'!AC7</f>
        <v>-1551.46</v>
      </c>
      <c r="C18" s="65">
        <f>AVERAGE('Stdev Table'!AD8:AD40)/2</f>
        <v>7.7272727272727311E-3</v>
      </c>
      <c r="D18" s="55">
        <f>'2Stdev P&amp;L'!AD6</f>
        <v>-224624</v>
      </c>
      <c r="E18" s="55">
        <f t="shared" si="0"/>
        <v>224624</v>
      </c>
      <c r="F18" s="55">
        <f t="shared" si="1"/>
        <v>-112312</v>
      </c>
      <c r="G18" s="55">
        <f t="shared" si="2"/>
        <v>112312</v>
      </c>
    </row>
    <row r="19" spans="1:7" x14ac:dyDescent="0.2">
      <c r="A19" s="61" t="s">
        <v>45</v>
      </c>
      <c r="B19" s="54">
        <f>'Office Pos Summary'!AI7</f>
        <v>77.387993899999998</v>
      </c>
      <c r="C19" s="65">
        <f>AVERAGE('Stdev Table'!AF8:AF9)/2</f>
        <v>0.16</v>
      </c>
      <c r="D19" s="55">
        <f>'2Stdev P&amp;L'!AF6</f>
        <v>247641.58047999998</v>
      </c>
      <c r="E19" s="55">
        <f t="shared" si="0"/>
        <v>-247641.58047999998</v>
      </c>
      <c r="F19" s="55">
        <f t="shared" si="1"/>
        <v>123820.79023999999</v>
      </c>
      <c r="G19" s="55">
        <f t="shared" si="2"/>
        <v>-123820.79023999999</v>
      </c>
    </row>
    <row r="20" spans="1:7" x14ac:dyDescent="0.2">
      <c r="A20" s="61" t="s">
        <v>20</v>
      </c>
      <c r="B20" s="54">
        <f>'Office Pos Summary'!AL7</f>
        <v>-61.910395120000004</v>
      </c>
      <c r="C20" s="65">
        <f>AVERAGE('Stdev Table'!AH8:AH9)/2</f>
        <v>0.11</v>
      </c>
      <c r="D20" s="55">
        <f>'2Stdev P&amp;L'!AH6</f>
        <v>-136202.86926400001</v>
      </c>
      <c r="E20" s="55">
        <f t="shared" si="0"/>
        <v>136202.86926400001</v>
      </c>
      <c r="F20" s="55">
        <f t="shared" si="1"/>
        <v>-68101.434632000004</v>
      </c>
      <c r="G20" s="55">
        <f t="shared" si="2"/>
        <v>68101.434632000004</v>
      </c>
    </row>
    <row r="21" spans="1:7" x14ac:dyDescent="0.2">
      <c r="A21" s="61" t="s">
        <v>22</v>
      </c>
      <c r="B21" s="54">
        <f>'Office Pos Summary'!AO7</f>
        <v>157.90999999999997</v>
      </c>
      <c r="C21" s="65">
        <f>AVERAGE('Stdev Table'!AJ8:AJ18)/2</f>
        <v>4.1818181818181817E-2</v>
      </c>
      <c r="D21" s="55">
        <f>'2Stdev P&amp;L'!AJ6</f>
        <v>126402</v>
      </c>
      <c r="E21" s="55">
        <f t="shared" si="0"/>
        <v>-126402</v>
      </c>
      <c r="F21" s="55">
        <f t="shared" si="1"/>
        <v>63201</v>
      </c>
      <c r="G21" s="55">
        <f t="shared" si="2"/>
        <v>-63201</v>
      </c>
    </row>
    <row r="22" spans="1:7" ht="13.5" thickBot="1" x14ac:dyDescent="0.25">
      <c r="A22" s="62" t="s">
        <v>23</v>
      </c>
      <c r="B22" s="56">
        <f>'Office Pos Summary'!AS7</f>
        <v>-19120.777763751401</v>
      </c>
      <c r="C22" s="66">
        <f>AVERAGE('Stdev Table'!AL8:AL90)/2</f>
        <v>0.110602409638554</v>
      </c>
      <c r="D22" s="57">
        <f>'2Stdev P&amp;L'!AL6</f>
        <v>-44598808.288806058</v>
      </c>
      <c r="E22" s="57">
        <f t="shared" si="0"/>
        <v>44598808.288806058</v>
      </c>
      <c r="F22" s="57">
        <f t="shared" si="1"/>
        <v>-22299404.144403029</v>
      </c>
      <c r="G22" s="57">
        <f t="shared" si="2"/>
        <v>22299404.144403029</v>
      </c>
    </row>
    <row r="24" spans="1:7" x14ac:dyDescent="0.2">
      <c r="A24" s="63" t="s">
        <v>50</v>
      </c>
    </row>
    <row r="25" spans="1:7" ht="13.5" thickBot="1" x14ac:dyDescent="0.25"/>
    <row r="26" spans="1:7" x14ac:dyDescent="0.2">
      <c r="A26" s="60"/>
      <c r="B26" s="58" t="s">
        <v>82</v>
      </c>
      <c r="C26" s="58" t="s">
        <v>79</v>
      </c>
      <c r="D26" s="58" t="s">
        <v>80</v>
      </c>
    </row>
    <row r="27" spans="1:7" x14ac:dyDescent="0.2">
      <c r="A27" s="61" t="s">
        <v>3</v>
      </c>
      <c r="B27" s="54">
        <f t="shared" ref="B27:C45" si="3">B4</f>
        <v>-1161.2105908935569</v>
      </c>
      <c r="C27" s="65">
        <f>C4</f>
        <v>5.3571428571428582E-2</v>
      </c>
      <c r="D27" s="55">
        <v>0</v>
      </c>
    </row>
    <row r="28" spans="1:7" x14ac:dyDescent="0.2">
      <c r="A28" s="61" t="s">
        <v>4</v>
      </c>
      <c r="B28" s="54">
        <f t="shared" si="3"/>
        <v>-1021.1148024400001</v>
      </c>
      <c r="C28" s="65">
        <f t="shared" si="3"/>
        <v>3.4814814814814757E-2</v>
      </c>
      <c r="D28" s="55">
        <v>0</v>
      </c>
    </row>
    <row r="29" spans="1:7" x14ac:dyDescent="0.2">
      <c r="A29" s="61" t="s">
        <v>5</v>
      </c>
      <c r="B29" s="54">
        <f t="shared" si="3"/>
        <v>-52.189285972007092</v>
      </c>
      <c r="C29" s="65">
        <f t="shared" si="3"/>
        <v>6.5000000000000002E-2</v>
      </c>
      <c r="D29" s="55">
        <v>0</v>
      </c>
    </row>
    <row r="30" spans="1:7" x14ac:dyDescent="0.2">
      <c r="A30" s="61" t="s">
        <v>42</v>
      </c>
      <c r="B30" s="54">
        <f t="shared" si="3"/>
        <v>-22468.15487317145</v>
      </c>
      <c r="C30" s="65">
        <f t="shared" si="3"/>
        <v>2.6915887850467311E-2</v>
      </c>
      <c r="D30" s="55">
        <f>D7/2</f>
        <v>-4964356.4008238651</v>
      </c>
    </row>
    <row r="31" spans="1:7" x14ac:dyDescent="0.2">
      <c r="A31" s="61" t="s">
        <v>8</v>
      </c>
      <c r="B31" s="54">
        <f t="shared" si="3"/>
        <v>600.59000000000015</v>
      </c>
      <c r="C31" s="65">
        <f t="shared" si="3"/>
        <v>1.2368421052631586E-2</v>
      </c>
      <c r="D31" s="55">
        <f>D8</f>
        <v>155885</v>
      </c>
    </row>
    <row r="32" spans="1:7" x14ac:dyDescent="0.2">
      <c r="A32" s="61" t="s">
        <v>9</v>
      </c>
      <c r="B32" s="54">
        <f t="shared" si="3"/>
        <v>750.9</v>
      </c>
      <c r="C32" s="65">
        <f t="shared" si="3"/>
        <v>1.1739130434782617E-2</v>
      </c>
      <c r="D32" s="55">
        <f>D9</f>
        <v>194710</v>
      </c>
    </row>
    <row r="33" spans="1:4" x14ac:dyDescent="0.2">
      <c r="A33" s="61" t="s">
        <v>43</v>
      </c>
      <c r="B33" s="54">
        <f t="shared" si="3"/>
        <v>-1930.8099999999997</v>
      </c>
      <c r="C33" s="65">
        <f t="shared" si="3"/>
        <v>1.191358024691359E-2</v>
      </c>
      <c r="D33" s="55">
        <f>D10</f>
        <v>-463742</v>
      </c>
    </row>
    <row r="34" spans="1:4" x14ac:dyDescent="0.2">
      <c r="A34" s="61" t="s">
        <v>11</v>
      </c>
      <c r="B34" s="54">
        <f t="shared" si="3"/>
        <v>-531.32999999999993</v>
      </c>
      <c r="C34" s="65">
        <f t="shared" si="3"/>
        <v>1.7971014492753633E-2</v>
      </c>
      <c r="D34" s="55">
        <f>D11</f>
        <v>-219794</v>
      </c>
    </row>
    <row r="35" spans="1:4" x14ac:dyDescent="0.2">
      <c r="A35" s="61" t="s">
        <v>12</v>
      </c>
      <c r="B35" s="54">
        <f t="shared" si="3"/>
        <v>-9.75</v>
      </c>
      <c r="C35" s="65">
        <f t="shared" si="3"/>
        <v>1.4264705882352947E-2</v>
      </c>
      <c r="D35" s="55">
        <f>D12</f>
        <v>-2668</v>
      </c>
    </row>
    <row r="36" spans="1:4" x14ac:dyDescent="0.2">
      <c r="A36" s="61" t="s">
        <v>13</v>
      </c>
      <c r="B36" s="54">
        <f t="shared" si="3"/>
        <v>1983.4499999999996</v>
      </c>
      <c r="C36" s="65">
        <f t="shared" si="3"/>
        <v>5.7831325301204856E-3</v>
      </c>
      <c r="D36" s="55">
        <f>D13/2</f>
        <v>113351</v>
      </c>
    </row>
    <row r="37" spans="1:4" x14ac:dyDescent="0.2">
      <c r="A37" s="61" t="s">
        <v>44</v>
      </c>
      <c r="B37" s="54">
        <f t="shared" si="3"/>
        <v>-1672.1399999999999</v>
      </c>
      <c r="C37" s="65">
        <f t="shared" si="3"/>
        <v>1.2741935483870976E-2</v>
      </c>
      <c r="D37" s="55">
        <f>D14</f>
        <v>-401104</v>
      </c>
    </row>
    <row r="38" spans="1:4" x14ac:dyDescent="0.2">
      <c r="A38" s="61" t="s">
        <v>15</v>
      </c>
      <c r="B38" s="54">
        <f t="shared" si="3"/>
        <v>12643.489999999994</v>
      </c>
      <c r="C38" s="65">
        <f t="shared" si="3"/>
        <v>2.6915887850467311E-2</v>
      </c>
      <c r="D38" s="55">
        <f>D15/2</f>
        <v>2884449</v>
      </c>
    </row>
    <row r="39" spans="1:4" x14ac:dyDescent="0.2">
      <c r="A39" s="61" t="s">
        <v>16</v>
      </c>
      <c r="B39" s="54">
        <f t="shared" si="3"/>
        <v>1308.2999999999997</v>
      </c>
      <c r="C39" s="65">
        <f t="shared" si="3"/>
        <v>7.1686746987951848E-3</v>
      </c>
      <c r="D39" s="55">
        <f>D16</f>
        <v>187602</v>
      </c>
    </row>
    <row r="40" spans="1:4" x14ac:dyDescent="0.2">
      <c r="A40" s="61" t="s">
        <v>17</v>
      </c>
      <c r="B40" s="54">
        <f t="shared" si="3"/>
        <v>1928.0300000000007</v>
      </c>
      <c r="C40" s="65">
        <f t="shared" si="3"/>
        <v>7.1686746987951848E-3</v>
      </c>
      <c r="D40" s="55">
        <f>D17</f>
        <v>232173</v>
      </c>
    </row>
    <row r="41" spans="1:4" x14ac:dyDescent="0.2">
      <c r="A41" s="61" t="s">
        <v>18</v>
      </c>
      <c r="B41" s="54">
        <f t="shared" si="3"/>
        <v>-1551.46</v>
      </c>
      <c r="C41" s="65">
        <f t="shared" si="3"/>
        <v>7.7272727272727311E-3</v>
      </c>
      <c r="D41" s="55">
        <f>D18</f>
        <v>-224624</v>
      </c>
    </row>
    <row r="42" spans="1:4" x14ac:dyDescent="0.2">
      <c r="A42" s="61" t="s">
        <v>45</v>
      </c>
      <c r="B42" s="54">
        <f t="shared" si="3"/>
        <v>77.387993899999998</v>
      </c>
      <c r="C42" s="65">
        <f t="shared" si="3"/>
        <v>0.16</v>
      </c>
      <c r="D42" s="55">
        <f>D19</f>
        <v>247641.58047999998</v>
      </c>
    </row>
    <row r="43" spans="1:4" x14ac:dyDescent="0.2">
      <c r="A43" s="61" t="s">
        <v>20</v>
      </c>
      <c r="B43" s="54">
        <f t="shared" si="3"/>
        <v>-61.910395120000004</v>
      </c>
      <c r="C43" s="65">
        <f t="shared" si="3"/>
        <v>0.11</v>
      </c>
      <c r="D43" s="55">
        <v>0</v>
      </c>
    </row>
    <row r="44" spans="1:4" x14ac:dyDescent="0.2">
      <c r="A44" s="61" t="s">
        <v>22</v>
      </c>
      <c r="B44" s="54">
        <f t="shared" si="3"/>
        <v>157.90999999999997</v>
      </c>
      <c r="C44" s="65">
        <f t="shared" si="3"/>
        <v>4.1818181818181817E-2</v>
      </c>
      <c r="D44" s="55">
        <f>D21/4</f>
        <v>31600.5</v>
      </c>
    </row>
    <row r="45" spans="1:4" ht="13.5" thickBot="1" x14ac:dyDescent="0.25">
      <c r="A45" s="62" t="s">
        <v>23</v>
      </c>
      <c r="B45" s="56">
        <f t="shared" si="3"/>
        <v>-19120.777763751401</v>
      </c>
      <c r="C45" s="66">
        <f>C22</f>
        <v>0.110602409638554</v>
      </c>
      <c r="D45" s="57">
        <f>D22</f>
        <v>-44598808.288806058</v>
      </c>
    </row>
    <row r="46" spans="1:4" x14ac:dyDescent="0.2">
      <c r="A46" s="61" t="s">
        <v>51</v>
      </c>
      <c r="D46" s="52">
        <f>SUM(D27:D45)</f>
        <v>-46827684.609149925</v>
      </c>
    </row>
    <row r="47" spans="1:4" x14ac:dyDescent="0.2">
      <c r="A47" s="53"/>
      <c r="D47" s="52"/>
    </row>
    <row r="48" spans="1:4" x14ac:dyDescent="0.2">
      <c r="A48" s="53"/>
      <c r="D48" s="52"/>
    </row>
    <row r="49" spans="1:4" x14ac:dyDescent="0.2">
      <c r="A49" s="53"/>
      <c r="D49" s="52"/>
    </row>
    <row r="50" spans="1:4" x14ac:dyDescent="0.2">
      <c r="A50" s="53"/>
      <c r="D50" s="52"/>
    </row>
    <row r="51" spans="1:4" x14ac:dyDescent="0.2">
      <c r="A51" s="53"/>
      <c r="D51" s="52"/>
    </row>
    <row r="52" spans="1:4" x14ac:dyDescent="0.2">
      <c r="A52" s="63" t="s">
        <v>52</v>
      </c>
    </row>
    <row r="53" spans="1:4" ht="13.5" thickBot="1" x14ac:dyDescent="0.25"/>
    <row r="54" spans="1:4" x14ac:dyDescent="0.2">
      <c r="A54" s="60"/>
      <c r="B54" s="58" t="s">
        <v>82</v>
      </c>
      <c r="C54" s="58" t="s">
        <v>79</v>
      </c>
      <c r="D54" s="58" t="s">
        <v>80</v>
      </c>
    </row>
    <row r="55" spans="1:4" x14ac:dyDescent="0.2">
      <c r="A55" s="61" t="s">
        <v>3</v>
      </c>
      <c r="B55" s="54">
        <f>B4</f>
        <v>-1161.2105908935569</v>
      </c>
      <c r="C55" s="65">
        <f>C4</f>
        <v>5.3571428571428582E-2</v>
      </c>
      <c r="D55" s="55">
        <f>D4/2</f>
        <v>-650559.06946536573</v>
      </c>
    </row>
    <row r="56" spans="1:4" x14ac:dyDescent="0.2">
      <c r="A56" s="61" t="s">
        <v>4</v>
      </c>
      <c r="B56" s="54">
        <f t="shared" ref="B56:C73" si="4">B5</f>
        <v>-1021.1148024400001</v>
      </c>
      <c r="C56" s="65">
        <f t="shared" si="4"/>
        <v>3.4814814814814757E-2</v>
      </c>
      <c r="D56" s="55">
        <f>D5/2</f>
        <v>-347211.34195199999</v>
      </c>
    </row>
    <row r="57" spans="1:4" x14ac:dyDescent="0.2">
      <c r="A57" s="61" t="s">
        <v>5</v>
      </c>
      <c r="B57" s="54">
        <f t="shared" si="4"/>
        <v>-52.189285972007092</v>
      </c>
      <c r="C57" s="65">
        <f t="shared" si="4"/>
        <v>6.5000000000000002E-2</v>
      </c>
      <c r="D57" s="55">
        <f>D6/2</f>
        <v>-53083.475088804611</v>
      </c>
    </row>
    <row r="58" spans="1:4" x14ac:dyDescent="0.2">
      <c r="A58" s="61" t="s">
        <v>42</v>
      </c>
      <c r="B58" s="54">
        <f t="shared" si="4"/>
        <v>-22468.15487317145</v>
      </c>
      <c r="C58" s="65">
        <f t="shared" si="4"/>
        <v>2.6915887850467311E-2</v>
      </c>
      <c r="D58" s="55">
        <f>D7/2</f>
        <v>-4964356.4008238651</v>
      </c>
    </row>
    <row r="59" spans="1:4" x14ac:dyDescent="0.2">
      <c r="A59" s="61" t="s">
        <v>8</v>
      </c>
      <c r="B59" s="54">
        <f t="shared" si="4"/>
        <v>600.59000000000015</v>
      </c>
      <c r="C59" s="65">
        <f t="shared" si="4"/>
        <v>1.2368421052631586E-2</v>
      </c>
      <c r="D59" s="55">
        <f>-D8</f>
        <v>-155885</v>
      </c>
    </row>
    <row r="60" spans="1:4" x14ac:dyDescent="0.2">
      <c r="A60" s="61" t="s">
        <v>9</v>
      </c>
      <c r="B60" s="54">
        <f t="shared" si="4"/>
        <v>750.9</v>
      </c>
      <c r="C60" s="65">
        <f t="shared" si="4"/>
        <v>1.1739130434782617E-2</v>
      </c>
      <c r="D60" s="55">
        <f>-D9</f>
        <v>-194710</v>
      </c>
    </row>
    <row r="61" spans="1:4" x14ac:dyDescent="0.2">
      <c r="A61" s="61" t="s">
        <v>43</v>
      </c>
      <c r="B61" s="54">
        <f t="shared" si="4"/>
        <v>-1930.8099999999997</v>
      </c>
      <c r="C61" s="65">
        <f t="shared" si="4"/>
        <v>1.191358024691359E-2</v>
      </c>
      <c r="D61" s="55">
        <f>-D10</f>
        <v>463742</v>
      </c>
    </row>
    <row r="62" spans="1:4" x14ac:dyDescent="0.2">
      <c r="A62" s="61" t="s">
        <v>11</v>
      </c>
      <c r="B62" s="54">
        <f t="shared" si="4"/>
        <v>-531.32999999999993</v>
      </c>
      <c r="C62" s="65">
        <f t="shared" si="4"/>
        <v>1.7971014492753633E-2</v>
      </c>
      <c r="D62" s="55">
        <f>-D11</f>
        <v>219794</v>
      </c>
    </row>
    <row r="63" spans="1:4" x14ac:dyDescent="0.2">
      <c r="A63" s="61" t="s">
        <v>12</v>
      </c>
      <c r="B63" s="54">
        <f t="shared" si="4"/>
        <v>-9.75</v>
      </c>
      <c r="C63" s="65">
        <f t="shared" si="4"/>
        <v>1.4264705882352947E-2</v>
      </c>
      <c r="D63" s="55">
        <f>-D12</f>
        <v>2668</v>
      </c>
    </row>
    <row r="64" spans="1:4" x14ac:dyDescent="0.2">
      <c r="A64" s="61" t="s">
        <v>13</v>
      </c>
      <c r="B64" s="54">
        <f t="shared" si="4"/>
        <v>1983.4499999999996</v>
      </c>
      <c r="C64" s="65">
        <f t="shared" si="4"/>
        <v>5.7831325301204856E-3</v>
      </c>
      <c r="D64" s="55">
        <f>D13/2</f>
        <v>113351</v>
      </c>
    </row>
    <row r="65" spans="1:4" x14ac:dyDescent="0.2">
      <c r="A65" s="61" t="s">
        <v>44</v>
      </c>
      <c r="B65" s="54">
        <f t="shared" si="4"/>
        <v>-1672.1399999999999</v>
      </c>
      <c r="C65" s="65">
        <f t="shared" si="4"/>
        <v>1.2741935483870976E-2</v>
      </c>
      <c r="D65" s="55">
        <f>-D14</f>
        <v>401104</v>
      </c>
    </row>
    <row r="66" spans="1:4" x14ac:dyDescent="0.2">
      <c r="A66" s="61" t="s">
        <v>15</v>
      </c>
      <c r="B66" s="54">
        <f t="shared" si="4"/>
        <v>12643.489999999994</v>
      </c>
      <c r="C66" s="65">
        <f t="shared" si="4"/>
        <v>2.6915887850467311E-2</v>
      </c>
      <c r="D66" s="55">
        <f>D15/2</f>
        <v>2884449</v>
      </c>
    </row>
    <row r="67" spans="1:4" x14ac:dyDescent="0.2">
      <c r="A67" s="61" t="s">
        <v>16</v>
      </c>
      <c r="B67" s="54">
        <f t="shared" si="4"/>
        <v>1308.2999999999997</v>
      </c>
      <c r="C67" s="65">
        <f t="shared" si="4"/>
        <v>7.1686746987951848E-3</v>
      </c>
      <c r="D67" s="55">
        <f>-D16</f>
        <v>-187602</v>
      </c>
    </row>
    <row r="68" spans="1:4" x14ac:dyDescent="0.2">
      <c r="A68" s="61" t="s">
        <v>17</v>
      </c>
      <c r="B68" s="54">
        <f t="shared" si="4"/>
        <v>1928.0300000000007</v>
      </c>
      <c r="C68" s="65">
        <f t="shared" si="4"/>
        <v>7.1686746987951848E-3</v>
      </c>
      <c r="D68" s="55">
        <f>-D17</f>
        <v>-232173</v>
      </c>
    </row>
    <row r="69" spans="1:4" x14ac:dyDescent="0.2">
      <c r="A69" s="61" t="s">
        <v>18</v>
      </c>
      <c r="B69" s="54">
        <f t="shared" si="4"/>
        <v>-1551.46</v>
      </c>
      <c r="C69" s="65">
        <f t="shared" si="4"/>
        <v>7.7272727272727311E-3</v>
      </c>
      <c r="D69" s="55">
        <f>-D18</f>
        <v>224624</v>
      </c>
    </row>
    <row r="70" spans="1:4" x14ac:dyDescent="0.2">
      <c r="A70" s="61" t="s">
        <v>45</v>
      </c>
      <c r="B70" s="54">
        <f t="shared" si="4"/>
        <v>77.387993899999998</v>
      </c>
      <c r="C70" s="65">
        <f t="shared" si="4"/>
        <v>0.16</v>
      </c>
      <c r="D70" s="55">
        <f>-D19</f>
        <v>-247641.58047999998</v>
      </c>
    </row>
    <row r="71" spans="1:4" x14ac:dyDescent="0.2">
      <c r="A71" s="61" t="s">
        <v>20</v>
      </c>
      <c r="B71" s="54">
        <f t="shared" si="4"/>
        <v>-61.910395120000004</v>
      </c>
      <c r="C71" s="65">
        <f t="shared" si="4"/>
        <v>0.11</v>
      </c>
      <c r="D71" s="55">
        <f>D20/2</f>
        <v>-68101.434632000004</v>
      </c>
    </row>
    <row r="72" spans="1:4" x14ac:dyDescent="0.2">
      <c r="A72" s="61" t="s">
        <v>22</v>
      </c>
      <c r="B72" s="54">
        <f t="shared" si="4"/>
        <v>157.90999999999997</v>
      </c>
      <c r="C72" s="65">
        <f t="shared" si="4"/>
        <v>4.1818181818181817E-2</v>
      </c>
      <c r="D72" s="55">
        <f>D21/2</f>
        <v>63201</v>
      </c>
    </row>
    <row r="73" spans="1:4" ht="13.5" thickBot="1" x14ac:dyDescent="0.25">
      <c r="A73" s="62" t="s">
        <v>23</v>
      </c>
      <c r="B73" s="56">
        <f t="shared" si="4"/>
        <v>-19120.777763751401</v>
      </c>
      <c r="C73" s="66">
        <f t="shared" si="4"/>
        <v>0.110602409638554</v>
      </c>
      <c r="D73" s="57">
        <f>-D22</f>
        <v>44598808.288806058</v>
      </c>
    </row>
    <row r="74" spans="1:4" x14ac:dyDescent="0.2">
      <c r="A74" s="61" t="s">
        <v>51</v>
      </c>
      <c r="D74" s="52">
        <f>SUM(D55:D73)</f>
        <v>41870417.986364022</v>
      </c>
    </row>
    <row r="81" spans="1:7" ht="23.25" x14ac:dyDescent="0.35">
      <c r="A81" s="64" t="s">
        <v>74</v>
      </c>
    </row>
    <row r="82" spans="1:7" ht="13.5" thickBot="1" x14ac:dyDescent="0.25">
      <c r="A82" s="31"/>
    </row>
    <row r="83" spans="1:7" x14ac:dyDescent="0.2">
      <c r="A83" s="60" t="s">
        <v>56</v>
      </c>
      <c r="B83" s="58" t="s">
        <v>83</v>
      </c>
      <c r="C83" s="58" t="s">
        <v>81</v>
      </c>
      <c r="D83" s="59" t="s">
        <v>46</v>
      </c>
      <c r="E83" s="59" t="s">
        <v>47</v>
      </c>
      <c r="F83" s="59" t="s">
        <v>48</v>
      </c>
      <c r="G83" s="59" t="s">
        <v>49</v>
      </c>
    </row>
    <row r="84" spans="1:7" x14ac:dyDescent="0.2">
      <c r="A84" s="61" t="s">
        <v>75</v>
      </c>
      <c r="B84" s="54">
        <f>'Office Pos Summary'!BB7</f>
        <v>-1149472.8768310547</v>
      </c>
      <c r="C84" s="86">
        <f>(SUMPRODUCT('Office Pos Summary'!BC8:BC114,'Stdev Table'!AO8:AO114))/COUNT('Office Pos Summary'!BC8:BC114)/2</f>
        <v>1.9783177570093435</v>
      </c>
      <c r="D84" s="55">
        <f>'2Stdev P&amp;L'!AN6</f>
        <v>-4759891.5397705073</v>
      </c>
      <c r="E84" s="55">
        <f>-D84</f>
        <v>4759891.5397705073</v>
      </c>
      <c r="F84" s="55">
        <f>D84/2</f>
        <v>-2379945.7698852536</v>
      </c>
      <c r="G84" s="55">
        <f>-F84</f>
        <v>2379945.7698852536</v>
      </c>
    </row>
    <row r="85" spans="1:7" x14ac:dyDescent="0.2">
      <c r="A85" s="61" t="s">
        <v>76</v>
      </c>
      <c r="B85" s="54">
        <f>'Office Pos Summary'!BE7</f>
        <v>-786141.95367431641</v>
      </c>
      <c r="C85" s="86">
        <f>SUMPRODUCT('Office Pos Summary'!BF8:BF114,'Stdev Table'!AO8:AO114)/COUNT('Office Pos Summary'!BC8:BC114)/2</f>
        <v>0.95144859813084004</v>
      </c>
      <c r="D85" s="55">
        <f>'2Stdev P&amp;L'!AO6</f>
        <v>-1515228.4103381345</v>
      </c>
      <c r="E85" s="55">
        <f>-D85</f>
        <v>1515228.4103381345</v>
      </c>
      <c r="F85" s="55">
        <f>D85/2</f>
        <v>-757614.20516906725</v>
      </c>
      <c r="G85" s="55">
        <f>-F85</f>
        <v>757614.20516906725</v>
      </c>
    </row>
    <row r="86" spans="1:7" x14ac:dyDescent="0.2">
      <c r="A86" s="61" t="s">
        <v>77</v>
      </c>
      <c r="B86" s="54">
        <f>'Office Pos Summary'!BH7</f>
        <v>-227222.06376647949</v>
      </c>
      <c r="C86" s="86">
        <f>SUMPRODUCT('Office Pos Summary'!BI8:BI114,'Stdev Table'!AO8:AO114)/COUNT('Office Pos Summary'!BI8:BI114)/2</f>
        <v>1.799766355140187</v>
      </c>
      <c r="D86" s="55">
        <f>'2Stdev P&amp;L'!AP6</f>
        <v>-853818.69002929691</v>
      </c>
      <c r="E86" s="55">
        <f>-D86</f>
        <v>853818.69002929691</v>
      </c>
      <c r="F86" s="55">
        <f>D86/2</f>
        <v>-426909.34501464845</v>
      </c>
      <c r="G86" s="55">
        <f>-F86</f>
        <v>426909.34501464845</v>
      </c>
    </row>
    <row r="87" spans="1:7" ht="13.5" thickBot="1" x14ac:dyDescent="0.25">
      <c r="A87" s="62" t="s">
        <v>78</v>
      </c>
      <c r="B87" s="56">
        <f>'Office Pos Summary'!BK7</f>
        <v>-255445.54866027832</v>
      </c>
      <c r="C87" s="87">
        <f>SUMPRODUCT('Office Pos Summary'!BL8:BL114,'Stdev Table'!AO8:AO114)/COUNT('Office Pos Summary'!BL8:BL114)/2</f>
        <v>1.6358878504672896</v>
      </c>
      <c r="D87" s="57">
        <f>'2Stdev P&amp;L'!AQ6</f>
        <v>-872393.89850769076</v>
      </c>
      <c r="E87" s="57">
        <f>-D87</f>
        <v>872393.89850769076</v>
      </c>
      <c r="F87" s="57">
        <f>D87/2</f>
        <v>-436196.94925384538</v>
      </c>
      <c r="G87" s="57">
        <f>-F87</f>
        <v>436196.94925384538</v>
      </c>
    </row>
    <row r="88" spans="1:7" x14ac:dyDescent="0.2">
      <c r="A88" s="31" t="s">
        <v>51</v>
      </c>
      <c r="D88" s="52">
        <f>SUM(D84:D87)</f>
        <v>-8001332.5386456298</v>
      </c>
      <c r="E88" s="52">
        <f>-D88</f>
        <v>8001332.5386456298</v>
      </c>
      <c r="F88" s="52">
        <f>-E88</f>
        <v>-8001332.5386456298</v>
      </c>
      <c r="G88" s="52">
        <f>-F88</f>
        <v>8001332.5386456298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E1" workbookViewId="0">
      <selection activeCell="AQ8" sqref="AQ8"/>
    </sheetView>
  </sheetViews>
  <sheetFormatPr defaultRowHeight="12.75" x14ac:dyDescent="0.2"/>
  <cols>
    <col min="2" max="2" width="11.5703125" bestFit="1" customWidth="1"/>
    <col min="4" max="4" width="11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" customWidth="1"/>
    <col min="24" max="24" width="11.5703125" bestFit="1" customWidth="1"/>
    <col min="26" max="26" width="11.5703125" bestFit="1" customWidth="1"/>
    <col min="28" max="28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1.5703125" bestFit="1" customWidth="1"/>
    <col min="40" max="40" width="10.28515625" customWidth="1"/>
    <col min="41" max="41" width="12" customWidth="1"/>
  </cols>
  <sheetData>
    <row r="4" spans="1:41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">
      <c r="G115" s="50"/>
      <c r="AN115" s="50"/>
    </row>
    <row r="116" spans="7:41" x14ac:dyDescent="0.2">
      <c r="G116" s="50"/>
      <c r="AN116" s="50"/>
    </row>
    <row r="117" spans="7:41" x14ac:dyDescent="0.2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S9" sqref="AS9"/>
    </sheetView>
  </sheetViews>
  <sheetFormatPr defaultRowHeight="12.75" x14ac:dyDescent="0.2"/>
  <cols>
    <col min="2" max="2" width="11.5703125" bestFit="1" customWidth="1"/>
    <col min="4" max="4" width="12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.5703125" bestFit="1" customWidth="1"/>
    <col min="24" max="24" width="11.5703125" bestFit="1" customWidth="1"/>
    <col min="26" max="26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2.5703125" bestFit="1" customWidth="1"/>
    <col min="40" max="40" width="16.5703125" bestFit="1" customWidth="1"/>
    <col min="41" max="41" width="15" bestFit="1" customWidth="1"/>
    <col min="42" max="42" width="15.140625" bestFit="1" customWidth="1"/>
    <col min="43" max="43" width="15.5703125" bestFit="1" customWidth="1"/>
  </cols>
  <sheetData>
    <row r="4" spans="1:43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">
      <c r="B6" s="52">
        <f>SUM(B8:B21)</f>
        <v>-1301118.1389307315</v>
      </c>
      <c r="D6" s="52">
        <f>SUM(D8:D88)</f>
        <v>-694422.68390399998</v>
      </c>
      <c r="F6" s="52">
        <f>SUM(F8:F9)</f>
        <v>-106166.95017760922</v>
      </c>
      <c r="H6" s="52">
        <f>SUM(H8:H114)</f>
        <v>-9928712.8016477302</v>
      </c>
      <c r="J6" s="52">
        <f>SUM(J8:J64)</f>
        <v>155885</v>
      </c>
      <c r="L6" s="52">
        <f>SUM(L8:L76)</f>
        <v>194710</v>
      </c>
      <c r="N6" s="52">
        <f>SUM(N8:N88)</f>
        <v>-463742</v>
      </c>
      <c r="P6" s="52">
        <f>SUM(P8:P76)</f>
        <v>-219794</v>
      </c>
      <c r="R6" s="52">
        <f>SUM(R8:R41)</f>
        <v>-2668</v>
      </c>
      <c r="T6" s="52">
        <f>SUM(T8:T90)</f>
        <v>226702</v>
      </c>
      <c r="V6" s="52">
        <f>SUM(V8:V69)</f>
        <v>-401104</v>
      </c>
      <c r="X6" s="52">
        <f>SUM(X8:X88)</f>
        <v>5768898</v>
      </c>
      <c r="Z6" s="52">
        <f>SUM(Z8:Z90)</f>
        <v>187602</v>
      </c>
      <c r="AB6" s="52">
        <f>SUM(AB8:AB90)</f>
        <v>232173</v>
      </c>
      <c r="AD6" s="52">
        <f>SUM(AD8:AD40)</f>
        <v>-224624</v>
      </c>
      <c r="AF6" s="52">
        <f>SUM(AF8:AF9)</f>
        <v>247641.58047999998</v>
      </c>
      <c r="AH6" s="52">
        <f>SUM(AH8:AH9)</f>
        <v>-136202.86926400001</v>
      </c>
      <c r="AJ6" s="52">
        <f>SUM(AJ8:AJ18)</f>
        <v>126402</v>
      </c>
      <c r="AL6" s="52">
        <f>SUM(AL8:AL90)</f>
        <v>-44598808.288806058</v>
      </c>
      <c r="AN6" s="52">
        <f>SUM(AN8:AN114)</f>
        <v>-4759891.5397705073</v>
      </c>
      <c r="AO6" s="52">
        <f>SUM(AO8:AO114)</f>
        <v>-1515228.4103381345</v>
      </c>
      <c r="AP6" s="52">
        <f>SUM(AP8:AP114)</f>
        <v>-853818.69002929691</v>
      </c>
      <c r="AQ6" s="52">
        <f>SUM(AQ8:AQ114)</f>
        <v>-872393.89850769076</v>
      </c>
    </row>
    <row r="7" spans="1:43" x14ac:dyDescent="0.2">
      <c r="B7" t="s">
        <v>41</v>
      </c>
      <c r="D7" t="s">
        <v>41</v>
      </c>
      <c r="F7" t="s">
        <v>41</v>
      </c>
      <c r="H7" t="s">
        <v>41</v>
      </c>
      <c r="J7" s="52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">
      <c r="A8" s="50">
        <f>'Office Pos Summary'!A8</f>
        <v>37288</v>
      </c>
      <c r="B8" s="52">
        <f>'Office Pos Summary'!B8*'Stdev Table'!B8*10000</f>
        <v>0</v>
      </c>
      <c r="C8" s="50">
        <f>'Office Pos Summary'!A8</f>
        <v>37288</v>
      </c>
      <c r="D8" s="52">
        <f>'Office Pos Summary'!E8*'Stdev Table'!D8*10000</f>
        <v>0</v>
      </c>
      <c r="E8" s="50">
        <f>'Office Pos Summary'!A8</f>
        <v>37288</v>
      </c>
      <c r="F8" s="52">
        <f>'Stdev Table'!F8*'Office Pos Summary'!H8*10000</f>
        <v>0</v>
      </c>
      <c r="G8" s="50">
        <f>'Office Pos Summary'!A8</f>
        <v>37288</v>
      </c>
      <c r="H8" s="52">
        <f>'Stdev Table'!H8*'Office Pos Summary'!N8*10000</f>
        <v>0</v>
      </c>
      <c r="I8" s="50">
        <f>'Office Pos Summary'!A8</f>
        <v>37288</v>
      </c>
      <c r="J8" s="52">
        <f>'Stdev Table'!J8*'Office Pos Summary'!Q8*10000</f>
        <v>0</v>
      </c>
      <c r="K8" s="50">
        <f>'Office Pos Summary'!A8</f>
        <v>37288</v>
      </c>
      <c r="L8" s="52">
        <f>'Stdev Table'!L8*'Office Pos Summary'!R8*10000</f>
        <v>0</v>
      </c>
      <c r="M8" s="50">
        <f>'Office Pos Summary'!A8</f>
        <v>37288</v>
      </c>
      <c r="N8" s="52">
        <f>'Stdev Table'!N8*'Office Pos Summary'!S8*10000</f>
        <v>0</v>
      </c>
      <c r="O8" s="50">
        <f>'Office Pos Summary'!A8</f>
        <v>37288</v>
      </c>
      <c r="P8" s="52">
        <f>'Stdev Table'!P8*'Office Pos Summary'!T8*10000</f>
        <v>0</v>
      </c>
      <c r="Q8" s="50">
        <f>'Office Pos Summary'!A8</f>
        <v>37288</v>
      </c>
      <c r="R8" s="52">
        <f>'Stdev Table'!R8*'Office Pos Summary'!U8*10000</f>
        <v>0</v>
      </c>
      <c r="S8" s="50">
        <f>'Office Pos Summary'!A8</f>
        <v>37288</v>
      </c>
      <c r="T8" s="52">
        <f>'Stdev Table'!T8*'Office Pos Summary'!V8*10000</f>
        <v>0</v>
      </c>
      <c r="U8" s="50">
        <f>'Office Pos Summary'!A8</f>
        <v>37288</v>
      </c>
      <c r="V8" s="52">
        <f>'Stdev Table'!V8*'Office Pos Summary'!W8*10000</f>
        <v>0</v>
      </c>
      <c r="W8" s="50">
        <f>'Office Pos Summary'!A8</f>
        <v>37288</v>
      </c>
      <c r="X8" s="52">
        <f>'Stdev Table'!X8*'Office Pos Summary'!X8*10000</f>
        <v>0</v>
      </c>
      <c r="Y8" s="50">
        <f>'Office Pos Summary'!A8</f>
        <v>37288</v>
      </c>
      <c r="Z8" s="52">
        <f>'Stdev Table'!Z8*'Office Pos Summary'!Y8*10000</f>
        <v>0</v>
      </c>
      <c r="AA8" s="50">
        <f>'Office Pos Summary'!A8</f>
        <v>37288</v>
      </c>
      <c r="AB8" s="52">
        <f>'Stdev Table'!AB8*'Office Pos Summary'!Z8*10000</f>
        <v>0</v>
      </c>
      <c r="AC8" s="50">
        <f>'Office Pos Summary'!A8</f>
        <v>37288</v>
      </c>
      <c r="AD8" s="52">
        <f>'Stdev Table'!AD8*'Office Pos Summary'!AC8*10000</f>
        <v>0</v>
      </c>
      <c r="AE8" s="50">
        <f>'Office Pos Summary'!A8</f>
        <v>37288</v>
      </c>
      <c r="AF8" s="52">
        <f>'Office Pos Summary'!AI8*'Stdev Table'!AF8*10000</f>
        <v>0</v>
      </c>
      <c r="AG8" s="50">
        <f>'Office Pos Summary'!A8</f>
        <v>37288</v>
      </c>
      <c r="AH8" s="52">
        <f>'Stdev Table'!AH8*'Office Pos Summary'!AL8*10000</f>
        <v>0</v>
      </c>
      <c r="AI8" s="50">
        <f>'Office Pos Summary'!A8</f>
        <v>37288</v>
      </c>
      <c r="AJ8" s="52">
        <f>'Stdev Table'!AJ8*'Office Pos Summary'!AO8*10000</f>
        <v>0</v>
      </c>
      <c r="AK8" s="50">
        <f>'Office Pos Summary'!A8</f>
        <v>37288</v>
      </c>
      <c r="AL8" s="52">
        <f>'Stdev Table'!AL8*'Office Pos Summary'!AS8*10000</f>
        <v>0</v>
      </c>
      <c r="AM8" s="50">
        <f>'Office Pos Summary'!BA8</f>
        <v>37288</v>
      </c>
      <c r="AN8" s="52">
        <f>'Stdev Table'!AO8*'Office Pos Summary'!BB8*'Office Pos Summary'!BC8</f>
        <v>-146879.19999999998</v>
      </c>
      <c r="AO8" s="52">
        <f>'Stdev Table'!AO8*'Office Pos Summary'!BE8*'Office Pos Summary'!BF8</f>
        <v>-37530.35</v>
      </c>
      <c r="AP8" s="52">
        <f>'Stdev Table'!AO8*'Office Pos Summary'!BH8*'Office Pos Summary'!BI8</f>
        <v>-21010.5</v>
      </c>
      <c r="AQ8" s="52">
        <f>'Stdev Table'!AO8*'Office Pos Summary'!BK8*'Office Pos Summary'!BL8</f>
        <v>-19329.66</v>
      </c>
    </row>
    <row r="9" spans="1:43" x14ac:dyDescent="0.2">
      <c r="A9" s="50">
        <f>'Office Pos Summary'!A9</f>
        <v>37316</v>
      </c>
      <c r="B9" s="52">
        <f>'Office Pos Summary'!B9*'Stdev Table'!B9*10000</f>
        <v>-200468.59116634898</v>
      </c>
      <c r="C9" s="50">
        <f>'Office Pos Summary'!A9</f>
        <v>37316</v>
      </c>
      <c r="D9" s="52">
        <f>'Office Pos Summary'!E9*'Stdev Table'!D9*10000</f>
        <v>-34017.282683999998</v>
      </c>
      <c r="E9" s="50">
        <f>'Office Pos Summary'!A9</f>
        <v>37316</v>
      </c>
      <c r="F9" s="52">
        <f>'Stdev Table'!F9*'Office Pos Summary'!H9*10000</f>
        <v>-106166.95017760922</v>
      </c>
      <c r="G9" s="50">
        <f>'Office Pos Summary'!A9</f>
        <v>37316</v>
      </c>
      <c r="H9" s="52">
        <f>'Stdev Table'!H9*'Office Pos Summary'!N9*10000</f>
        <v>-139569.80715772716</v>
      </c>
      <c r="I9" s="50">
        <f>'Office Pos Summary'!A9</f>
        <v>37316</v>
      </c>
      <c r="J9" s="52">
        <f>'Stdev Table'!J9*'Office Pos Summary'!Q9*10000</f>
        <v>2175</v>
      </c>
      <c r="K9" s="50">
        <f>'Office Pos Summary'!A9</f>
        <v>37316</v>
      </c>
      <c r="L9" s="52">
        <f>'Stdev Table'!L9*'Office Pos Summary'!R9*10000</f>
        <v>-1076</v>
      </c>
      <c r="M9" s="50">
        <f>'Office Pos Summary'!A9</f>
        <v>37316</v>
      </c>
      <c r="N9" s="52">
        <f>'Stdev Table'!N9*'Office Pos Summary'!S9*10000</f>
        <v>-11376.000000000002</v>
      </c>
      <c r="O9" s="50">
        <f>'Office Pos Summary'!A9</f>
        <v>37316</v>
      </c>
      <c r="P9" s="52">
        <f>'Stdev Table'!P9*'Office Pos Summary'!T9*10000</f>
        <v>3720</v>
      </c>
      <c r="Q9" s="50">
        <f>'Office Pos Summary'!A9</f>
        <v>37316</v>
      </c>
      <c r="R9" s="52">
        <f>'Stdev Table'!R9*'Office Pos Summary'!U9*10000</f>
        <v>-428.00000000000006</v>
      </c>
      <c r="S9" s="50">
        <f>'Office Pos Summary'!A9</f>
        <v>37316</v>
      </c>
      <c r="T9" s="52">
        <f>'Stdev Table'!T9*'Office Pos Summary'!V9*10000</f>
        <v>11512</v>
      </c>
      <c r="U9" s="50">
        <f>'Office Pos Summary'!A9</f>
        <v>37316</v>
      </c>
      <c r="V9" s="52">
        <f>'Stdev Table'!V9*'Office Pos Summary'!W9*10000</f>
        <v>-43330</v>
      </c>
      <c r="W9" s="50">
        <f>'Office Pos Summary'!A9</f>
        <v>37316</v>
      </c>
      <c r="X9" s="52">
        <f>'Stdev Table'!X9*'Office Pos Summary'!X9*10000</f>
        <v>238883.99999999997</v>
      </c>
      <c r="Y9" s="50">
        <f>'Office Pos Summary'!A9</f>
        <v>37316</v>
      </c>
      <c r="Z9" s="52">
        <f>'Stdev Table'!Z9*'Office Pos Summary'!Y9*10000</f>
        <v>17640</v>
      </c>
      <c r="AA9" s="50">
        <f>'Office Pos Summary'!A9</f>
        <v>37316</v>
      </c>
      <c r="AB9" s="52">
        <f>'Stdev Table'!AB9*'Office Pos Summary'!Z9*10000</f>
        <v>-20276</v>
      </c>
      <c r="AC9" s="50">
        <f>'Office Pos Summary'!A9</f>
        <v>37316</v>
      </c>
      <c r="AD9" s="52">
        <f>'Stdev Table'!AD9*'Office Pos Summary'!AC9*10000</f>
        <v>-31295</v>
      </c>
      <c r="AE9" s="50">
        <f>'Office Pos Summary'!A9</f>
        <v>37316</v>
      </c>
      <c r="AF9" s="52">
        <f>'Office Pos Summary'!AI9*'Stdev Table'!AF9*10000</f>
        <v>247641.58047999998</v>
      </c>
      <c r="AG9" s="50">
        <f>'Office Pos Summary'!A9</f>
        <v>37316</v>
      </c>
      <c r="AH9" s="52">
        <f>'Stdev Table'!AH9*'Office Pos Summary'!AL9*10000</f>
        <v>-136202.86926400001</v>
      </c>
      <c r="AI9" s="50">
        <f>'Office Pos Summary'!A9</f>
        <v>37316</v>
      </c>
      <c r="AJ9" s="52">
        <f>'Stdev Table'!AJ9*'Office Pos Summary'!AO9*10000</f>
        <v>7032.0000000000009</v>
      </c>
      <c r="AK9" s="50">
        <f>'Office Pos Summary'!A9</f>
        <v>37316</v>
      </c>
      <c r="AL9" s="52">
        <f>'Stdev Table'!AL9*'Office Pos Summary'!AS9*10000</f>
        <v>-2268269.9210700458</v>
      </c>
      <c r="AM9" s="50">
        <f>'Office Pos Summary'!BA9</f>
        <v>37316</v>
      </c>
      <c r="AN9" s="52">
        <f>'Stdev Table'!AO9*'Office Pos Summary'!BB9*'Office Pos Summary'!BC9</f>
        <v>-161891.33999999997</v>
      </c>
      <c r="AO9" s="52">
        <f>'Stdev Table'!AO9*'Office Pos Summary'!BE9*'Office Pos Summary'!BF9</f>
        <v>-45955.14</v>
      </c>
      <c r="AP9" s="52">
        <f>'Stdev Table'!AO9*'Office Pos Summary'!BH9*'Office Pos Summary'!BI9</f>
        <v>-34684</v>
      </c>
      <c r="AQ9" s="52">
        <f>'Stdev Table'!AO9*'Office Pos Summary'!BK9*'Office Pos Summary'!BL9</f>
        <v>-31909.279999999999</v>
      </c>
    </row>
    <row r="10" spans="1:43" x14ac:dyDescent="0.2">
      <c r="A10" s="50">
        <f>'Office Pos Summary'!A10</f>
        <v>37347</v>
      </c>
      <c r="B10" s="52">
        <f>'Office Pos Summary'!B10*'Stdev Table'!B10*10000</f>
        <v>-182453.68466884282</v>
      </c>
      <c r="C10" s="50">
        <f>'Office Pos Summary'!A10</f>
        <v>37347</v>
      </c>
      <c r="D10" s="52">
        <f>'Office Pos Summary'!E10*'Stdev Table'!D10*10000</f>
        <v>-14950.000000000002</v>
      </c>
      <c r="G10" s="50">
        <f>'Office Pos Summary'!A10</f>
        <v>37347</v>
      </c>
      <c r="H10" s="52">
        <f>'Stdev Table'!H10*'Office Pos Summary'!N10*10000</f>
        <v>-125489.82679200002</v>
      </c>
      <c r="I10" s="50">
        <f>'Office Pos Summary'!A10</f>
        <v>37347</v>
      </c>
      <c r="J10" s="52">
        <f>'Stdev Table'!J10*'Office Pos Summary'!Q10*10000</f>
        <v>1400.0000000000002</v>
      </c>
      <c r="K10" s="50">
        <f>'Office Pos Summary'!A10</f>
        <v>37347</v>
      </c>
      <c r="L10" s="52">
        <f>'Stdev Table'!L10*'Office Pos Summary'!R10*10000</f>
        <v>-252</v>
      </c>
      <c r="M10" s="50">
        <f>'Office Pos Summary'!A10</f>
        <v>37347</v>
      </c>
      <c r="N10" s="52">
        <f>'Stdev Table'!N10*'Office Pos Summary'!S10*10000</f>
        <v>-8241</v>
      </c>
      <c r="O10" s="50">
        <f>'Office Pos Summary'!A10</f>
        <v>37347</v>
      </c>
      <c r="P10" s="52">
        <f>'Stdev Table'!P10*'Office Pos Summary'!T10*10000</f>
        <v>1198</v>
      </c>
      <c r="Q10" s="50">
        <f>'Office Pos Summary'!A10</f>
        <v>37347</v>
      </c>
      <c r="R10" s="52">
        <f>'Stdev Table'!R10*'Office Pos Summary'!U10*10000</f>
        <v>-68</v>
      </c>
      <c r="S10" s="50">
        <f>'Office Pos Summary'!A10</f>
        <v>37347</v>
      </c>
      <c r="T10" s="52">
        <f>'Stdev Table'!T10*'Office Pos Summary'!V10*10000</f>
        <v>5560.0000000000009</v>
      </c>
      <c r="U10" s="50">
        <f>'Office Pos Summary'!A10</f>
        <v>37347</v>
      </c>
      <c r="V10" s="52">
        <f>'Stdev Table'!V10*'Office Pos Summary'!W10*10000</f>
        <v>-5980</v>
      </c>
      <c r="W10" s="50">
        <f>'Office Pos Summary'!A10</f>
        <v>37347</v>
      </c>
      <c r="X10" s="52">
        <f>'Stdev Table'!X10*'Office Pos Summary'!X10*10000</f>
        <v>153856</v>
      </c>
      <c r="Y10" s="50">
        <f>'Office Pos Summary'!A10</f>
        <v>37347</v>
      </c>
      <c r="Z10" s="52">
        <f>'Stdev Table'!Z10*'Office Pos Summary'!Y10*10000</f>
        <v>4260</v>
      </c>
      <c r="AA10" s="50">
        <f>'Office Pos Summary'!A10</f>
        <v>37347</v>
      </c>
      <c r="AB10" s="52">
        <f>'Stdev Table'!AB10*'Office Pos Summary'!Z10*10000</f>
        <v>5466</v>
      </c>
      <c r="AC10" s="50">
        <f>'Office Pos Summary'!A10</f>
        <v>37347</v>
      </c>
      <c r="AD10" s="52">
        <f>'Stdev Table'!AD10*'Office Pos Summary'!AC10*10000</f>
        <v>-6047</v>
      </c>
      <c r="AI10" s="50">
        <f>'Office Pos Summary'!A10</f>
        <v>37347</v>
      </c>
      <c r="AJ10" s="52">
        <f>'Stdev Table'!AJ10*'Office Pos Summary'!AO10*10000</f>
        <v>15872</v>
      </c>
      <c r="AK10" s="50">
        <f>'Office Pos Summary'!A10</f>
        <v>37347</v>
      </c>
      <c r="AL10" s="52">
        <f>'Stdev Table'!AL10*'Office Pos Summary'!AS10*10000</f>
        <v>-1245732.7815720004</v>
      </c>
      <c r="AM10" s="50">
        <f>'Office Pos Summary'!BA10</f>
        <v>37347</v>
      </c>
      <c r="AN10" s="52">
        <f>'Stdev Table'!AO10*'Office Pos Summary'!BB10*'Office Pos Summary'!BC10</f>
        <v>-138440.27437500001</v>
      </c>
      <c r="AO10" s="52">
        <f>'Stdev Table'!AO10*'Office Pos Summary'!BE10*'Office Pos Summary'!BF10</f>
        <v>-35914.853906249999</v>
      </c>
      <c r="AP10" s="52">
        <f>'Stdev Table'!AO10*'Office Pos Summary'!BH10*'Office Pos Summary'!BI10</f>
        <v>-22608.3544921875</v>
      </c>
      <c r="AQ10" s="52">
        <f>'Stdev Table'!AO10*'Office Pos Summary'!BK10*'Office Pos Summary'!BL10</f>
        <v>-20799.686132812498</v>
      </c>
    </row>
    <row r="11" spans="1:43" x14ac:dyDescent="0.2">
      <c r="A11" s="50">
        <f>'Office Pos Summary'!A11</f>
        <v>37377</v>
      </c>
      <c r="B11" s="52">
        <f>'Office Pos Summary'!B11*'Stdev Table'!B11*10000</f>
        <v>-187277.96293566588</v>
      </c>
      <c r="C11" s="50">
        <f>'Office Pos Summary'!A11</f>
        <v>37377</v>
      </c>
      <c r="D11" s="52">
        <f>'Office Pos Summary'!E11*'Stdev Table'!D11*10000</f>
        <v>-15420</v>
      </c>
      <c r="G11" s="50">
        <f>'Office Pos Summary'!A11</f>
        <v>37377</v>
      </c>
      <c r="H11" s="52">
        <f>'Stdev Table'!H11*'Office Pos Summary'!N11*10000</f>
        <v>-112014.34282400002</v>
      </c>
      <c r="I11" s="50">
        <f>'Office Pos Summary'!A11</f>
        <v>37377</v>
      </c>
      <c r="J11" s="52">
        <f>'Stdev Table'!J11*'Office Pos Summary'!Q11*10000</f>
        <v>1446</v>
      </c>
      <c r="K11" s="50">
        <f>'Office Pos Summary'!A11</f>
        <v>37377</v>
      </c>
      <c r="L11" s="52">
        <f>'Stdev Table'!L11*'Office Pos Summary'!R11*10000</f>
        <v>-260</v>
      </c>
      <c r="M11" s="50">
        <f>'Office Pos Summary'!A11</f>
        <v>37377</v>
      </c>
      <c r="N11" s="52">
        <f>'Stdev Table'!N11*'Office Pos Summary'!S11*10000</f>
        <v>-8502</v>
      </c>
      <c r="O11" s="50">
        <f>'Office Pos Summary'!A11</f>
        <v>37377</v>
      </c>
      <c r="P11" s="52">
        <f>'Stdev Table'!P11*'Office Pos Summary'!T11*10000</f>
        <v>1236</v>
      </c>
      <c r="Q11" s="50">
        <f>'Office Pos Summary'!A11</f>
        <v>37377</v>
      </c>
      <c r="R11" s="52">
        <f>'Stdev Table'!R11*'Office Pos Summary'!U11*10000</f>
        <v>-72</v>
      </c>
      <c r="S11" s="50">
        <f>'Office Pos Summary'!A11</f>
        <v>37377</v>
      </c>
      <c r="T11" s="52">
        <f>'Stdev Table'!T11*'Office Pos Summary'!V11*10000</f>
        <v>5736</v>
      </c>
      <c r="U11" s="50">
        <f>'Office Pos Summary'!A11</f>
        <v>37377</v>
      </c>
      <c r="V11" s="52">
        <f>'Stdev Table'!V11*'Office Pos Summary'!W11*10000</f>
        <v>-6168</v>
      </c>
      <c r="W11" s="50">
        <f>'Office Pos Summary'!A11</f>
        <v>37377</v>
      </c>
      <c r="X11" s="52">
        <f>'Stdev Table'!X11*'Office Pos Summary'!X11*10000</f>
        <v>158720.00000000003</v>
      </c>
      <c r="Y11" s="50">
        <f>'Office Pos Summary'!A11</f>
        <v>37377</v>
      </c>
      <c r="Z11" s="52">
        <f>'Stdev Table'!Z11*'Office Pos Summary'!Y11*10000</f>
        <v>4395.0000000000009</v>
      </c>
      <c r="AA11" s="50">
        <f>'Office Pos Summary'!A11</f>
        <v>37377</v>
      </c>
      <c r="AB11" s="52">
        <f>'Stdev Table'!AB11*'Office Pos Summary'!Z11*10000</f>
        <v>6343</v>
      </c>
      <c r="AC11" s="50">
        <f>'Office Pos Summary'!A11</f>
        <v>37377</v>
      </c>
      <c r="AD11" s="52">
        <f>'Stdev Table'!AD11*'Office Pos Summary'!AC11*10000</f>
        <v>-6238</v>
      </c>
      <c r="AI11" s="50">
        <f>'Office Pos Summary'!A11</f>
        <v>37377</v>
      </c>
      <c r="AJ11" s="52">
        <f>'Stdev Table'!AJ11*'Office Pos Summary'!AO11*10000</f>
        <v>16368</v>
      </c>
      <c r="AK11" s="50">
        <f>'Office Pos Summary'!A11</f>
        <v>37377</v>
      </c>
      <c r="AL11" s="52">
        <f>'Stdev Table'!AL11*'Office Pos Summary'!AS11*10000</f>
        <v>-1390681.4415940002</v>
      </c>
      <c r="AM11" s="50">
        <f>'Office Pos Summary'!BA11</f>
        <v>37377</v>
      </c>
      <c r="AN11" s="52">
        <f>'Stdev Table'!AO11*'Office Pos Summary'!BB11*'Office Pos Summary'!BC11</f>
        <v>-134537.86124999999</v>
      </c>
      <c r="AO11" s="52">
        <f>'Stdev Table'!AO11*'Office Pos Summary'!BE11*'Office Pos Summary'!BF11</f>
        <v>-36783.741328124997</v>
      </c>
      <c r="AP11" s="52">
        <f>'Stdev Table'!AO11*'Office Pos Summary'!BH11*'Office Pos Summary'!BI11</f>
        <v>-22010.93408203125</v>
      </c>
      <c r="AQ11" s="52">
        <f>'Stdev Table'!AO11*'Office Pos Summary'!BK11*'Office Pos Summary'!BL11</f>
        <v>-25652.302499999998</v>
      </c>
    </row>
    <row r="12" spans="1:43" x14ac:dyDescent="0.2">
      <c r="A12" s="50">
        <f>'Office Pos Summary'!A12</f>
        <v>37408</v>
      </c>
      <c r="B12" s="52">
        <f>'Office Pos Summary'!B12*'Stdev Table'!B12*10000</f>
        <v>-174788.0632716227</v>
      </c>
      <c r="C12" s="50">
        <f>'Office Pos Summary'!A12</f>
        <v>37408</v>
      </c>
      <c r="D12" s="52">
        <f>'Office Pos Summary'!E12*'Stdev Table'!D12*10000</f>
        <v>-14900.000000000002</v>
      </c>
      <c r="G12" s="50">
        <f>'Office Pos Summary'!A12</f>
        <v>37408</v>
      </c>
      <c r="H12" s="52">
        <f>'Stdev Table'!H12*'Office Pos Summary'!N12*10000</f>
        <v>-100311.10963999998</v>
      </c>
      <c r="I12" s="50">
        <f>'Office Pos Summary'!A12</f>
        <v>37408</v>
      </c>
      <c r="J12" s="52">
        <f>'Stdev Table'!J12*'Office Pos Summary'!Q12*10000</f>
        <v>1394</v>
      </c>
      <c r="K12" s="50">
        <f>'Office Pos Summary'!A12</f>
        <v>37408</v>
      </c>
      <c r="L12" s="52">
        <f>'Stdev Table'!L12*'Office Pos Summary'!R12*10000</f>
        <v>-250</v>
      </c>
      <c r="M12" s="50">
        <f>'Office Pos Summary'!A12</f>
        <v>37408</v>
      </c>
      <c r="N12" s="52">
        <f>'Stdev Table'!N12*'Office Pos Summary'!S12*10000</f>
        <v>-8213.9999999999982</v>
      </c>
      <c r="O12" s="50">
        <f>'Office Pos Summary'!A12</f>
        <v>37408</v>
      </c>
      <c r="P12" s="52">
        <f>'Stdev Table'!P12*'Office Pos Summary'!T12*10000</f>
        <v>1194</v>
      </c>
      <c r="Q12" s="50">
        <f>'Office Pos Summary'!A12</f>
        <v>37408</v>
      </c>
      <c r="R12" s="52">
        <f>'Stdev Table'!R12*'Office Pos Summary'!U12*10000</f>
        <v>-68</v>
      </c>
      <c r="S12" s="50">
        <f>'Office Pos Summary'!A12</f>
        <v>37408</v>
      </c>
      <c r="T12" s="52">
        <f>'Stdev Table'!T12*'Office Pos Summary'!V12*10000</f>
        <v>5542</v>
      </c>
      <c r="U12" s="50">
        <f>'Office Pos Summary'!A12</f>
        <v>37408</v>
      </c>
      <c r="V12" s="52">
        <f>'Stdev Table'!V12*'Office Pos Summary'!W12*10000</f>
        <v>-5958</v>
      </c>
      <c r="W12" s="50">
        <f>'Office Pos Summary'!A12</f>
        <v>37408</v>
      </c>
      <c r="X12" s="52">
        <f>'Stdev Table'!X12*'Office Pos Summary'!X12*10000</f>
        <v>153312</v>
      </c>
      <c r="Y12" s="50">
        <f>'Office Pos Summary'!A12</f>
        <v>37408</v>
      </c>
      <c r="Z12" s="52">
        <f>'Stdev Table'!Z12*'Office Pos Summary'!Y12*10000</f>
        <v>4245</v>
      </c>
      <c r="AA12" s="50">
        <f>'Office Pos Summary'!A12</f>
        <v>37408</v>
      </c>
      <c r="AB12" s="52">
        <f>'Stdev Table'!AB12*'Office Pos Summary'!Z12*10000</f>
        <v>6419</v>
      </c>
      <c r="AC12" s="50">
        <f>'Office Pos Summary'!A12</f>
        <v>37408</v>
      </c>
      <c r="AD12" s="52">
        <f>'Stdev Table'!AD12*'Office Pos Summary'!AC12*10000</f>
        <v>-6026</v>
      </c>
      <c r="AI12" s="50">
        <f>'Office Pos Summary'!A12</f>
        <v>37408</v>
      </c>
      <c r="AJ12" s="52">
        <f>'Stdev Table'!AJ12*'Office Pos Summary'!AO12*10000</f>
        <v>15815.999999999998</v>
      </c>
      <c r="AK12" s="50">
        <f>'Office Pos Summary'!A12</f>
        <v>37408</v>
      </c>
      <c r="AL12" s="52">
        <f>'Stdev Table'!AL12*'Office Pos Summary'!AS12*10000</f>
        <v>-1304850.5634660004</v>
      </c>
      <c r="AM12" s="50">
        <f>'Office Pos Summary'!BA12</f>
        <v>37408</v>
      </c>
      <c r="AN12" s="52">
        <f>'Stdev Table'!AO12*'Office Pos Summary'!BB12*'Office Pos Summary'!BC12</f>
        <v>-122345.85187499998</v>
      </c>
      <c r="AO12" s="52">
        <f>'Stdev Table'!AO12*'Office Pos Summary'!BE12*'Office Pos Summary'!BF12</f>
        <v>-35530.249218749996</v>
      </c>
      <c r="AP12" s="52">
        <f>'Stdev Table'!AO12*'Office Pos Summary'!BH12*'Office Pos Summary'!BI12</f>
        <v>-27598.06640625</v>
      </c>
      <c r="AQ12" s="52">
        <f>'Stdev Table'!AO12*'Office Pos Summary'!BK12*'Office Pos Summary'!BL12</f>
        <v>-25390.221093750002</v>
      </c>
    </row>
    <row r="13" spans="1:43" x14ac:dyDescent="0.2">
      <c r="A13" s="50">
        <f>'Office Pos Summary'!A13</f>
        <v>37438</v>
      </c>
      <c r="B13" s="52">
        <f>'Office Pos Summary'!B13*'Stdev Table'!B13*10000</f>
        <v>-180177.26647795612</v>
      </c>
      <c r="C13" s="50">
        <f>'Office Pos Summary'!A13</f>
        <v>37438</v>
      </c>
      <c r="D13" s="52">
        <f>'Office Pos Summary'!E13*'Stdev Table'!D13*10000</f>
        <v>-15360</v>
      </c>
      <c r="G13" s="50">
        <f>'Office Pos Summary'!A13</f>
        <v>37438</v>
      </c>
      <c r="H13" s="52">
        <f>'Stdev Table'!H13*'Office Pos Summary'!N13*10000</f>
        <v>-95435.684271999999</v>
      </c>
      <c r="I13" s="50">
        <f>'Office Pos Summary'!A13</f>
        <v>37438</v>
      </c>
      <c r="J13" s="52">
        <f>'Stdev Table'!J13*'Office Pos Summary'!Q13*10000</f>
        <v>1440.0000000000002</v>
      </c>
      <c r="K13" s="50">
        <f>'Office Pos Summary'!A13</f>
        <v>37438</v>
      </c>
      <c r="L13" s="52">
        <f>'Stdev Table'!L13*'Office Pos Summary'!R13*10000</f>
        <v>-258</v>
      </c>
      <c r="M13" s="50">
        <f>'Office Pos Summary'!A13</f>
        <v>37438</v>
      </c>
      <c r="N13" s="52">
        <f>'Stdev Table'!N13*'Office Pos Summary'!S13*10000</f>
        <v>-8472</v>
      </c>
      <c r="O13" s="50">
        <f>'Office Pos Summary'!A13</f>
        <v>37438</v>
      </c>
      <c r="P13" s="52">
        <f>'Stdev Table'!P13*'Office Pos Summary'!T13*10000</f>
        <v>1232</v>
      </c>
      <c r="Q13" s="50">
        <f>'Office Pos Summary'!A13</f>
        <v>37438</v>
      </c>
      <c r="R13" s="52">
        <f>'Stdev Table'!R13*'Office Pos Summary'!U13*10000</f>
        <v>-72</v>
      </c>
      <c r="S13" s="50">
        <f>'Office Pos Summary'!A13</f>
        <v>37438</v>
      </c>
      <c r="T13" s="52">
        <f>'Stdev Table'!T13*'Office Pos Summary'!V13*10000</f>
        <v>5716</v>
      </c>
      <c r="U13" s="50">
        <f>'Office Pos Summary'!A13</f>
        <v>37438</v>
      </c>
      <c r="V13" s="52">
        <f>'Stdev Table'!V13*'Office Pos Summary'!W13*10000</f>
        <v>-6146</v>
      </c>
      <c r="W13" s="50">
        <f>'Office Pos Summary'!A13</f>
        <v>37438</v>
      </c>
      <c r="X13" s="52">
        <f>'Stdev Table'!X13*'Office Pos Summary'!X13*10000</f>
        <v>158128</v>
      </c>
      <c r="Y13" s="50">
        <f>'Office Pos Summary'!A13</f>
        <v>37438</v>
      </c>
      <c r="Z13" s="52">
        <f>'Stdev Table'!Z13*'Office Pos Summary'!Y13*10000</f>
        <v>4379</v>
      </c>
      <c r="AA13" s="50">
        <f>'Office Pos Summary'!A13</f>
        <v>37438</v>
      </c>
      <c r="AB13" s="52">
        <f>'Stdev Table'!AB13*'Office Pos Summary'!Z13*10000</f>
        <v>6896</v>
      </c>
      <c r="AC13" s="50">
        <f>'Office Pos Summary'!A13</f>
        <v>37438</v>
      </c>
      <c r="AD13" s="52">
        <f>'Stdev Table'!AD13*'Office Pos Summary'!AC13*10000</f>
        <v>-6215.0000000000009</v>
      </c>
      <c r="AI13" s="50">
        <f>'Office Pos Summary'!A13</f>
        <v>37438</v>
      </c>
      <c r="AJ13" s="52">
        <f>'Stdev Table'!AJ13*'Office Pos Summary'!AO13*10000</f>
        <v>16303.999999999998</v>
      </c>
      <c r="AK13" s="50">
        <f>'Office Pos Summary'!A13</f>
        <v>37438</v>
      </c>
      <c r="AL13" s="52">
        <f>'Stdev Table'!AL13*'Office Pos Summary'!AS13*10000</f>
        <v>-1332121.2182539997</v>
      </c>
      <c r="AM13" s="50">
        <f>'Office Pos Summary'!BA13</f>
        <v>37438</v>
      </c>
      <c r="AN13" s="52">
        <f>'Stdev Table'!AO13*'Office Pos Summary'!BB13*'Office Pos Summary'!BC13</f>
        <v>-144208.53492187499</v>
      </c>
      <c r="AO13" s="52">
        <f>'Stdev Table'!AO13*'Office Pos Summary'!BE13*'Office Pos Summary'!BF13</f>
        <v>-36072.052499999998</v>
      </c>
      <c r="AP13" s="52">
        <f>'Stdev Table'!AO13*'Office Pos Summary'!BH13*'Office Pos Summary'!BI13</f>
        <v>-22133.81396484375</v>
      </c>
      <c r="AQ13" s="52">
        <f>'Stdev Table'!AO13*'Office Pos Summary'!BK13*'Office Pos Summary'!BL13</f>
        <v>-25644.46453125</v>
      </c>
    </row>
    <row r="14" spans="1:43" x14ac:dyDescent="0.2">
      <c r="A14" s="50">
        <f>'Office Pos Summary'!A14</f>
        <v>37469</v>
      </c>
      <c r="B14" s="52">
        <f>'Office Pos Summary'!B14*'Stdev Table'!B14*10000</f>
        <v>-180274.88523732062</v>
      </c>
      <c r="C14" s="50">
        <f>'Office Pos Summary'!A14</f>
        <v>37469</v>
      </c>
      <c r="D14" s="52">
        <f>'Office Pos Summary'!E14*'Stdev Table'!D14*10000</f>
        <v>-15330.000000000002</v>
      </c>
      <c r="G14" s="50">
        <f>'Office Pos Summary'!A14</f>
        <v>37469</v>
      </c>
      <c r="H14" s="52">
        <f>'Stdev Table'!H14*'Office Pos Summary'!N14*10000</f>
        <v>-83226.223480000001</v>
      </c>
      <c r="I14" s="50">
        <f>'Office Pos Summary'!A14</f>
        <v>37469</v>
      </c>
      <c r="J14" s="52">
        <f>'Stdev Table'!J14*'Office Pos Summary'!Q14*10000</f>
        <v>1436</v>
      </c>
      <c r="K14" s="50">
        <f>'Office Pos Summary'!A14</f>
        <v>37469</v>
      </c>
      <c r="L14" s="52">
        <f>'Stdev Table'!L14*'Office Pos Summary'!R14*10000</f>
        <v>-258</v>
      </c>
      <c r="M14" s="50">
        <f>'Office Pos Summary'!A14</f>
        <v>37469</v>
      </c>
      <c r="N14" s="52">
        <f>'Stdev Table'!N14*'Office Pos Summary'!S14*10000</f>
        <v>-8454</v>
      </c>
      <c r="O14" s="50">
        <f>'Office Pos Summary'!A14</f>
        <v>37469</v>
      </c>
      <c r="P14" s="52">
        <f>'Stdev Table'!P14*'Office Pos Summary'!T14*10000</f>
        <v>1230.0000000000002</v>
      </c>
      <c r="Q14" s="50">
        <f>'Office Pos Summary'!A14</f>
        <v>37469</v>
      </c>
      <c r="R14" s="52">
        <f>'Stdev Table'!R14*'Office Pos Summary'!U14*10000</f>
        <v>-72</v>
      </c>
      <c r="S14" s="50">
        <f>'Office Pos Summary'!A14</f>
        <v>37469</v>
      </c>
      <c r="T14" s="52">
        <f>'Stdev Table'!T14*'Office Pos Summary'!V14*10000</f>
        <v>5704</v>
      </c>
      <c r="U14" s="50">
        <f>'Office Pos Summary'!A14</f>
        <v>37469</v>
      </c>
      <c r="V14" s="52">
        <f>'Stdev Table'!V14*'Office Pos Summary'!W14*10000</f>
        <v>-6134.0000000000009</v>
      </c>
      <c r="W14" s="50">
        <f>'Office Pos Summary'!A14</f>
        <v>37469</v>
      </c>
      <c r="X14" s="52">
        <f>'Stdev Table'!X14*'Office Pos Summary'!X14*10000</f>
        <v>157816</v>
      </c>
      <c r="Y14" s="50">
        <f>'Office Pos Summary'!A14</f>
        <v>37469</v>
      </c>
      <c r="Z14" s="52">
        <f>'Stdev Table'!Z14*'Office Pos Summary'!Y14*10000</f>
        <v>4370.0000000000009</v>
      </c>
      <c r="AA14" s="50">
        <f>'Office Pos Summary'!A14</f>
        <v>37469</v>
      </c>
      <c r="AB14" s="52">
        <f>'Stdev Table'!AB14*'Office Pos Summary'!Z14*10000</f>
        <v>6939.0000000000009</v>
      </c>
      <c r="AC14" s="50">
        <f>'Office Pos Summary'!A14</f>
        <v>37469</v>
      </c>
      <c r="AD14" s="52">
        <f>'Stdev Table'!AD14*'Office Pos Summary'!AC14*10000</f>
        <v>-6202.0000000000009</v>
      </c>
      <c r="AI14" s="50">
        <f>'Office Pos Summary'!A14</f>
        <v>37469</v>
      </c>
      <c r="AJ14" s="52">
        <f>'Stdev Table'!AJ14*'Office Pos Summary'!AO14*10000</f>
        <v>16272</v>
      </c>
      <c r="AK14" s="50">
        <f>'Office Pos Summary'!A14</f>
        <v>37469</v>
      </c>
      <c r="AL14" s="52">
        <f>'Stdev Table'!AL14*'Office Pos Summary'!AS14*10000</f>
        <v>-1294716.9378920004</v>
      </c>
      <c r="AM14" s="50">
        <f>'Office Pos Summary'!BA14</f>
        <v>37469</v>
      </c>
      <c r="AN14" s="52">
        <f>'Stdev Table'!AO14*'Office Pos Summary'!BB14*'Office Pos Summary'!BC14</f>
        <v>-140173.10859375002</v>
      </c>
      <c r="AO14" s="52">
        <f>'Stdev Table'!AO14*'Office Pos Summary'!BE14*'Office Pos Summary'!BF14</f>
        <v>-35181.825937499998</v>
      </c>
      <c r="AP14" s="52">
        <f>'Stdev Table'!AO14*'Office Pos Summary'!BH14*'Office Pos Summary'!BI14</f>
        <v>-26759.2998046875</v>
      </c>
      <c r="AQ14" s="52">
        <f>'Stdev Table'!AO14*'Office Pos Summary'!BK14*'Office Pos Summary'!BL14</f>
        <v>-19694.8451953125</v>
      </c>
    </row>
    <row r="15" spans="1:43" x14ac:dyDescent="0.2">
      <c r="A15" s="50">
        <f>'Office Pos Summary'!A15</f>
        <v>37500</v>
      </c>
      <c r="B15" s="52">
        <f>'Office Pos Summary'!B15*'Stdev Table'!B15*10000</f>
        <v>-174388.2690774748</v>
      </c>
      <c r="C15" s="50">
        <f>'Office Pos Summary'!A15</f>
        <v>37500</v>
      </c>
      <c r="D15" s="52">
        <f>'Office Pos Summary'!E15*'Stdev Table'!D15*10000</f>
        <v>-14810.000000000002</v>
      </c>
      <c r="G15" s="50">
        <f>'Office Pos Summary'!A15</f>
        <v>37500</v>
      </c>
      <c r="H15" s="52">
        <f>'Stdev Table'!H15*'Office Pos Summary'!N15*10000</f>
        <v>-90636.680279999986</v>
      </c>
      <c r="I15" s="50">
        <f>'Office Pos Summary'!A15</f>
        <v>37500</v>
      </c>
      <c r="J15" s="52">
        <f>'Stdev Table'!J15*'Office Pos Summary'!Q15*10000</f>
        <v>1388</v>
      </c>
      <c r="K15" s="50">
        <f>'Office Pos Summary'!A15</f>
        <v>37500</v>
      </c>
      <c r="L15" s="52">
        <f>'Stdev Table'!L15*'Office Pos Summary'!R15*10000</f>
        <v>-250</v>
      </c>
      <c r="M15" s="50">
        <f>'Office Pos Summary'!A15</f>
        <v>37500</v>
      </c>
      <c r="N15" s="52">
        <f>'Stdev Table'!N15*'Office Pos Summary'!S15*10000</f>
        <v>-8163</v>
      </c>
      <c r="O15" s="50">
        <f>'Office Pos Summary'!A15</f>
        <v>37500</v>
      </c>
      <c r="P15" s="52">
        <f>'Stdev Table'!P15*'Office Pos Summary'!T15*10000</f>
        <v>1188.0000000000002</v>
      </c>
      <c r="Q15" s="50">
        <f>'Office Pos Summary'!A15</f>
        <v>37500</v>
      </c>
      <c r="R15" s="52">
        <f>'Stdev Table'!R15*'Office Pos Summary'!U15*10000</f>
        <v>-68</v>
      </c>
      <c r="S15" s="50">
        <f>'Office Pos Summary'!A15</f>
        <v>37500</v>
      </c>
      <c r="T15" s="52">
        <f>'Stdev Table'!T15*'Office Pos Summary'!V15*10000</f>
        <v>5508</v>
      </c>
      <c r="U15" s="50">
        <f>'Office Pos Summary'!A15</f>
        <v>37500</v>
      </c>
      <c r="V15" s="52">
        <f>'Stdev Table'!V15*'Office Pos Summary'!W15*10000</f>
        <v>-5924</v>
      </c>
      <c r="W15" s="50">
        <f>'Office Pos Summary'!A15</f>
        <v>37500</v>
      </c>
      <c r="X15" s="52">
        <f>'Stdev Table'!X15*'Office Pos Summary'!X15*10000</f>
        <v>152408</v>
      </c>
      <c r="Y15" s="50">
        <f>'Office Pos Summary'!A15</f>
        <v>37500</v>
      </c>
      <c r="Z15" s="52">
        <f>'Stdev Table'!Z15*'Office Pos Summary'!Y15*10000</f>
        <v>4220</v>
      </c>
      <c r="AA15" s="50">
        <f>'Office Pos Summary'!A15</f>
        <v>37500</v>
      </c>
      <c r="AB15" s="52">
        <f>'Stdev Table'!AB15*'Office Pos Summary'!Z15*10000</f>
        <v>6093.9999999999991</v>
      </c>
      <c r="AC15" s="50">
        <f>'Office Pos Summary'!A15</f>
        <v>37500</v>
      </c>
      <c r="AD15" s="52">
        <f>'Stdev Table'!AD15*'Office Pos Summary'!AC15*10000</f>
        <v>-5990</v>
      </c>
      <c r="AI15" s="50">
        <f>'Office Pos Summary'!A15</f>
        <v>37500</v>
      </c>
      <c r="AJ15" s="52">
        <f>'Stdev Table'!AJ15*'Office Pos Summary'!AO15*10000</f>
        <v>15719.999999999998</v>
      </c>
      <c r="AK15" s="50">
        <f>'Office Pos Summary'!A15</f>
        <v>37500</v>
      </c>
      <c r="AL15" s="52">
        <f>'Stdev Table'!AL15*'Office Pos Summary'!AS15*10000</f>
        <v>-1300235.9745640005</v>
      </c>
      <c r="AM15" s="50">
        <f>'Office Pos Summary'!BA15</f>
        <v>37500</v>
      </c>
      <c r="AN15" s="52">
        <f>'Stdev Table'!AO15*'Office Pos Summary'!BB15*'Office Pos Summary'!BC15</f>
        <v>-127303.00734375</v>
      </c>
      <c r="AO15" s="52">
        <f>'Stdev Table'!AO15*'Office Pos Summary'!BE15*'Office Pos Summary'!BF15</f>
        <v>-34163.531015624998</v>
      </c>
      <c r="AP15" s="52">
        <f>'Stdev Table'!AO15*'Office Pos Summary'!BH15*'Office Pos Summary'!BI15</f>
        <v>-21483.662109375</v>
      </c>
      <c r="AQ15" s="52">
        <f>'Stdev Table'!AO15*'Office Pos Summary'!BK15*'Office Pos Summary'!BL15</f>
        <v>-29841.039140624998</v>
      </c>
    </row>
    <row r="16" spans="1:43" x14ac:dyDescent="0.2">
      <c r="A16" s="50">
        <f>'Office Pos Summary'!A16</f>
        <v>37530</v>
      </c>
      <c r="B16" s="52">
        <f>'Office Pos Summary'!B16*'Stdev Table'!B16*10000</f>
        <v>-179982.42591149959</v>
      </c>
      <c r="C16" s="50">
        <f>'Office Pos Summary'!A16</f>
        <v>37530</v>
      </c>
      <c r="D16" s="52">
        <f>'Office Pos Summary'!E16*'Stdev Table'!D16*10000</f>
        <v>-15270.000000000002</v>
      </c>
      <c r="G16" s="50">
        <f>'Office Pos Summary'!A16</f>
        <v>37530</v>
      </c>
      <c r="H16" s="52">
        <f>'Stdev Table'!H16*'Office Pos Summary'!N16*10000</f>
        <v>-98380.939632000009</v>
      </c>
      <c r="I16" s="50">
        <f>'Office Pos Summary'!A16</f>
        <v>37530</v>
      </c>
      <c r="J16" s="52">
        <f>'Stdev Table'!J16*'Office Pos Summary'!Q16*10000</f>
        <v>1430.0000000000002</v>
      </c>
      <c r="K16" s="50">
        <f>'Office Pos Summary'!A16</f>
        <v>37530</v>
      </c>
      <c r="L16" s="52">
        <f>'Stdev Table'!L16*'Office Pos Summary'!R16*10000</f>
        <v>-258</v>
      </c>
      <c r="M16" s="50">
        <f>'Office Pos Summary'!A16</f>
        <v>37530</v>
      </c>
      <c r="N16" s="52">
        <f>'Stdev Table'!N16*'Office Pos Summary'!S16*10000</f>
        <v>-8417.9999999999982</v>
      </c>
      <c r="O16" s="50">
        <f>'Office Pos Summary'!A16</f>
        <v>37530</v>
      </c>
      <c r="P16" s="52">
        <f>'Stdev Table'!P16*'Office Pos Summary'!T16*10000</f>
        <v>1224</v>
      </c>
      <c r="Q16" s="50">
        <f>'Office Pos Summary'!A16</f>
        <v>37530</v>
      </c>
      <c r="R16" s="52">
        <f>'Stdev Table'!R16*'Office Pos Summary'!U16*10000</f>
        <v>-72</v>
      </c>
      <c r="S16" s="50">
        <f>'Office Pos Summary'!A16</f>
        <v>37530</v>
      </c>
      <c r="T16" s="52">
        <f>'Stdev Table'!T16*'Office Pos Summary'!V16*10000</f>
        <v>5679.9999999999991</v>
      </c>
      <c r="U16" s="50">
        <f>'Office Pos Summary'!A16</f>
        <v>37530</v>
      </c>
      <c r="V16" s="52">
        <f>'Stdev Table'!V16*'Office Pos Summary'!W16*10000</f>
        <v>-6108</v>
      </c>
      <c r="W16" s="50">
        <f>'Office Pos Summary'!A16</f>
        <v>37530</v>
      </c>
      <c r="X16" s="52">
        <f>'Stdev Table'!X16*'Office Pos Summary'!X16*10000</f>
        <v>157152</v>
      </c>
      <c r="Y16" s="50">
        <f>'Office Pos Summary'!A16</f>
        <v>37530</v>
      </c>
      <c r="Z16" s="52">
        <f>'Stdev Table'!Z16*'Office Pos Summary'!Y16*10000</f>
        <v>4352</v>
      </c>
      <c r="AA16" s="50">
        <f>'Office Pos Summary'!A16</f>
        <v>37530</v>
      </c>
      <c r="AB16" s="52">
        <f>'Stdev Table'!AB16*'Office Pos Summary'!Z16*10000</f>
        <v>5656</v>
      </c>
      <c r="AC16" s="50">
        <f>'Office Pos Summary'!A16</f>
        <v>37530</v>
      </c>
      <c r="AD16" s="52">
        <f>'Stdev Table'!AD16*'Office Pos Summary'!AC16*10000</f>
        <v>-6177</v>
      </c>
      <c r="AI16" s="50">
        <f>'Office Pos Summary'!A16</f>
        <v>37530</v>
      </c>
      <c r="AJ16" s="52">
        <f>'Stdev Table'!AJ16*'Office Pos Summary'!AO16*10000</f>
        <v>16208.000000000002</v>
      </c>
      <c r="AK16" s="50">
        <f>'Office Pos Summary'!A16</f>
        <v>37530</v>
      </c>
      <c r="AL16" s="52">
        <f>'Stdev Table'!AL16*'Office Pos Summary'!AS16*10000</f>
        <v>-1371124.4808419999</v>
      </c>
      <c r="AM16" s="50">
        <f>'Office Pos Summary'!BA16</f>
        <v>37530</v>
      </c>
      <c r="AN16" s="52">
        <f>'Stdev Table'!AO16*'Office Pos Summary'!BB16*'Office Pos Summary'!BC16</f>
        <v>-151627.24312500001</v>
      </c>
      <c r="AO16" s="52">
        <f>'Stdev Table'!AO16*'Office Pos Summary'!BE16*'Office Pos Summary'!BF16</f>
        <v>-36204.905859375001</v>
      </c>
      <c r="AP16" s="52">
        <f>'Stdev Table'!AO16*'Office Pos Summary'!BH16*'Office Pos Summary'!BI16</f>
        <v>-21986.23388671875</v>
      </c>
      <c r="AQ16" s="52">
        <f>'Stdev Table'!AO16*'Office Pos Summary'!BK16*'Office Pos Summary'!BL16</f>
        <v>-20227.335175781249</v>
      </c>
    </row>
    <row r="17" spans="1:43" x14ac:dyDescent="0.2">
      <c r="A17" s="50">
        <f>'Office Pos Summary'!A17</f>
        <v>37561</v>
      </c>
      <c r="B17" s="52">
        <f>'Office Pos Summary'!B17*'Stdev Table'!B17*10000</f>
        <v>111421.00981600002</v>
      </c>
      <c r="C17" s="50">
        <f>'Office Pos Summary'!A17</f>
        <v>37561</v>
      </c>
      <c r="D17" s="52">
        <f>'Office Pos Summary'!E17*'Stdev Table'!D17*10000</f>
        <v>14737.59878</v>
      </c>
      <c r="G17" s="50">
        <f>'Office Pos Summary'!A17</f>
        <v>37561</v>
      </c>
      <c r="H17" s="52">
        <f>'Stdev Table'!H17*'Office Pos Summary'!N17*10000</f>
        <v>-217314.26730000004</v>
      </c>
      <c r="I17" s="50">
        <f>'Office Pos Summary'!A17</f>
        <v>37561</v>
      </c>
      <c r="J17" s="52">
        <f>'Stdev Table'!J17*'Office Pos Summary'!Q17*10000</f>
        <v>1180</v>
      </c>
      <c r="K17" s="50">
        <f>'Office Pos Summary'!A17</f>
        <v>37561</v>
      </c>
      <c r="L17" s="52">
        <f>'Stdev Table'!L17*'Office Pos Summary'!R17*10000</f>
        <v>4</v>
      </c>
      <c r="M17" s="50">
        <f>'Office Pos Summary'!A17</f>
        <v>37561</v>
      </c>
      <c r="N17" s="52">
        <f>'Stdev Table'!N17*'Office Pos Summary'!S17*10000</f>
        <v>-5418.0000000000009</v>
      </c>
      <c r="O17" s="50">
        <f>'Office Pos Summary'!A17</f>
        <v>37561</v>
      </c>
      <c r="P17" s="52">
        <f>'Stdev Table'!P17*'Office Pos Summary'!T17*10000</f>
        <v>0</v>
      </c>
      <c r="Q17" s="50">
        <f>'Office Pos Summary'!A17</f>
        <v>37561</v>
      </c>
      <c r="R17" s="52">
        <f>'Stdev Table'!R17*'Office Pos Summary'!U17*10000</f>
        <v>-102.00000000000001</v>
      </c>
      <c r="S17" s="50">
        <f>'Office Pos Summary'!A17</f>
        <v>37561</v>
      </c>
      <c r="T17" s="52">
        <f>'Stdev Table'!T17*'Office Pos Summary'!V17*10000</f>
        <v>2742</v>
      </c>
      <c r="U17" s="50">
        <f>'Office Pos Summary'!A17</f>
        <v>37561</v>
      </c>
      <c r="V17" s="52">
        <f>'Stdev Table'!V17*'Office Pos Summary'!W17*10000</f>
        <v>-11796</v>
      </c>
      <c r="W17" s="50">
        <f>'Office Pos Summary'!A17</f>
        <v>37561</v>
      </c>
      <c r="X17" s="52">
        <f>'Stdev Table'!X17*'Office Pos Summary'!X17*10000</f>
        <v>113796</v>
      </c>
      <c r="Y17" s="50">
        <f>'Office Pos Summary'!A17</f>
        <v>37561</v>
      </c>
      <c r="Z17" s="52">
        <f>'Stdev Table'!Z17*'Office Pos Summary'!Y17*10000</f>
        <v>2984</v>
      </c>
      <c r="AA17" s="50">
        <f>'Office Pos Summary'!A17</f>
        <v>37561</v>
      </c>
      <c r="AB17" s="52">
        <f>'Stdev Table'!AB17*'Office Pos Summary'!Z17*10000</f>
        <v>10584</v>
      </c>
      <c r="AC17" s="50">
        <f>'Office Pos Summary'!A17</f>
        <v>37561</v>
      </c>
      <c r="AD17" s="52">
        <f>'Stdev Table'!AD17*'Office Pos Summary'!AC17*10000</f>
        <v>-11926.000000000002</v>
      </c>
      <c r="AI17" s="50">
        <f>'Office Pos Summary'!A17</f>
        <v>37561</v>
      </c>
      <c r="AJ17" s="52">
        <f>'Stdev Table'!AJ17*'Office Pos Summary'!AO17*10000</f>
        <v>3353.9999999999995</v>
      </c>
      <c r="AK17" s="50">
        <f>'Office Pos Summary'!A17</f>
        <v>37561</v>
      </c>
      <c r="AL17" s="52">
        <f>'Stdev Table'!AL17*'Office Pos Summary'!AS17*10000</f>
        <v>-1006153.1876400001</v>
      </c>
      <c r="AM17" s="50">
        <f>'Office Pos Summary'!BA17</f>
        <v>37561</v>
      </c>
      <c r="AN17" s="52">
        <f>'Stdev Table'!AO17*'Office Pos Summary'!BB17*'Office Pos Summary'!BC17</f>
        <v>-84441.83156250001</v>
      </c>
      <c r="AO17" s="52">
        <f>'Stdev Table'!AO17*'Office Pos Summary'!BE17*'Office Pos Summary'!BF17</f>
        <v>-26917.01740234375</v>
      </c>
      <c r="AP17" s="52">
        <f>'Stdev Table'!AO17*'Office Pos Summary'!BH17*'Office Pos Summary'!BI17</f>
        <v>-20862.220703125</v>
      </c>
      <c r="AQ17" s="52">
        <f>'Stdev Table'!AO17*'Office Pos Summary'!BK17*'Office Pos Summary'!BL17</f>
        <v>-19402.494868164064</v>
      </c>
    </row>
    <row r="18" spans="1:43" x14ac:dyDescent="0.2">
      <c r="A18" s="50">
        <f>'Office Pos Summary'!A18</f>
        <v>37591</v>
      </c>
      <c r="B18" s="52">
        <f>'Office Pos Summary'!B18*'Stdev Table'!B18*10000</f>
        <v>12160</v>
      </c>
      <c r="C18" s="50">
        <f>'Office Pos Summary'!A18</f>
        <v>37591</v>
      </c>
      <c r="D18" s="52">
        <f>'Office Pos Summary'!E18*'Stdev Table'!D18*10000</f>
        <v>-15200</v>
      </c>
      <c r="G18" s="50">
        <f>'Office Pos Summary'!A18</f>
        <v>37591</v>
      </c>
      <c r="H18" s="52">
        <f>'Stdev Table'!H18*'Office Pos Summary'!N18*10000</f>
        <v>-203918.34160199997</v>
      </c>
      <c r="I18" s="50">
        <f>'Office Pos Summary'!A18</f>
        <v>37591</v>
      </c>
      <c r="J18" s="52">
        <f>'Stdev Table'!J18*'Office Pos Summary'!Q18*10000</f>
        <v>1216</v>
      </c>
      <c r="K18" s="50">
        <f>'Office Pos Summary'!A18</f>
        <v>37591</v>
      </c>
      <c r="L18" s="52">
        <f>'Stdev Table'!L18*'Office Pos Summary'!R18*10000</f>
        <v>2</v>
      </c>
      <c r="M18" s="50">
        <f>'Office Pos Summary'!A18</f>
        <v>37591</v>
      </c>
      <c r="N18" s="52">
        <f>'Stdev Table'!N18*'Office Pos Summary'!S18*10000</f>
        <v>-5586</v>
      </c>
      <c r="O18" s="50">
        <f>'Office Pos Summary'!A18</f>
        <v>37591</v>
      </c>
      <c r="P18" s="52">
        <f>'Stdev Table'!P18*'Office Pos Summary'!T18*10000</f>
        <v>0</v>
      </c>
      <c r="Q18" s="50">
        <f>'Office Pos Summary'!A18</f>
        <v>37591</v>
      </c>
      <c r="R18" s="52">
        <f>'Stdev Table'!R18*'Office Pos Summary'!U18*10000</f>
        <v>-107.99999999999999</v>
      </c>
      <c r="S18" s="50">
        <f>'Office Pos Summary'!A18</f>
        <v>37591</v>
      </c>
      <c r="T18" s="52">
        <f>'Stdev Table'!T18*'Office Pos Summary'!V18*10000</f>
        <v>2827</v>
      </c>
      <c r="U18" s="50">
        <f>'Office Pos Summary'!A18</f>
        <v>37591</v>
      </c>
      <c r="V18" s="52">
        <f>'Stdev Table'!V18*'Office Pos Summary'!W18*10000</f>
        <v>-12160</v>
      </c>
      <c r="W18" s="50">
        <f>'Office Pos Summary'!A18</f>
        <v>37591</v>
      </c>
      <c r="X18" s="52">
        <f>'Stdev Table'!X18*'Office Pos Summary'!X18*10000</f>
        <v>117318</v>
      </c>
      <c r="Y18" s="50">
        <f>'Office Pos Summary'!A18</f>
        <v>37591</v>
      </c>
      <c r="Z18" s="52">
        <f>'Stdev Table'!Z18*'Office Pos Summary'!Y18*10000</f>
        <v>3076.0000000000005</v>
      </c>
      <c r="AA18" s="50">
        <f>'Office Pos Summary'!A18</f>
        <v>37591</v>
      </c>
      <c r="AB18" s="52">
        <f>'Stdev Table'!AB18*'Office Pos Summary'!Z18*10000</f>
        <v>10564</v>
      </c>
      <c r="AC18" s="50">
        <f>'Office Pos Summary'!A18</f>
        <v>37591</v>
      </c>
      <c r="AD18" s="52">
        <f>'Stdev Table'!AD18*'Office Pos Summary'!AC18*10000</f>
        <v>-12296</v>
      </c>
      <c r="AI18" s="50">
        <f>'Office Pos Summary'!A18</f>
        <v>37591</v>
      </c>
      <c r="AJ18" s="52">
        <f>'Stdev Table'!AJ18*'Office Pos Summary'!AO18*10000</f>
        <v>3455.9999999999995</v>
      </c>
      <c r="AK18" s="50">
        <f>'Office Pos Summary'!A18</f>
        <v>37591</v>
      </c>
      <c r="AL18" s="52">
        <f>'Stdev Table'!AL18*'Office Pos Summary'!AS18*10000</f>
        <v>-1041586.6706640001</v>
      </c>
      <c r="AM18" s="50">
        <f>'Office Pos Summary'!BA18</f>
        <v>37591</v>
      </c>
      <c r="AN18" s="52">
        <f>'Stdev Table'!AO18*'Office Pos Summary'!BB18*'Office Pos Summary'!BC18</f>
        <v>-86193.968437500007</v>
      </c>
      <c r="AO18" s="52">
        <f>'Stdev Table'!AO18*'Office Pos Summary'!BE18*'Office Pos Summary'!BF18</f>
        <v>-27143.895517578127</v>
      </c>
      <c r="AP18" s="52">
        <f>'Stdev Table'!AO18*'Office Pos Summary'!BH18*'Office Pos Summary'!BI18</f>
        <v>-16383.744812011719</v>
      </c>
      <c r="AQ18" s="52">
        <f>'Stdev Table'!AO18*'Office Pos Summary'!BK18*'Office Pos Summary'!BL18</f>
        <v>-22778.212841796874</v>
      </c>
    </row>
    <row r="19" spans="1:43" x14ac:dyDescent="0.2">
      <c r="A19" s="50">
        <f>'Office Pos Summary'!A19</f>
        <v>37622</v>
      </c>
      <c r="B19" s="52">
        <f>'Office Pos Summary'!B19*'Stdev Table'!B19*10000</f>
        <v>12128.000000000002</v>
      </c>
      <c r="C19" s="50">
        <f>'Office Pos Summary'!A19</f>
        <v>37622</v>
      </c>
      <c r="D19" s="52">
        <f>'Office Pos Summary'!E19*'Stdev Table'!D19*10000</f>
        <v>-15160</v>
      </c>
      <c r="G19" s="50">
        <f>'Office Pos Summary'!A19</f>
        <v>37622</v>
      </c>
      <c r="H19" s="52">
        <f>'Stdev Table'!H19*'Office Pos Summary'!N19*10000</f>
        <v>-179474.92539600004</v>
      </c>
      <c r="I19" s="50">
        <f>'Office Pos Summary'!A19</f>
        <v>37622</v>
      </c>
      <c r="J19" s="52">
        <f>'Stdev Table'!J19*'Office Pos Summary'!Q19*10000</f>
        <v>1236</v>
      </c>
      <c r="K19" s="50">
        <f>'Office Pos Summary'!A19</f>
        <v>37622</v>
      </c>
      <c r="L19" s="52">
        <f>'Stdev Table'!L19*'Office Pos Summary'!R19*10000</f>
        <v>2</v>
      </c>
      <c r="M19" s="50">
        <f>'Office Pos Summary'!A19</f>
        <v>37622</v>
      </c>
      <c r="N19" s="52">
        <f>'Stdev Table'!N19*'Office Pos Summary'!S19*10000</f>
        <v>-5572</v>
      </c>
      <c r="O19" s="50">
        <f>'Office Pos Summary'!A19</f>
        <v>37622</v>
      </c>
      <c r="P19" s="52">
        <f>'Stdev Table'!P19*'Office Pos Summary'!T19*10000</f>
        <v>0</v>
      </c>
      <c r="Q19" s="50">
        <f>'Office Pos Summary'!A19</f>
        <v>37622</v>
      </c>
      <c r="R19" s="52">
        <f>'Stdev Table'!R19*'Office Pos Summary'!U19*10000</f>
        <v>-107.99999999999999</v>
      </c>
      <c r="S19" s="50">
        <f>'Office Pos Summary'!A19</f>
        <v>37622</v>
      </c>
      <c r="T19" s="52">
        <f>'Stdev Table'!T19*'Office Pos Summary'!V19*10000</f>
        <v>2819.9999999999995</v>
      </c>
      <c r="U19" s="50">
        <f>'Office Pos Summary'!A19</f>
        <v>37622</v>
      </c>
      <c r="V19" s="52">
        <f>'Stdev Table'!V19*'Office Pos Summary'!W19*10000</f>
        <v>-12128.000000000002</v>
      </c>
      <c r="W19" s="50">
        <f>'Office Pos Summary'!A19</f>
        <v>37622</v>
      </c>
      <c r="X19" s="52">
        <f>'Stdev Table'!X19*'Office Pos Summary'!X19*10000</f>
        <v>117012</v>
      </c>
      <c r="Y19" s="50">
        <f>'Office Pos Summary'!A19</f>
        <v>37622</v>
      </c>
      <c r="Z19" s="52">
        <f>'Stdev Table'!Z19*'Office Pos Summary'!Y19*10000</f>
        <v>3068</v>
      </c>
      <c r="AA19" s="50">
        <f>'Office Pos Summary'!A19</f>
        <v>37622</v>
      </c>
      <c r="AB19" s="52">
        <f>'Stdev Table'!AB19*'Office Pos Summary'!Z19*10000</f>
        <v>10140</v>
      </c>
      <c r="AC19" s="50">
        <f>'Office Pos Summary'!A19</f>
        <v>37622</v>
      </c>
      <c r="AD19" s="52">
        <f>'Stdev Table'!AD19*'Office Pos Summary'!AC19*10000</f>
        <v>-12264</v>
      </c>
      <c r="AK19" s="50">
        <f>'Office Pos Summary'!A19</f>
        <v>37622</v>
      </c>
      <c r="AL19" s="52">
        <f>'Stdev Table'!AL19*'Office Pos Summary'!AS19*10000</f>
        <v>-1037394.613608</v>
      </c>
      <c r="AM19" s="50">
        <f>'Office Pos Summary'!BA19</f>
        <v>37622</v>
      </c>
      <c r="AN19" s="52">
        <f>'Stdev Table'!AO19*'Office Pos Summary'!BB19*'Office Pos Summary'!BC19</f>
        <v>-65142.606796874999</v>
      </c>
      <c r="AO19" s="52">
        <f>'Stdev Table'!AO19*'Office Pos Summary'!BE19*'Office Pos Summary'!BF19</f>
        <v>-19603.772460937504</v>
      </c>
      <c r="AP19" s="52">
        <f>'Stdev Table'!AO19*'Office Pos Summary'!BH19*'Office Pos Summary'!BI19</f>
        <v>-10090.074206542969</v>
      </c>
      <c r="AQ19" s="52">
        <f>'Stdev Table'!AO19*'Office Pos Summary'!BK19*'Office Pos Summary'!BL19</f>
        <v>-12223.134472656253</v>
      </c>
    </row>
    <row r="20" spans="1:43" x14ac:dyDescent="0.2">
      <c r="A20" s="50">
        <f>'Office Pos Summary'!A20</f>
        <v>37653</v>
      </c>
      <c r="B20" s="52">
        <f>'Office Pos Summary'!B20*'Stdev Table'!B20*10000</f>
        <v>10920</v>
      </c>
      <c r="C20" s="50">
        <f>'Office Pos Summary'!A20</f>
        <v>37653</v>
      </c>
      <c r="D20" s="52">
        <f>'Office Pos Summary'!E20*'Stdev Table'!D20*10000</f>
        <v>-13650.000000000002</v>
      </c>
      <c r="G20" s="50">
        <f>'Office Pos Summary'!A20</f>
        <v>37653</v>
      </c>
      <c r="H20" s="52">
        <f>'Stdev Table'!H20*'Office Pos Summary'!N20*10000</f>
        <v>-158847.74697600002</v>
      </c>
      <c r="I20" s="50">
        <f>'Office Pos Summary'!A20</f>
        <v>37653</v>
      </c>
      <c r="J20" s="52">
        <f>'Stdev Table'!J20*'Office Pos Summary'!Q20*10000</f>
        <v>1114.0000000000002</v>
      </c>
      <c r="K20" s="50">
        <f>'Office Pos Summary'!A20</f>
        <v>37653</v>
      </c>
      <c r="L20" s="52">
        <f>'Stdev Table'!L20*'Office Pos Summary'!R20*10000</f>
        <v>4</v>
      </c>
      <c r="M20" s="50">
        <f>'Office Pos Summary'!A20</f>
        <v>37653</v>
      </c>
      <c r="N20" s="52">
        <f>'Stdev Table'!N20*'Office Pos Summary'!S20*10000</f>
        <v>-5018</v>
      </c>
      <c r="O20" s="50">
        <f>'Office Pos Summary'!A20</f>
        <v>37653</v>
      </c>
      <c r="P20" s="52">
        <f>'Stdev Table'!P20*'Office Pos Summary'!T20*10000</f>
        <v>0</v>
      </c>
      <c r="Q20" s="50">
        <f>'Office Pos Summary'!A20</f>
        <v>37653</v>
      </c>
      <c r="R20" s="52">
        <f>'Stdev Table'!R20*'Office Pos Summary'!U20*10000</f>
        <v>-95.999999999999986</v>
      </c>
      <c r="S20" s="50">
        <f>'Office Pos Summary'!A20</f>
        <v>37653</v>
      </c>
      <c r="T20" s="52">
        <f>'Stdev Table'!T20*'Office Pos Summary'!V20*10000</f>
        <v>2540</v>
      </c>
      <c r="U20" s="50">
        <f>'Office Pos Summary'!A20</f>
        <v>37653</v>
      </c>
      <c r="V20" s="52">
        <f>'Stdev Table'!V20*'Office Pos Summary'!W20*10000</f>
        <v>-10924</v>
      </c>
      <c r="W20" s="50">
        <f>'Office Pos Summary'!A20</f>
        <v>37653</v>
      </c>
      <c r="X20" s="52">
        <f>'Stdev Table'!X20*'Office Pos Summary'!X20*10000</f>
        <v>105396</v>
      </c>
      <c r="Y20" s="50">
        <f>'Office Pos Summary'!A20</f>
        <v>37653</v>
      </c>
      <c r="Z20" s="52">
        <f>'Stdev Table'!Z20*'Office Pos Summary'!Y20*10000</f>
        <v>2764.0000000000005</v>
      </c>
      <c r="AA20" s="50">
        <f>'Office Pos Summary'!A20</f>
        <v>37653</v>
      </c>
      <c r="AB20" s="52">
        <f>'Stdev Table'!AB20*'Office Pos Summary'!Z20*10000</f>
        <v>9862</v>
      </c>
      <c r="AC20" s="50">
        <f>'Office Pos Summary'!A20</f>
        <v>37653</v>
      </c>
      <c r="AD20" s="52">
        <f>'Stdev Table'!AD20*'Office Pos Summary'!AC20*10000</f>
        <v>-11046</v>
      </c>
      <c r="AK20" s="50">
        <f>'Office Pos Summary'!A20</f>
        <v>37653</v>
      </c>
      <c r="AL20" s="52">
        <f>'Stdev Table'!AL20*'Office Pos Summary'!AS20*10000</f>
        <v>-919184.39251199993</v>
      </c>
      <c r="AM20" s="50">
        <f>'Office Pos Summary'!BA20</f>
        <v>37653</v>
      </c>
      <c r="AN20" s="52">
        <f>'Stdev Table'!AO20*'Office Pos Summary'!BB20*'Office Pos Summary'!BC20</f>
        <v>-57199.046015625005</v>
      </c>
      <c r="AO20" s="52">
        <f>'Stdev Table'!AO20*'Office Pos Summary'!BE20*'Office Pos Summary'!BF20</f>
        <v>-16837.984023437501</v>
      </c>
      <c r="AP20" s="52">
        <f>'Stdev Table'!AO20*'Office Pos Summary'!BH20*'Office Pos Summary'!BI20</f>
        <v>-9681.0119970703126</v>
      </c>
      <c r="AQ20" s="52">
        <f>'Stdev Table'!AO20*'Office Pos Summary'!BK20*'Office Pos Summary'!BL20</f>
        <v>-9220.0114257812511</v>
      </c>
    </row>
    <row r="21" spans="1:43" x14ac:dyDescent="0.2">
      <c r="A21" s="50">
        <f>'Office Pos Summary'!A21</f>
        <v>37681</v>
      </c>
      <c r="B21" s="52">
        <f>'Office Pos Summary'!B21*'Stdev Table'!B21*10000</f>
        <v>12064.000000000002</v>
      </c>
      <c r="C21" s="50">
        <f>'Office Pos Summary'!A21</f>
        <v>37681</v>
      </c>
      <c r="D21" s="52">
        <f>'Office Pos Summary'!E21*'Stdev Table'!D21*10000</f>
        <v>-15080</v>
      </c>
      <c r="G21" s="50">
        <f>'Office Pos Summary'!A21</f>
        <v>37681</v>
      </c>
      <c r="H21" s="52">
        <f>'Stdev Table'!H21*'Office Pos Summary'!N21*10000</f>
        <v>-173612.63433</v>
      </c>
      <c r="I21" s="50">
        <f>'Office Pos Summary'!A21</f>
        <v>37681</v>
      </c>
      <c r="J21" s="52">
        <f>'Stdev Table'!J21*'Office Pos Summary'!Q21*10000</f>
        <v>1230.0000000000002</v>
      </c>
      <c r="K21" s="50">
        <f>'Office Pos Summary'!A21</f>
        <v>37681</v>
      </c>
      <c r="L21" s="52">
        <f>'Stdev Table'!L21*'Office Pos Summary'!R21*10000</f>
        <v>2</v>
      </c>
      <c r="M21" s="50">
        <f>'Office Pos Summary'!A21</f>
        <v>37681</v>
      </c>
      <c r="N21" s="52">
        <f>'Stdev Table'!N21*'Office Pos Summary'!S21*10000</f>
        <v>-5542</v>
      </c>
      <c r="O21" s="50">
        <f>'Office Pos Summary'!A21</f>
        <v>37681</v>
      </c>
      <c r="P21" s="52">
        <f>'Stdev Table'!P21*'Office Pos Summary'!T21*10000</f>
        <v>0</v>
      </c>
      <c r="Q21" s="50">
        <f>'Office Pos Summary'!A21</f>
        <v>37681</v>
      </c>
      <c r="R21" s="52">
        <f>'Stdev Table'!R21*'Office Pos Summary'!U21*10000</f>
        <v>-102.00000000000001</v>
      </c>
      <c r="S21" s="50">
        <f>'Office Pos Summary'!A21</f>
        <v>37681</v>
      </c>
      <c r="T21" s="52">
        <f>'Stdev Table'!T21*'Office Pos Summary'!V21*10000</f>
        <v>2805.0000000000005</v>
      </c>
      <c r="U21" s="50">
        <f>'Office Pos Summary'!A21</f>
        <v>37681</v>
      </c>
      <c r="V21" s="52">
        <f>'Stdev Table'!V21*'Office Pos Summary'!W21*10000</f>
        <v>-12064.000000000002</v>
      </c>
      <c r="W21" s="50">
        <f>'Office Pos Summary'!A21</f>
        <v>37681</v>
      </c>
      <c r="X21" s="52">
        <f>'Stdev Table'!X21*'Office Pos Summary'!X21*10000</f>
        <v>116388</v>
      </c>
      <c r="Y21" s="50">
        <f>'Office Pos Summary'!A21</f>
        <v>37681</v>
      </c>
      <c r="Z21" s="52">
        <f>'Stdev Table'!Z21*'Office Pos Summary'!Y21*10000</f>
        <v>3052.0000000000005</v>
      </c>
      <c r="AA21" s="50">
        <f>'Office Pos Summary'!A21</f>
        <v>37681</v>
      </c>
      <c r="AB21" s="52">
        <f>'Stdev Table'!AB21*'Office Pos Summary'!Z21*10000</f>
        <v>11828</v>
      </c>
      <c r="AC21" s="50">
        <f>'Office Pos Summary'!A21</f>
        <v>37681</v>
      </c>
      <c r="AD21" s="52">
        <f>'Stdev Table'!AD21*'Office Pos Summary'!AC21*10000</f>
        <v>-12198</v>
      </c>
      <c r="AK21" s="50">
        <f>'Office Pos Summary'!A21</f>
        <v>37681</v>
      </c>
      <c r="AL21" s="52">
        <f>'Stdev Table'!AL21*'Office Pos Summary'!AS21*10000</f>
        <v>-989562.14577599999</v>
      </c>
      <c r="AM21" s="50">
        <f>'Office Pos Summary'!BA21</f>
        <v>37681</v>
      </c>
      <c r="AN21" s="52">
        <f>'Stdev Table'!AO21*'Office Pos Summary'!BB21*'Office Pos Summary'!BC21</f>
        <v>-59005.270781250001</v>
      </c>
      <c r="AO21" s="52">
        <f>'Stdev Table'!AO21*'Office Pos Summary'!BE21*'Office Pos Summary'!BF21</f>
        <v>-18172.570517578126</v>
      </c>
      <c r="AP21" s="52">
        <f>'Stdev Table'!AO21*'Office Pos Summary'!BH21*'Office Pos Summary'!BI21</f>
        <v>-11778.394841308595</v>
      </c>
      <c r="AQ21" s="52">
        <f>'Stdev Table'!AO21*'Office Pos Summary'!BK21*'Office Pos Summary'!BL21</f>
        <v>-11217.518896484376</v>
      </c>
    </row>
    <row r="22" spans="1:43" x14ac:dyDescent="0.2">
      <c r="A22" s="50"/>
      <c r="C22" s="50">
        <f>'Office Pos Summary'!A22</f>
        <v>37712</v>
      </c>
      <c r="D22" s="52">
        <f>'Office Pos Summary'!E22*'Stdev Table'!D22*10000</f>
        <v>-7275</v>
      </c>
      <c r="G22" s="50">
        <f>'Office Pos Summary'!A22</f>
        <v>37712</v>
      </c>
      <c r="H22" s="52">
        <f>'Stdev Table'!H22*'Office Pos Summary'!N22*10000</f>
        <v>-138381.97970000003</v>
      </c>
      <c r="I22" s="50">
        <f>'Office Pos Summary'!A22</f>
        <v>37712</v>
      </c>
      <c r="J22" s="52">
        <f>'Stdev Table'!J22*'Office Pos Summary'!Q22*10000</f>
        <v>1186</v>
      </c>
      <c r="K22" s="50">
        <f>'Office Pos Summary'!A22</f>
        <v>37712</v>
      </c>
      <c r="L22" s="52">
        <f>'Stdev Table'!L22*'Office Pos Summary'!R22*10000</f>
        <v>2</v>
      </c>
      <c r="M22" s="50">
        <f>'Office Pos Summary'!A22</f>
        <v>37712</v>
      </c>
      <c r="N22" s="52">
        <f>'Stdev Table'!N22*'Office Pos Summary'!S22*10000</f>
        <v>-5347.9999999999991</v>
      </c>
      <c r="O22" s="50">
        <f>'Office Pos Summary'!A22</f>
        <v>37712</v>
      </c>
      <c r="P22" s="52">
        <f>'Stdev Table'!P22*'Office Pos Summary'!T22*10000</f>
        <v>0</v>
      </c>
      <c r="Q22" s="50">
        <f>'Office Pos Summary'!A22</f>
        <v>37712</v>
      </c>
      <c r="R22" s="52">
        <f>'Stdev Table'!R22*'Office Pos Summary'!U22*10000</f>
        <v>-68</v>
      </c>
      <c r="S22" s="50">
        <f>'Office Pos Summary'!A22</f>
        <v>37712</v>
      </c>
      <c r="T22" s="52">
        <f>'Stdev Table'!T22*'Office Pos Summary'!V22*10000</f>
        <v>2706</v>
      </c>
      <c r="U22" s="50">
        <f>'Office Pos Summary'!A22</f>
        <v>37712</v>
      </c>
      <c r="V22" s="52">
        <f>'Stdev Table'!V22*'Office Pos Summary'!W22*10000</f>
        <v>-5820.0000000000009</v>
      </c>
      <c r="W22" s="50">
        <f>'Office Pos Summary'!A22</f>
        <v>37712</v>
      </c>
      <c r="X22" s="52">
        <f>'Stdev Table'!X22*'Office Pos Summary'!X22*10000</f>
        <v>74864</v>
      </c>
      <c r="Y22" s="50">
        <f>'Office Pos Summary'!A22</f>
        <v>37712</v>
      </c>
      <c r="Z22" s="52">
        <f>'Stdev Table'!Z22*'Office Pos Summary'!Y22*10000</f>
        <v>1472</v>
      </c>
      <c r="AA22" s="50">
        <f>'Office Pos Summary'!A22</f>
        <v>37712</v>
      </c>
      <c r="AB22" s="52">
        <f>'Stdev Table'!AB22*'Office Pos Summary'!Z22*10000</f>
        <v>4687</v>
      </c>
      <c r="AC22" s="50">
        <f>'Office Pos Summary'!A22</f>
        <v>37712</v>
      </c>
      <c r="AD22" s="52">
        <f>'Stdev Table'!AD22*'Office Pos Summary'!AC22*10000</f>
        <v>-5885</v>
      </c>
      <c r="AK22" s="50">
        <f>'Office Pos Summary'!A22</f>
        <v>37712</v>
      </c>
      <c r="AL22" s="52">
        <f>'Stdev Table'!AL22*'Office Pos Summary'!AS22*10000</f>
        <v>-844957.12499000004</v>
      </c>
      <c r="AM22" s="50">
        <f>'Office Pos Summary'!BA22</f>
        <v>37712</v>
      </c>
      <c r="AN22" s="52">
        <f>'Stdev Table'!AO22*'Office Pos Summary'!BB22*'Office Pos Summary'!BC22</f>
        <v>-56676.618749999994</v>
      </c>
      <c r="AO22" s="52">
        <f>'Stdev Table'!AO22*'Office Pos Summary'!BE22*'Office Pos Summary'!BF22</f>
        <v>-15909.69703125</v>
      </c>
      <c r="AP22" s="52">
        <f>'Stdev Table'!AO22*'Office Pos Summary'!BH22*'Office Pos Summary'!BI22</f>
        <v>-8617.7765625000011</v>
      </c>
      <c r="AQ22" s="52">
        <f>'Stdev Table'!AO22*'Office Pos Summary'!BK22*'Office Pos Summary'!BL22</f>
        <v>-8207.40625</v>
      </c>
    </row>
    <row r="23" spans="1:43" x14ac:dyDescent="0.2">
      <c r="A23" s="50"/>
      <c r="C23" s="50">
        <f>'Office Pos Summary'!A23</f>
        <v>37742</v>
      </c>
      <c r="D23" s="52">
        <f>'Office Pos Summary'!E23*'Stdev Table'!D23*10000</f>
        <v>-7495.0000000000009</v>
      </c>
      <c r="G23" s="50">
        <f>'Office Pos Summary'!A23</f>
        <v>37742</v>
      </c>
      <c r="H23" s="52">
        <f>'Stdev Table'!H23*'Office Pos Summary'!N23*10000</f>
        <v>-140510.10519599999</v>
      </c>
      <c r="I23" s="50">
        <f>'Office Pos Summary'!A23</f>
        <v>37742</v>
      </c>
      <c r="J23" s="52">
        <f>'Stdev Table'!J23*'Office Pos Summary'!Q23*10000</f>
        <v>1224</v>
      </c>
      <c r="K23" s="50">
        <f>'Office Pos Summary'!A23</f>
        <v>37742</v>
      </c>
      <c r="L23" s="52">
        <f>'Stdev Table'!L23*'Office Pos Summary'!R23*10000</f>
        <v>4</v>
      </c>
      <c r="M23" s="50">
        <f>'Office Pos Summary'!A23</f>
        <v>37742</v>
      </c>
      <c r="N23" s="52">
        <f>'Stdev Table'!N23*'Office Pos Summary'!S23*10000</f>
        <v>-5508</v>
      </c>
      <c r="O23" s="50">
        <f>'Office Pos Summary'!A23</f>
        <v>37742</v>
      </c>
      <c r="P23" s="52">
        <f>'Stdev Table'!P23*'Office Pos Summary'!T23*10000</f>
        <v>0</v>
      </c>
      <c r="Q23" s="50">
        <f>'Office Pos Summary'!A23</f>
        <v>37742</v>
      </c>
      <c r="R23" s="52">
        <f>'Stdev Table'!R23*'Office Pos Summary'!U23*10000</f>
        <v>-68</v>
      </c>
      <c r="S23" s="50">
        <f>'Office Pos Summary'!A23</f>
        <v>37742</v>
      </c>
      <c r="T23" s="52">
        <f>'Stdev Table'!T23*'Office Pos Summary'!V23*10000</f>
        <v>2787</v>
      </c>
      <c r="U23" s="50">
        <f>'Office Pos Summary'!A23</f>
        <v>37742</v>
      </c>
      <c r="V23" s="52">
        <f>'Stdev Table'!V23*'Office Pos Summary'!W23*10000</f>
        <v>-5994</v>
      </c>
      <c r="W23" s="50">
        <f>'Office Pos Summary'!A23</f>
        <v>37742</v>
      </c>
      <c r="X23" s="52">
        <f>'Stdev Table'!X23*'Office Pos Summary'!X23*10000</f>
        <v>77116</v>
      </c>
      <c r="Y23" s="50">
        <f>'Office Pos Summary'!A23</f>
        <v>37742</v>
      </c>
      <c r="Z23" s="52">
        <f>'Stdev Table'!Z23*'Office Pos Summary'!Y23*10000</f>
        <v>1517</v>
      </c>
      <c r="AA23" s="50">
        <f>'Office Pos Summary'!A23</f>
        <v>37742</v>
      </c>
      <c r="AB23" s="52">
        <f>'Stdev Table'!AB23*'Office Pos Summary'!Z23*10000</f>
        <v>5343</v>
      </c>
      <c r="AC23" s="50">
        <f>'Office Pos Summary'!A23</f>
        <v>37742</v>
      </c>
      <c r="AD23" s="52">
        <f>'Stdev Table'!AD23*'Office Pos Summary'!AC23*10000</f>
        <v>-6062</v>
      </c>
      <c r="AK23" s="50">
        <f>'Office Pos Summary'!A23</f>
        <v>37742</v>
      </c>
      <c r="AL23" s="52">
        <f>'Stdev Table'!AL23*'Office Pos Summary'!AS23*10000</f>
        <v>-854920.33118800027</v>
      </c>
      <c r="AM23" s="50">
        <f>'Office Pos Summary'!BA23</f>
        <v>37742</v>
      </c>
      <c r="AN23" s="52">
        <f>'Stdev Table'!AO23*'Office Pos Summary'!BB23*'Office Pos Summary'!BC23</f>
        <v>-52914.198749999996</v>
      </c>
      <c r="AO23" s="52">
        <f>'Stdev Table'!AO23*'Office Pos Summary'!BE23*'Office Pos Summary'!BF23</f>
        <v>-16332.225937499999</v>
      </c>
      <c r="AP23" s="52">
        <f>'Stdev Table'!AO23*'Office Pos Summary'!BH23*'Office Pos Summary'!BI23</f>
        <v>-10446.454921875</v>
      </c>
      <c r="AQ23" s="52">
        <f>'Stdev Table'!AO23*'Office Pos Summary'!BK23*'Office Pos Summary'!BL23</f>
        <v>-10075.29453125</v>
      </c>
    </row>
    <row r="24" spans="1:43" x14ac:dyDescent="0.2">
      <c r="A24" s="50"/>
      <c r="C24" s="50">
        <f>'Office Pos Summary'!A24</f>
        <v>37773</v>
      </c>
      <c r="D24" s="52">
        <f>'Office Pos Summary'!E24*'Stdev Table'!D24*10000</f>
        <v>-7225</v>
      </c>
      <c r="G24" s="50">
        <f>'Office Pos Summary'!A24</f>
        <v>37773</v>
      </c>
      <c r="H24" s="52">
        <f>'Stdev Table'!H24*'Office Pos Summary'!N24*10000</f>
        <v>-134626.384808</v>
      </c>
      <c r="I24" s="50">
        <f>'Office Pos Summary'!A24</f>
        <v>37773</v>
      </c>
      <c r="J24" s="52">
        <f>'Stdev Table'!J24*'Office Pos Summary'!Q24*10000</f>
        <v>1180</v>
      </c>
      <c r="K24" s="50">
        <f>'Office Pos Summary'!A24</f>
        <v>37773</v>
      </c>
      <c r="L24" s="52">
        <f>'Stdev Table'!L24*'Office Pos Summary'!R24*10000</f>
        <v>4</v>
      </c>
      <c r="M24" s="50">
        <f>'Office Pos Summary'!A24</f>
        <v>37773</v>
      </c>
      <c r="N24" s="52">
        <f>'Stdev Table'!N24*'Office Pos Summary'!S24*10000</f>
        <v>-5312</v>
      </c>
      <c r="O24" s="50">
        <f>'Office Pos Summary'!A24</f>
        <v>37773</v>
      </c>
      <c r="P24" s="52">
        <f>'Stdev Table'!P24*'Office Pos Summary'!T24*10000</f>
        <v>0</v>
      </c>
      <c r="Q24" s="50">
        <f>'Office Pos Summary'!A24</f>
        <v>37773</v>
      </c>
      <c r="R24" s="52">
        <f>'Stdev Table'!R24*'Office Pos Summary'!U24*10000</f>
        <v>-68</v>
      </c>
      <c r="S24" s="50">
        <f>'Office Pos Summary'!A24</f>
        <v>37773</v>
      </c>
      <c r="T24" s="52">
        <f>'Stdev Table'!T24*'Office Pos Summary'!V24*10000</f>
        <v>2688</v>
      </c>
      <c r="U24" s="50">
        <f>'Office Pos Summary'!A24</f>
        <v>37773</v>
      </c>
      <c r="V24" s="52">
        <f>'Stdev Table'!V24*'Office Pos Summary'!W24*10000</f>
        <v>-5782.0000000000009</v>
      </c>
      <c r="W24" s="50">
        <f>'Office Pos Summary'!A24</f>
        <v>37773</v>
      </c>
      <c r="X24" s="52">
        <f>'Stdev Table'!X24*'Office Pos Summary'!X24*10000</f>
        <v>74376</v>
      </c>
      <c r="Y24" s="50">
        <f>'Office Pos Summary'!A24</f>
        <v>37773</v>
      </c>
      <c r="Z24" s="52">
        <f>'Stdev Table'!Z24*'Office Pos Summary'!Y24*10000</f>
        <v>1463.0000000000002</v>
      </c>
      <c r="AA24" s="50">
        <f>'Office Pos Summary'!A24</f>
        <v>37773</v>
      </c>
      <c r="AB24" s="52">
        <f>'Stdev Table'!AB24*'Office Pos Summary'!Z24*10000</f>
        <v>5360</v>
      </c>
      <c r="AC24" s="50">
        <f>'Office Pos Summary'!A24</f>
        <v>37773</v>
      </c>
      <c r="AD24" s="52">
        <f>'Stdev Table'!AD24*'Office Pos Summary'!AC24*10000</f>
        <v>-5846</v>
      </c>
      <c r="AK24" s="50">
        <f>'Office Pos Summary'!A24</f>
        <v>37773</v>
      </c>
      <c r="AL24" s="52">
        <f>'Stdev Table'!AL24*'Office Pos Summary'!AS24*10000</f>
        <v>-812565.97877399996</v>
      </c>
      <c r="AM24" s="50">
        <f>'Office Pos Summary'!BA24</f>
        <v>37773</v>
      </c>
      <c r="AN24" s="52">
        <f>'Stdev Table'!AO24*'Office Pos Summary'!BB24*'Office Pos Summary'!BC24</f>
        <v>-52966.327499999999</v>
      </c>
      <c r="AO24" s="52">
        <f>'Stdev Table'!AO24*'Office Pos Summary'!BE24*'Office Pos Summary'!BF24</f>
        <v>-15853.8359375</v>
      </c>
      <c r="AP24" s="52">
        <f>'Stdev Table'!AO24*'Office Pos Summary'!BH24*'Office Pos Summary'!BI24</f>
        <v>-8402.6898046875012</v>
      </c>
      <c r="AQ24" s="52">
        <f>'Stdev Table'!AO24*'Office Pos Summary'!BK24*'Office Pos Summary'!BL24</f>
        <v>-10003.2015625</v>
      </c>
    </row>
    <row r="25" spans="1:43" x14ac:dyDescent="0.2">
      <c r="A25" s="50"/>
      <c r="C25" s="50">
        <f>'Office Pos Summary'!A25</f>
        <v>37803</v>
      </c>
      <c r="D25" s="52">
        <f>'Office Pos Summary'!E25*'Stdev Table'!D25*10000</f>
        <v>-7440.0000000000009</v>
      </c>
      <c r="G25" s="50">
        <f>'Office Pos Summary'!A25</f>
        <v>37803</v>
      </c>
      <c r="H25" s="52">
        <f>'Stdev Table'!H25*'Office Pos Summary'!N25*10000</f>
        <v>-138890.82905200002</v>
      </c>
      <c r="I25" s="50">
        <f>'Office Pos Summary'!A25</f>
        <v>37803</v>
      </c>
      <c r="J25" s="52">
        <f>'Stdev Table'!J25*'Office Pos Summary'!Q25*10000</f>
        <v>1214</v>
      </c>
      <c r="K25" s="50">
        <f>'Office Pos Summary'!A25</f>
        <v>37803</v>
      </c>
      <c r="L25" s="52">
        <f>'Stdev Table'!L25*'Office Pos Summary'!R25*10000</f>
        <v>4</v>
      </c>
      <c r="M25" s="50">
        <f>'Office Pos Summary'!A25</f>
        <v>37803</v>
      </c>
      <c r="N25" s="52">
        <f>'Stdev Table'!N25*'Office Pos Summary'!S25*10000</f>
        <v>-5472</v>
      </c>
      <c r="O25" s="50">
        <f>'Office Pos Summary'!A25</f>
        <v>37803</v>
      </c>
      <c r="P25" s="52">
        <f>'Stdev Table'!P25*'Office Pos Summary'!T25*10000</f>
        <v>0</v>
      </c>
      <c r="Q25" s="50">
        <f>'Office Pos Summary'!A25</f>
        <v>37803</v>
      </c>
      <c r="R25" s="52">
        <f>'Stdev Table'!R25*'Office Pos Summary'!U25*10000</f>
        <v>-68</v>
      </c>
      <c r="S25" s="50">
        <f>'Office Pos Summary'!A25</f>
        <v>37803</v>
      </c>
      <c r="T25" s="52">
        <f>'Stdev Table'!T25*'Office Pos Summary'!V25*10000</f>
        <v>2769.0000000000005</v>
      </c>
      <c r="U25" s="50">
        <f>'Office Pos Summary'!A25</f>
        <v>37803</v>
      </c>
      <c r="V25" s="52">
        <f>'Stdev Table'!V25*'Office Pos Summary'!W25*10000</f>
        <v>-5954</v>
      </c>
      <c r="W25" s="50">
        <f>'Office Pos Summary'!A25</f>
        <v>37803</v>
      </c>
      <c r="X25" s="52">
        <f>'Stdev Table'!X25*'Office Pos Summary'!X25*10000</f>
        <v>76596</v>
      </c>
      <c r="Y25" s="50">
        <f>'Office Pos Summary'!A25</f>
        <v>37803</v>
      </c>
      <c r="Z25" s="52">
        <f>'Stdev Table'!Z25*'Office Pos Summary'!Y25*10000</f>
        <v>1507</v>
      </c>
      <c r="AA25" s="50">
        <f>'Office Pos Summary'!A25</f>
        <v>37803</v>
      </c>
      <c r="AB25" s="52">
        <f>'Stdev Table'!AB25*'Office Pos Summary'!Z25*10000</f>
        <v>5724</v>
      </c>
      <c r="AC25" s="50">
        <f>'Office Pos Summary'!A25</f>
        <v>37803</v>
      </c>
      <c r="AD25" s="52">
        <f>'Stdev Table'!AD25*'Office Pos Summary'!AC25*10000</f>
        <v>-6021</v>
      </c>
      <c r="AK25" s="50">
        <f>'Office Pos Summary'!A25</f>
        <v>37803</v>
      </c>
      <c r="AL25" s="52">
        <f>'Stdev Table'!AL25*'Office Pos Summary'!AS25*10000</f>
        <v>-376324.08321200009</v>
      </c>
      <c r="AM25" s="50">
        <f>'Office Pos Summary'!BA25</f>
        <v>37803</v>
      </c>
      <c r="AN25" s="52">
        <f>'Stdev Table'!AO25*'Office Pos Summary'!BB25*'Office Pos Summary'!BC25</f>
        <v>-55689.138749999998</v>
      </c>
      <c r="AO25" s="52">
        <f>'Stdev Table'!AO25*'Office Pos Summary'!BE25*'Office Pos Summary'!BF25</f>
        <v>-16464.643593750003</v>
      </c>
      <c r="AP25" s="52">
        <f>'Stdev Table'!AO25*'Office Pos Summary'!BH25*'Office Pos Summary'!BI25</f>
        <v>-8485.9195312500015</v>
      </c>
      <c r="AQ25" s="52">
        <f>'Stdev Table'!AO25*'Office Pos Summary'!BK25*'Office Pos Summary'!BL25</f>
        <v>-10206.87890625</v>
      </c>
    </row>
    <row r="26" spans="1:43" x14ac:dyDescent="0.2">
      <c r="A26" s="50"/>
      <c r="C26" s="50">
        <f>'Office Pos Summary'!A26</f>
        <v>37834</v>
      </c>
      <c r="D26" s="52">
        <f>'Office Pos Summary'!E26*'Stdev Table'!D26*10000</f>
        <v>-7415.0000000000009</v>
      </c>
      <c r="G26" s="50">
        <f>'Office Pos Summary'!A26</f>
        <v>37834</v>
      </c>
      <c r="H26" s="52">
        <f>'Stdev Table'!H26*'Office Pos Summary'!N26*10000</f>
        <v>-139137.35165199998</v>
      </c>
      <c r="I26" s="50">
        <f>'Office Pos Summary'!A26</f>
        <v>37834</v>
      </c>
      <c r="J26" s="52">
        <f>'Stdev Table'!J26*'Office Pos Summary'!Q26*10000</f>
        <v>1210</v>
      </c>
      <c r="K26" s="50">
        <f>'Office Pos Summary'!A26</f>
        <v>37834</v>
      </c>
      <c r="L26" s="52">
        <f>'Stdev Table'!L26*'Office Pos Summary'!R26*10000</f>
        <v>4</v>
      </c>
      <c r="M26" s="50">
        <f>'Office Pos Summary'!A26</f>
        <v>37834</v>
      </c>
      <c r="N26" s="52">
        <f>'Stdev Table'!N26*'Office Pos Summary'!S26*10000</f>
        <v>-5452</v>
      </c>
      <c r="O26" s="50">
        <f>'Office Pos Summary'!A26</f>
        <v>37834</v>
      </c>
      <c r="P26" s="52">
        <f>'Stdev Table'!P26*'Office Pos Summary'!T26*10000</f>
        <v>0</v>
      </c>
      <c r="Q26" s="50">
        <f>'Office Pos Summary'!A26</f>
        <v>37834</v>
      </c>
      <c r="R26" s="52">
        <f>'Stdev Table'!R26*'Office Pos Summary'!U26*10000</f>
        <v>-68</v>
      </c>
      <c r="S26" s="50">
        <f>'Office Pos Summary'!A26</f>
        <v>37834</v>
      </c>
      <c r="T26" s="52">
        <f>'Stdev Table'!T26*'Office Pos Summary'!V26*10000</f>
        <v>2759</v>
      </c>
      <c r="U26" s="50">
        <f>'Office Pos Summary'!A26</f>
        <v>37834</v>
      </c>
      <c r="V26" s="52">
        <f>'Stdev Table'!V26*'Office Pos Summary'!W26*10000</f>
        <v>-5932.0000000000009</v>
      </c>
      <c r="W26" s="50">
        <f>'Office Pos Summary'!A26</f>
        <v>37834</v>
      </c>
      <c r="X26" s="52">
        <f>'Stdev Table'!X26*'Office Pos Summary'!X26*10000</f>
        <v>76320</v>
      </c>
      <c r="Y26" s="50">
        <f>'Office Pos Summary'!A26</f>
        <v>37834</v>
      </c>
      <c r="Z26" s="52">
        <f>'Stdev Table'!Z26*'Office Pos Summary'!Y26*10000</f>
        <v>1501</v>
      </c>
      <c r="AA26" s="50">
        <f>'Office Pos Summary'!A26</f>
        <v>37834</v>
      </c>
      <c r="AB26" s="52">
        <f>'Stdev Table'!AB26*'Office Pos Summary'!Z26*10000</f>
        <v>5736</v>
      </c>
      <c r="AC26" s="50">
        <f>'Office Pos Summary'!A26</f>
        <v>37834</v>
      </c>
      <c r="AD26" s="52">
        <f>'Stdev Table'!AD26*'Office Pos Summary'!AC26*10000</f>
        <v>-5999</v>
      </c>
      <c r="AK26" s="50">
        <f>'Office Pos Summary'!A26</f>
        <v>37834</v>
      </c>
      <c r="AL26" s="52">
        <f>'Stdev Table'!AL26*'Office Pos Summary'!AS26*10000</f>
        <v>-839257.17271000007</v>
      </c>
      <c r="AM26" s="50">
        <f>'Office Pos Summary'!BA26</f>
        <v>37834</v>
      </c>
      <c r="AN26" s="52">
        <f>'Stdev Table'!AO26*'Office Pos Summary'!BB26*'Office Pos Summary'!BC26</f>
        <v>-52747.466249999998</v>
      </c>
      <c r="AO26" s="52">
        <f>'Stdev Table'!AO26*'Office Pos Summary'!BE26*'Office Pos Summary'!BF26</f>
        <v>-16243.44734375</v>
      </c>
      <c r="AP26" s="52">
        <f>'Stdev Table'!AO26*'Office Pos Summary'!BH26*'Office Pos Summary'!BI26</f>
        <v>-10466.239218750001</v>
      </c>
      <c r="AQ26" s="52">
        <f>'Stdev Table'!AO26*'Office Pos Summary'!BK26*'Office Pos Summary'!BL26</f>
        <v>-9967.8468749999993</v>
      </c>
    </row>
    <row r="27" spans="1:43" x14ac:dyDescent="0.2">
      <c r="A27" s="50"/>
      <c r="C27" s="50">
        <f>'Office Pos Summary'!A27</f>
        <v>37865</v>
      </c>
      <c r="D27" s="52">
        <f>'Office Pos Summary'!E27*'Stdev Table'!D27*10000</f>
        <v>-7150.0000000000009</v>
      </c>
      <c r="G27" s="50">
        <f>'Office Pos Summary'!A27</f>
        <v>37865</v>
      </c>
      <c r="H27" s="52">
        <f>'Stdev Table'!H27*'Office Pos Summary'!N27*10000</f>
        <v>-136157.64217600002</v>
      </c>
      <c r="I27" s="50">
        <f>'Office Pos Summary'!A27</f>
        <v>37865</v>
      </c>
      <c r="J27" s="52">
        <f>'Stdev Table'!J27*'Office Pos Summary'!Q27*10000</f>
        <v>1166</v>
      </c>
      <c r="K27" s="50">
        <f>'Office Pos Summary'!A27</f>
        <v>37865</v>
      </c>
      <c r="L27" s="52">
        <f>'Stdev Table'!L27*'Office Pos Summary'!R27*10000</f>
        <v>4</v>
      </c>
      <c r="M27" s="50">
        <f>'Office Pos Summary'!A27</f>
        <v>37865</v>
      </c>
      <c r="N27" s="52">
        <f>'Stdev Table'!N27*'Office Pos Summary'!S27*10000</f>
        <v>-5256.0000000000009</v>
      </c>
      <c r="O27" s="50">
        <f>'Office Pos Summary'!A27</f>
        <v>37865</v>
      </c>
      <c r="P27" s="52">
        <f>'Stdev Table'!P27*'Office Pos Summary'!T27*10000</f>
        <v>0</v>
      </c>
      <c r="Q27" s="50">
        <f>'Office Pos Summary'!A27</f>
        <v>37865</v>
      </c>
      <c r="R27" s="52">
        <f>'Stdev Table'!R27*'Office Pos Summary'!U27*10000</f>
        <v>-68</v>
      </c>
      <c r="S27" s="50">
        <f>'Office Pos Summary'!A27</f>
        <v>37865</v>
      </c>
      <c r="T27" s="52">
        <f>'Stdev Table'!T27*'Office Pos Summary'!V27*10000</f>
        <v>2660</v>
      </c>
      <c r="U27" s="50">
        <f>'Office Pos Summary'!A27</f>
        <v>37865</v>
      </c>
      <c r="V27" s="52">
        <f>'Stdev Table'!V27*'Office Pos Summary'!W27*10000</f>
        <v>-5720.0000000000009</v>
      </c>
      <c r="W27" s="50">
        <f>'Office Pos Summary'!A27</f>
        <v>37865</v>
      </c>
      <c r="X27" s="52">
        <f>'Stdev Table'!X27*'Office Pos Summary'!X27*10000</f>
        <v>73580</v>
      </c>
      <c r="Y27" s="50">
        <f>'Office Pos Summary'!A27</f>
        <v>37865</v>
      </c>
      <c r="Z27" s="52">
        <f>'Stdev Table'!Z27*'Office Pos Summary'!Y27*10000</f>
        <v>1447.0000000000002</v>
      </c>
      <c r="AA27" s="50">
        <f>'Office Pos Summary'!A27</f>
        <v>37865</v>
      </c>
      <c r="AB27" s="52">
        <f>'Stdev Table'!AB27*'Office Pos Summary'!Z27*10000</f>
        <v>5044</v>
      </c>
      <c r="AC27" s="50">
        <f>'Office Pos Summary'!A27</f>
        <v>37865</v>
      </c>
      <c r="AD27" s="52">
        <f>'Stdev Table'!AD27*'Office Pos Summary'!AC27*10000</f>
        <v>-5784</v>
      </c>
      <c r="AK27" s="50">
        <f>'Office Pos Summary'!A27</f>
        <v>37865</v>
      </c>
      <c r="AL27" s="52">
        <f>'Stdev Table'!AL27*'Office Pos Summary'!AS27*10000</f>
        <v>-820200.49522399984</v>
      </c>
      <c r="AM27" s="50">
        <f>'Office Pos Summary'!BA27</f>
        <v>37865</v>
      </c>
      <c r="AN27" s="52">
        <f>'Stdev Table'!AO27*'Office Pos Summary'!BB27*'Office Pos Summary'!BC27</f>
        <v>-51532.6875</v>
      </c>
      <c r="AO27" s="52">
        <f>'Stdev Table'!AO27*'Office Pos Summary'!BE27*'Office Pos Summary'!BF27</f>
        <v>-15587.340312499999</v>
      </c>
      <c r="AP27" s="52">
        <f>'Stdev Table'!AO27*'Office Pos Summary'!BH27*'Office Pos Summary'!BI27</f>
        <v>-8348.1554296875001</v>
      </c>
      <c r="AQ27" s="52">
        <f>'Stdev Table'!AO27*'Office Pos Summary'!BK27*'Office Pos Summary'!BL27</f>
        <v>-10059.280468750001</v>
      </c>
    </row>
    <row r="28" spans="1:43" x14ac:dyDescent="0.2">
      <c r="A28" s="50"/>
      <c r="C28" s="50">
        <f>'Office Pos Summary'!A28</f>
        <v>37895</v>
      </c>
      <c r="D28" s="52">
        <f>'Office Pos Summary'!E28*'Stdev Table'!D28*10000</f>
        <v>-7360.0000000000009</v>
      </c>
      <c r="G28" s="50">
        <f>'Office Pos Summary'!A28</f>
        <v>37895</v>
      </c>
      <c r="H28" s="52">
        <f>'Stdev Table'!H28*'Office Pos Summary'!N28*10000</f>
        <v>-142574.54654800001</v>
      </c>
      <c r="I28" s="50">
        <f>'Office Pos Summary'!A28</f>
        <v>37895</v>
      </c>
      <c r="J28" s="52">
        <f>'Stdev Table'!J28*'Office Pos Summary'!Q28*10000</f>
        <v>1200</v>
      </c>
      <c r="K28" s="50">
        <f>'Office Pos Summary'!A28</f>
        <v>37895</v>
      </c>
      <c r="L28" s="52">
        <f>'Stdev Table'!L28*'Office Pos Summary'!R28*10000</f>
        <v>4</v>
      </c>
      <c r="M28" s="50">
        <f>'Office Pos Summary'!A28</f>
        <v>37895</v>
      </c>
      <c r="N28" s="52">
        <f>'Stdev Table'!N28*'Office Pos Summary'!S28*10000</f>
        <v>-5410</v>
      </c>
      <c r="O28" s="50">
        <f>'Office Pos Summary'!A28</f>
        <v>37895</v>
      </c>
      <c r="P28" s="52">
        <f>'Stdev Table'!P28*'Office Pos Summary'!T28*10000</f>
        <v>0</v>
      </c>
      <c r="Q28" s="50">
        <f>'Office Pos Summary'!A28</f>
        <v>37895</v>
      </c>
      <c r="R28" s="52">
        <f>'Stdev Table'!R28*'Office Pos Summary'!U28*10000</f>
        <v>-68</v>
      </c>
      <c r="S28" s="50">
        <f>'Office Pos Summary'!A28</f>
        <v>37895</v>
      </c>
      <c r="T28" s="52">
        <f>'Stdev Table'!T28*'Office Pos Summary'!V28*10000</f>
        <v>2738</v>
      </c>
      <c r="U28" s="50">
        <f>'Office Pos Summary'!A28</f>
        <v>37895</v>
      </c>
      <c r="V28" s="52">
        <f>'Stdev Table'!V28*'Office Pos Summary'!W28*10000</f>
        <v>-5888</v>
      </c>
      <c r="W28" s="50">
        <f>'Office Pos Summary'!A28</f>
        <v>37895</v>
      </c>
      <c r="X28" s="52">
        <f>'Stdev Table'!X28*'Office Pos Summary'!X28*10000</f>
        <v>75748</v>
      </c>
      <c r="Y28" s="50">
        <f>'Office Pos Summary'!A28</f>
        <v>37895</v>
      </c>
      <c r="Z28" s="52">
        <f>'Stdev Table'!Z28*'Office Pos Summary'!Y28*10000</f>
        <v>1490</v>
      </c>
      <c r="AA28" s="50">
        <f>'Office Pos Summary'!A28</f>
        <v>37895</v>
      </c>
      <c r="AB28" s="52">
        <f>'Stdev Table'!AB28*'Office Pos Summary'!Z28*10000</f>
        <v>4597</v>
      </c>
      <c r="AC28" s="50">
        <f>'Office Pos Summary'!A28</f>
        <v>37895</v>
      </c>
      <c r="AD28" s="52">
        <f>'Stdev Table'!AD28*'Office Pos Summary'!AC28*10000</f>
        <v>-5954</v>
      </c>
      <c r="AK28" s="50">
        <f>'Office Pos Summary'!A28</f>
        <v>37895</v>
      </c>
      <c r="AL28" s="52">
        <f>'Stdev Table'!AL28*'Office Pos Summary'!AS28*10000</f>
        <v>-857537.19473400002</v>
      </c>
      <c r="AM28" s="50">
        <f>'Office Pos Summary'!BA28</f>
        <v>37895</v>
      </c>
      <c r="AN28" s="52">
        <f>'Stdev Table'!AO28*'Office Pos Summary'!BB28*'Office Pos Summary'!BC28</f>
        <v>-57435.240000000005</v>
      </c>
      <c r="AO28" s="52">
        <f>'Stdev Table'!AO28*'Office Pos Summary'!BE28*'Office Pos Summary'!BF28</f>
        <v>-16591.3240625</v>
      </c>
      <c r="AP28" s="52">
        <f>'Stdev Table'!AO28*'Office Pos Summary'!BH28*'Office Pos Summary'!BI28</f>
        <v>-8593.8734765624995</v>
      </c>
      <c r="AQ28" s="52">
        <f>'Stdev Table'!AO28*'Office Pos Summary'!BK28*'Office Pos Summary'!BL28</f>
        <v>-8184.6414062500007</v>
      </c>
    </row>
    <row r="29" spans="1:43" x14ac:dyDescent="0.2">
      <c r="A29" s="50"/>
      <c r="C29" s="50">
        <f>'Office Pos Summary'!A29</f>
        <v>37926</v>
      </c>
      <c r="D29" s="52">
        <f>'Office Pos Summary'!E29*'Stdev Table'!D29*10000</f>
        <v>-9933</v>
      </c>
      <c r="G29" s="50">
        <f>'Office Pos Summary'!A29</f>
        <v>37926</v>
      </c>
      <c r="H29" s="52">
        <f>'Stdev Table'!H29*'Office Pos Summary'!N29*10000</f>
        <v>-61381.384358000003</v>
      </c>
      <c r="I29" s="50">
        <f>'Office Pos Summary'!A29</f>
        <v>37926</v>
      </c>
      <c r="J29" s="52">
        <f>'Stdev Table'!J29*'Office Pos Summary'!Q29*10000</f>
        <v>9737.0000000000018</v>
      </c>
      <c r="K29" s="50">
        <f>'Office Pos Summary'!A29</f>
        <v>37926</v>
      </c>
      <c r="L29" s="52">
        <f>'Stdev Table'!L29*'Office Pos Summary'!R29*10000</f>
        <v>13452</v>
      </c>
      <c r="M29" s="50">
        <f>'Office Pos Summary'!A29</f>
        <v>37926</v>
      </c>
      <c r="N29" s="52">
        <f>'Stdev Table'!N29*'Office Pos Summary'!S29*10000</f>
        <v>-15642</v>
      </c>
      <c r="O29" s="50">
        <f>'Office Pos Summary'!A29</f>
        <v>37926</v>
      </c>
      <c r="P29" s="52">
        <f>'Stdev Table'!P29*'Office Pos Summary'!T29*10000</f>
        <v>0</v>
      </c>
      <c r="Q29" s="50">
        <f>'Office Pos Summary'!A29</f>
        <v>37926</v>
      </c>
      <c r="R29" s="52">
        <f>'Stdev Table'!R29*'Office Pos Summary'!U29*10000</f>
        <v>-95.999999999999986</v>
      </c>
      <c r="S29" s="50">
        <f>'Office Pos Summary'!A29</f>
        <v>37926</v>
      </c>
      <c r="T29" s="52">
        <f>'Stdev Table'!T29*'Office Pos Summary'!V29*10000</f>
        <v>2639.0000000000005</v>
      </c>
      <c r="U29" s="50">
        <f>'Office Pos Summary'!A29</f>
        <v>37926</v>
      </c>
      <c r="V29" s="52">
        <f>'Stdev Table'!V29*'Office Pos Summary'!W29*10000</f>
        <v>-5674</v>
      </c>
      <c r="W29" s="50">
        <f>'Office Pos Summary'!A29</f>
        <v>37926</v>
      </c>
      <c r="X29" s="52">
        <f>'Stdev Table'!X29*'Office Pos Summary'!X29*10000</f>
        <v>36504</v>
      </c>
      <c r="Y29" s="50">
        <f>'Office Pos Summary'!A29</f>
        <v>37926</v>
      </c>
      <c r="Z29" s="52">
        <f>'Stdev Table'!Z29*'Office Pos Summary'!Y29*10000</f>
        <v>8616</v>
      </c>
      <c r="AA29" s="50">
        <f>'Office Pos Summary'!A29</f>
        <v>37926</v>
      </c>
      <c r="AB29" s="52">
        <f>'Stdev Table'!AB29*'Office Pos Summary'!Z29*10000</f>
        <v>4908</v>
      </c>
      <c r="AC29" s="50">
        <f>'Office Pos Summary'!A29</f>
        <v>37926</v>
      </c>
      <c r="AD29" s="52">
        <f>'Stdev Table'!AD29*'Office Pos Summary'!AC29*10000</f>
        <v>-5802.0000000000009</v>
      </c>
      <c r="AK29" s="50">
        <f>'Office Pos Summary'!A29</f>
        <v>37926</v>
      </c>
      <c r="AL29" s="52">
        <f>'Stdev Table'!AL29*'Office Pos Summary'!AS29*10000</f>
        <v>-645128.19722000009</v>
      </c>
      <c r="AM29" s="50">
        <f>'Office Pos Summary'!BA29</f>
        <v>37926</v>
      </c>
      <c r="AN29" s="52">
        <f>'Stdev Table'!AO29*'Office Pos Summary'!BB29*'Office Pos Summary'!BC29</f>
        <v>-53180.538749999992</v>
      </c>
      <c r="AO29" s="52">
        <f>'Stdev Table'!AO29*'Office Pos Summary'!BE29*'Office Pos Summary'!BF29</f>
        <v>-17782.596562500003</v>
      </c>
      <c r="AP29" s="52">
        <f>'Stdev Table'!AO29*'Office Pos Summary'!BH29*'Office Pos Summary'!BI29</f>
        <v>-11695.9360546875</v>
      </c>
      <c r="AQ29" s="52">
        <f>'Stdev Table'!AO29*'Office Pos Summary'!BK29*'Office Pos Summary'!BL29</f>
        <v>-13494.2</v>
      </c>
    </row>
    <row r="30" spans="1:43" x14ac:dyDescent="0.2">
      <c r="A30" s="50"/>
      <c r="C30" s="50">
        <f>'Office Pos Summary'!A30</f>
        <v>37956</v>
      </c>
      <c r="D30" s="52">
        <f>'Office Pos Summary'!E30*'Stdev Table'!D30*10000</f>
        <v>-10220</v>
      </c>
      <c r="G30" s="50">
        <f>'Office Pos Summary'!A30</f>
        <v>37956</v>
      </c>
      <c r="H30" s="52">
        <f>'Stdev Table'!H30*'Office Pos Summary'!N30*10000</f>
        <v>-63741.981938000004</v>
      </c>
      <c r="I30" s="50">
        <f>'Office Pos Summary'!A30</f>
        <v>37956</v>
      </c>
      <c r="J30" s="52">
        <f>'Stdev Table'!J30*'Office Pos Summary'!Q30*10000</f>
        <v>10024.000000000002</v>
      </c>
      <c r="K30" s="50">
        <f>'Office Pos Summary'!A30</f>
        <v>37956</v>
      </c>
      <c r="L30" s="52">
        <f>'Stdev Table'!L30*'Office Pos Summary'!R30*10000</f>
        <v>13847.999999999998</v>
      </c>
      <c r="M30" s="50">
        <f>'Office Pos Summary'!A30</f>
        <v>37956</v>
      </c>
      <c r="N30" s="52">
        <f>'Stdev Table'!N30*'Office Pos Summary'!S30*10000</f>
        <v>-16097.999999999998</v>
      </c>
      <c r="O30" s="50">
        <f>'Office Pos Summary'!A30</f>
        <v>37956</v>
      </c>
      <c r="P30" s="52">
        <f>'Stdev Table'!P30*'Office Pos Summary'!T30*10000</f>
        <v>0</v>
      </c>
      <c r="Q30" s="50">
        <f>'Office Pos Summary'!A30</f>
        <v>37956</v>
      </c>
      <c r="R30" s="52">
        <f>'Stdev Table'!R30*'Office Pos Summary'!U30*10000</f>
        <v>-102.00000000000001</v>
      </c>
      <c r="S30" s="50">
        <f>'Office Pos Summary'!A30</f>
        <v>37956</v>
      </c>
      <c r="T30" s="52">
        <f>'Stdev Table'!T30*'Office Pos Summary'!V30*10000</f>
        <v>2716</v>
      </c>
      <c r="U30" s="50">
        <f>'Office Pos Summary'!A30</f>
        <v>37956</v>
      </c>
      <c r="V30" s="52">
        <f>'Stdev Table'!V30*'Office Pos Summary'!W30*10000</f>
        <v>-5840</v>
      </c>
      <c r="W30" s="50">
        <f>'Office Pos Summary'!A30</f>
        <v>37956</v>
      </c>
      <c r="X30" s="52">
        <f>'Stdev Table'!X30*'Office Pos Summary'!X30*10000</f>
        <v>37570</v>
      </c>
      <c r="Y30" s="50">
        <f>'Office Pos Summary'!A30</f>
        <v>37956</v>
      </c>
      <c r="Z30" s="52">
        <f>'Stdev Table'!Z30*'Office Pos Summary'!Y30*10000</f>
        <v>8868</v>
      </c>
      <c r="AA30" s="50">
        <f>'Office Pos Summary'!A30</f>
        <v>37956</v>
      </c>
      <c r="AB30" s="52">
        <f>'Stdev Table'!AB30*'Office Pos Summary'!Z30*10000</f>
        <v>3390.0000000000005</v>
      </c>
      <c r="AC30" s="50">
        <f>'Office Pos Summary'!A30</f>
        <v>37956</v>
      </c>
      <c r="AD30" s="52">
        <f>'Stdev Table'!AD30*'Office Pos Summary'!AC30*10000</f>
        <v>-5971.9999999999991</v>
      </c>
      <c r="AK30" s="50">
        <f>'Office Pos Summary'!A30</f>
        <v>37956</v>
      </c>
      <c r="AL30" s="52">
        <f>'Stdev Table'!AL30*'Office Pos Summary'!AS30*10000</f>
        <v>-669614.57481999998</v>
      </c>
      <c r="AM30" s="50">
        <f>'Office Pos Summary'!BA30</f>
        <v>37956</v>
      </c>
      <c r="AN30" s="52">
        <f>'Stdev Table'!AO30*'Office Pos Summary'!BB30*'Office Pos Summary'!BC30</f>
        <v>-60012.84</v>
      </c>
      <c r="AO30" s="52">
        <f>'Stdev Table'!AO30*'Office Pos Summary'!BE30*'Office Pos Summary'!BF30</f>
        <v>-17908.740781249999</v>
      </c>
      <c r="AP30" s="52">
        <f>'Stdev Table'!AO30*'Office Pos Summary'!BH30*'Office Pos Summary'!BI30</f>
        <v>-9202.588007812501</v>
      </c>
      <c r="AQ30" s="52">
        <f>'Stdev Table'!AO30*'Office Pos Summary'!BK30*'Office Pos Summary'!BL30</f>
        <v>-11055.356250000001</v>
      </c>
    </row>
    <row r="31" spans="1:43" x14ac:dyDescent="0.2">
      <c r="A31" s="50"/>
      <c r="C31" s="50">
        <f>'Office Pos Summary'!A31</f>
        <v>37987</v>
      </c>
      <c r="D31" s="52">
        <f>'Office Pos Summary'!E31*'Stdev Table'!D31*10000</f>
        <v>-10178</v>
      </c>
      <c r="G31" s="50">
        <f>'Office Pos Summary'!A31</f>
        <v>37987</v>
      </c>
      <c r="H31" s="52">
        <f>'Stdev Table'!H31*'Office Pos Summary'!N31*10000</f>
        <v>-57295.401019999998</v>
      </c>
      <c r="I31" s="50">
        <f>'Office Pos Summary'!A31</f>
        <v>37987</v>
      </c>
      <c r="J31" s="52">
        <f>'Stdev Table'!J31*'Office Pos Summary'!Q31*10000</f>
        <v>9975</v>
      </c>
      <c r="K31" s="50">
        <f>'Office Pos Summary'!A31</f>
        <v>37987</v>
      </c>
      <c r="L31" s="52">
        <f>'Stdev Table'!L31*'Office Pos Summary'!R31*10000</f>
        <v>13788</v>
      </c>
      <c r="M31" s="50">
        <f>'Office Pos Summary'!A31</f>
        <v>37987</v>
      </c>
      <c r="N31" s="52">
        <f>'Stdev Table'!N31*'Office Pos Summary'!S31*10000</f>
        <v>-16032</v>
      </c>
      <c r="O31" s="50">
        <f>'Office Pos Summary'!A31</f>
        <v>37987</v>
      </c>
      <c r="P31" s="52">
        <f>'Stdev Table'!P31*'Office Pos Summary'!T31*10000</f>
        <v>0</v>
      </c>
      <c r="Q31" s="50">
        <f>'Office Pos Summary'!A31</f>
        <v>37987</v>
      </c>
      <c r="R31" s="52">
        <f>'Stdev Table'!R31*'Office Pos Summary'!U31*10000</f>
        <v>-102.00000000000001</v>
      </c>
      <c r="S31" s="50">
        <f>'Office Pos Summary'!A31</f>
        <v>37987</v>
      </c>
      <c r="T31" s="52">
        <f>'Stdev Table'!T31*'Office Pos Summary'!V31*10000</f>
        <v>2703.9999999999995</v>
      </c>
      <c r="U31" s="50">
        <f>'Office Pos Summary'!A31</f>
        <v>37987</v>
      </c>
      <c r="V31" s="52">
        <f>'Stdev Table'!V31*'Office Pos Summary'!W31*10000</f>
        <v>-5816</v>
      </c>
      <c r="W31" s="50">
        <f>'Office Pos Summary'!A31</f>
        <v>37987</v>
      </c>
      <c r="X31" s="52">
        <f>'Stdev Table'!X31*'Office Pos Summary'!X31*10000</f>
        <v>37408</v>
      </c>
      <c r="Y31" s="50">
        <f>'Office Pos Summary'!A31</f>
        <v>37987</v>
      </c>
      <c r="Z31" s="52">
        <f>'Stdev Table'!Z31*'Office Pos Summary'!Y31*10000</f>
        <v>8826</v>
      </c>
      <c r="AA31" s="50">
        <f>'Office Pos Summary'!A31</f>
        <v>37987</v>
      </c>
      <c r="AB31" s="52">
        <f>'Stdev Table'!AB31*'Office Pos Summary'!Z31*10000</f>
        <v>8286</v>
      </c>
      <c r="AC31" s="50">
        <f>'Office Pos Summary'!A31</f>
        <v>37987</v>
      </c>
      <c r="AD31" s="52">
        <f>'Stdev Table'!AD31*'Office Pos Summary'!AC31*10000</f>
        <v>-5946</v>
      </c>
      <c r="AK31" s="50">
        <f>'Office Pos Summary'!A31</f>
        <v>37987</v>
      </c>
      <c r="AL31" s="52">
        <f>'Stdev Table'!AL31*'Office Pos Summary'!AS31*10000</f>
        <v>-500354.01020000002</v>
      </c>
      <c r="AM31" s="50">
        <f>'Office Pos Summary'!BA31</f>
        <v>37987</v>
      </c>
      <c r="AN31" s="52">
        <f>'Stdev Table'!AO31*'Office Pos Summary'!BB31*'Office Pos Summary'!BC31</f>
        <v>-93231.256250000006</v>
      </c>
      <c r="AO31" s="52">
        <f>'Stdev Table'!AO31*'Office Pos Summary'!BE31*'Office Pos Summary'!BF31</f>
        <v>-33321.296249999999</v>
      </c>
      <c r="AP31" s="52">
        <f>'Stdev Table'!AO31*'Office Pos Summary'!BH31*'Office Pos Summary'!BI31</f>
        <v>-20063.290625000001</v>
      </c>
      <c r="AQ31" s="52">
        <f>'Stdev Table'!AO31*'Office Pos Summary'!BK31*'Office Pos Summary'!BL31</f>
        <v>-18094.542187499999</v>
      </c>
    </row>
    <row r="32" spans="1:43" x14ac:dyDescent="0.2">
      <c r="A32" s="50"/>
      <c r="C32" s="50">
        <f>'Office Pos Summary'!A32</f>
        <v>38018</v>
      </c>
      <c r="D32" s="52">
        <f>'Office Pos Summary'!E32*'Stdev Table'!D32*10000</f>
        <v>-9478</v>
      </c>
      <c r="G32" s="50">
        <f>'Office Pos Summary'!A32</f>
        <v>38018</v>
      </c>
      <c r="H32" s="52">
        <f>'Stdev Table'!H32*'Office Pos Summary'!N32*10000</f>
        <v>-53162.075885999999</v>
      </c>
      <c r="I32" s="50">
        <f>'Office Pos Summary'!A32</f>
        <v>38018</v>
      </c>
      <c r="J32" s="52">
        <f>'Stdev Table'!J32*'Office Pos Summary'!Q32*10000</f>
        <v>9296.0000000000018</v>
      </c>
      <c r="K32" s="50">
        <f>'Office Pos Summary'!A32</f>
        <v>38018</v>
      </c>
      <c r="L32" s="52">
        <f>'Stdev Table'!L32*'Office Pos Summary'!R32*10000</f>
        <v>12839.999999999998</v>
      </c>
      <c r="M32" s="50">
        <f>'Office Pos Summary'!A32</f>
        <v>38018</v>
      </c>
      <c r="N32" s="52">
        <f>'Stdev Table'!N32*'Office Pos Summary'!S32*10000</f>
        <v>-14934</v>
      </c>
      <c r="O32" s="50">
        <f>'Office Pos Summary'!A32</f>
        <v>38018</v>
      </c>
      <c r="P32" s="52">
        <f>'Stdev Table'!P32*'Office Pos Summary'!T32*10000</f>
        <v>0</v>
      </c>
      <c r="Q32" s="50">
        <f>'Office Pos Summary'!A32</f>
        <v>38018</v>
      </c>
      <c r="R32" s="52">
        <f>'Stdev Table'!R32*'Office Pos Summary'!U32*10000</f>
        <v>-95.999999999999986</v>
      </c>
      <c r="S32" s="50">
        <f>'Office Pos Summary'!A32</f>
        <v>38018</v>
      </c>
      <c r="T32" s="52">
        <f>'Stdev Table'!T32*'Office Pos Summary'!V32*10000</f>
        <v>2519</v>
      </c>
      <c r="U32" s="50">
        <f>'Office Pos Summary'!A32</f>
        <v>38018</v>
      </c>
      <c r="V32" s="52">
        <f>'Stdev Table'!V32*'Office Pos Summary'!W32*10000</f>
        <v>-5416</v>
      </c>
      <c r="W32" s="50">
        <f>'Office Pos Summary'!A32</f>
        <v>38018</v>
      </c>
      <c r="X32" s="52">
        <f>'Stdev Table'!X32*'Office Pos Summary'!X32*10000</f>
        <v>34840</v>
      </c>
      <c r="Y32" s="50">
        <f>'Office Pos Summary'!A32</f>
        <v>38018</v>
      </c>
      <c r="Z32" s="52">
        <f>'Stdev Table'!Z32*'Office Pos Summary'!Y32*10000</f>
        <v>8220</v>
      </c>
      <c r="AA32" s="50">
        <f>'Office Pos Summary'!A32</f>
        <v>38018</v>
      </c>
      <c r="AB32" s="52">
        <f>'Stdev Table'!AB32*'Office Pos Summary'!Z32*10000</f>
        <v>8154</v>
      </c>
      <c r="AC32" s="50">
        <f>'Office Pos Summary'!A32</f>
        <v>38018</v>
      </c>
      <c r="AD32" s="52">
        <f>'Stdev Table'!AD32*'Office Pos Summary'!AC32*10000</f>
        <v>-5538.0000000000009</v>
      </c>
      <c r="AK32" s="50">
        <f>'Office Pos Summary'!A32</f>
        <v>38018</v>
      </c>
      <c r="AL32" s="52">
        <f>'Stdev Table'!AL32*'Office Pos Summary'!AS32*10000</f>
        <v>-464000.75885999994</v>
      </c>
      <c r="AM32" s="50">
        <f>'Office Pos Summary'!BA32</f>
        <v>38018</v>
      </c>
      <c r="AN32" s="52">
        <f>'Stdev Table'!AO32*'Office Pos Summary'!BB32*'Office Pos Summary'!BC32</f>
        <v>-87015.905624999999</v>
      </c>
      <c r="AO32" s="52">
        <f>'Stdev Table'!AO32*'Office Pos Summary'!BE32*'Office Pos Summary'!BF32</f>
        <v>-30316.5740625</v>
      </c>
      <c r="AP32" s="52">
        <f>'Stdev Table'!AO32*'Office Pos Summary'!BH32*'Office Pos Summary'!BI32</f>
        <v>-15658.282812500001</v>
      </c>
      <c r="AQ32" s="52">
        <f>'Stdev Table'!AO32*'Office Pos Summary'!BK32*'Office Pos Summary'!BL32</f>
        <v>-17615.569218749999</v>
      </c>
    </row>
    <row r="33" spans="1:43" x14ac:dyDescent="0.2">
      <c r="A33" s="50"/>
      <c r="C33" s="50">
        <f>'Office Pos Summary'!A33</f>
        <v>38047</v>
      </c>
      <c r="D33" s="52">
        <f>'Office Pos Summary'!E33*'Stdev Table'!D33*10000</f>
        <v>-10094</v>
      </c>
      <c r="G33" s="50">
        <f>'Office Pos Summary'!A33</f>
        <v>38047</v>
      </c>
      <c r="H33" s="52">
        <f>'Stdev Table'!H33*'Office Pos Summary'!N33*10000</f>
        <v>-56518.217852000002</v>
      </c>
      <c r="I33" s="50">
        <f>'Office Pos Summary'!A33</f>
        <v>38047</v>
      </c>
      <c r="J33" s="52">
        <f>'Stdev Table'!J33*'Office Pos Summary'!Q33*10000</f>
        <v>9898.0000000000018</v>
      </c>
      <c r="K33" s="50">
        <f>'Office Pos Summary'!A33</f>
        <v>38047</v>
      </c>
      <c r="L33" s="52">
        <f>'Stdev Table'!L33*'Office Pos Summary'!R33*10000</f>
        <v>13674</v>
      </c>
      <c r="M33" s="50">
        <f>'Office Pos Summary'!A33</f>
        <v>38047</v>
      </c>
      <c r="N33" s="52">
        <f>'Stdev Table'!N33*'Office Pos Summary'!S33*10000</f>
        <v>-15899.999999999998</v>
      </c>
      <c r="O33" s="50">
        <f>'Office Pos Summary'!A33</f>
        <v>38047</v>
      </c>
      <c r="P33" s="52">
        <f>'Stdev Table'!P33*'Office Pos Summary'!T33*10000</f>
        <v>0</v>
      </c>
      <c r="Q33" s="50">
        <f>'Office Pos Summary'!A33</f>
        <v>38047</v>
      </c>
      <c r="R33" s="52">
        <f>'Stdev Table'!R33*'Office Pos Summary'!U33*10000</f>
        <v>-102.00000000000001</v>
      </c>
      <c r="S33" s="50">
        <f>'Office Pos Summary'!A33</f>
        <v>38047</v>
      </c>
      <c r="T33" s="52">
        <f>'Stdev Table'!T33*'Office Pos Summary'!V33*10000</f>
        <v>2682</v>
      </c>
      <c r="U33" s="50">
        <f>'Office Pos Summary'!A33</f>
        <v>38047</v>
      </c>
      <c r="V33" s="52">
        <f>'Stdev Table'!V33*'Office Pos Summary'!W33*10000</f>
        <v>-5768</v>
      </c>
      <c r="W33" s="50">
        <f>'Office Pos Summary'!A33</f>
        <v>38047</v>
      </c>
      <c r="X33" s="52">
        <f>'Stdev Table'!X33*'Office Pos Summary'!X33*10000</f>
        <v>37098.000000000007</v>
      </c>
      <c r="Y33" s="50">
        <f>'Office Pos Summary'!A33</f>
        <v>38047</v>
      </c>
      <c r="Z33" s="52">
        <f>'Stdev Table'!Z33*'Office Pos Summary'!Y33*10000</f>
        <v>8754</v>
      </c>
      <c r="AA33" s="50">
        <f>'Office Pos Summary'!A33</f>
        <v>38047</v>
      </c>
      <c r="AB33" s="52">
        <f>'Stdev Table'!AB33*'Office Pos Summary'!Z33*10000</f>
        <v>8940</v>
      </c>
      <c r="AC33" s="50">
        <f>'Office Pos Summary'!A33</f>
        <v>38047</v>
      </c>
      <c r="AD33" s="52">
        <f>'Stdev Table'!AD33*'Office Pos Summary'!AC33*10000</f>
        <v>-5896</v>
      </c>
      <c r="AK33" s="50">
        <f>'Office Pos Summary'!A33</f>
        <v>38047</v>
      </c>
      <c r="AL33" s="52">
        <f>'Stdev Table'!AL33*'Office Pos Summary'!AS33*10000</f>
        <v>-493182.17852000002</v>
      </c>
      <c r="AM33" s="50">
        <f>'Office Pos Summary'!BA33</f>
        <v>38047</v>
      </c>
      <c r="AN33" s="52">
        <f>'Stdev Table'!AO33*'Office Pos Summary'!BB33*'Office Pos Summary'!BC33</f>
        <v>-97134.833125000005</v>
      </c>
      <c r="AO33" s="52">
        <f>'Stdev Table'!AO33*'Office Pos Summary'!BE33*'Office Pos Summary'!BF33</f>
        <v>-31517.715625000004</v>
      </c>
      <c r="AP33" s="52">
        <f>'Stdev Table'!AO33*'Office Pos Summary'!BH33*'Office Pos Summary'!BI33</f>
        <v>-15100.6171875</v>
      </c>
      <c r="AQ33" s="52">
        <f>'Stdev Table'!AO33*'Office Pos Summary'!BK33*'Office Pos Summary'!BL33</f>
        <v>-13590.555468749999</v>
      </c>
    </row>
    <row r="34" spans="1:43" x14ac:dyDescent="0.2">
      <c r="A34" s="50"/>
      <c r="C34" s="50">
        <f>'Office Pos Summary'!A34</f>
        <v>38078</v>
      </c>
      <c r="D34" s="52">
        <f>'Office Pos Summary'!E34*'Stdev Table'!D34*10000</f>
        <v>-8334</v>
      </c>
      <c r="G34" s="50">
        <f>'Office Pos Summary'!A34</f>
        <v>38078</v>
      </c>
      <c r="H34" s="52">
        <f>'Stdev Table'!H34*'Office Pos Summary'!N34*10000</f>
        <v>-119768.44194800002</v>
      </c>
      <c r="I34" s="50">
        <f>'Office Pos Summary'!A34</f>
        <v>38078</v>
      </c>
      <c r="J34" s="52">
        <f>'Stdev Table'!J34*'Office Pos Summary'!Q34*10000</f>
        <v>2726</v>
      </c>
      <c r="K34" s="50">
        <f>'Office Pos Summary'!A34</f>
        <v>38078</v>
      </c>
      <c r="L34" s="52">
        <f>'Stdev Table'!L34*'Office Pos Summary'!R34*10000</f>
        <v>4392</v>
      </c>
      <c r="M34" s="50">
        <f>'Office Pos Summary'!A34</f>
        <v>38078</v>
      </c>
      <c r="N34" s="52">
        <f>'Stdev Table'!N34*'Office Pos Summary'!S34*10000</f>
        <v>-5106.0000000000009</v>
      </c>
      <c r="O34" s="50">
        <f>'Office Pos Summary'!A34</f>
        <v>38078</v>
      </c>
      <c r="P34" s="52">
        <f>'Stdev Table'!P34*'Office Pos Summary'!T34*10000</f>
        <v>0</v>
      </c>
      <c r="Q34" s="50">
        <f>'Office Pos Summary'!A34</f>
        <v>38078</v>
      </c>
      <c r="R34" s="52">
        <f>'Stdev Table'!R34*'Office Pos Summary'!U34*10000</f>
        <v>-32</v>
      </c>
      <c r="S34" s="50">
        <f>'Office Pos Summary'!A34</f>
        <v>38078</v>
      </c>
      <c r="T34" s="52">
        <f>'Stdev Table'!T34*'Office Pos Summary'!V34*10000</f>
        <v>2584</v>
      </c>
      <c r="U34" s="50">
        <f>'Office Pos Summary'!A34</f>
        <v>38078</v>
      </c>
      <c r="V34" s="52">
        <f>'Stdev Table'!V34*'Office Pos Summary'!W34*10000</f>
        <v>-5558</v>
      </c>
      <c r="W34" s="50">
        <f>'Office Pos Summary'!A34</f>
        <v>38078</v>
      </c>
      <c r="X34" s="52">
        <f>'Stdev Table'!X34*'Office Pos Summary'!X34*10000</f>
        <v>71496</v>
      </c>
      <c r="Y34" s="50">
        <f>'Office Pos Summary'!A34</f>
        <v>38078</v>
      </c>
      <c r="Z34" s="52">
        <f>'Stdev Table'!Z34*'Office Pos Summary'!Y34*10000</f>
        <v>1406</v>
      </c>
      <c r="AA34" s="50">
        <f>'Office Pos Summary'!A34</f>
        <v>38078</v>
      </c>
      <c r="AB34" s="52">
        <f>'Stdev Table'!AB34*'Office Pos Summary'!Z34*10000</f>
        <v>1499</v>
      </c>
      <c r="AC34" s="50">
        <f>'Office Pos Summary'!A34</f>
        <v>38078</v>
      </c>
      <c r="AD34" s="52">
        <f>'Stdev Table'!AD34*'Office Pos Summary'!AC34*10000</f>
        <v>-2841</v>
      </c>
      <c r="AK34" s="50">
        <f>'Office Pos Summary'!A34</f>
        <v>38078</v>
      </c>
      <c r="AL34" s="52">
        <f>'Stdev Table'!AL34*'Office Pos Summary'!AS34*10000</f>
        <v>-473862.20973999996</v>
      </c>
      <c r="AM34" s="50">
        <f>'Office Pos Summary'!BA34</f>
        <v>38078</v>
      </c>
      <c r="AN34" s="52">
        <f>'Stdev Table'!AO34*'Office Pos Summary'!BB34*'Office Pos Summary'!BC34</f>
        <v>-89275.422500000001</v>
      </c>
      <c r="AO34" s="52">
        <f>'Stdev Table'!AO34*'Office Pos Summary'!BE34*'Office Pos Summary'!BF34</f>
        <v>-29242.540937500002</v>
      </c>
      <c r="AP34" s="52">
        <f>'Stdev Table'!AO34*'Office Pos Summary'!BH34*'Office Pos Summary'!BI34</f>
        <v>-14525.785937500001</v>
      </c>
      <c r="AQ34" s="52">
        <f>'Stdev Table'!AO34*'Office Pos Summary'!BK34*'Office Pos Summary'!BL34</f>
        <v>-13073.20734375</v>
      </c>
    </row>
    <row r="35" spans="1:43" x14ac:dyDescent="0.2">
      <c r="A35" s="50"/>
      <c r="C35" s="50">
        <f>'Office Pos Summary'!A35</f>
        <v>38108</v>
      </c>
      <c r="D35" s="52">
        <f>'Office Pos Summary'!E35*'Stdev Table'!D35*10000</f>
        <v>-8580</v>
      </c>
      <c r="G35" s="50">
        <f>'Office Pos Summary'!A35</f>
        <v>38108</v>
      </c>
      <c r="H35" s="52">
        <f>'Stdev Table'!H35*'Office Pos Summary'!N35*10000</f>
        <v>-123058.24703600002</v>
      </c>
      <c r="I35" s="50">
        <f>'Office Pos Summary'!A35</f>
        <v>38108</v>
      </c>
      <c r="J35" s="52">
        <f>'Stdev Table'!J35*'Office Pos Summary'!Q35*10000</f>
        <v>2804</v>
      </c>
      <c r="K35" s="50">
        <f>'Office Pos Summary'!A35</f>
        <v>38108</v>
      </c>
      <c r="L35" s="52">
        <f>'Stdev Table'!L35*'Office Pos Summary'!R35*10000</f>
        <v>4518</v>
      </c>
      <c r="M35" s="50">
        <f>'Office Pos Summary'!A35</f>
        <v>38108</v>
      </c>
      <c r="N35" s="52">
        <f>'Stdev Table'!N35*'Office Pos Summary'!S35*10000</f>
        <v>-5254</v>
      </c>
      <c r="O35" s="50">
        <f>'Office Pos Summary'!A35</f>
        <v>38108</v>
      </c>
      <c r="P35" s="52">
        <f>'Stdev Table'!P35*'Office Pos Summary'!T35*10000</f>
        <v>0</v>
      </c>
      <c r="Q35" s="50">
        <f>'Office Pos Summary'!A35</f>
        <v>38108</v>
      </c>
      <c r="R35" s="52">
        <f>'Stdev Table'!R35*'Office Pos Summary'!U35*10000</f>
        <v>-34</v>
      </c>
      <c r="S35" s="50">
        <f>'Office Pos Summary'!A35</f>
        <v>38108</v>
      </c>
      <c r="T35" s="52">
        <f>'Stdev Table'!T35*'Office Pos Summary'!V35*10000</f>
        <v>2659.0000000000005</v>
      </c>
      <c r="U35" s="50">
        <f>'Office Pos Summary'!A35</f>
        <v>38108</v>
      </c>
      <c r="V35" s="52">
        <f>'Stdev Table'!V35*'Office Pos Summary'!W35*10000</f>
        <v>-5718</v>
      </c>
      <c r="W35" s="50">
        <f>'Office Pos Summary'!A35</f>
        <v>38108</v>
      </c>
      <c r="X35" s="52">
        <f>'Stdev Table'!X35*'Office Pos Summary'!X35*10000</f>
        <v>73568</v>
      </c>
      <c r="Y35" s="50">
        <f>'Office Pos Summary'!A35</f>
        <v>38108</v>
      </c>
      <c r="Z35" s="52">
        <f>'Stdev Table'!Z35*'Office Pos Summary'!Y35*10000</f>
        <v>1447.0000000000002</v>
      </c>
      <c r="AA35" s="50">
        <f>'Office Pos Summary'!A35</f>
        <v>38108</v>
      </c>
      <c r="AB35" s="52">
        <f>'Stdev Table'!AB35*'Office Pos Summary'!Z35*10000</f>
        <v>1591</v>
      </c>
      <c r="AC35" s="50">
        <f>'Office Pos Summary'!A35</f>
        <v>38108</v>
      </c>
      <c r="AD35" s="52">
        <f>'Stdev Table'!AD35*'Office Pos Summary'!AC35*10000</f>
        <v>-2924</v>
      </c>
      <c r="AK35" s="50">
        <f>'Office Pos Summary'!A35</f>
        <v>38108</v>
      </c>
      <c r="AL35" s="52">
        <f>'Stdev Table'!AL35*'Office Pos Summary'!AS35*10000</f>
        <v>-486691.23518000002</v>
      </c>
      <c r="AM35" s="50">
        <f>'Office Pos Summary'!BA35</f>
        <v>38108</v>
      </c>
      <c r="AN35" s="52">
        <f>'Stdev Table'!AO35*'Office Pos Summary'!BB35*'Office Pos Summary'!BC35</f>
        <v>-79975.197499999995</v>
      </c>
      <c r="AO35" s="52">
        <f>'Stdev Table'!AO35*'Office Pos Summary'!BE35*'Office Pos Summary'!BF35</f>
        <v>-30053.643124999999</v>
      </c>
      <c r="AP35" s="52">
        <f>'Stdev Table'!AO35*'Office Pos Summary'!BH35*'Office Pos Summary'!BI35</f>
        <v>-17809.162499999999</v>
      </c>
      <c r="AQ35" s="52">
        <f>'Stdev Table'!AO35*'Office Pos Summary'!BK35*'Office Pos Summary'!BL35</f>
        <v>-19313.954999999998</v>
      </c>
    </row>
    <row r="36" spans="1:43" x14ac:dyDescent="0.2">
      <c r="A36" s="50"/>
      <c r="C36" s="50">
        <f>'Office Pos Summary'!A36</f>
        <v>38139</v>
      </c>
      <c r="D36" s="52">
        <f>'Office Pos Summary'!E36*'Stdev Table'!D36*10000</f>
        <v>-8262</v>
      </c>
      <c r="G36" s="50">
        <f>'Office Pos Summary'!A36</f>
        <v>38139</v>
      </c>
      <c r="H36" s="52">
        <f>'Stdev Table'!H36*'Office Pos Summary'!N36*10000</f>
        <v>-118378.12053999999</v>
      </c>
      <c r="I36" s="50">
        <f>'Office Pos Summary'!A36</f>
        <v>38139</v>
      </c>
      <c r="J36" s="52">
        <f>'Stdev Table'!J36*'Office Pos Summary'!Q36*10000</f>
        <v>2702</v>
      </c>
      <c r="K36" s="50">
        <f>'Office Pos Summary'!A36</f>
        <v>38139</v>
      </c>
      <c r="L36" s="52">
        <f>'Stdev Table'!L36*'Office Pos Summary'!R36*10000</f>
        <v>4354</v>
      </c>
      <c r="M36" s="50">
        <f>'Office Pos Summary'!A36</f>
        <v>38139</v>
      </c>
      <c r="N36" s="52">
        <f>'Stdev Table'!N36*'Office Pos Summary'!S36*10000</f>
        <v>-5062</v>
      </c>
      <c r="O36" s="50">
        <f>'Office Pos Summary'!A36</f>
        <v>38139</v>
      </c>
      <c r="P36" s="52">
        <f>'Stdev Table'!P36*'Office Pos Summary'!T36*10000</f>
        <v>0</v>
      </c>
      <c r="Q36" s="50">
        <f>'Office Pos Summary'!A36</f>
        <v>38139</v>
      </c>
      <c r="R36" s="52">
        <f>'Stdev Table'!R36*'Office Pos Summary'!U36*10000</f>
        <v>-32</v>
      </c>
      <c r="S36" s="50">
        <f>'Office Pos Summary'!A36</f>
        <v>38139</v>
      </c>
      <c r="T36" s="52">
        <f>'Stdev Table'!T36*'Office Pos Summary'!V36*10000</f>
        <v>2562.0000000000005</v>
      </c>
      <c r="U36" s="50">
        <f>'Office Pos Summary'!A36</f>
        <v>38139</v>
      </c>
      <c r="V36" s="52">
        <f>'Stdev Table'!V36*'Office Pos Summary'!W36*10000</f>
        <v>-5510</v>
      </c>
      <c r="W36" s="50">
        <f>'Office Pos Summary'!A36</f>
        <v>38139</v>
      </c>
      <c r="X36" s="52">
        <f>'Stdev Table'!X36*'Office Pos Summary'!X36*10000</f>
        <v>70876</v>
      </c>
      <c r="Y36" s="50">
        <f>'Office Pos Summary'!A36</f>
        <v>38139</v>
      </c>
      <c r="Z36" s="52">
        <f>'Stdev Table'!Z36*'Office Pos Summary'!Y36*10000</f>
        <v>1394</v>
      </c>
      <c r="AA36" s="50">
        <f>'Office Pos Summary'!A36</f>
        <v>38139</v>
      </c>
      <c r="AB36" s="52">
        <f>'Stdev Table'!AB36*'Office Pos Summary'!Z36*10000</f>
        <v>1561</v>
      </c>
      <c r="AC36" s="50">
        <f>'Office Pos Summary'!A36</f>
        <v>38139</v>
      </c>
      <c r="AD36" s="52">
        <f>'Stdev Table'!AD36*'Office Pos Summary'!AC36*10000</f>
        <v>-2817</v>
      </c>
      <c r="AK36" s="50">
        <f>'Office Pos Summary'!A36</f>
        <v>38139</v>
      </c>
      <c r="AL36" s="52">
        <f>'Stdev Table'!AL36*'Office Pos Summary'!AS36*10000</f>
        <v>-468010.60269999999</v>
      </c>
      <c r="AM36" s="50">
        <f>'Office Pos Summary'!BA36</f>
        <v>38139</v>
      </c>
      <c r="AN36" s="52">
        <f>'Stdev Table'!AO36*'Office Pos Summary'!BB36*'Office Pos Summary'!BC36</f>
        <v>-85957.678125000006</v>
      </c>
      <c r="AO36" s="52">
        <f>'Stdev Table'!AO36*'Office Pos Summary'!BE36*'Office Pos Summary'!BF36</f>
        <v>-28468.720156250001</v>
      </c>
      <c r="AP36" s="52">
        <f>'Stdev Table'!AO36*'Office Pos Summary'!BH36*'Office Pos Summary'!BI36</f>
        <v>-14025.453125000002</v>
      </c>
      <c r="AQ36" s="52">
        <f>'Stdev Table'!AO36*'Office Pos Summary'!BK36*'Office Pos Summary'!BL36</f>
        <v>-12622.907812500001</v>
      </c>
    </row>
    <row r="37" spans="1:43" x14ac:dyDescent="0.2">
      <c r="A37" s="50"/>
      <c r="C37" s="50">
        <f>'Office Pos Summary'!A37</f>
        <v>38169</v>
      </c>
      <c r="D37" s="52">
        <f>'Office Pos Summary'!E37*'Stdev Table'!D37*10000</f>
        <v>-8502</v>
      </c>
      <c r="G37" s="50">
        <f>'Office Pos Summary'!A37</f>
        <v>38169</v>
      </c>
      <c r="H37" s="52">
        <f>'Stdev Table'!H37*'Office Pos Summary'!N37*10000</f>
        <v>-121516.18429599999</v>
      </c>
      <c r="I37" s="50">
        <f>'Office Pos Summary'!A37</f>
        <v>38169</v>
      </c>
      <c r="J37" s="52">
        <f>'Stdev Table'!J37*'Office Pos Summary'!Q37*10000</f>
        <v>2780.0000000000005</v>
      </c>
      <c r="K37" s="50">
        <f>'Office Pos Summary'!A37</f>
        <v>38169</v>
      </c>
      <c r="L37" s="52">
        <f>'Stdev Table'!L37*'Office Pos Summary'!R37*10000</f>
        <v>4478</v>
      </c>
      <c r="M37" s="50">
        <f>'Office Pos Summary'!A37</f>
        <v>38169</v>
      </c>
      <c r="N37" s="52">
        <f>'Stdev Table'!N37*'Office Pos Summary'!S37*10000</f>
        <v>-5208</v>
      </c>
      <c r="O37" s="50">
        <f>'Office Pos Summary'!A37</f>
        <v>38169</v>
      </c>
      <c r="P37" s="52">
        <f>'Stdev Table'!P37*'Office Pos Summary'!T37*10000</f>
        <v>0</v>
      </c>
      <c r="Q37" s="50">
        <f>'Office Pos Summary'!A37</f>
        <v>38169</v>
      </c>
      <c r="R37" s="52">
        <f>'Stdev Table'!R37*'Office Pos Summary'!U37*10000</f>
        <v>-32</v>
      </c>
      <c r="S37" s="50">
        <f>'Office Pos Summary'!A37</f>
        <v>38169</v>
      </c>
      <c r="T37" s="52">
        <f>'Stdev Table'!T37*'Office Pos Summary'!V37*10000</f>
        <v>2635</v>
      </c>
      <c r="U37" s="50">
        <f>'Office Pos Summary'!A37</f>
        <v>38169</v>
      </c>
      <c r="V37" s="52">
        <f>'Stdev Table'!V37*'Office Pos Summary'!W37*10000</f>
        <v>-5668</v>
      </c>
      <c r="W37" s="50">
        <f>'Office Pos Summary'!A37</f>
        <v>38169</v>
      </c>
      <c r="X37" s="52">
        <f>'Stdev Table'!X37*'Office Pos Summary'!X37*10000</f>
        <v>72916</v>
      </c>
      <c r="Y37" s="50">
        <f>'Office Pos Summary'!A37</f>
        <v>38169</v>
      </c>
      <c r="Z37" s="52">
        <f>'Stdev Table'!Z37*'Office Pos Summary'!Y37*10000</f>
        <v>1434</v>
      </c>
      <c r="AA37" s="50">
        <f>'Office Pos Summary'!A37</f>
        <v>38169</v>
      </c>
      <c r="AB37" s="52">
        <f>'Stdev Table'!AB37*'Office Pos Summary'!Z37*10000</f>
        <v>1638</v>
      </c>
      <c r="AC37" s="50">
        <f>'Office Pos Summary'!A37</f>
        <v>38169</v>
      </c>
      <c r="AD37" s="52">
        <f>'Stdev Table'!AD37*'Office Pos Summary'!AC37*10000</f>
        <v>-2898</v>
      </c>
      <c r="AK37" s="50">
        <f>'Office Pos Summary'!A37</f>
        <v>38169</v>
      </c>
      <c r="AL37" s="52">
        <f>'Stdev Table'!AL37*'Office Pos Summary'!AS37*10000</f>
        <v>-480140.92148000002</v>
      </c>
      <c r="AM37" s="50">
        <f>'Office Pos Summary'!BA37</f>
        <v>38169</v>
      </c>
      <c r="AN37" s="52">
        <f>'Stdev Table'!AO37*'Office Pos Summary'!BB37*'Office Pos Summary'!BC37</f>
        <v>-81109.868125000008</v>
      </c>
      <c r="AO37" s="52">
        <f>'Stdev Table'!AO37*'Office Pos Summary'!BE37*'Office Pos Summary'!BF37</f>
        <v>-29073.278437499997</v>
      </c>
      <c r="AP37" s="52">
        <f>'Stdev Table'!AO37*'Office Pos Summary'!BH37*'Office Pos Summary'!BI37</f>
        <v>-17310.268749999999</v>
      </c>
      <c r="AQ37" s="52">
        <f>'Stdev Table'!AO37*'Office Pos Summary'!BK37*'Office Pos Summary'!BL37</f>
        <v>-15623.339062500001</v>
      </c>
    </row>
    <row r="38" spans="1:43" x14ac:dyDescent="0.2">
      <c r="A38" s="50"/>
      <c r="C38" s="50">
        <f>'Office Pos Summary'!A38</f>
        <v>38200</v>
      </c>
      <c r="D38" s="52">
        <f>'Office Pos Summary'!E38*'Stdev Table'!D38*10000</f>
        <v>-8460</v>
      </c>
      <c r="G38" s="50">
        <f>'Office Pos Summary'!A38</f>
        <v>38200</v>
      </c>
      <c r="H38" s="52">
        <f>'Stdev Table'!H38*'Office Pos Summary'!N38*10000</f>
        <v>-120847.21361199999</v>
      </c>
      <c r="I38" s="50">
        <f>'Office Pos Summary'!A38</f>
        <v>38200</v>
      </c>
      <c r="J38" s="52">
        <f>'Stdev Table'!J38*'Office Pos Summary'!Q38*10000</f>
        <v>2766</v>
      </c>
      <c r="K38" s="50">
        <f>'Office Pos Summary'!A38</f>
        <v>38200</v>
      </c>
      <c r="L38" s="52">
        <f>'Stdev Table'!L38*'Office Pos Summary'!R38*10000</f>
        <v>4458</v>
      </c>
      <c r="M38" s="50">
        <f>'Office Pos Summary'!A38</f>
        <v>38200</v>
      </c>
      <c r="N38" s="52">
        <f>'Stdev Table'!N38*'Office Pos Summary'!S38*10000</f>
        <v>-5184.0000000000009</v>
      </c>
      <c r="O38" s="50">
        <f>'Office Pos Summary'!A38</f>
        <v>38200</v>
      </c>
      <c r="P38" s="52">
        <f>'Stdev Table'!P38*'Office Pos Summary'!T38*10000</f>
        <v>0</v>
      </c>
      <c r="Q38" s="50">
        <f>'Office Pos Summary'!A38</f>
        <v>38200</v>
      </c>
      <c r="R38" s="52">
        <f>'Stdev Table'!R38*'Office Pos Summary'!U38*10000</f>
        <v>-32</v>
      </c>
      <c r="S38" s="50">
        <f>'Office Pos Summary'!A38</f>
        <v>38200</v>
      </c>
      <c r="T38" s="52">
        <f>'Stdev Table'!T38*'Office Pos Summary'!V38*10000</f>
        <v>2623.0000000000005</v>
      </c>
      <c r="U38" s="50">
        <f>'Office Pos Summary'!A38</f>
        <v>38200</v>
      </c>
      <c r="V38" s="52">
        <f>'Stdev Table'!V38*'Office Pos Summary'!W38*10000</f>
        <v>-5642</v>
      </c>
      <c r="W38" s="50">
        <f>'Office Pos Summary'!A38</f>
        <v>38200</v>
      </c>
      <c r="X38" s="52">
        <f>'Stdev Table'!X38*'Office Pos Summary'!X38*10000</f>
        <v>72576</v>
      </c>
      <c r="Y38" s="50">
        <f>'Office Pos Summary'!A38</f>
        <v>38200</v>
      </c>
      <c r="Z38" s="52">
        <f>'Stdev Table'!Z38*'Office Pos Summary'!Y38*10000</f>
        <v>1427</v>
      </c>
      <c r="AA38" s="50">
        <f>'Office Pos Summary'!A38</f>
        <v>38200</v>
      </c>
      <c r="AB38" s="52">
        <f>'Stdev Table'!AB38*'Office Pos Summary'!Z38*10000</f>
        <v>1655</v>
      </c>
      <c r="AC38" s="50">
        <f>'Office Pos Summary'!A38</f>
        <v>38200</v>
      </c>
      <c r="AD38" s="52">
        <f>'Stdev Table'!AD38*'Office Pos Summary'!AC38*10000</f>
        <v>-2884</v>
      </c>
      <c r="AK38" s="50">
        <f>'Office Pos Summary'!A38</f>
        <v>38200</v>
      </c>
      <c r="AL38" s="52">
        <f>'Stdev Table'!AL38*'Office Pos Summary'!AS38*10000</f>
        <v>-477356.06806000002</v>
      </c>
      <c r="AM38" s="50">
        <f>'Office Pos Summary'!BA38</f>
        <v>38200</v>
      </c>
      <c r="AN38" s="52">
        <f>'Stdev Table'!AO38*'Office Pos Summary'!BB38*'Office Pos Summary'!BC38</f>
        <v>-84049.391250000001</v>
      </c>
      <c r="AO38" s="52">
        <f>'Stdev Table'!AO38*'Office Pos Summary'!BE38*'Office Pos Summary'!BF38</f>
        <v>-28771.304375</v>
      </c>
      <c r="AP38" s="52">
        <f>'Stdev Table'!AO38*'Office Pos Summary'!BH38*'Office Pos Summary'!BI38</f>
        <v>-13709.954687500001</v>
      </c>
      <c r="AQ38" s="52">
        <f>'Stdev Table'!AO38*'Office Pos Summary'!BK38*'Office Pos Summary'!BL38</f>
        <v>-15432.436406250001</v>
      </c>
    </row>
    <row r="39" spans="1:43" x14ac:dyDescent="0.2">
      <c r="A39" s="50"/>
      <c r="C39" s="50">
        <f>'Office Pos Summary'!A39</f>
        <v>38231</v>
      </c>
      <c r="D39" s="52">
        <f>'Office Pos Summary'!E39*'Stdev Table'!D39*10000</f>
        <v>-8148</v>
      </c>
      <c r="G39" s="50">
        <f>'Office Pos Summary'!A39</f>
        <v>38231</v>
      </c>
      <c r="H39" s="52">
        <f>'Stdev Table'!H39*'Office Pos Summary'!N39*10000</f>
        <v>-116662.86528000003</v>
      </c>
      <c r="I39" s="50">
        <f>'Office Pos Summary'!A39</f>
        <v>38231</v>
      </c>
      <c r="J39" s="52">
        <f>'Stdev Table'!J39*'Office Pos Summary'!Q39*10000</f>
        <v>2664.0000000000005</v>
      </c>
      <c r="K39" s="50">
        <f>'Office Pos Summary'!A39</f>
        <v>38231</v>
      </c>
      <c r="L39" s="52">
        <f>'Stdev Table'!L39*'Office Pos Summary'!R39*10000</f>
        <v>4294</v>
      </c>
      <c r="M39" s="50">
        <f>'Office Pos Summary'!A39</f>
        <v>38231</v>
      </c>
      <c r="N39" s="52">
        <f>'Stdev Table'!N39*'Office Pos Summary'!S39*10000</f>
        <v>-4992</v>
      </c>
      <c r="O39" s="50">
        <f>'Office Pos Summary'!A39</f>
        <v>38231</v>
      </c>
      <c r="P39" s="52">
        <f>'Stdev Table'!P39*'Office Pos Summary'!T39*10000</f>
        <v>0</v>
      </c>
      <c r="Q39" s="50">
        <f>'Office Pos Summary'!A39</f>
        <v>38231</v>
      </c>
      <c r="R39" s="52">
        <f>'Stdev Table'!R39*'Office Pos Summary'!U39*10000</f>
        <v>-32</v>
      </c>
      <c r="S39" s="50">
        <f>'Office Pos Summary'!A39</f>
        <v>38231</v>
      </c>
      <c r="T39" s="52">
        <f>'Stdev Table'!T39*'Office Pos Summary'!V39*10000</f>
        <v>2526.0000000000005</v>
      </c>
      <c r="U39" s="50">
        <f>'Office Pos Summary'!A39</f>
        <v>38231</v>
      </c>
      <c r="V39" s="52">
        <f>'Stdev Table'!V39*'Office Pos Summary'!W39*10000</f>
        <v>-5434</v>
      </c>
      <c r="W39" s="50">
        <f>'Office Pos Summary'!A39</f>
        <v>38231</v>
      </c>
      <c r="X39" s="52">
        <f>'Stdev Table'!X39*'Office Pos Summary'!X39*10000</f>
        <v>69900</v>
      </c>
      <c r="Y39" s="50">
        <f>'Office Pos Summary'!A39</f>
        <v>38231</v>
      </c>
      <c r="Z39" s="52">
        <f>'Stdev Table'!Z39*'Office Pos Summary'!Y39*10000</f>
        <v>1375</v>
      </c>
      <c r="AA39" s="50">
        <f>'Office Pos Summary'!A39</f>
        <v>38231</v>
      </c>
      <c r="AB39" s="52">
        <f>'Stdev Table'!AB39*'Office Pos Summary'!Z39*10000</f>
        <v>1528</v>
      </c>
      <c r="AC39" s="50">
        <f>'Office Pos Summary'!A39</f>
        <v>38231</v>
      </c>
      <c r="AD39" s="52">
        <f>'Stdev Table'!AD39*'Office Pos Summary'!AC39*10000</f>
        <v>-2778</v>
      </c>
      <c r="AK39" s="50">
        <f>'Office Pos Summary'!A39</f>
        <v>38231</v>
      </c>
      <c r="AL39" s="52">
        <f>'Stdev Table'!AL39*'Office Pos Summary'!AS39*10000</f>
        <v>-461114.32640000002</v>
      </c>
      <c r="AM39" s="50">
        <f>'Office Pos Summary'!BA39</f>
        <v>38231</v>
      </c>
      <c r="AN39" s="52">
        <f>'Stdev Table'!AO39*'Office Pos Summary'!BB39*'Office Pos Summary'!BC39</f>
        <v>-79820.592499999999</v>
      </c>
      <c r="AO39" s="52">
        <f>'Stdev Table'!AO39*'Office Pos Summary'!BE39*'Office Pos Summary'!BF39</f>
        <v>-27753.4296875</v>
      </c>
      <c r="AP39" s="52">
        <f>'Stdev Table'!AO39*'Office Pos Summary'!BH39*'Office Pos Summary'!BI39</f>
        <v>-13660.462500000001</v>
      </c>
      <c r="AQ39" s="52">
        <f>'Stdev Table'!AO39*'Office Pos Summary'!BK39*'Office Pos Summary'!BL39</f>
        <v>-15403.56609375</v>
      </c>
    </row>
    <row r="40" spans="1:43" x14ac:dyDescent="0.2">
      <c r="A40" s="50"/>
      <c r="C40" s="50">
        <f>'Office Pos Summary'!A40</f>
        <v>38261</v>
      </c>
      <c r="D40" s="52">
        <f>'Office Pos Summary'!E40*'Stdev Table'!D40*10000</f>
        <v>-8382</v>
      </c>
      <c r="G40" s="50">
        <f>'Office Pos Summary'!A40</f>
        <v>38261</v>
      </c>
      <c r="H40" s="52">
        <f>'Stdev Table'!H40*'Office Pos Summary'!N40*10000</f>
        <v>-120249.286504</v>
      </c>
      <c r="I40" s="50">
        <f>'Office Pos Summary'!A40</f>
        <v>38261</v>
      </c>
      <c r="J40" s="52">
        <f>'Stdev Table'!J40*'Office Pos Summary'!Q40*10000</f>
        <v>2739.9999999999995</v>
      </c>
      <c r="K40" s="50">
        <f>'Office Pos Summary'!A40</f>
        <v>38261</v>
      </c>
      <c r="L40" s="52">
        <f>'Stdev Table'!L40*'Office Pos Summary'!R40*10000</f>
        <v>4416</v>
      </c>
      <c r="M40" s="50">
        <f>'Office Pos Summary'!A40</f>
        <v>38261</v>
      </c>
      <c r="N40" s="52">
        <f>'Stdev Table'!N40*'Office Pos Summary'!S40*10000</f>
        <v>-5134.0000000000009</v>
      </c>
      <c r="O40" s="50">
        <f>'Office Pos Summary'!A40</f>
        <v>38261</v>
      </c>
      <c r="P40" s="52">
        <f>'Stdev Table'!P40*'Office Pos Summary'!T40*10000</f>
        <v>0</v>
      </c>
      <c r="Q40" s="50">
        <f>'Office Pos Summary'!A40</f>
        <v>38261</v>
      </c>
      <c r="R40" s="52">
        <f>'Stdev Table'!R40*'Office Pos Summary'!U40*10000</f>
        <v>-32</v>
      </c>
      <c r="S40" s="50">
        <f>'Office Pos Summary'!A40</f>
        <v>38261</v>
      </c>
      <c r="T40" s="52">
        <f>'Stdev Table'!T40*'Office Pos Summary'!V40*10000</f>
        <v>2598.0000000000005</v>
      </c>
      <c r="U40" s="50">
        <f>'Office Pos Summary'!A40</f>
        <v>38261</v>
      </c>
      <c r="V40" s="52">
        <f>'Stdev Table'!V40*'Office Pos Summary'!W40*10000</f>
        <v>-5588.0000000000009</v>
      </c>
      <c r="W40" s="50">
        <f>'Office Pos Summary'!A40</f>
        <v>38261</v>
      </c>
      <c r="X40" s="52">
        <f>'Stdev Table'!X40*'Office Pos Summary'!X40*10000</f>
        <v>71888</v>
      </c>
      <c r="Y40" s="50">
        <f>'Office Pos Summary'!A40</f>
        <v>38261</v>
      </c>
      <c r="Z40" s="52">
        <f>'Stdev Table'!Z40*'Office Pos Summary'!Y40*10000</f>
        <v>1414</v>
      </c>
      <c r="AA40" s="50">
        <f>'Office Pos Summary'!A40</f>
        <v>38261</v>
      </c>
      <c r="AB40" s="52">
        <f>'Stdev Table'!AB40*'Office Pos Summary'!Z40*10000</f>
        <v>1507</v>
      </c>
      <c r="AC40" s="50">
        <f>'Office Pos Summary'!A40</f>
        <v>38261</v>
      </c>
      <c r="AD40" s="52">
        <f>'Stdev Table'!AD40*'Office Pos Summary'!AC40*10000</f>
        <v>-2857</v>
      </c>
      <c r="AK40" s="50">
        <f>'Office Pos Summary'!A40</f>
        <v>38261</v>
      </c>
      <c r="AL40" s="52">
        <f>'Stdev Table'!AL40*'Office Pos Summary'!AS40*10000</f>
        <v>-475586.43252000003</v>
      </c>
      <c r="AM40" s="50">
        <f>'Office Pos Summary'!BA40</f>
        <v>38261</v>
      </c>
      <c r="AN40" s="52">
        <f>'Stdev Table'!AO40*'Office Pos Summary'!BB40*'Office Pos Summary'!BC40</f>
        <v>-80246.842499999999</v>
      </c>
      <c r="AO40" s="52">
        <f>'Stdev Table'!AO40*'Office Pos Summary'!BE40*'Office Pos Summary'!BF40</f>
        <v>-29122.689062500001</v>
      </c>
      <c r="AP40" s="52">
        <f>'Stdev Table'!AO40*'Office Pos Summary'!BH40*'Office Pos Summary'!BI40</f>
        <v>-17264.201562499999</v>
      </c>
      <c r="AQ40" s="52">
        <f>'Stdev Table'!AO40*'Office Pos Summary'!BK40*'Office Pos Summary'!BL40</f>
        <v>-15537.78140625</v>
      </c>
    </row>
    <row r="41" spans="1:43" x14ac:dyDescent="0.2">
      <c r="A41" s="50"/>
      <c r="C41" s="50">
        <f>'Office Pos Summary'!A41</f>
        <v>38292</v>
      </c>
      <c r="D41" s="52">
        <f>'Office Pos Summary'!E41*'Stdev Table'!D41*10000</f>
        <v>-8069.9999999999991</v>
      </c>
      <c r="G41" s="50">
        <f>'Office Pos Summary'!A41</f>
        <v>38292</v>
      </c>
      <c r="H41" s="52">
        <f>'Stdev Table'!H41*'Office Pos Summary'!N41*10000</f>
        <v>-135484.763664</v>
      </c>
      <c r="I41" s="50">
        <f>'Office Pos Summary'!A41</f>
        <v>38292</v>
      </c>
      <c r="J41" s="52">
        <f>'Stdev Table'!J41*'Office Pos Summary'!Q41*10000</f>
        <v>2650</v>
      </c>
      <c r="K41" s="50">
        <f>'Office Pos Summary'!A41</f>
        <v>38292</v>
      </c>
      <c r="L41" s="52">
        <f>'Stdev Table'!L41*'Office Pos Summary'!R41*10000</f>
        <v>4252</v>
      </c>
      <c r="M41" s="50">
        <f>'Office Pos Summary'!A41</f>
        <v>38292</v>
      </c>
      <c r="N41" s="52">
        <f>'Stdev Table'!N41*'Office Pos Summary'!S41*10000</f>
        <v>-4944</v>
      </c>
      <c r="O41" s="50">
        <f>'Office Pos Summary'!A41</f>
        <v>38292</v>
      </c>
      <c r="P41" s="52">
        <f>'Stdev Table'!P41*'Office Pos Summary'!T41*10000</f>
        <v>0</v>
      </c>
      <c r="Q41" s="50">
        <f>'Office Pos Summary'!A41</f>
        <v>38292</v>
      </c>
      <c r="R41" s="52">
        <f>'Stdev Table'!R41*'Office Pos Summary'!U41*10000</f>
        <v>-32</v>
      </c>
      <c r="S41" s="50">
        <f>'Office Pos Summary'!A41</f>
        <v>38292</v>
      </c>
      <c r="T41" s="52">
        <f>'Stdev Table'!T41*'Office Pos Summary'!V41*10000</f>
        <v>2502</v>
      </c>
      <c r="U41" s="50">
        <f>'Office Pos Summary'!A41</f>
        <v>38292</v>
      </c>
      <c r="V41" s="52">
        <f>'Stdev Table'!V41*'Office Pos Summary'!W41*10000</f>
        <v>-5380</v>
      </c>
      <c r="W41" s="50">
        <f>'Office Pos Summary'!A41</f>
        <v>38292</v>
      </c>
      <c r="X41" s="52">
        <f>'Stdev Table'!X41*'Office Pos Summary'!X41*10000</f>
        <v>69224</v>
      </c>
      <c r="Y41" s="50">
        <f>'Office Pos Summary'!A41</f>
        <v>38292</v>
      </c>
      <c r="Z41" s="52">
        <f>'Stdev Table'!Z41*'Office Pos Summary'!Y41*10000</f>
        <v>1361.9999999999998</v>
      </c>
      <c r="AA41" s="50">
        <f>'Office Pos Summary'!A41</f>
        <v>38292</v>
      </c>
      <c r="AB41" s="52">
        <f>'Stdev Table'!AB41*'Office Pos Summary'!Z41*10000</f>
        <v>1383</v>
      </c>
      <c r="AK41" s="50">
        <f>'Office Pos Summary'!A41</f>
        <v>38292</v>
      </c>
      <c r="AL41" s="52">
        <f>'Stdev Table'!AL41*'Office Pos Summary'!AS41*10000</f>
        <v>-552143.81832000008</v>
      </c>
      <c r="AM41" s="50">
        <f>'Office Pos Summary'!BA41</f>
        <v>38292</v>
      </c>
      <c r="AN41" s="52">
        <f>'Stdev Table'!AO41*'Office Pos Summary'!BB41*'Office Pos Summary'!BC41</f>
        <v>-85235.789375000008</v>
      </c>
      <c r="AO41" s="52">
        <f>'Stdev Table'!AO41*'Office Pos Summary'!BE41*'Office Pos Summary'!BF41</f>
        <v>-29750.087812500002</v>
      </c>
      <c r="AP41" s="52">
        <f>'Stdev Table'!AO41*'Office Pos Summary'!BH41*'Office Pos Summary'!BI41</f>
        <v>-14439.0234375</v>
      </c>
      <c r="AQ41" s="52">
        <f>'Stdev Table'!AO41*'Office Pos Summary'!BK41*'Office Pos Summary'!BL41</f>
        <v>-16312.19484375</v>
      </c>
    </row>
    <row r="42" spans="1:43" x14ac:dyDescent="0.2">
      <c r="A42" s="50"/>
      <c r="C42" s="50">
        <f>'Office Pos Summary'!A42</f>
        <v>38322</v>
      </c>
      <c r="D42" s="52">
        <f>'Office Pos Summary'!E42*'Stdev Table'!D42*10000</f>
        <v>-8298</v>
      </c>
      <c r="G42" s="50">
        <f>'Office Pos Summary'!A42</f>
        <v>38322</v>
      </c>
      <c r="H42" s="52">
        <f>'Stdev Table'!H42*'Office Pos Summary'!N42*10000</f>
        <v>-138947.43419999999</v>
      </c>
      <c r="I42" s="50">
        <f>'Office Pos Summary'!A42</f>
        <v>38322</v>
      </c>
      <c r="J42" s="52">
        <f>'Stdev Table'!J42*'Office Pos Summary'!Q42*10000</f>
        <v>2739.9999999999995</v>
      </c>
      <c r="K42" s="50">
        <f>'Office Pos Summary'!A42</f>
        <v>38322</v>
      </c>
      <c r="L42" s="52">
        <f>'Stdev Table'!L42*'Office Pos Summary'!R42*10000</f>
        <v>4426</v>
      </c>
      <c r="M42" s="50">
        <f>'Office Pos Summary'!A42</f>
        <v>38322</v>
      </c>
      <c r="N42" s="52">
        <f>'Stdev Table'!N42*'Office Pos Summary'!S42*10000</f>
        <v>-5084.0000000000009</v>
      </c>
      <c r="O42" s="50">
        <f>'Office Pos Summary'!A42</f>
        <v>38322</v>
      </c>
      <c r="P42" s="52">
        <f>'Stdev Table'!P42*'Office Pos Summary'!T42*10000</f>
        <v>0</v>
      </c>
      <c r="S42" s="50">
        <f>'Office Pos Summary'!A42</f>
        <v>38322</v>
      </c>
      <c r="T42" s="52">
        <f>'Stdev Table'!T42*'Office Pos Summary'!V42*10000</f>
        <v>2573.0000000000005</v>
      </c>
      <c r="U42" s="50">
        <f>'Office Pos Summary'!A42</f>
        <v>38322</v>
      </c>
      <c r="V42" s="52">
        <f>'Stdev Table'!V42*'Office Pos Summary'!W42*10000</f>
        <v>-5532</v>
      </c>
      <c r="W42" s="50">
        <f>'Office Pos Summary'!A42</f>
        <v>38322</v>
      </c>
      <c r="X42" s="52">
        <f>'Stdev Table'!X42*'Office Pos Summary'!X42*10000</f>
        <v>71180</v>
      </c>
      <c r="Y42" s="50">
        <f>'Office Pos Summary'!A42</f>
        <v>38322</v>
      </c>
      <c r="Z42" s="52">
        <f>'Stdev Table'!Z42*'Office Pos Summary'!Y42*10000</f>
        <v>1400.0000000000002</v>
      </c>
      <c r="AA42" s="50">
        <f>'Office Pos Summary'!A42</f>
        <v>38322</v>
      </c>
      <c r="AB42" s="52">
        <f>'Stdev Table'!AB42*'Office Pos Summary'!Z42*10000</f>
        <v>1466</v>
      </c>
      <c r="AK42" s="50">
        <f>'Office Pos Summary'!A42</f>
        <v>38322</v>
      </c>
      <c r="AL42" s="52">
        <f>'Stdev Table'!AL42*'Office Pos Summary'!AS42*10000</f>
        <v>-564917.17100000009</v>
      </c>
      <c r="AM42" s="50">
        <f>'Office Pos Summary'!BA42</f>
        <v>38322</v>
      </c>
      <c r="AN42" s="52">
        <f>'Stdev Table'!AO42*'Office Pos Summary'!BB42*'Office Pos Summary'!BC42</f>
        <v>-91763.12062500001</v>
      </c>
      <c r="AO42" s="52">
        <f>'Stdev Table'!AO42*'Office Pos Summary'!BE42*'Office Pos Summary'!BF42</f>
        <v>-30201.1875</v>
      </c>
      <c r="AP42" s="52">
        <f>'Stdev Table'!AO42*'Office Pos Summary'!BH42*'Office Pos Summary'!BI42</f>
        <v>-10709.62890625</v>
      </c>
      <c r="AQ42" s="52">
        <f>'Stdev Table'!AO42*'Office Pos Summary'!BK42*'Office Pos Summary'!BL42</f>
        <v>-16052.705156250002</v>
      </c>
    </row>
    <row r="43" spans="1:43" x14ac:dyDescent="0.2">
      <c r="A43" s="50"/>
      <c r="C43" s="50">
        <f>'Office Pos Summary'!A43</f>
        <v>38353</v>
      </c>
      <c r="D43" s="52">
        <f>'Office Pos Summary'!E43*'Stdev Table'!D43*10000</f>
        <v>-8256</v>
      </c>
      <c r="G43" s="50">
        <f>'Office Pos Summary'!A43</f>
        <v>38353</v>
      </c>
      <c r="H43" s="52">
        <f>'Stdev Table'!H43*'Office Pos Summary'!N43*10000</f>
        <v>-138134.58189199999</v>
      </c>
      <c r="I43" s="50">
        <f>'Office Pos Summary'!A43</f>
        <v>38353</v>
      </c>
      <c r="J43" s="52">
        <f>'Stdev Table'!J43*'Office Pos Summary'!Q43*10000</f>
        <v>2726</v>
      </c>
      <c r="K43" s="50">
        <f>'Office Pos Summary'!A43</f>
        <v>38353</v>
      </c>
      <c r="L43" s="52">
        <f>'Stdev Table'!L43*'Office Pos Summary'!R43*10000</f>
        <v>4404</v>
      </c>
      <c r="M43" s="50">
        <f>'Office Pos Summary'!A43</f>
        <v>38353</v>
      </c>
      <c r="N43" s="52">
        <f>'Stdev Table'!N43*'Office Pos Summary'!S43*10000</f>
        <v>-5058</v>
      </c>
      <c r="O43" s="50">
        <f>'Office Pos Summary'!A43</f>
        <v>38353</v>
      </c>
      <c r="P43" s="52">
        <f>'Stdev Table'!P43*'Office Pos Summary'!T43*10000</f>
        <v>0</v>
      </c>
      <c r="S43" s="50">
        <f>'Office Pos Summary'!A43</f>
        <v>38353</v>
      </c>
      <c r="T43" s="52">
        <f>'Stdev Table'!T43*'Office Pos Summary'!V43*10000</f>
        <v>2560</v>
      </c>
      <c r="U43" s="50">
        <f>'Office Pos Summary'!A43</f>
        <v>38353</v>
      </c>
      <c r="V43" s="52">
        <f>'Stdev Table'!V43*'Office Pos Summary'!W43*10000</f>
        <v>-5504</v>
      </c>
      <c r="W43" s="50">
        <f>'Office Pos Summary'!A43</f>
        <v>38353</v>
      </c>
      <c r="X43" s="52">
        <f>'Stdev Table'!X43*'Office Pos Summary'!X43*10000</f>
        <v>70816</v>
      </c>
      <c r="Y43" s="50">
        <f>'Office Pos Summary'!A43</f>
        <v>38353</v>
      </c>
      <c r="Z43" s="52">
        <f>'Stdev Table'!Z43*'Office Pos Summary'!Y43*10000</f>
        <v>1393</v>
      </c>
      <c r="AA43" s="50">
        <f>'Office Pos Summary'!A43</f>
        <v>38353</v>
      </c>
      <c r="AB43" s="52">
        <f>'Stdev Table'!AB43*'Office Pos Summary'!Z43*10000</f>
        <v>1485</v>
      </c>
      <c r="AK43" s="50">
        <f>'Office Pos Summary'!A43</f>
        <v>38353</v>
      </c>
      <c r="AL43" s="52">
        <f>'Stdev Table'!AL43*'Office Pos Summary'!AS43*10000</f>
        <v>-561492.90946</v>
      </c>
      <c r="AM43" s="50">
        <f>'Office Pos Summary'!BA43</f>
        <v>38353</v>
      </c>
      <c r="AN43" s="52">
        <f>'Stdev Table'!AO43*'Office Pos Summary'!BB43*'Office Pos Summary'!BC43</f>
        <v>-80310.57375000001</v>
      </c>
      <c r="AO43" s="52">
        <f>'Stdev Table'!AO43*'Office Pos Summary'!BE43*'Office Pos Summary'!BF43</f>
        <v>-29361.7809375</v>
      </c>
      <c r="AP43" s="52">
        <f>'Stdev Table'!AO43*'Office Pos Summary'!BH43*'Office Pos Summary'!BI43</f>
        <v>-13954.5609375</v>
      </c>
      <c r="AQ43" s="52">
        <f>'Stdev Table'!AO43*'Office Pos Summary'!BK43*'Office Pos Summary'!BL43</f>
        <v>-18850.367812500001</v>
      </c>
    </row>
    <row r="44" spans="1:43" x14ac:dyDescent="0.2">
      <c r="A44" s="50"/>
      <c r="C44" s="50">
        <f>'Office Pos Summary'!A44</f>
        <v>38384</v>
      </c>
      <c r="D44" s="52">
        <f>'Office Pos Summary'!E44*'Stdev Table'!D44*10000</f>
        <v>-7415.9999999999991</v>
      </c>
      <c r="G44" s="50">
        <f>'Office Pos Summary'!A44</f>
        <v>38384</v>
      </c>
      <c r="H44" s="52">
        <f>'Stdev Table'!H44*'Office Pos Summary'!N44*10000</f>
        <v>-123881.95434799998</v>
      </c>
      <c r="I44" s="50">
        <f>'Office Pos Summary'!A44</f>
        <v>38384</v>
      </c>
      <c r="J44" s="52">
        <f>'Stdev Table'!J44*'Office Pos Summary'!Q44*10000</f>
        <v>2448</v>
      </c>
      <c r="K44" s="50">
        <f>'Office Pos Summary'!A44</f>
        <v>38384</v>
      </c>
      <c r="L44" s="52">
        <f>'Stdev Table'!L44*'Office Pos Summary'!R44*10000</f>
        <v>3956</v>
      </c>
      <c r="M44" s="50">
        <f>'Office Pos Summary'!A44</f>
        <v>38384</v>
      </c>
      <c r="N44" s="52">
        <f>'Stdev Table'!N44*'Office Pos Summary'!S44*10000</f>
        <v>-4544</v>
      </c>
      <c r="O44" s="50">
        <f>'Office Pos Summary'!A44</f>
        <v>38384</v>
      </c>
      <c r="P44" s="52">
        <f>'Stdev Table'!P44*'Office Pos Summary'!T44*10000</f>
        <v>0</v>
      </c>
      <c r="S44" s="50">
        <f>'Office Pos Summary'!A44</f>
        <v>38384</v>
      </c>
      <c r="T44" s="52">
        <f>'Stdev Table'!T44*'Office Pos Summary'!V44*10000</f>
        <v>2300</v>
      </c>
      <c r="U44" s="50">
        <f>'Office Pos Summary'!A44</f>
        <v>38384</v>
      </c>
      <c r="V44" s="52">
        <f>'Stdev Table'!V44*'Office Pos Summary'!W44*10000</f>
        <v>-4946</v>
      </c>
      <c r="W44" s="50">
        <f>'Office Pos Summary'!A44</f>
        <v>38384</v>
      </c>
      <c r="X44" s="52">
        <f>'Stdev Table'!X44*'Office Pos Summary'!X44*10000</f>
        <v>63624</v>
      </c>
      <c r="Y44" s="50">
        <f>'Office Pos Summary'!A44</f>
        <v>38384</v>
      </c>
      <c r="Z44" s="52">
        <f>'Stdev Table'!Z44*'Office Pos Summary'!Y44*10000</f>
        <v>1251</v>
      </c>
      <c r="AA44" s="50">
        <f>'Office Pos Summary'!A44</f>
        <v>38384</v>
      </c>
      <c r="AB44" s="52">
        <f>'Stdev Table'!AB44*'Office Pos Summary'!Z44*10000</f>
        <v>1388</v>
      </c>
      <c r="AK44" s="50">
        <f>'Office Pos Summary'!A44</f>
        <v>38384</v>
      </c>
      <c r="AL44" s="52">
        <f>'Stdev Table'!AL44*'Office Pos Summary'!AS44*10000</f>
        <v>-503369.77174</v>
      </c>
      <c r="AM44" s="50">
        <f>'Office Pos Summary'!BA44</f>
        <v>38384</v>
      </c>
      <c r="AN44" s="52">
        <f>'Stdev Table'!AO44*'Office Pos Summary'!BB44*'Office Pos Summary'!BC44</f>
        <v>-74634.477500000008</v>
      </c>
      <c r="AO44" s="52">
        <f>'Stdev Table'!AO44*'Office Pos Summary'!BE44*'Office Pos Summary'!BF44</f>
        <v>-25661.435937499999</v>
      </c>
      <c r="AP44" s="52">
        <f>'Stdev Table'!AO44*'Office Pos Summary'!BH44*'Office Pos Summary'!BI44</f>
        <v>-13516.9125</v>
      </c>
      <c r="AQ44" s="52">
        <f>'Stdev Table'!AO44*'Office Pos Summary'!BK44*'Office Pos Summary'!BL44</f>
        <v>-12165.221250000001</v>
      </c>
    </row>
    <row r="45" spans="1:43" x14ac:dyDescent="0.2">
      <c r="A45" s="50"/>
      <c r="C45" s="50">
        <f>'Office Pos Summary'!A45</f>
        <v>38412</v>
      </c>
      <c r="D45" s="52">
        <f>'Office Pos Summary'!E45*'Stdev Table'!D45*10000</f>
        <v>-8178</v>
      </c>
      <c r="G45" s="50">
        <f>'Office Pos Summary'!A45</f>
        <v>38412</v>
      </c>
      <c r="H45" s="52">
        <f>'Stdev Table'!H45*'Office Pos Summary'!N45*10000</f>
        <v>-136492.6165</v>
      </c>
      <c r="I45" s="50">
        <f>'Office Pos Summary'!A45</f>
        <v>38412</v>
      </c>
      <c r="J45" s="52">
        <f>'Stdev Table'!J45*'Office Pos Summary'!Q45*10000</f>
        <v>2700</v>
      </c>
      <c r="K45" s="50">
        <f>'Office Pos Summary'!A45</f>
        <v>38412</v>
      </c>
      <c r="L45" s="52">
        <f>'Stdev Table'!L45*'Office Pos Summary'!R45*10000</f>
        <v>4362</v>
      </c>
      <c r="M45" s="50">
        <f>'Office Pos Summary'!A45</f>
        <v>38412</v>
      </c>
      <c r="N45" s="52">
        <f>'Stdev Table'!N45*'Office Pos Summary'!S45*10000</f>
        <v>-5010</v>
      </c>
      <c r="O45" s="50">
        <f>'Office Pos Summary'!A45</f>
        <v>38412</v>
      </c>
      <c r="P45" s="52">
        <f>'Stdev Table'!P45*'Office Pos Summary'!T45*10000</f>
        <v>0</v>
      </c>
      <c r="S45" s="50">
        <f>'Office Pos Summary'!A45</f>
        <v>38412</v>
      </c>
      <c r="T45" s="52">
        <f>'Stdev Table'!T45*'Office Pos Summary'!V45*10000</f>
        <v>2536</v>
      </c>
      <c r="U45" s="50">
        <f>'Office Pos Summary'!A45</f>
        <v>38412</v>
      </c>
      <c r="V45" s="52">
        <f>'Stdev Table'!V45*'Office Pos Summary'!W45*10000</f>
        <v>-5452</v>
      </c>
      <c r="W45" s="50">
        <f>'Office Pos Summary'!A45</f>
        <v>38412</v>
      </c>
      <c r="X45" s="52">
        <f>'Stdev Table'!X45*'Office Pos Summary'!X45*10000</f>
        <v>70152</v>
      </c>
      <c r="Y45" s="50">
        <f>'Office Pos Summary'!A45</f>
        <v>38412</v>
      </c>
      <c r="Z45" s="52">
        <f>'Stdev Table'!Z45*'Office Pos Summary'!Y45*10000</f>
        <v>1380.0000000000002</v>
      </c>
      <c r="AA45" s="50">
        <f>'Office Pos Summary'!A45</f>
        <v>38412</v>
      </c>
      <c r="AB45" s="52">
        <f>'Stdev Table'!AB45*'Office Pos Summary'!Z45*10000</f>
        <v>1555</v>
      </c>
      <c r="AK45" s="50">
        <f>'Office Pos Summary'!A45</f>
        <v>38412</v>
      </c>
      <c r="AL45" s="52">
        <f>'Stdev Table'!AL45*'Office Pos Summary'!AS45*10000</f>
        <v>-554503.08250000002</v>
      </c>
      <c r="AM45" s="50">
        <f>'Office Pos Summary'!BA45</f>
        <v>38412</v>
      </c>
      <c r="AN45" s="52">
        <f>'Stdev Table'!AO45*'Office Pos Summary'!BB45*'Office Pos Summary'!BC45</f>
        <v>-84823.626250000001</v>
      </c>
      <c r="AO45" s="52">
        <f>'Stdev Table'!AO45*'Office Pos Summary'!BE45*'Office Pos Summary'!BF45</f>
        <v>-28024.63640625</v>
      </c>
      <c r="AP45" s="52">
        <f>'Stdev Table'!AO45*'Office Pos Summary'!BH45*'Office Pos Summary'!BI45</f>
        <v>-13333.428125</v>
      </c>
      <c r="AQ45" s="52">
        <f>'Stdev Table'!AO45*'Office Pos Summary'!BK45*'Office Pos Summary'!BL45</f>
        <v>-12000.085312499999</v>
      </c>
    </row>
    <row r="46" spans="1:43" x14ac:dyDescent="0.2">
      <c r="A46" s="50"/>
      <c r="C46" s="50">
        <f>'Office Pos Summary'!A46</f>
        <v>38443</v>
      </c>
      <c r="D46" s="52">
        <f>'Office Pos Summary'!E46*'Stdev Table'!D46*10000</f>
        <v>-7878.0000000000009</v>
      </c>
      <c r="G46" s="50">
        <f>'Office Pos Summary'!A46</f>
        <v>38443</v>
      </c>
      <c r="H46" s="52">
        <f>'Stdev Table'!H46*'Office Pos Summary'!N46*10000</f>
        <v>-136595.65601999999</v>
      </c>
      <c r="I46" s="50">
        <f>'Office Pos Summary'!A46</f>
        <v>38443</v>
      </c>
      <c r="J46" s="52">
        <f>'Stdev Table'!J46*'Office Pos Summary'!Q46*10000</f>
        <v>2600</v>
      </c>
      <c r="K46" s="50">
        <f>'Office Pos Summary'!A46</f>
        <v>38443</v>
      </c>
      <c r="L46" s="52">
        <f>'Stdev Table'!L46*'Office Pos Summary'!R46*10000</f>
        <v>4202</v>
      </c>
      <c r="M46" s="50">
        <f>'Office Pos Summary'!A46</f>
        <v>38443</v>
      </c>
      <c r="N46" s="52">
        <f>'Stdev Table'!N46*'Office Pos Summary'!S46*10000</f>
        <v>-4826</v>
      </c>
      <c r="O46" s="50">
        <f>'Office Pos Summary'!A46</f>
        <v>38443</v>
      </c>
      <c r="P46" s="52">
        <f>'Stdev Table'!P46*'Office Pos Summary'!T46*10000</f>
        <v>0</v>
      </c>
      <c r="S46" s="50">
        <f>'Office Pos Summary'!A46</f>
        <v>38443</v>
      </c>
      <c r="T46" s="52">
        <f>'Stdev Table'!T46*'Office Pos Summary'!V46*10000</f>
        <v>2442.0000000000005</v>
      </c>
      <c r="U46" s="50">
        <f>'Office Pos Summary'!A46</f>
        <v>38443</v>
      </c>
      <c r="V46" s="52">
        <f>'Stdev Table'!V46*'Office Pos Summary'!W46*10000</f>
        <v>-5252</v>
      </c>
      <c r="W46" s="50">
        <f>'Office Pos Summary'!A46</f>
        <v>38443</v>
      </c>
      <c r="X46" s="52">
        <f>'Stdev Table'!X46*'Office Pos Summary'!X46*10000</f>
        <v>67576</v>
      </c>
      <c r="Y46" s="50">
        <f>'Office Pos Summary'!A46</f>
        <v>38443</v>
      </c>
      <c r="Z46" s="52">
        <f>'Stdev Table'!Z46*'Office Pos Summary'!Y46*10000</f>
        <v>1329</v>
      </c>
      <c r="AA46" s="50">
        <f>'Office Pos Summary'!A46</f>
        <v>38443</v>
      </c>
      <c r="AB46" s="52">
        <f>'Stdev Table'!AB46*'Office Pos Summary'!Z46*10000</f>
        <v>1531.0000000000002</v>
      </c>
      <c r="AK46" s="50">
        <f>'Office Pos Summary'!A46</f>
        <v>38443</v>
      </c>
      <c r="AL46" s="52">
        <f>'Stdev Table'!AL46*'Office Pos Summary'!AS46*10000</f>
        <v>-536418.28010000009</v>
      </c>
      <c r="AM46" s="50">
        <f>'Office Pos Summary'!BA46</f>
        <v>38443</v>
      </c>
      <c r="AN46" s="52">
        <f>'Stdev Table'!AO46*'Office Pos Summary'!BB46*'Office Pos Summary'!BC46</f>
        <v>-76228.315625000003</v>
      </c>
      <c r="AO46" s="52">
        <f>'Stdev Table'!AO46*'Office Pos Summary'!BE46*'Office Pos Summary'!BF46</f>
        <v>-26427.14421875</v>
      </c>
      <c r="AP46" s="52">
        <f>'Stdev Table'!AO46*'Office Pos Summary'!BH46*'Office Pos Summary'!BI46</f>
        <v>-16361.121875000001</v>
      </c>
      <c r="AQ46" s="52">
        <f>'Stdev Table'!AO46*'Office Pos Summary'!BK46*'Office Pos Summary'!BL46</f>
        <v>-11780.007890625002</v>
      </c>
    </row>
    <row r="47" spans="1:43" x14ac:dyDescent="0.2">
      <c r="C47" s="50">
        <f>'Office Pos Summary'!A47</f>
        <v>38473</v>
      </c>
      <c r="D47" s="52">
        <f>'Office Pos Summary'!E47*'Stdev Table'!D47*10000</f>
        <v>-8106</v>
      </c>
      <c r="G47" s="50">
        <f>'Office Pos Summary'!A47</f>
        <v>38473</v>
      </c>
      <c r="H47" s="52">
        <f>'Stdev Table'!H47*'Office Pos Summary'!N47*10000</f>
        <v>-140426.81183599998</v>
      </c>
      <c r="I47" s="50">
        <f>'Office Pos Summary'!A47</f>
        <v>38473</v>
      </c>
      <c r="J47" s="52">
        <f>'Stdev Table'!J47*'Office Pos Summary'!Q47*10000</f>
        <v>2676</v>
      </c>
      <c r="K47" s="50">
        <f>'Office Pos Summary'!A47</f>
        <v>38473</v>
      </c>
      <c r="L47" s="52">
        <f>'Stdev Table'!L47*'Office Pos Summary'!R47*10000</f>
        <v>4322</v>
      </c>
      <c r="M47" s="50">
        <f>'Office Pos Summary'!A47</f>
        <v>38473</v>
      </c>
      <c r="N47" s="52">
        <f>'Stdev Table'!N47*'Office Pos Summary'!S47*10000</f>
        <v>-4964</v>
      </c>
      <c r="O47" s="50">
        <f>'Office Pos Summary'!A47</f>
        <v>38473</v>
      </c>
      <c r="P47" s="52">
        <f>'Stdev Table'!P47*'Office Pos Summary'!T47*10000</f>
        <v>0</v>
      </c>
      <c r="S47" s="50">
        <f>'Office Pos Summary'!A47</f>
        <v>38473</v>
      </c>
      <c r="T47" s="52">
        <f>'Stdev Table'!T47*'Office Pos Summary'!V47*10000</f>
        <v>2512.0000000000005</v>
      </c>
      <c r="U47" s="50">
        <f>'Office Pos Summary'!A47</f>
        <v>38473</v>
      </c>
      <c r="V47" s="52">
        <f>'Stdev Table'!V47*'Office Pos Summary'!W47*10000</f>
        <v>-5404</v>
      </c>
      <c r="W47" s="50">
        <f>'Office Pos Summary'!A47</f>
        <v>38473</v>
      </c>
      <c r="X47" s="52">
        <f>'Stdev Table'!X47*'Office Pos Summary'!X47*10000</f>
        <v>69512</v>
      </c>
      <c r="Y47" s="50">
        <f>'Office Pos Summary'!A47</f>
        <v>38473</v>
      </c>
      <c r="Z47" s="52">
        <f>'Stdev Table'!Z47*'Office Pos Summary'!Y47*10000</f>
        <v>1367.0000000000002</v>
      </c>
      <c r="AA47" s="50">
        <f>'Office Pos Summary'!A47</f>
        <v>38473</v>
      </c>
      <c r="AB47" s="52">
        <f>'Stdev Table'!AB47*'Office Pos Summary'!Z47*10000</f>
        <v>1595</v>
      </c>
      <c r="AK47" s="50">
        <f>'Office Pos Summary'!A47</f>
        <v>38473</v>
      </c>
      <c r="AL47" s="52">
        <f>'Stdev Table'!AL47*'Office Pos Summary'!AS47*10000</f>
        <v>-551374.05917999987</v>
      </c>
      <c r="AM47" s="50">
        <f>'Office Pos Summary'!BA47</f>
        <v>38473</v>
      </c>
      <c r="AN47" s="52">
        <f>'Stdev Table'!AO47*'Office Pos Summary'!BB47*'Office Pos Summary'!BC47</f>
        <v>-74960.132499999992</v>
      </c>
      <c r="AO47" s="52">
        <f>'Stdev Table'!AO47*'Office Pos Summary'!BE47*'Office Pos Summary'!BF47</f>
        <v>-27163.803906250003</v>
      </c>
      <c r="AP47" s="52">
        <f>'Stdev Table'!AO47*'Office Pos Summary'!BH47*'Office Pos Summary'!BI47</f>
        <v>-12836.884375</v>
      </c>
      <c r="AQ47" s="52">
        <f>'Stdev Table'!AO47*'Office Pos Summary'!BK47*'Office Pos Summary'!BL47</f>
        <v>-17362.01953125</v>
      </c>
    </row>
    <row r="48" spans="1:43" x14ac:dyDescent="0.2">
      <c r="C48" s="50">
        <f>'Office Pos Summary'!A48</f>
        <v>38504</v>
      </c>
      <c r="D48" s="52">
        <f>'Office Pos Summary'!E48*'Stdev Table'!D48*10000</f>
        <v>-7806</v>
      </c>
      <c r="G48" s="50">
        <f>'Office Pos Summary'!A48</f>
        <v>38504</v>
      </c>
      <c r="H48" s="52">
        <f>'Stdev Table'!H48*'Office Pos Summary'!N48*10000</f>
        <v>-135133.65575199999</v>
      </c>
      <c r="I48" s="50">
        <f>'Office Pos Summary'!A48</f>
        <v>38504</v>
      </c>
      <c r="J48" s="52">
        <f>'Stdev Table'!J48*'Office Pos Summary'!Q48*10000</f>
        <v>2578.0000000000005</v>
      </c>
      <c r="K48" s="50">
        <f>'Office Pos Summary'!A48</f>
        <v>38504</v>
      </c>
      <c r="L48" s="52">
        <f>'Stdev Table'!L48*'Office Pos Summary'!R48*10000</f>
        <v>4164</v>
      </c>
      <c r="M48" s="50">
        <f>'Office Pos Summary'!A48</f>
        <v>38504</v>
      </c>
      <c r="N48" s="52">
        <f>'Stdev Table'!N48*'Office Pos Summary'!S48*10000</f>
        <v>-4782</v>
      </c>
      <c r="O48" s="50">
        <f>'Office Pos Summary'!A48</f>
        <v>38504</v>
      </c>
      <c r="P48" s="52">
        <f>'Stdev Table'!P48*'Office Pos Summary'!T48*10000</f>
        <v>0</v>
      </c>
      <c r="S48" s="50">
        <f>'Office Pos Summary'!A48</f>
        <v>38504</v>
      </c>
      <c r="T48" s="52">
        <f>'Stdev Table'!T48*'Office Pos Summary'!V48*10000</f>
        <v>2420</v>
      </c>
      <c r="U48" s="50">
        <f>'Office Pos Summary'!A48</f>
        <v>38504</v>
      </c>
      <c r="V48" s="52">
        <f>'Stdev Table'!V48*'Office Pos Summary'!W48*10000</f>
        <v>-5204</v>
      </c>
      <c r="W48" s="50">
        <f>'Office Pos Summary'!A48</f>
        <v>38504</v>
      </c>
      <c r="X48" s="52">
        <f>'Stdev Table'!X48*'Office Pos Summary'!X48*10000</f>
        <v>66952</v>
      </c>
      <c r="Y48" s="50">
        <f>'Office Pos Summary'!A48</f>
        <v>38504</v>
      </c>
      <c r="Z48" s="52">
        <f>'Stdev Table'!Z48*'Office Pos Summary'!Y48*10000</f>
        <v>1317.0000000000002</v>
      </c>
      <c r="AA48" s="50">
        <f>'Office Pos Summary'!A48</f>
        <v>38504</v>
      </c>
      <c r="AB48" s="52">
        <f>'Stdev Table'!AB48*'Office Pos Summary'!Z48*10000</f>
        <v>1564</v>
      </c>
      <c r="AK48" s="50">
        <f>'Office Pos Summary'!A48</f>
        <v>38504</v>
      </c>
      <c r="AL48" s="52">
        <f>'Stdev Table'!AL48*'Office Pos Summary'!AS48*10000</f>
        <v>-530468.27876000013</v>
      </c>
      <c r="AM48" s="50">
        <f>'Office Pos Summary'!BA48</f>
        <v>38504</v>
      </c>
      <c r="AN48" s="52">
        <f>'Stdev Table'!AO48*'Office Pos Summary'!BB48*'Office Pos Summary'!BC48</f>
        <v>-78283.775624999995</v>
      </c>
      <c r="AO48" s="52">
        <f>'Stdev Table'!AO48*'Office Pos Summary'!BE48*'Office Pos Summary'!BF48</f>
        <v>-26197.943749999999</v>
      </c>
      <c r="AP48" s="52">
        <f>'Stdev Table'!AO48*'Office Pos Summary'!BH48*'Office Pos Summary'!BI48</f>
        <v>-12797.167187499999</v>
      </c>
      <c r="AQ48" s="52">
        <f>'Stdev Table'!AO48*'Office Pos Summary'!BK48*'Office Pos Summary'!BL48</f>
        <v>-11517.450468749999</v>
      </c>
    </row>
    <row r="49" spans="3:43" x14ac:dyDescent="0.2">
      <c r="C49" s="50">
        <f>'Office Pos Summary'!A49</f>
        <v>38534</v>
      </c>
      <c r="D49" s="52">
        <f>'Office Pos Summary'!E49*'Stdev Table'!D49*10000</f>
        <v>-8028.0000000000009</v>
      </c>
      <c r="G49" s="50">
        <f>'Office Pos Summary'!A49</f>
        <v>38534</v>
      </c>
      <c r="H49" s="52">
        <f>'Stdev Table'!H49*'Office Pos Summary'!N49*10000</f>
        <v>-139017.03067200002</v>
      </c>
      <c r="I49" s="50">
        <f>'Office Pos Summary'!A49</f>
        <v>38534</v>
      </c>
      <c r="J49" s="52">
        <f>'Stdev Table'!J49*'Office Pos Summary'!Q49*10000</f>
        <v>2650</v>
      </c>
      <c r="K49" s="50">
        <f>'Office Pos Summary'!A49</f>
        <v>38534</v>
      </c>
      <c r="L49" s="52">
        <f>'Stdev Table'!L49*'Office Pos Summary'!R49*10000</f>
        <v>4282</v>
      </c>
      <c r="M49" s="50">
        <f>'Office Pos Summary'!A49</f>
        <v>38534</v>
      </c>
      <c r="N49" s="52">
        <f>'Stdev Table'!N49*'Office Pos Summary'!S49*10000</f>
        <v>-4918</v>
      </c>
      <c r="O49" s="50">
        <f>'Office Pos Summary'!A49</f>
        <v>38534</v>
      </c>
      <c r="P49" s="52">
        <f>'Stdev Table'!P49*'Office Pos Summary'!T49*10000</f>
        <v>0</v>
      </c>
      <c r="S49" s="50">
        <f>'Office Pos Summary'!A49</f>
        <v>38534</v>
      </c>
      <c r="T49" s="52">
        <f>'Stdev Table'!T49*'Office Pos Summary'!V49*10000</f>
        <v>2489</v>
      </c>
      <c r="U49" s="50">
        <f>'Office Pos Summary'!A49</f>
        <v>38534</v>
      </c>
      <c r="V49" s="52">
        <f>'Stdev Table'!V49*'Office Pos Summary'!W49*10000</f>
        <v>-5352</v>
      </c>
      <c r="W49" s="50">
        <f>'Office Pos Summary'!A49</f>
        <v>38534</v>
      </c>
      <c r="X49" s="52">
        <f>'Stdev Table'!X49*'Office Pos Summary'!X49*10000</f>
        <v>68864</v>
      </c>
      <c r="Y49" s="50">
        <f>'Office Pos Summary'!A49</f>
        <v>38534</v>
      </c>
      <c r="Z49" s="52">
        <f>'Stdev Table'!Z49*'Office Pos Summary'!Y49*10000</f>
        <v>1354</v>
      </c>
      <c r="AA49" s="50">
        <f>'Office Pos Summary'!A49</f>
        <v>38534</v>
      </c>
      <c r="AB49" s="52">
        <f>'Stdev Table'!AB49*'Office Pos Summary'!Z49*10000</f>
        <v>1603.0000000000002</v>
      </c>
      <c r="AK49" s="50">
        <f>'Office Pos Summary'!A49</f>
        <v>38534</v>
      </c>
      <c r="AL49" s="52">
        <f>'Stdev Table'!AL49*'Office Pos Summary'!AS49*10000</f>
        <v>-545745.15336</v>
      </c>
      <c r="AM49" s="50">
        <f>'Office Pos Summary'!BA49</f>
        <v>38534</v>
      </c>
      <c r="AN49" s="52">
        <f>'Stdev Table'!AO49*'Office Pos Summary'!BB49*'Office Pos Summary'!BC49</f>
        <v>-70962.230625000011</v>
      </c>
      <c r="AO49" s="52">
        <f>'Stdev Table'!AO49*'Office Pos Summary'!BE49*'Office Pos Summary'!BF49</f>
        <v>-26956.768437500003</v>
      </c>
      <c r="AP49" s="52">
        <f>'Stdev Table'!AO49*'Office Pos Summary'!BH49*'Office Pos Summary'!BI49</f>
        <v>-15946.664062500002</v>
      </c>
      <c r="AQ49" s="52">
        <f>'Stdev Table'!AO49*'Office Pos Summary'!BK49*'Office Pos Summary'!BL49</f>
        <v>-17254.998281250002</v>
      </c>
    </row>
    <row r="50" spans="3:43" x14ac:dyDescent="0.2">
      <c r="C50" s="50">
        <f>'Office Pos Summary'!A50</f>
        <v>38565</v>
      </c>
      <c r="D50" s="52">
        <f>'Office Pos Summary'!E50*'Stdev Table'!D50*10000</f>
        <v>-7992</v>
      </c>
      <c r="G50" s="50">
        <f>'Office Pos Summary'!A50</f>
        <v>38565</v>
      </c>
      <c r="H50" s="52">
        <f>'Stdev Table'!H50*'Office Pos Summary'!N50*10000</f>
        <v>-138228.174444</v>
      </c>
      <c r="I50" s="50">
        <f>'Office Pos Summary'!A50</f>
        <v>38565</v>
      </c>
      <c r="J50" s="52">
        <f>'Stdev Table'!J50*'Office Pos Summary'!Q50*10000</f>
        <v>2638</v>
      </c>
      <c r="K50" s="50">
        <f>'Office Pos Summary'!A50</f>
        <v>38565</v>
      </c>
      <c r="L50" s="52">
        <f>'Stdev Table'!L50*'Office Pos Summary'!R50*10000</f>
        <v>4262</v>
      </c>
      <c r="M50" s="50">
        <f>'Office Pos Summary'!A50</f>
        <v>38565</v>
      </c>
      <c r="N50" s="52">
        <f>'Stdev Table'!N50*'Office Pos Summary'!S50*10000</f>
        <v>-4894</v>
      </c>
      <c r="O50" s="50">
        <f>'Office Pos Summary'!A50</f>
        <v>38565</v>
      </c>
      <c r="P50" s="52">
        <f>'Stdev Table'!P50*'Office Pos Summary'!T50*10000</f>
        <v>0</v>
      </c>
      <c r="S50" s="50">
        <f>'Office Pos Summary'!A50</f>
        <v>38565</v>
      </c>
      <c r="T50" s="52">
        <f>'Stdev Table'!T50*'Office Pos Summary'!V50*10000</f>
        <v>2477</v>
      </c>
      <c r="U50" s="50">
        <f>'Office Pos Summary'!A50</f>
        <v>38565</v>
      </c>
      <c r="V50" s="52">
        <f>'Stdev Table'!V50*'Office Pos Summary'!W50*10000</f>
        <v>-5326</v>
      </c>
      <c r="W50" s="50">
        <f>'Office Pos Summary'!A50</f>
        <v>38565</v>
      </c>
      <c r="X50" s="52">
        <f>'Stdev Table'!X50*'Office Pos Summary'!X50*10000</f>
        <v>68528</v>
      </c>
      <c r="Y50" s="50">
        <f>'Office Pos Summary'!A50</f>
        <v>38565</v>
      </c>
      <c r="Z50" s="52">
        <f>'Stdev Table'!Z50*'Office Pos Summary'!Y50*10000</f>
        <v>1348</v>
      </c>
      <c r="AA50" s="50">
        <f>'Office Pos Summary'!A50</f>
        <v>38565</v>
      </c>
      <c r="AB50" s="52">
        <f>'Stdev Table'!AB50*'Office Pos Summary'!Z50*10000</f>
        <v>1625</v>
      </c>
      <c r="AK50" s="50">
        <f>'Office Pos Summary'!A50</f>
        <v>38565</v>
      </c>
      <c r="AL50" s="52">
        <f>'Stdev Table'!AL50*'Office Pos Summary'!AS50*10000</f>
        <v>-542520.87222000014</v>
      </c>
      <c r="AM50" s="50">
        <f>'Office Pos Summary'!BA50</f>
        <v>38565</v>
      </c>
      <c r="AN50" s="52">
        <f>'Stdev Table'!AO50*'Office Pos Summary'!BB50*'Office Pos Summary'!BC50</f>
        <v>-80957.456250000003</v>
      </c>
      <c r="AO50" s="52">
        <f>'Stdev Table'!AO50*'Office Pos Summary'!BE50*'Office Pos Summary'!BF50</f>
        <v>-26745.927656250002</v>
      </c>
      <c r="AP50" s="52">
        <f>'Stdev Table'!AO50*'Office Pos Summary'!BH50*'Office Pos Summary'!BI50</f>
        <v>-12654.353125</v>
      </c>
      <c r="AQ50" s="52">
        <f>'Stdev Table'!AO50*'Office Pos Summary'!BK50*'Office Pos Summary'!BL50</f>
        <v>-11388.9178125</v>
      </c>
    </row>
    <row r="51" spans="3:43" x14ac:dyDescent="0.2">
      <c r="C51" s="50">
        <f>'Office Pos Summary'!A51</f>
        <v>38596</v>
      </c>
      <c r="D51" s="52">
        <f>'Office Pos Summary'!E51*'Stdev Table'!D51*10000</f>
        <v>-7692</v>
      </c>
      <c r="G51" s="50">
        <f>'Office Pos Summary'!A51</f>
        <v>38596</v>
      </c>
      <c r="H51" s="52">
        <f>'Stdev Table'!H51*'Office Pos Summary'!N51*10000</f>
        <v>-133286.720436</v>
      </c>
      <c r="I51" s="50">
        <f>'Office Pos Summary'!A51</f>
        <v>38596</v>
      </c>
      <c r="J51" s="52">
        <f>'Stdev Table'!J51*'Office Pos Summary'!Q51*10000</f>
        <v>2540</v>
      </c>
      <c r="K51" s="50">
        <f>'Office Pos Summary'!A51</f>
        <v>38596</v>
      </c>
      <c r="L51" s="52">
        <f>'Stdev Table'!L51*'Office Pos Summary'!R51*10000</f>
        <v>4104</v>
      </c>
      <c r="M51" s="50">
        <f>'Office Pos Summary'!A51</f>
        <v>38596</v>
      </c>
      <c r="N51" s="52">
        <f>'Stdev Table'!N51*'Office Pos Summary'!S51*10000</f>
        <v>-4714</v>
      </c>
      <c r="O51" s="50">
        <f>'Office Pos Summary'!A51</f>
        <v>38596</v>
      </c>
      <c r="P51" s="52">
        <f>'Stdev Table'!P51*'Office Pos Summary'!T51*10000</f>
        <v>0</v>
      </c>
      <c r="S51" s="50">
        <f>'Office Pos Summary'!A51</f>
        <v>38596</v>
      </c>
      <c r="T51" s="52">
        <f>'Stdev Table'!T51*'Office Pos Summary'!V51*10000</f>
        <v>2385</v>
      </c>
      <c r="U51" s="50">
        <f>'Office Pos Summary'!A51</f>
        <v>38596</v>
      </c>
      <c r="V51" s="52">
        <f>'Stdev Table'!V51*'Office Pos Summary'!W51*10000</f>
        <v>-5130</v>
      </c>
      <c r="W51" s="50">
        <f>'Office Pos Summary'!A51</f>
        <v>38596</v>
      </c>
      <c r="X51" s="52">
        <f>'Stdev Table'!X51*'Office Pos Summary'!X51*10000</f>
        <v>65992</v>
      </c>
      <c r="Y51" s="50">
        <f>'Office Pos Summary'!A51</f>
        <v>38596</v>
      </c>
      <c r="Z51" s="52">
        <f>'Stdev Table'!Z51*'Office Pos Summary'!Y51*10000</f>
        <v>1298</v>
      </c>
      <c r="AA51" s="50">
        <f>'Office Pos Summary'!A51</f>
        <v>38596</v>
      </c>
      <c r="AB51" s="52">
        <f>'Stdev Table'!AB51*'Office Pos Summary'!Z51*10000</f>
        <v>1523.0000000000002</v>
      </c>
      <c r="AK51" s="50">
        <f>'Office Pos Summary'!A51</f>
        <v>38596</v>
      </c>
      <c r="AL51" s="52">
        <f>'Stdev Table'!AL51*'Office Pos Summary'!AS51*10000</f>
        <v>-523313.60217999999</v>
      </c>
      <c r="AM51" s="50">
        <f>'Office Pos Summary'!BA51</f>
        <v>38596</v>
      </c>
      <c r="AN51" s="52">
        <f>'Stdev Table'!AO51*'Office Pos Summary'!BB51*'Office Pos Summary'!BC51</f>
        <v>-73623.309374999997</v>
      </c>
      <c r="AO51" s="52">
        <f>'Stdev Table'!AO51*'Office Pos Summary'!BE51*'Office Pos Summary'!BF51</f>
        <v>-25805.778281249997</v>
      </c>
      <c r="AP51" s="52">
        <f>'Stdev Table'!AO51*'Office Pos Summary'!BH51*'Office Pos Summary'!BI51</f>
        <v>-12610.34765625</v>
      </c>
      <c r="AQ51" s="52">
        <f>'Stdev Table'!AO51*'Office Pos Summary'!BK51*'Office Pos Summary'!BL51</f>
        <v>-14217.75421875</v>
      </c>
    </row>
    <row r="52" spans="3:43" x14ac:dyDescent="0.2">
      <c r="C52" s="50">
        <f>'Office Pos Summary'!A52</f>
        <v>38626</v>
      </c>
      <c r="D52" s="52">
        <f>'Office Pos Summary'!E52*'Stdev Table'!D52*10000</f>
        <v>-7914</v>
      </c>
      <c r="G52" s="50">
        <f>'Office Pos Summary'!A52</f>
        <v>38626</v>
      </c>
      <c r="H52" s="52">
        <f>'Stdev Table'!H52*'Office Pos Summary'!N52*10000</f>
        <v>-137234.40589600001</v>
      </c>
      <c r="I52" s="50">
        <f>'Office Pos Summary'!A52</f>
        <v>38626</v>
      </c>
      <c r="J52" s="52">
        <f>'Stdev Table'!J52*'Office Pos Summary'!Q52*10000</f>
        <v>2612</v>
      </c>
      <c r="K52" s="50">
        <f>'Office Pos Summary'!A52</f>
        <v>38626</v>
      </c>
      <c r="L52" s="52">
        <f>'Stdev Table'!L52*'Office Pos Summary'!R52*10000</f>
        <v>4220</v>
      </c>
      <c r="M52" s="50">
        <f>'Office Pos Summary'!A52</f>
        <v>38626</v>
      </c>
      <c r="N52" s="52">
        <f>'Stdev Table'!N52*'Office Pos Summary'!S52*10000</f>
        <v>-4847.9999999999991</v>
      </c>
      <c r="O52" s="50">
        <f>'Office Pos Summary'!A52</f>
        <v>38626</v>
      </c>
      <c r="P52" s="52">
        <f>'Stdev Table'!P52*'Office Pos Summary'!T52*10000</f>
        <v>0</v>
      </c>
      <c r="S52" s="50">
        <f>'Office Pos Summary'!A52</f>
        <v>38626</v>
      </c>
      <c r="T52" s="52">
        <f>'Stdev Table'!T52*'Office Pos Summary'!V52*10000</f>
        <v>2453</v>
      </c>
      <c r="U52" s="50">
        <f>'Office Pos Summary'!A52</f>
        <v>38626</v>
      </c>
      <c r="V52" s="52">
        <f>'Stdev Table'!V52*'Office Pos Summary'!W52*10000</f>
        <v>-5276</v>
      </c>
      <c r="W52" s="50">
        <f>'Office Pos Summary'!A52</f>
        <v>38626</v>
      </c>
      <c r="X52" s="52">
        <f>'Stdev Table'!X52*'Office Pos Summary'!X52*10000</f>
        <v>67868</v>
      </c>
      <c r="Y52" s="50">
        <f>'Office Pos Summary'!A52</f>
        <v>38626</v>
      </c>
      <c r="Z52" s="52">
        <f>'Stdev Table'!Z52*'Office Pos Summary'!Y52*10000</f>
        <v>1335</v>
      </c>
      <c r="AA52" s="50">
        <f>'Office Pos Summary'!A52</f>
        <v>38626</v>
      </c>
      <c r="AB52" s="52">
        <f>'Stdev Table'!AB52*'Office Pos Summary'!Z52*10000</f>
        <v>1526.0000000000002</v>
      </c>
      <c r="AK52" s="50">
        <f>'Office Pos Summary'!A52</f>
        <v>38626</v>
      </c>
      <c r="AL52" s="52">
        <f>'Stdev Table'!AL52*'Office Pos Summary'!AS52*10000</f>
        <v>-538992.02948000014</v>
      </c>
      <c r="AM52" s="50">
        <f>'Office Pos Summary'!BA52</f>
        <v>38626</v>
      </c>
      <c r="AN52" s="52">
        <f>'Stdev Table'!AO52*'Office Pos Summary'!BB52*'Office Pos Summary'!BC52</f>
        <v>-74383.258125000008</v>
      </c>
      <c r="AO52" s="52">
        <f>'Stdev Table'!AO52*'Office Pos Summary'!BE52*'Office Pos Summary'!BF52</f>
        <v>-27148.391875000001</v>
      </c>
      <c r="AP52" s="52">
        <f>'Stdev Table'!AO52*'Office Pos Summary'!BH52*'Office Pos Summary'!BI52</f>
        <v>-16029.229687500001</v>
      </c>
      <c r="AQ52" s="52">
        <f>'Stdev Table'!AO52*'Office Pos Summary'!BK52*'Office Pos Summary'!BL52</f>
        <v>-14426.306718750002</v>
      </c>
    </row>
    <row r="53" spans="3:43" x14ac:dyDescent="0.2">
      <c r="C53" s="50">
        <f>'Office Pos Summary'!A53</f>
        <v>38657</v>
      </c>
      <c r="D53" s="52">
        <f>'Office Pos Summary'!E53*'Stdev Table'!D53*10000</f>
        <v>-7619.9999999999991</v>
      </c>
      <c r="G53" s="50">
        <f>'Office Pos Summary'!A53</f>
        <v>38657</v>
      </c>
      <c r="H53" s="52">
        <f>'Stdev Table'!H53*'Office Pos Summary'!N53*10000</f>
        <v>-117748.70914400001</v>
      </c>
      <c r="I53" s="50">
        <f>'Office Pos Summary'!A53</f>
        <v>38657</v>
      </c>
      <c r="J53" s="52">
        <f>'Stdev Table'!J53*'Office Pos Summary'!Q53*10000</f>
        <v>2516</v>
      </c>
      <c r="K53" s="50">
        <f>'Office Pos Summary'!A53</f>
        <v>38657</v>
      </c>
      <c r="L53" s="52">
        <f>'Stdev Table'!L53*'Office Pos Summary'!R53*10000</f>
        <v>4064.0000000000005</v>
      </c>
      <c r="M53" s="50">
        <f>'Office Pos Summary'!A53</f>
        <v>38657</v>
      </c>
      <c r="N53" s="52">
        <f>'Stdev Table'!N53*'Office Pos Summary'!S53*10000</f>
        <v>-4668</v>
      </c>
      <c r="O53" s="50">
        <f>'Office Pos Summary'!A53</f>
        <v>38657</v>
      </c>
      <c r="P53" s="52">
        <f>'Stdev Table'!P53*'Office Pos Summary'!T53*10000</f>
        <v>0</v>
      </c>
      <c r="S53" s="50">
        <f>'Office Pos Summary'!A53</f>
        <v>38657</v>
      </c>
      <c r="T53" s="52">
        <f>'Stdev Table'!T53*'Office Pos Summary'!V53*10000</f>
        <v>2362</v>
      </c>
      <c r="U53" s="50">
        <f>'Office Pos Summary'!A53</f>
        <v>38657</v>
      </c>
      <c r="V53" s="52">
        <f>'Stdev Table'!V53*'Office Pos Summary'!W53*10000</f>
        <v>-5080</v>
      </c>
      <c r="W53" s="50">
        <f>'Office Pos Summary'!A53</f>
        <v>38657</v>
      </c>
      <c r="X53" s="52">
        <f>'Stdev Table'!X53*'Office Pos Summary'!X53*10000</f>
        <v>54891.999999999993</v>
      </c>
      <c r="Y53" s="50">
        <f>'Office Pos Summary'!A53</f>
        <v>38657</v>
      </c>
      <c r="Z53" s="52">
        <f>'Stdev Table'!Z53*'Office Pos Summary'!Y53*10000</f>
        <v>1285</v>
      </c>
      <c r="AA53" s="50">
        <f>'Office Pos Summary'!A53</f>
        <v>38657</v>
      </c>
      <c r="AB53" s="52">
        <f>'Stdev Table'!AB53*'Office Pos Summary'!Z53*10000</f>
        <v>1424</v>
      </c>
      <c r="AK53" s="50">
        <f>'Office Pos Summary'!A53</f>
        <v>38657</v>
      </c>
      <c r="AL53" s="52">
        <f>'Stdev Table'!AL53*'Office Pos Summary'!AS53*10000</f>
        <v>-298583.54571999994</v>
      </c>
      <c r="AM53" s="50">
        <f>'Office Pos Summary'!BA53</f>
        <v>38657</v>
      </c>
      <c r="AN53" s="52">
        <f>'Stdev Table'!AO53*'Office Pos Summary'!BB53*'Office Pos Summary'!BC53</f>
        <v>-79971.711875000008</v>
      </c>
      <c r="AO53" s="52">
        <f>'Stdev Table'!AO53*'Office Pos Summary'!BE53*'Office Pos Summary'!BF53</f>
        <v>-27945.733750000003</v>
      </c>
      <c r="AP53" s="52">
        <f>'Stdev Table'!AO53*'Office Pos Summary'!BH53*'Office Pos Summary'!BI53</f>
        <v>-13550.364062500001</v>
      </c>
      <c r="AQ53" s="52">
        <f>'Stdev Table'!AO53*'Office Pos Summary'!BK53*'Office Pos Summary'!BL53</f>
        <v>-15311.107968750001</v>
      </c>
    </row>
    <row r="54" spans="3:43" x14ac:dyDescent="0.2">
      <c r="C54" s="50">
        <f>'Office Pos Summary'!A54</f>
        <v>38687</v>
      </c>
      <c r="D54" s="52">
        <f>'Office Pos Summary'!E54*'Stdev Table'!D54*10000</f>
        <v>-7836</v>
      </c>
      <c r="G54" s="50">
        <f>'Office Pos Summary'!A54</f>
        <v>38687</v>
      </c>
      <c r="H54" s="52">
        <f>'Stdev Table'!H54*'Office Pos Summary'!N54*10000</f>
        <v>-121128.57911200001</v>
      </c>
      <c r="I54" s="50">
        <f>'Office Pos Summary'!A54</f>
        <v>38687</v>
      </c>
      <c r="J54" s="52">
        <f>'Stdev Table'!J54*'Office Pos Summary'!Q54*10000</f>
        <v>2586</v>
      </c>
      <c r="K54" s="50">
        <f>'Office Pos Summary'!A54</f>
        <v>38687</v>
      </c>
      <c r="L54" s="52">
        <f>'Stdev Table'!L54*'Office Pos Summary'!R54*10000</f>
        <v>4178</v>
      </c>
      <c r="M54" s="50">
        <f>'Office Pos Summary'!A54</f>
        <v>38687</v>
      </c>
      <c r="N54" s="52">
        <f>'Stdev Table'!N54*'Office Pos Summary'!S54*10000</f>
        <v>-4800</v>
      </c>
      <c r="O54" s="50">
        <f>'Office Pos Summary'!A54</f>
        <v>38687</v>
      </c>
      <c r="P54" s="52">
        <f>'Stdev Table'!P54*'Office Pos Summary'!T54*10000</f>
        <v>0</v>
      </c>
      <c r="S54" s="50">
        <f>'Office Pos Summary'!A54</f>
        <v>38687</v>
      </c>
      <c r="T54" s="52">
        <f>'Stdev Table'!T54*'Office Pos Summary'!V54*10000</f>
        <v>2429</v>
      </c>
      <c r="U54" s="50">
        <f>'Office Pos Summary'!A54</f>
        <v>38687</v>
      </c>
      <c r="V54" s="52">
        <f>'Stdev Table'!V54*'Office Pos Summary'!W54*10000</f>
        <v>-5224</v>
      </c>
      <c r="W54" s="50">
        <f>'Office Pos Summary'!A54</f>
        <v>38687</v>
      </c>
      <c r="X54" s="52">
        <f>'Stdev Table'!X54*'Office Pos Summary'!X54*10000</f>
        <v>56444.000000000007</v>
      </c>
      <c r="Y54" s="50">
        <f>'Office Pos Summary'!A54</f>
        <v>38687</v>
      </c>
      <c r="Z54" s="52">
        <f>'Stdev Table'!Z54*'Office Pos Summary'!Y54*10000</f>
        <v>1322.0000000000002</v>
      </c>
      <c r="AA54" s="50">
        <f>'Office Pos Summary'!A54</f>
        <v>38687</v>
      </c>
      <c r="AB54" s="52">
        <f>'Stdev Table'!AB54*'Office Pos Summary'!Z54*10000</f>
        <v>1452.9999999999998</v>
      </c>
      <c r="AK54" s="50">
        <f>'Office Pos Summary'!A54</f>
        <v>38687</v>
      </c>
      <c r="AL54" s="52">
        <f>'Stdev Table'!AL54*'Office Pos Summary'!AS54*10000</f>
        <v>-307302.89555999998</v>
      </c>
      <c r="AM54" s="50">
        <f>'Office Pos Summary'!BA54</f>
        <v>38687</v>
      </c>
      <c r="AN54" s="52">
        <f>'Stdev Table'!AO54*'Office Pos Summary'!BB54*'Office Pos Summary'!BC54</f>
        <v>-78753.228125000009</v>
      </c>
      <c r="AO54" s="52">
        <f>'Stdev Table'!AO54*'Office Pos Summary'!BE54*'Office Pos Summary'!BF54</f>
        <v>-28402.90234375</v>
      </c>
      <c r="AP54" s="52">
        <f>'Stdev Table'!AO54*'Office Pos Summary'!BH54*'Office Pos Summary'!BI54</f>
        <v>-16764.503125000003</v>
      </c>
      <c r="AQ54" s="52">
        <f>'Stdev Table'!AO54*'Office Pos Summary'!BK54*'Office Pos Summary'!BL54</f>
        <v>-15138.74953125</v>
      </c>
    </row>
    <row r="55" spans="3:43" x14ac:dyDescent="0.2">
      <c r="C55" s="50">
        <f>'Office Pos Summary'!A55</f>
        <v>38718</v>
      </c>
      <c r="D55" s="52">
        <f>'Office Pos Summary'!E55*'Stdev Table'!D55*10000</f>
        <v>-7794</v>
      </c>
      <c r="G55" s="50">
        <f>'Office Pos Summary'!A55</f>
        <v>38718</v>
      </c>
      <c r="H55" s="52">
        <f>'Stdev Table'!H55*'Office Pos Summary'!N55*10000</f>
        <v>-120567.73256000002</v>
      </c>
      <c r="I55" s="50">
        <f>'Office Pos Summary'!A55</f>
        <v>38718</v>
      </c>
      <c r="J55" s="52">
        <f>'Stdev Table'!J55*'Office Pos Summary'!Q55*10000</f>
        <v>2573.9999999999995</v>
      </c>
      <c r="K55" s="50">
        <f>'Office Pos Summary'!A55</f>
        <v>38718</v>
      </c>
      <c r="L55" s="52">
        <f>'Stdev Table'!L55*'Office Pos Summary'!R55*10000</f>
        <v>4158</v>
      </c>
      <c r="M55" s="50">
        <f>'Office Pos Summary'!A55</f>
        <v>38718</v>
      </c>
      <c r="N55" s="52">
        <f>'Stdev Table'!N55*'Office Pos Summary'!S55*10000</f>
        <v>-4774.0000000000009</v>
      </c>
      <c r="O55" s="50">
        <f>'Office Pos Summary'!A55</f>
        <v>38718</v>
      </c>
      <c r="P55" s="52">
        <f>'Stdev Table'!P55*'Office Pos Summary'!T55*10000</f>
        <v>0</v>
      </c>
      <c r="S55" s="50">
        <f>'Office Pos Summary'!A55</f>
        <v>38718</v>
      </c>
      <c r="T55" s="52">
        <f>'Stdev Table'!T55*'Office Pos Summary'!V55*10000</f>
        <v>2416</v>
      </c>
      <c r="U55" s="50">
        <f>'Office Pos Summary'!A55</f>
        <v>38718</v>
      </c>
      <c r="V55" s="52">
        <f>'Stdev Table'!V55*'Office Pos Summary'!W55*10000</f>
        <v>-5196.0000000000009</v>
      </c>
      <c r="W55" s="50">
        <f>'Office Pos Summary'!A55</f>
        <v>38718</v>
      </c>
      <c r="X55" s="52">
        <f>'Stdev Table'!X55*'Office Pos Summary'!X55*10000</f>
        <v>56156</v>
      </c>
      <c r="Y55" s="50">
        <f>'Office Pos Summary'!A55</f>
        <v>38718</v>
      </c>
      <c r="Z55" s="52">
        <f>'Stdev Table'!Z55*'Office Pos Summary'!Y55*10000</f>
        <v>1315</v>
      </c>
      <c r="AA55" s="50">
        <f>'Office Pos Summary'!A55</f>
        <v>38718</v>
      </c>
      <c r="AB55" s="52">
        <f>'Stdev Table'!AB55*'Office Pos Summary'!Z55*10000</f>
        <v>1433</v>
      </c>
      <c r="AK55" s="50">
        <f>'Office Pos Summary'!A55</f>
        <v>38718</v>
      </c>
      <c r="AL55" s="52">
        <f>'Stdev Table'!AL55*'Office Pos Summary'!AS55*10000</f>
        <v>-344958.66279999999</v>
      </c>
      <c r="AM55" s="50">
        <f>'Office Pos Summary'!BA55</f>
        <v>38718</v>
      </c>
      <c r="AN55" s="52">
        <f>'Stdev Table'!AO55*'Office Pos Summary'!BB55*'Office Pos Summary'!BC55</f>
        <v>-30541.809375000004</v>
      </c>
      <c r="AO55" s="52">
        <f>'Stdev Table'!AO55*'Office Pos Summary'!BE55*'Office Pos Summary'!BF55</f>
        <v>-11015.918203125</v>
      </c>
      <c r="AP55" s="52">
        <f>'Stdev Table'!AO55*'Office Pos Summary'!BH55*'Office Pos Summary'!BI55</f>
        <v>-5334.3519531250004</v>
      </c>
      <c r="AQ55" s="52">
        <f>'Stdev Table'!AO55*'Office Pos Summary'!BK55*'Office Pos Summary'!BL55</f>
        <v>-7191.0864843749996</v>
      </c>
    </row>
    <row r="56" spans="3:43" x14ac:dyDescent="0.2">
      <c r="C56" s="50">
        <f>'Office Pos Summary'!A56</f>
        <v>38749</v>
      </c>
      <c r="D56" s="52">
        <f>'Office Pos Summary'!E56*'Stdev Table'!D56*10000</f>
        <v>-7001.9999999999991</v>
      </c>
      <c r="G56" s="50">
        <f>'Office Pos Summary'!A56</f>
        <v>38749</v>
      </c>
      <c r="H56" s="52">
        <f>'Stdev Table'!H56*'Office Pos Summary'!N56*10000</f>
        <v>-108175.50297999999</v>
      </c>
      <c r="I56" s="50">
        <f>'Office Pos Summary'!A56</f>
        <v>38749</v>
      </c>
      <c r="J56" s="52">
        <f>'Stdev Table'!J56*'Office Pos Summary'!Q56*10000</f>
        <v>2312</v>
      </c>
      <c r="K56" s="50">
        <f>'Office Pos Summary'!A56</f>
        <v>38749</v>
      </c>
      <c r="L56" s="52">
        <f>'Stdev Table'!L56*'Office Pos Summary'!R56*10000</f>
        <v>3736</v>
      </c>
      <c r="M56" s="50">
        <f>'Office Pos Summary'!A56</f>
        <v>38749</v>
      </c>
      <c r="N56" s="52">
        <f>'Stdev Table'!N56*'Office Pos Summary'!S56*10000</f>
        <v>-4290</v>
      </c>
      <c r="O56" s="50">
        <f>'Office Pos Summary'!A56</f>
        <v>38749</v>
      </c>
      <c r="P56" s="52">
        <f>'Stdev Table'!P56*'Office Pos Summary'!T56*10000</f>
        <v>0</v>
      </c>
      <c r="S56" s="50">
        <f>'Office Pos Summary'!A56</f>
        <v>38749</v>
      </c>
      <c r="T56" s="52">
        <f>'Stdev Table'!T56*'Office Pos Summary'!V56*10000</f>
        <v>2171</v>
      </c>
      <c r="U56" s="50">
        <f>'Office Pos Summary'!A56</f>
        <v>38749</v>
      </c>
      <c r="V56" s="52">
        <f>'Stdev Table'!V56*'Office Pos Summary'!W56*10000</f>
        <v>-4670</v>
      </c>
      <c r="W56" s="50">
        <f>'Office Pos Summary'!A56</f>
        <v>38749</v>
      </c>
      <c r="X56" s="52">
        <f>'Stdev Table'!X56*'Office Pos Summary'!X56*10000</f>
        <v>50456</v>
      </c>
      <c r="Y56" s="50">
        <f>'Office Pos Summary'!A56</f>
        <v>38749</v>
      </c>
      <c r="Z56" s="52">
        <f>'Stdev Table'!Z56*'Office Pos Summary'!Y56*10000</f>
        <v>1181</v>
      </c>
      <c r="AA56" s="50">
        <f>'Office Pos Summary'!A56</f>
        <v>38749</v>
      </c>
      <c r="AB56" s="52">
        <f>'Stdev Table'!AB56*'Office Pos Summary'!Z56*10000</f>
        <v>1325</v>
      </c>
      <c r="AK56" s="50">
        <f>'Office Pos Summary'!A56</f>
        <v>38749</v>
      </c>
      <c r="AL56" s="52">
        <f>'Stdev Table'!AL56*'Office Pos Summary'!AS56*10000</f>
        <v>-309157.51490000001</v>
      </c>
      <c r="AM56" s="50">
        <f>'Office Pos Summary'!BA56</f>
        <v>38749</v>
      </c>
      <c r="AN56" s="52">
        <f>'Stdev Table'!AO56*'Office Pos Summary'!BB56*'Office Pos Summary'!BC56</f>
        <v>-27501.44890625</v>
      </c>
      <c r="AO56" s="52">
        <f>'Stdev Table'!AO56*'Office Pos Summary'!BE56*'Office Pos Summary'!BF56</f>
        <v>-9194.710078125001</v>
      </c>
      <c r="AP56" s="52">
        <f>'Stdev Table'!AO56*'Office Pos Summary'!BH56*'Office Pos Summary'!BI56</f>
        <v>-4950.4624999999996</v>
      </c>
      <c r="AQ56" s="52">
        <f>'Stdev Table'!AO56*'Office Pos Summary'!BK56*'Office Pos Summary'!BL56</f>
        <v>-4455.4162500000002</v>
      </c>
    </row>
    <row r="57" spans="3:43" x14ac:dyDescent="0.2">
      <c r="C57" s="50">
        <f>'Office Pos Summary'!A57</f>
        <v>38777</v>
      </c>
      <c r="D57" s="52">
        <f>'Office Pos Summary'!E57*'Stdev Table'!D57*10000</f>
        <v>-7715.9999999999991</v>
      </c>
      <c r="G57" s="50">
        <f>'Office Pos Summary'!A57</f>
        <v>38777</v>
      </c>
      <c r="H57" s="52">
        <f>'Stdev Table'!H57*'Office Pos Summary'!N57*10000</f>
        <v>-119109.73548799999</v>
      </c>
      <c r="I57" s="50">
        <f>'Office Pos Summary'!A57</f>
        <v>38777</v>
      </c>
      <c r="J57" s="52">
        <f>'Stdev Table'!J57*'Office Pos Summary'!Q57*10000</f>
        <v>2548.0000000000005</v>
      </c>
      <c r="K57" s="50">
        <f>'Office Pos Summary'!A57</f>
        <v>38777</v>
      </c>
      <c r="L57" s="52">
        <f>'Stdev Table'!L57*'Office Pos Summary'!R57*10000</f>
        <v>4116</v>
      </c>
      <c r="M57" s="50">
        <f>'Office Pos Summary'!A57</f>
        <v>38777</v>
      </c>
      <c r="N57" s="52">
        <f>'Stdev Table'!N57*'Office Pos Summary'!S57*10000</f>
        <v>-4728</v>
      </c>
      <c r="O57" s="50">
        <f>'Office Pos Summary'!A57</f>
        <v>38777</v>
      </c>
      <c r="P57" s="52">
        <f>'Stdev Table'!P57*'Office Pos Summary'!T57*10000</f>
        <v>0</v>
      </c>
      <c r="S57" s="50">
        <f>'Office Pos Summary'!A57</f>
        <v>38777</v>
      </c>
      <c r="T57" s="52">
        <f>'Stdev Table'!T57*'Office Pos Summary'!V57*10000</f>
        <v>2392.0000000000005</v>
      </c>
      <c r="U57" s="50">
        <f>'Office Pos Summary'!A57</f>
        <v>38777</v>
      </c>
      <c r="V57" s="52">
        <f>'Stdev Table'!V57*'Office Pos Summary'!W57*10000</f>
        <v>-5144</v>
      </c>
      <c r="W57" s="50">
        <f>'Office Pos Summary'!A57</f>
        <v>38777</v>
      </c>
      <c r="X57" s="52">
        <f>'Stdev Table'!X57*'Office Pos Summary'!X57*10000</f>
        <v>55600.000000000007</v>
      </c>
      <c r="Y57" s="50">
        <f>'Office Pos Summary'!A57</f>
        <v>38777</v>
      </c>
      <c r="Z57" s="52">
        <f>'Stdev Table'!Z57*'Office Pos Summary'!Y57*10000</f>
        <v>1302</v>
      </c>
      <c r="AA57" s="50">
        <f>'Office Pos Summary'!A57</f>
        <v>38777</v>
      </c>
      <c r="AB57" s="52">
        <f>'Stdev Table'!AB57*'Office Pos Summary'!Z57*10000</f>
        <v>1483.0000000000002</v>
      </c>
      <c r="AK57" s="50">
        <f>'Office Pos Summary'!A57</f>
        <v>38777</v>
      </c>
      <c r="AL57" s="52">
        <f>'Stdev Table'!AL57*'Office Pos Summary'!AS57*10000</f>
        <v>-340228.67744</v>
      </c>
      <c r="AM57" s="50">
        <f>'Office Pos Summary'!BA57</f>
        <v>38777</v>
      </c>
      <c r="AN57" s="52">
        <f>'Stdev Table'!AO57*'Office Pos Summary'!BB57*'Office Pos Summary'!BC57</f>
        <v>-30920.106250000004</v>
      </c>
      <c r="AO57" s="52">
        <f>'Stdev Table'!AO57*'Office Pos Summary'!BE57*'Office Pos Summary'!BF57</f>
        <v>-9894.4467187500013</v>
      </c>
      <c r="AP57" s="52">
        <f>'Stdev Table'!AO57*'Office Pos Summary'!BH57*'Office Pos Summary'!BI57</f>
        <v>-4815.1179687499998</v>
      </c>
      <c r="AQ57" s="52">
        <f>'Stdev Table'!AO57*'Office Pos Summary'!BK57*'Office Pos Summary'!BL57</f>
        <v>-4333.6061718749997</v>
      </c>
    </row>
    <row r="58" spans="3:43" x14ac:dyDescent="0.2">
      <c r="C58" s="50">
        <f>'Office Pos Summary'!A58</f>
        <v>38808</v>
      </c>
      <c r="D58" s="52">
        <f>'Office Pos Summary'!E58*'Stdev Table'!D58*10000</f>
        <v>-7428</v>
      </c>
      <c r="G58" s="50">
        <f>'Office Pos Summary'!A58</f>
        <v>38808</v>
      </c>
      <c r="H58" s="52">
        <f>'Stdev Table'!H58*'Office Pos Summary'!N58*10000</f>
        <v>-109575.52774000002</v>
      </c>
      <c r="I58" s="50">
        <f>'Office Pos Summary'!A58</f>
        <v>38808</v>
      </c>
      <c r="J58" s="52">
        <f>'Stdev Table'!J58*'Office Pos Summary'!Q58*10000</f>
        <v>2452</v>
      </c>
      <c r="K58" s="50">
        <f>'Office Pos Summary'!A58</f>
        <v>38808</v>
      </c>
      <c r="L58" s="52">
        <f>'Stdev Table'!L58*'Office Pos Summary'!R58*10000</f>
        <v>3962</v>
      </c>
      <c r="M58" s="50">
        <f>'Office Pos Summary'!A58</f>
        <v>38808</v>
      </c>
      <c r="N58" s="52">
        <f>'Stdev Table'!N58*'Office Pos Summary'!S58*10000</f>
        <v>-4550</v>
      </c>
      <c r="O58" s="50">
        <f>'Office Pos Summary'!A58</f>
        <v>38808</v>
      </c>
      <c r="P58" s="52">
        <f>'Stdev Table'!P58*'Office Pos Summary'!T58*10000</f>
        <v>0</v>
      </c>
      <c r="S58" s="50">
        <f>'Office Pos Summary'!A58</f>
        <v>38808</v>
      </c>
      <c r="T58" s="52">
        <f>'Stdev Table'!T58*'Office Pos Summary'!V58*10000</f>
        <v>2303</v>
      </c>
      <c r="U58" s="50">
        <f>'Office Pos Summary'!A58</f>
        <v>38808</v>
      </c>
      <c r="V58" s="52">
        <f>'Stdev Table'!V58*'Office Pos Summary'!W58*10000</f>
        <v>-4952</v>
      </c>
      <c r="W58" s="50">
        <f>'Office Pos Summary'!A58</f>
        <v>38808</v>
      </c>
      <c r="X58" s="52">
        <f>'Stdev Table'!X58*'Office Pos Summary'!X58*10000</f>
        <v>53520</v>
      </c>
      <c r="Y58" s="50">
        <f>'Office Pos Summary'!A58</f>
        <v>38808</v>
      </c>
      <c r="Z58" s="52">
        <f>'Stdev Table'!Z58*'Office Pos Summary'!Y58*10000</f>
        <v>1253</v>
      </c>
      <c r="AA58" s="50">
        <f>'Office Pos Summary'!A58</f>
        <v>38808</v>
      </c>
      <c r="AB58" s="52">
        <f>'Stdev Table'!AB58*'Office Pos Summary'!Z58*10000</f>
        <v>1457</v>
      </c>
      <c r="AK58" s="50">
        <f>'Office Pos Summary'!A58</f>
        <v>38808</v>
      </c>
      <c r="AL58" s="52">
        <f>'Stdev Table'!AL58*'Office Pos Summary'!AS58*10000</f>
        <v>-326877.63870000007</v>
      </c>
      <c r="AM58" s="50">
        <f>'Office Pos Summary'!BA58</f>
        <v>38808</v>
      </c>
      <c r="AN58" s="52">
        <f>'Stdev Table'!AO58*'Office Pos Summary'!BB58*'Office Pos Summary'!BC58</f>
        <v>-25983.931874999998</v>
      </c>
      <c r="AO58" s="52">
        <f>'Stdev Table'!AO58*'Office Pos Summary'!BE58*'Office Pos Summary'!BF58</f>
        <v>-9057.4240625000002</v>
      </c>
      <c r="AP58" s="52">
        <f>'Stdev Table'!AO58*'Office Pos Summary'!BH58*'Office Pos Summary'!BI58</f>
        <v>-5774.9750000000004</v>
      </c>
      <c r="AQ58" s="52">
        <f>'Stdev Table'!AO58*'Office Pos Summary'!BK58*'Office Pos Summary'!BL58</f>
        <v>-5197.4775000000009</v>
      </c>
    </row>
    <row r="59" spans="3:43" x14ac:dyDescent="0.2">
      <c r="C59" s="50">
        <f>'Office Pos Summary'!A59</f>
        <v>38838</v>
      </c>
      <c r="D59" s="52">
        <f>'Office Pos Summary'!E59*'Stdev Table'!D59*10000</f>
        <v>-7638</v>
      </c>
      <c r="G59" s="50">
        <f>'Office Pos Summary'!A59</f>
        <v>38838</v>
      </c>
      <c r="H59" s="52">
        <f>'Stdev Table'!H59*'Office Pos Summary'!N59*10000</f>
        <v>-112571.743564</v>
      </c>
      <c r="I59" s="50">
        <f>'Office Pos Summary'!A59</f>
        <v>38838</v>
      </c>
      <c r="J59" s="52">
        <f>'Stdev Table'!J59*'Office Pos Summary'!Q59*10000</f>
        <v>2522</v>
      </c>
      <c r="K59" s="50">
        <f>'Office Pos Summary'!A59</f>
        <v>38838</v>
      </c>
      <c r="L59" s="52">
        <f>'Stdev Table'!L59*'Office Pos Summary'!R59*10000</f>
        <v>4072</v>
      </c>
      <c r="M59" s="50">
        <f>'Office Pos Summary'!A59</f>
        <v>38838</v>
      </c>
      <c r="N59" s="52">
        <f>'Stdev Table'!N59*'Office Pos Summary'!S59*10000</f>
        <v>-4678</v>
      </c>
      <c r="O59" s="50">
        <f>'Office Pos Summary'!A59</f>
        <v>38838</v>
      </c>
      <c r="P59" s="52">
        <f>'Stdev Table'!P59*'Office Pos Summary'!T59*10000</f>
        <v>0</v>
      </c>
      <c r="S59" s="50">
        <f>'Office Pos Summary'!A59</f>
        <v>38838</v>
      </c>
      <c r="T59" s="52">
        <f>'Stdev Table'!T59*'Office Pos Summary'!V59*10000</f>
        <v>2367</v>
      </c>
      <c r="U59" s="50">
        <f>'Office Pos Summary'!A59</f>
        <v>38838</v>
      </c>
      <c r="V59" s="52">
        <f>'Stdev Table'!V59*'Office Pos Summary'!W59*10000</f>
        <v>-5092</v>
      </c>
      <c r="W59" s="50">
        <f>'Office Pos Summary'!A59</f>
        <v>38838</v>
      </c>
      <c r="X59" s="52">
        <f>'Stdev Table'!X59*'Office Pos Summary'!X59*10000</f>
        <v>55020.000000000007</v>
      </c>
      <c r="Y59" s="50">
        <f>'Office Pos Summary'!A59</f>
        <v>38838</v>
      </c>
      <c r="Z59" s="52">
        <f>'Stdev Table'!Z59*'Office Pos Summary'!Y59*10000</f>
        <v>1288</v>
      </c>
      <c r="AA59" s="50">
        <f>'Office Pos Summary'!A59</f>
        <v>38838</v>
      </c>
      <c r="AB59" s="52">
        <f>'Stdev Table'!AB59*'Office Pos Summary'!Z59*10000</f>
        <v>1515</v>
      </c>
      <c r="AK59" s="50">
        <f>'Office Pos Summary'!A59</f>
        <v>38838</v>
      </c>
      <c r="AL59" s="52">
        <f>'Stdev Table'!AL59*'Office Pos Summary'!AS59*10000</f>
        <v>-335698.71782000002</v>
      </c>
      <c r="AM59" s="50">
        <f>'Office Pos Summary'!BA59</f>
        <v>38838</v>
      </c>
      <c r="AN59" s="52">
        <f>'Stdev Table'!AO59*'Office Pos Summary'!BB59*'Office Pos Summary'!BC59</f>
        <v>-27531.298437500001</v>
      </c>
      <c r="AO59" s="52">
        <f>'Stdev Table'!AO59*'Office Pos Summary'!BE59*'Office Pos Summary'!BF59</f>
        <v>-9233.3269531250007</v>
      </c>
      <c r="AP59" s="52">
        <f>'Stdev Table'!AO59*'Office Pos Summary'!BH59*'Office Pos Summary'!BI59</f>
        <v>-4415.8972656249998</v>
      </c>
      <c r="AQ59" s="52">
        <f>'Stdev Table'!AO59*'Office Pos Summary'!BK59*'Office Pos Summary'!BL59</f>
        <v>-4998.1988671874997</v>
      </c>
    </row>
    <row r="60" spans="3:43" x14ac:dyDescent="0.2">
      <c r="C60" s="50">
        <f>'Office Pos Summary'!A60</f>
        <v>38869</v>
      </c>
      <c r="D60" s="52">
        <f>'Office Pos Summary'!E60*'Stdev Table'!D60*10000</f>
        <v>-7350</v>
      </c>
      <c r="G60" s="50">
        <f>'Office Pos Summary'!A60</f>
        <v>38869</v>
      </c>
      <c r="H60" s="52">
        <f>'Stdev Table'!H60*'Office Pos Summary'!N60*10000</f>
        <v>-108249.24144399998</v>
      </c>
      <c r="I60" s="50">
        <f>'Office Pos Summary'!A60</f>
        <v>38869</v>
      </c>
      <c r="J60" s="52">
        <f>'Stdev Table'!J60*'Office Pos Summary'!Q60*10000</f>
        <v>2426</v>
      </c>
      <c r="K60" s="50">
        <f>'Office Pos Summary'!A60</f>
        <v>38869</v>
      </c>
      <c r="L60" s="52">
        <f>'Stdev Table'!L60*'Office Pos Summary'!R60*10000</f>
        <v>3920</v>
      </c>
      <c r="M60" s="50">
        <f>'Office Pos Summary'!A60</f>
        <v>38869</v>
      </c>
      <c r="N60" s="52">
        <f>'Stdev Table'!N60*'Office Pos Summary'!S60*10000</f>
        <v>-4502</v>
      </c>
      <c r="O60" s="50">
        <f>'Office Pos Summary'!A60</f>
        <v>38869</v>
      </c>
      <c r="P60" s="52">
        <f>'Stdev Table'!P60*'Office Pos Summary'!T60*10000</f>
        <v>0</v>
      </c>
      <c r="S60" s="50">
        <f>'Office Pos Summary'!A60</f>
        <v>38869</v>
      </c>
      <c r="T60" s="52">
        <f>'Stdev Table'!T60*'Office Pos Summary'!V60*10000</f>
        <v>2279</v>
      </c>
      <c r="U60" s="50">
        <f>'Office Pos Summary'!A60</f>
        <v>38869</v>
      </c>
      <c r="V60" s="52">
        <f>'Stdev Table'!V60*'Office Pos Summary'!W60*10000</f>
        <v>-4900</v>
      </c>
      <c r="W60" s="50">
        <f>'Office Pos Summary'!A60</f>
        <v>38869</v>
      </c>
      <c r="X60" s="52">
        <f>'Stdev Table'!X60*'Office Pos Summary'!X60*10000</f>
        <v>52955.999999999993</v>
      </c>
      <c r="Y60" s="50">
        <f>'Office Pos Summary'!A60</f>
        <v>38869</v>
      </c>
      <c r="Z60" s="52">
        <f>'Stdev Table'!Z60*'Office Pos Summary'!Y60*10000</f>
        <v>1240.0000000000002</v>
      </c>
      <c r="AA60" s="50">
        <f>'Office Pos Summary'!A60</f>
        <v>38869</v>
      </c>
      <c r="AB60" s="52">
        <f>'Stdev Table'!AB60*'Office Pos Summary'!Z60*10000</f>
        <v>1483.0000000000002</v>
      </c>
      <c r="AK60" s="50">
        <f>'Office Pos Summary'!A60</f>
        <v>38869</v>
      </c>
      <c r="AL60" s="52">
        <f>'Stdev Table'!AL60*'Office Pos Summary'!AS60*10000</f>
        <v>-322546.20722000004</v>
      </c>
      <c r="AM60" s="50">
        <f>'Office Pos Summary'!BA60</f>
        <v>38869</v>
      </c>
      <c r="AN60" s="52">
        <f>'Stdev Table'!AO60*'Office Pos Summary'!BB60*'Office Pos Summary'!BC60</f>
        <v>-27491.868593750001</v>
      </c>
      <c r="AO60" s="52">
        <f>'Stdev Table'!AO60*'Office Pos Summary'!BE60*'Office Pos Summary'!BF60</f>
        <v>-8912.2592968750014</v>
      </c>
      <c r="AP60" s="52">
        <f>'Stdev Table'!AO60*'Office Pos Summary'!BH60*'Office Pos Summary'!BI60</f>
        <v>-4410.3871093750004</v>
      </c>
      <c r="AQ60" s="52">
        <f>'Stdev Table'!AO60*'Office Pos Summary'!BK60*'Office Pos Summary'!BL60</f>
        <v>-3969.3483984375002</v>
      </c>
    </row>
    <row r="61" spans="3:43" x14ac:dyDescent="0.2">
      <c r="C61" s="50">
        <f>'Office Pos Summary'!A61</f>
        <v>38899</v>
      </c>
      <c r="D61" s="52">
        <f>'Office Pos Summary'!E61*'Stdev Table'!D61*10000</f>
        <v>-7554</v>
      </c>
      <c r="G61" s="50">
        <f>'Office Pos Summary'!A61</f>
        <v>38899</v>
      </c>
      <c r="H61" s="52">
        <f>'Stdev Table'!H61*'Office Pos Summary'!N61*10000</f>
        <v>-111289.66885999999</v>
      </c>
      <c r="I61" s="50">
        <f>'Office Pos Summary'!A61</f>
        <v>38899</v>
      </c>
      <c r="J61" s="52">
        <f>'Stdev Table'!J61*'Office Pos Summary'!Q61*10000</f>
        <v>2494</v>
      </c>
      <c r="K61" s="50">
        <f>'Office Pos Summary'!A61</f>
        <v>38899</v>
      </c>
      <c r="L61" s="52">
        <f>'Stdev Table'!L61*'Office Pos Summary'!R61*10000</f>
        <v>4029.9999999999995</v>
      </c>
      <c r="M61" s="50">
        <f>'Office Pos Summary'!A61</f>
        <v>38899</v>
      </c>
      <c r="N61" s="52">
        <f>'Stdev Table'!N61*'Office Pos Summary'!S61*10000</f>
        <v>-4628</v>
      </c>
      <c r="O61" s="50">
        <f>'Office Pos Summary'!A61</f>
        <v>38899</v>
      </c>
      <c r="P61" s="52">
        <f>'Stdev Table'!P61*'Office Pos Summary'!T61*10000</f>
        <v>0</v>
      </c>
      <c r="S61" s="50">
        <f>'Office Pos Summary'!A61</f>
        <v>38899</v>
      </c>
      <c r="T61" s="52">
        <f>'Stdev Table'!T61*'Office Pos Summary'!V61*10000</f>
        <v>2342</v>
      </c>
      <c r="U61" s="50">
        <f>'Office Pos Summary'!A61</f>
        <v>38899</v>
      </c>
      <c r="V61" s="52">
        <f>'Stdev Table'!V61*'Office Pos Summary'!W61*10000</f>
        <v>-5036.0000000000009</v>
      </c>
      <c r="W61" s="50">
        <f>'Office Pos Summary'!A61</f>
        <v>38899</v>
      </c>
      <c r="X61" s="52">
        <f>'Stdev Table'!X61*'Office Pos Summary'!X61*10000</f>
        <v>54432.000000000007</v>
      </c>
      <c r="Y61" s="50">
        <f>'Office Pos Summary'!A61</f>
        <v>38899</v>
      </c>
      <c r="Z61" s="52">
        <f>'Stdev Table'!Z61*'Office Pos Summary'!Y61*10000</f>
        <v>1274.0000000000002</v>
      </c>
      <c r="AA61" s="50">
        <f>'Office Pos Summary'!A61</f>
        <v>38899</v>
      </c>
      <c r="AB61" s="52">
        <f>'Stdev Table'!AB61*'Office Pos Summary'!Z61*10000</f>
        <v>1518</v>
      </c>
      <c r="AK61" s="50">
        <f>'Office Pos Summary'!A61</f>
        <v>38899</v>
      </c>
      <c r="AL61" s="52">
        <f>'Stdev Table'!AL61*'Office Pos Summary'!AS61*10000</f>
        <v>-331688.34430000006</v>
      </c>
      <c r="AM61" s="50">
        <f>'Office Pos Summary'!BA61</f>
        <v>38899</v>
      </c>
      <c r="AN61" s="52">
        <f>'Stdev Table'!AO61*'Office Pos Summary'!BB61*'Office Pos Summary'!BC61</f>
        <v>-23455.99609375</v>
      </c>
      <c r="AO61" s="52">
        <f>'Stdev Table'!AO61*'Office Pos Summary'!BE61*'Office Pos Summary'!BF61</f>
        <v>-8868.5291406249999</v>
      </c>
      <c r="AP61" s="52">
        <f>'Stdev Table'!AO61*'Office Pos Summary'!BH61*'Office Pos Summary'!BI61</f>
        <v>-5358.3738281249998</v>
      </c>
      <c r="AQ61" s="52">
        <f>'Stdev Table'!AO61*'Office Pos Summary'!BK61*'Office Pos Summary'!BL61</f>
        <v>-5781.7996875000008</v>
      </c>
    </row>
    <row r="62" spans="3:43" x14ac:dyDescent="0.2">
      <c r="C62" s="50">
        <f>'Office Pos Summary'!A62</f>
        <v>38930</v>
      </c>
      <c r="D62" s="52">
        <f>'Office Pos Summary'!E62*'Stdev Table'!D62*10000</f>
        <v>-7512</v>
      </c>
      <c r="G62" s="50">
        <f>'Office Pos Summary'!A62</f>
        <v>38930</v>
      </c>
      <c r="H62" s="52">
        <f>'Stdev Table'!H62*'Office Pos Summary'!N62*10000</f>
        <v>-110524.69596400001</v>
      </c>
      <c r="I62" s="50">
        <f>'Office Pos Summary'!A62</f>
        <v>38930</v>
      </c>
      <c r="J62" s="52">
        <f>'Stdev Table'!J62*'Office Pos Summary'!Q62*10000</f>
        <v>2480.0000000000005</v>
      </c>
      <c r="K62" s="50">
        <f>'Office Pos Summary'!A62</f>
        <v>38930</v>
      </c>
      <c r="L62" s="52">
        <f>'Stdev Table'!L62*'Office Pos Summary'!R62*10000</f>
        <v>4008</v>
      </c>
      <c r="M62" s="50">
        <f>'Office Pos Summary'!A62</f>
        <v>38930</v>
      </c>
      <c r="N62" s="52">
        <f>'Stdev Table'!N62*'Office Pos Summary'!S62*10000</f>
        <v>-4602.0000000000009</v>
      </c>
      <c r="O62" s="50">
        <f>'Office Pos Summary'!A62</f>
        <v>38930</v>
      </c>
      <c r="P62" s="52">
        <f>'Stdev Table'!P62*'Office Pos Summary'!T62*10000</f>
        <v>0</v>
      </c>
      <c r="S62" s="50">
        <f>'Office Pos Summary'!A62</f>
        <v>38930</v>
      </c>
      <c r="T62" s="52">
        <f>'Stdev Table'!T62*'Office Pos Summary'!V62*10000</f>
        <v>2329</v>
      </c>
      <c r="U62" s="50">
        <f>'Office Pos Summary'!A62</f>
        <v>38930</v>
      </c>
      <c r="V62" s="52">
        <f>'Stdev Table'!V62*'Office Pos Summary'!W62*10000</f>
        <v>-5010</v>
      </c>
      <c r="W62" s="50">
        <f>'Office Pos Summary'!A62</f>
        <v>38930</v>
      </c>
      <c r="X62" s="52">
        <f>'Stdev Table'!X62*'Office Pos Summary'!X62*10000</f>
        <v>54132.000000000007</v>
      </c>
      <c r="Y62" s="50">
        <f>'Office Pos Summary'!A62</f>
        <v>38930</v>
      </c>
      <c r="Z62" s="52">
        <f>'Stdev Table'!Z62*'Office Pos Summary'!Y62*10000</f>
        <v>1267</v>
      </c>
      <c r="AA62" s="50">
        <f>'Office Pos Summary'!A62</f>
        <v>38930</v>
      </c>
      <c r="AB62" s="52">
        <f>'Stdev Table'!AB62*'Office Pos Summary'!Z62*10000</f>
        <v>1545</v>
      </c>
      <c r="AK62" s="50">
        <f>'Office Pos Summary'!A62</f>
        <v>38930</v>
      </c>
      <c r="AL62" s="52">
        <f>'Stdev Table'!AL62*'Office Pos Summary'!AS62*10000</f>
        <v>-329083.47982000001</v>
      </c>
      <c r="AM62" s="50">
        <f>'Office Pos Summary'!BA62</f>
        <v>38930</v>
      </c>
      <c r="AN62" s="52">
        <f>'Stdev Table'!AO62*'Office Pos Summary'!BB62*'Office Pos Summary'!BC62</f>
        <v>-26620.914375</v>
      </c>
      <c r="AO62" s="52">
        <f>'Stdev Table'!AO62*'Office Pos Summary'!BE62*'Office Pos Summary'!BF62</f>
        <v>-8716.9508593749997</v>
      </c>
      <c r="AP62" s="52">
        <f>'Stdev Table'!AO62*'Office Pos Summary'!BH62*'Office Pos Summary'!BI62</f>
        <v>-4196.7687500000002</v>
      </c>
      <c r="AQ62" s="52">
        <f>'Stdev Table'!AO62*'Office Pos Summary'!BK62*'Office Pos Summary'!BL62</f>
        <v>-3777.0918750000001</v>
      </c>
    </row>
    <row r="63" spans="3:43" x14ac:dyDescent="0.2">
      <c r="C63" s="50">
        <f>'Office Pos Summary'!A63</f>
        <v>38961</v>
      </c>
      <c r="D63" s="52">
        <f>'Office Pos Summary'!E63*'Stdev Table'!D63*10000</f>
        <v>-7230</v>
      </c>
      <c r="G63" s="50">
        <f>'Office Pos Summary'!A63</f>
        <v>38961</v>
      </c>
      <c r="H63" s="52">
        <f>'Stdev Table'!H63*'Office Pos Summary'!N63*10000</f>
        <v>-106357.93546800001</v>
      </c>
      <c r="I63" s="50">
        <f>'Office Pos Summary'!A63</f>
        <v>38961</v>
      </c>
      <c r="J63" s="52">
        <f>'Stdev Table'!J63*'Office Pos Summary'!Q63*10000</f>
        <v>2386</v>
      </c>
      <c r="K63" s="50">
        <f>'Office Pos Summary'!A63</f>
        <v>38961</v>
      </c>
      <c r="L63" s="52">
        <f>'Stdev Table'!L63*'Office Pos Summary'!R63*10000</f>
        <v>3856.0000000000005</v>
      </c>
      <c r="M63" s="50">
        <f>'Office Pos Summary'!A63</f>
        <v>38961</v>
      </c>
      <c r="N63" s="52">
        <f>'Stdev Table'!N63*'Office Pos Summary'!S63*10000</f>
        <v>-4430</v>
      </c>
      <c r="O63" s="50">
        <f>'Office Pos Summary'!A63</f>
        <v>38961</v>
      </c>
      <c r="P63" s="52">
        <f>'Stdev Table'!P63*'Office Pos Summary'!T63*10000</f>
        <v>0</v>
      </c>
      <c r="S63" s="50">
        <f>'Office Pos Summary'!A63</f>
        <v>38961</v>
      </c>
      <c r="T63" s="52">
        <f>'Stdev Table'!T63*'Office Pos Summary'!V63*10000</f>
        <v>2242</v>
      </c>
      <c r="U63" s="50">
        <f>'Office Pos Summary'!A63</f>
        <v>38961</v>
      </c>
      <c r="V63" s="52">
        <f>'Stdev Table'!V63*'Office Pos Summary'!W63*10000</f>
        <v>-4820</v>
      </c>
      <c r="W63" s="50">
        <f>'Office Pos Summary'!A63</f>
        <v>38961</v>
      </c>
      <c r="X63" s="52">
        <f>'Stdev Table'!X63*'Office Pos Summary'!X63*10000</f>
        <v>52092</v>
      </c>
      <c r="Y63" s="50">
        <f>'Office Pos Summary'!A63</f>
        <v>38961</v>
      </c>
      <c r="Z63" s="52">
        <f>'Stdev Table'!Z63*'Office Pos Summary'!Y63*10000</f>
        <v>1220</v>
      </c>
      <c r="AA63" s="50">
        <f>'Office Pos Summary'!A63</f>
        <v>38961</v>
      </c>
      <c r="AB63" s="52">
        <f>'Stdev Table'!AB63*'Office Pos Summary'!Z63*10000</f>
        <v>1489</v>
      </c>
      <c r="AK63" s="50">
        <f>'Office Pos Summary'!A63</f>
        <v>38961</v>
      </c>
      <c r="AL63" s="52">
        <f>'Stdev Table'!AL63*'Office Pos Summary'!AS63*10000</f>
        <v>-316669.67733999994</v>
      </c>
      <c r="AM63" s="50">
        <f>'Office Pos Summary'!BA63</f>
        <v>38961</v>
      </c>
      <c r="AN63" s="52">
        <f>'Stdev Table'!AO63*'Office Pos Summary'!BB63*'Office Pos Summary'!BC63</f>
        <v>-23005.009843750002</v>
      </c>
      <c r="AO63" s="52">
        <f>'Stdev Table'!AO63*'Office Pos Summary'!BE63*'Office Pos Summary'!BF63</f>
        <v>-8397.68359375</v>
      </c>
      <c r="AP63" s="52">
        <f>'Stdev Table'!AO63*'Office Pos Summary'!BH63*'Office Pos Summary'!BI63</f>
        <v>-5213.3460937500004</v>
      </c>
      <c r="AQ63" s="52">
        <f>'Stdev Table'!AO63*'Office Pos Summary'!BK63*'Office Pos Summary'!BL63</f>
        <v>-4696.6770703125003</v>
      </c>
    </row>
    <row r="64" spans="3:43" x14ac:dyDescent="0.2">
      <c r="C64" s="50">
        <f>'Office Pos Summary'!A64</f>
        <v>38991</v>
      </c>
      <c r="D64" s="52">
        <f>'Office Pos Summary'!E64*'Stdev Table'!D64*10000</f>
        <v>-7434.0000000000009</v>
      </c>
      <c r="G64" s="50">
        <f>'Office Pos Summary'!A64</f>
        <v>38991</v>
      </c>
      <c r="H64" s="52">
        <f>'Stdev Table'!H64*'Office Pos Summary'!N64*10000</f>
        <v>-109358.68212800001</v>
      </c>
      <c r="I64" s="50">
        <f>'Office Pos Summary'!A64</f>
        <v>38991</v>
      </c>
      <c r="J64" s="52">
        <f>'Stdev Table'!J64*'Office Pos Summary'!Q64*10000</f>
        <v>2454</v>
      </c>
      <c r="K64" s="50">
        <f>'Office Pos Summary'!A64</f>
        <v>38991</v>
      </c>
      <c r="L64" s="52">
        <f>'Stdev Table'!L64*'Office Pos Summary'!R64*10000</f>
        <v>3964.0000000000005</v>
      </c>
      <c r="M64" s="50">
        <f>'Office Pos Summary'!A64</f>
        <v>38991</v>
      </c>
      <c r="N64" s="52">
        <f>'Stdev Table'!N64*'Office Pos Summary'!S64*10000</f>
        <v>-4552.0000000000009</v>
      </c>
      <c r="O64" s="50">
        <f>'Office Pos Summary'!A64</f>
        <v>38991</v>
      </c>
      <c r="P64" s="52">
        <f>'Stdev Table'!P64*'Office Pos Summary'!T64*10000</f>
        <v>0</v>
      </c>
      <c r="S64" s="50">
        <f>'Office Pos Summary'!A64</f>
        <v>38991</v>
      </c>
      <c r="T64" s="52">
        <f>'Stdev Table'!T64*'Office Pos Summary'!V64*10000</f>
        <v>2304</v>
      </c>
      <c r="U64" s="50">
        <f>'Office Pos Summary'!A64</f>
        <v>38991</v>
      </c>
      <c r="V64" s="52">
        <f>'Stdev Table'!V64*'Office Pos Summary'!W64*10000</f>
        <v>-4954</v>
      </c>
      <c r="W64" s="50">
        <f>'Office Pos Summary'!A64</f>
        <v>38991</v>
      </c>
      <c r="X64" s="52">
        <f>'Stdev Table'!X64*'Office Pos Summary'!X64*10000</f>
        <v>53536</v>
      </c>
      <c r="Y64" s="50">
        <f>'Office Pos Summary'!A64</f>
        <v>38991</v>
      </c>
      <c r="Z64" s="52">
        <f>'Stdev Table'!Z64*'Office Pos Summary'!Y64*10000</f>
        <v>1253.9999999999998</v>
      </c>
      <c r="AA64" s="50">
        <f>'Office Pos Summary'!A64</f>
        <v>38991</v>
      </c>
      <c r="AB64" s="52">
        <f>'Stdev Table'!AB64*'Office Pos Summary'!Z64*10000</f>
        <v>1516.0000000000002</v>
      </c>
      <c r="AK64" s="50">
        <f>'Office Pos Summary'!A64</f>
        <v>38991</v>
      </c>
      <c r="AL64" s="52">
        <f>'Stdev Table'!AL64*'Office Pos Summary'!AS64*10000</f>
        <v>-325733.41064000002</v>
      </c>
      <c r="AM64" s="50">
        <f>'Office Pos Summary'!BA64</f>
        <v>38991</v>
      </c>
      <c r="AN64" s="52">
        <f>'Stdev Table'!AO64*'Office Pos Summary'!BB64*'Office Pos Summary'!BC64</f>
        <v>-26164.48828125</v>
      </c>
      <c r="AO64" s="52">
        <f>'Stdev Table'!AO64*'Office Pos Summary'!BE64*'Office Pos Summary'!BF64</f>
        <v>-9159.4636718750007</v>
      </c>
      <c r="AP64" s="52">
        <f>'Stdev Table'!AO64*'Office Pos Summary'!BH64*'Office Pos Summary'!BI64</f>
        <v>-4399.8296874999996</v>
      </c>
      <c r="AQ64" s="52">
        <f>'Stdev Table'!AO64*'Office Pos Summary'!BK64*'Office Pos Summary'!BL64</f>
        <v>-4950.1476562500002</v>
      </c>
    </row>
    <row r="65" spans="3:43" x14ac:dyDescent="0.2">
      <c r="C65" s="50">
        <f>'Office Pos Summary'!A65</f>
        <v>39022</v>
      </c>
      <c r="D65" s="52">
        <f>'Office Pos Summary'!E65*'Stdev Table'!D65*10000</f>
        <v>-7151.9999999999991</v>
      </c>
      <c r="G65" s="50">
        <f>'Office Pos Summary'!A65</f>
        <v>39022</v>
      </c>
      <c r="H65" s="52">
        <f>'Stdev Table'!H65*'Office Pos Summary'!N65*10000</f>
        <v>-96987.747080000001</v>
      </c>
      <c r="K65" s="50">
        <f>'Office Pos Summary'!A65</f>
        <v>39022</v>
      </c>
      <c r="L65" s="52">
        <f>'Stdev Table'!L65*'Office Pos Summary'!R65*10000</f>
        <v>0</v>
      </c>
      <c r="M65" s="50">
        <f>'Office Pos Summary'!A65</f>
        <v>39022</v>
      </c>
      <c r="N65" s="52">
        <f>'Stdev Table'!N65*'Office Pos Summary'!S65*10000</f>
        <v>-4380</v>
      </c>
      <c r="O65" s="50">
        <f>'Office Pos Summary'!A65</f>
        <v>39022</v>
      </c>
      <c r="P65" s="52">
        <f>'Stdev Table'!P65*'Office Pos Summary'!T65*10000</f>
        <v>0</v>
      </c>
      <c r="S65" s="50">
        <f>'Office Pos Summary'!A65</f>
        <v>39022</v>
      </c>
      <c r="T65" s="52">
        <f>'Stdev Table'!T65*'Office Pos Summary'!V65*10000</f>
        <v>2217</v>
      </c>
      <c r="U65" s="50">
        <f>'Office Pos Summary'!A65</f>
        <v>39022</v>
      </c>
      <c r="V65" s="52">
        <f>'Stdev Table'!V65*'Office Pos Summary'!W65*10000</f>
        <v>-4766</v>
      </c>
      <c r="W65" s="50">
        <f>'Office Pos Summary'!A65</f>
        <v>39022</v>
      </c>
      <c r="X65" s="52">
        <f>'Stdev Table'!X65*'Office Pos Summary'!X65*10000</f>
        <v>51516</v>
      </c>
      <c r="Y65" s="50">
        <f>'Office Pos Summary'!A65</f>
        <v>39022</v>
      </c>
      <c r="Z65" s="52">
        <f>'Stdev Table'!Z65*'Office Pos Summary'!Y65*10000</f>
        <v>1206.0000000000002</v>
      </c>
      <c r="AA65" s="50">
        <f>'Office Pos Summary'!A65</f>
        <v>39022</v>
      </c>
      <c r="AB65" s="52">
        <f>'Stdev Table'!AB65*'Office Pos Summary'!Z65*10000</f>
        <v>1443.0000000000002</v>
      </c>
      <c r="AK65" s="50">
        <f>'Office Pos Summary'!A65</f>
        <v>39022</v>
      </c>
      <c r="AL65" s="52">
        <f>'Stdev Table'!AL65*'Office Pos Summary'!AS65*10000</f>
        <v>-286478.73540000001</v>
      </c>
      <c r="AM65" s="50">
        <f>'Office Pos Summary'!BA65</f>
        <v>39022</v>
      </c>
      <c r="AN65" s="52">
        <f>'Stdev Table'!AO65*'Office Pos Summary'!BB65*'Office Pos Summary'!BC65</f>
        <v>-28177.71515625</v>
      </c>
      <c r="AO65" s="52">
        <f>'Stdev Table'!AO65*'Office Pos Summary'!BE65*'Office Pos Summary'!BF65</f>
        <v>-9802.1928125000013</v>
      </c>
      <c r="AP65" s="52">
        <f>'Stdev Table'!AO65*'Office Pos Summary'!BH65*'Office Pos Summary'!BI65</f>
        <v>-4820.1675781250005</v>
      </c>
      <c r="AQ65" s="52">
        <f>'Stdev Table'!AO65*'Office Pos Summary'!BK65*'Office Pos Summary'!BL65</f>
        <v>-5228.0810156250009</v>
      </c>
    </row>
    <row r="66" spans="3:43" x14ac:dyDescent="0.2">
      <c r="C66" s="50">
        <f>'Office Pos Summary'!A66</f>
        <v>39052</v>
      </c>
      <c r="D66" s="52">
        <f>'Office Pos Summary'!E66*'Stdev Table'!D66*10000</f>
        <v>-7350</v>
      </c>
      <c r="G66" s="50">
        <f>'Office Pos Summary'!A66</f>
        <v>39052</v>
      </c>
      <c r="H66" s="52">
        <f>'Stdev Table'!H66*'Office Pos Summary'!N66*10000</f>
        <v>-99508.705372000026</v>
      </c>
      <c r="K66" s="50">
        <f>'Office Pos Summary'!A66</f>
        <v>39052</v>
      </c>
      <c r="L66" s="52">
        <f>'Stdev Table'!L66*'Office Pos Summary'!R66*10000</f>
        <v>0</v>
      </c>
      <c r="M66" s="50">
        <f>'Office Pos Summary'!A66</f>
        <v>39052</v>
      </c>
      <c r="N66" s="52">
        <f>'Stdev Table'!N66*'Office Pos Summary'!S66*10000</f>
        <v>-4502</v>
      </c>
      <c r="O66" s="50">
        <f>'Office Pos Summary'!A66</f>
        <v>39052</v>
      </c>
      <c r="P66" s="52">
        <f>'Stdev Table'!P66*'Office Pos Summary'!T66*10000</f>
        <v>0</v>
      </c>
      <c r="S66" s="50">
        <f>'Office Pos Summary'!A66</f>
        <v>39052</v>
      </c>
      <c r="T66" s="52">
        <f>'Stdev Table'!T66*'Office Pos Summary'!V66*10000</f>
        <v>2278</v>
      </c>
      <c r="U66" s="50">
        <f>'Office Pos Summary'!A66</f>
        <v>39052</v>
      </c>
      <c r="V66" s="52">
        <f>'Stdev Table'!V66*'Office Pos Summary'!W66*10000</f>
        <v>-4898</v>
      </c>
      <c r="W66" s="50">
        <f>'Office Pos Summary'!A66</f>
        <v>39052</v>
      </c>
      <c r="X66" s="52">
        <f>'Stdev Table'!X66*'Office Pos Summary'!X66*10000</f>
        <v>52936.000000000007</v>
      </c>
      <c r="Y66" s="50">
        <f>'Office Pos Summary'!A66</f>
        <v>39052</v>
      </c>
      <c r="Z66" s="52">
        <f>'Stdev Table'!Z66*'Office Pos Summary'!Y66*10000</f>
        <v>1239</v>
      </c>
      <c r="AA66" s="50">
        <f>'Office Pos Summary'!A66</f>
        <v>39052</v>
      </c>
      <c r="AB66" s="52">
        <f>'Stdev Table'!AB66*'Office Pos Summary'!Z66*10000</f>
        <v>1520</v>
      </c>
      <c r="AK66" s="50">
        <f>'Office Pos Summary'!A66</f>
        <v>39052</v>
      </c>
      <c r="AL66" s="52">
        <f>'Stdev Table'!AL66*'Office Pos Summary'!AS66*10000</f>
        <v>-293543.52685999998</v>
      </c>
      <c r="AM66" s="50">
        <f>'Office Pos Summary'!BA66</f>
        <v>39052</v>
      </c>
      <c r="AN66" s="52">
        <f>'Stdev Table'!AO66*'Office Pos Summary'!BB66*'Office Pos Summary'!BC66</f>
        <v>-20384.8321875</v>
      </c>
      <c r="AO66" s="52">
        <f>'Stdev Table'!AO66*'Office Pos Summary'!BE66*'Office Pos Summary'!BF66</f>
        <v>-7773.8976562500011</v>
      </c>
      <c r="AP66" s="52">
        <f>'Stdev Table'!AO66*'Office Pos Summary'!BH66*'Office Pos Summary'!BI66</f>
        <v>-4640.6742187500004</v>
      </c>
      <c r="AQ66" s="52">
        <f>'Stdev Table'!AO66*'Office Pos Summary'!BK66*'Office Pos Summary'!BL66</f>
        <v>-4992.3108984375003</v>
      </c>
    </row>
    <row r="67" spans="3:43" x14ac:dyDescent="0.2">
      <c r="C67" s="50">
        <f>'Office Pos Summary'!A67</f>
        <v>39083</v>
      </c>
      <c r="D67" s="52">
        <f>'Office Pos Summary'!E67*'Stdev Table'!D67*10000</f>
        <v>-7308</v>
      </c>
      <c r="G67" s="50">
        <f>'Office Pos Summary'!A67</f>
        <v>39083</v>
      </c>
      <c r="H67" s="52">
        <f>'Stdev Table'!H67*'Office Pos Summary'!N67*10000</f>
        <v>-99380</v>
      </c>
      <c r="K67" s="50">
        <f>'Office Pos Summary'!A67</f>
        <v>39083</v>
      </c>
      <c r="L67" s="52">
        <f>'Stdev Table'!L67*'Office Pos Summary'!R67*10000</f>
        <v>0</v>
      </c>
      <c r="M67" s="50">
        <f>'Office Pos Summary'!A67</f>
        <v>39083</v>
      </c>
      <c r="N67" s="52">
        <f>'Stdev Table'!N67*'Office Pos Summary'!S67*10000</f>
        <v>-4476</v>
      </c>
      <c r="O67" s="50">
        <f>'Office Pos Summary'!A67</f>
        <v>39083</v>
      </c>
      <c r="P67" s="52">
        <f>'Stdev Table'!P67*'Office Pos Summary'!T67*10000</f>
        <v>0</v>
      </c>
      <c r="S67" s="50">
        <f>'Office Pos Summary'!A67</f>
        <v>39083</v>
      </c>
      <c r="T67" s="52">
        <f>'Stdev Table'!T67*'Office Pos Summary'!V67*10000</f>
        <v>2265</v>
      </c>
      <c r="U67" s="50">
        <f>'Office Pos Summary'!A67</f>
        <v>39083</v>
      </c>
      <c r="V67" s="52">
        <f>'Stdev Table'!V67*'Office Pos Summary'!W67*10000</f>
        <v>-4870</v>
      </c>
      <c r="W67" s="50">
        <f>'Office Pos Summary'!A67</f>
        <v>39083</v>
      </c>
      <c r="X67" s="52">
        <f>'Stdev Table'!X67*'Office Pos Summary'!X67*10000</f>
        <v>52627.999999999993</v>
      </c>
      <c r="Y67" s="50">
        <f>'Office Pos Summary'!A67</f>
        <v>39083</v>
      </c>
      <c r="Z67" s="52">
        <f>'Stdev Table'!Z67*'Office Pos Summary'!Y67*10000</f>
        <v>1232</v>
      </c>
      <c r="AA67" s="50">
        <f>'Office Pos Summary'!A67</f>
        <v>39083</v>
      </c>
      <c r="AB67" s="52">
        <f>'Stdev Table'!AB67*'Office Pos Summary'!Z67*10000</f>
        <v>1538.0000000000002</v>
      </c>
      <c r="AK67" s="50">
        <f>'Office Pos Summary'!A67</f>
        <v>39083</v>
      </c>
      <c r="AL67" s="52">
        <f>'Stdev Table'!AL67*'Office Pos Summary'!AS67*10000</f>
        <v>-294020</v>
      </c>
      <c r="AM67" s="50">
        <f>'Office Pos Summary'!BA67</f>
        <v>39083</v>
      </c>
      <c r="AN67" s="52">
        <f>'Stdev Table'!AO67*'Office Pos Summary'!BB67*'Office Pos Summary'!BC67</f>
        <v>-18731.649062500001</v>
      </c>
      <c r="AO67" s="52">
        <f>'Stdev Table'!AO67*'Office Pos Summary'!BE67*'Office Pos Summary'!BF67</f>
        <v>-6584.3666796875004</v>
      </c>
      <c r="AP67" s="52">
        <f>'Stdev Table'!AO67*'Office Pos Summary'!BH67*'Office Pos Summary'!BI67</f>
        <v>-3091.2023437500002</v>
      </c>
      <c r="AQ67" s="52">
        <f>'Stdev Table'!AO67*'Office Pos Summary'!BK67*'Office Pos Summary'!BL67</f>
        <v>-3503.9112890625001</v>
      </c>
    </row>
    <row r="68" spans="3:43" x14ac:dyDescent="0.2">
      <c r="C68" s="50">
        <f>'Office Pos Summary'!A68</f>
        <v>39114</v>
      </c>
      <c r="D68" s="52">
        <f>'Office Pos Summary'!E68*'Stdev Table'!D68*10000</f>
        <v>-6557.9999999999991</v>
      </c>
      <c r="G68" s="50">
        <f>'Office Pos Summary'!A68</f>
        <v>39114</v>
      </c>
      <c r="H68" s="52">
        <f>'Stdev Table'!H68*'Office Pos Summary'!N68*10000</f>
        <v>-89080</v>
      </c>
      <c r="K68" s="50">
        <f>'Office Pos Summary'!A68</f>
        <v>39114</v>
      </c>
      <c r="L68" s="52">
        <f>'Stdev Table'!L68*'Office Pos Summary'!R68*10000</f>
        <v>0</v>
      </c>
      <c r="M68" s="50">
        <f>'Office Pos Summary'!A68</f>
        <v>39114</v>
      </c>
      <c r="N68" s="52">
        <f>'Stdev Table'!N68*'Office Pos Summary'!S68*10000</f>
        <v>-4018</v>
      </c>
      <c r="O68" s="50">
        <f>'Office Pos Summary'!A68</f>
        <v>39114</v>
      </c>
      <c r="P68" s="52">
        <f>'Stdev Table'!P68*'Office Pos Summary'!T68*10000</f>
        <v>0</v>
      </c>
      <c r="S68" s="50">
        <f>'Office Pos Summary'!A68</f>
        <v>39114</v>
      </c>
      <c r="T68" s="52">
        <f>'Stdev Table'!T68*'Office Pos Summary'!V68*10000</f>
        <v>2032.9999999999998</v>
      </c>
      <c r="U68" s="50">
        <f>'Office Pos Summary'!A68</f>
        <v>39114</v>
      </c>
      <c r="V68" s="52">
        <f>'Stdev Table'!V68*'Office Pos Summary'!W68*10000</f>
        <v>-4372</v>
      </c>
      <c r="W68" s="50">
        <f>'Office Pos Summary'!A68</f>
        <v>39114</v>
      </c>
      <c r="X68" s="52">
        <f>'Stdev Table'!X68*'Office Pos Summary'!X68*10000</f>
        <v>47256</v>
      </c>
      <c r="Y68" s="50">
        <f>'Office Pos Summary'!A68</f>
        <v>39114</v>
      </c>
      <c r="Z68" s="52">
        <f>'Stdev Table'!Z68*'Office Pos Summary'!Y68*10000</f>
        <v>1106</v>
      </c>
      <c r="AA68" s="50">
        <f>'Office Pos Summary'!A68</f>
        <v>39114</v>
      </c>
      <c r="AB68" s="52">
        <f>'Stdev Table'!AB68*'Office Pos Summary'!Z68*10000</f>
        <v>1419.9999999999998</v>
      </c>
      <c r="AK68" s="50">
        <f>'Office Pos Summary'!A68</f>
        <v>39114</v>
      </c>
      <c r="AL68" s="52">
        <f>'Stdev Table'!AL68*'Office Pos Summary'!AS68*10000</f>
        <v>-263220</v>
      </c>
      <c r="AM68" s="50">
        <f>'Office Pos Summary'!BA68</f>
        <v>39114</v>
      </c>
      <c r="AN68" s="52">
        <f>'Stdev Table'!AO68*'Office Pos Summary'!BB68*'Office Pos Summary'!BC68</f>
        <v>-16870.579687500001</v>
      </c>
      <c r="AO68" s="52">
        <f>'Stdev Table'!AO68*'Office Pos Summary'!BE68*'Office Pos Summary'!BF68</f>
        <v>-5898.3048437500001</v>
      </c>
      <c r="AP68" s="52">
        <f>'Stdev Table'!AO68*'Office Pos Summary'!BH68*'Office Pos Summary'!BI68</f>
        <v>-3067.4113281249997</v>
      </c>
      <c r="AQ68" s="52">
        <f>'Stdev Table'!AO68*'Office Pos Summary'!BK68*'Office Pos Summary'!BL68</f>
        <v>-2760.6701953124998</v>
      </c>
    </row>
    <row r="69" spans="3:43" x14ac:dyDescent="0.2">
      <c r="C69" s="50">
        <f>'Office Pos Summary'!A69</f>
        <v>39142</v>
      </c>
      <c r="D69" s="52">
        <f>'Office Pos Summary'!E69*'Stdev Table'!D69*10000</f>
        <v>-7230</v>
      </c>
      <c r="G69" s="50">
        <f>'Office Pos Summary'!A69</f>
        <v>39142</v>
      </c>
      <c r="H69" s="52">
        <f>'Stdev Table'!H69*'Office Pos Summary'!N69*10000</f>
        <v>-98188</v>
      </c>
      <c r="K69" s="50">
        <f>'Office Pos Summary'!A69</f>
        <v>39142</v>
      </c>
      <c r="L69" s="52">
        <f>'Stdev Table'!L69*'Office Pos Summary'!R69*10000</f>
        <v>0</v>
      </c>
      <c r="M69" s="50">
        <f>'Office Pos Summary'!A69</f>
        <v>39142</v>
      </c>
      <c r="N69" s="52">
        <f>'Stdev Table'!N69*'Office Pos Summary'!S69*10000</f>
        <v>-4430</v>
      </c>
      <c r="O69" s="50">
        <f>'Office Pos Summary'!A69</f>
        <v>39142</v>
      </c>
      <c r="P69" s="52">
        <f>'Stdev Table'!P69*'Office Pos Summary'!T69*10000</f>
        <v>0</v>
      </c>
      <c r="S69" s="50">
        <f>'Office Pos Summary'!A69</f>
        <v>39142</v>
      </c>
      <c r="T69" s="52">
        <f>'Stdev Table'!T69*'Office Pos Summary'!V69*10000</f>
        <v>2241</v>
      </c>
      <c r="U69" s="50">
        <f>'Office Pos Summary'!A69</f>
        <v>39142</v>
      </c>
      <c r="V69" s="52">
        <f>'Stdev Table'!V69*'Office Pos Summary'!W69*10000</f>
        <v>-4820</v>
      </c>
      <c r="W69" s="50">
        <f>'Office Pos Summary'!A69</f>
        <v>39142</v>
      </c>
      <c r="X69" s="52">
        <f>'Stdev Table'!X69*'Office Pos Summary'!X69*10000</f>
        <v>52088</v>
      </c>
      <c r="Y69" s="50">
        <f>'Office Pos Summary'!A69</f>
        <v>39142</v>
      </c>
      <c r="Z69" s="52">
        <f>'Stdev Table'!Z69*'Office Pos Summary'!Y69*10000</f>
        <v>1220</v>
      </c>
      <c r="AA69" s="50">
        <f>'Office Pos Summary'!A69</f>
        <v>39142</v>
      </c>
      <c r="AB69" s="52">
        <f>'Stdev Table'!AB69*'Office Pos Summary'!Z69*10000</f>
        <v>1567</v>
      </c>
      <c r="AK69" s="50">
        <f>'Office Pos Summary'!A69</f>
        <v>39142</v>
      </c>
      <c r="AL69" s="52">
        <f>'Stdev Table'!AL69*'Office Pos Summary'!AS69*10000</f>
        <v>-290140</v>
      </c>
      <c r="AM69" s="50">
        <f>'Office Pos Summary'!BA69</f>
        <v>39142</v>
      </c>
      <c r="AN69" s="52">
        <f>'Stdev Table'!AO69*'Office Pos Summary'!BB69*'Office Pos Summary'!BC69</f>
        <v>-18415.04328125</v>
      </c>
      <c r="AO69" s="52">
        <f>'Stdev Table'!AO69*'Office Pos Summary'!BE69*'Office Pos Summary'!BF69</f>
        <v>-6486.7846484375004</v>
      </c>
      <c r="AP69" s="52">
        <f>'Stdev Table'!AO69*'Office Pos Summary'!BH69*'Office Pos Summary'!BI69</f>
        <v>-3805.8335937499996</v>
      </c>
      <c r="AQ69" s="52">
        <f>'Stdev Table'!AO69*'Office Pos Summary'!BK69*'Office Pos Summary'!BL69</f>
        <v>-2740.6390429687499</v>
      </c>
    </row>
    <row r="70" spans="3:43" x14ac:dyDescent="0.2">
      <c r="C70" s="50">
        <f>'Office Pos Summary'!A70</f>
        <v>39173</v>
      </c>
      <c r="D70" s="52">
        <f>'Office Pos Summary'!E70*'Stdev Table'!D70*10000</f>
        <v>-6959.9999999999991</v>
      </c>
      <c r="G70" s="50">
        <f>'Office Pos Summary'!A70</f>
        <v>39173</v>
      </c>
      <c r="H70" s="52">
        <f>'Stdev Table'!H70*'Office Pos Summary'!N70*10000</f>
        <v>-68880</v>
      </c>
      <c r="K70" s="50">
        <f>'Office Pos Summary'!A70</f>
        <v>39173</v>
      </c>
      <c r="L70" s="52">
        <f>'Stdev Table'!L70*'Office Pos Summary'!R70*10000</f>
        <v>0</v>
      </c>
      <c r="M70" s="50">
        <f>'Office Pos Summary'!A70</f>
        <v>39173</v>
      </c>
      <c r="N70" s="52">
        <f>'Stdev Table'!N70*'Office Pos Summary'!S70*10000</f>
        <v>-4266</v>
      </c>
      <c r="O70" s="50">
        <f>'Office Pos Summary'!A70</f>
        <v>39173</v>
      </c>
      <c r="P70" s="52">
        <f>'Stdev Table'!P70*'Office Pos Summary'!T70*10000</f>
        <v>-33008</v>
      </c>
      <c r="S70" s="50">
        <f>'Office Pos Summary'!A70</f>
        <v>39173</v>
      </c>
      <c r="T70" s="52">
        <f>'Stdev Table'!T70*'Office Pos Summary'!V70*10000</f>
        <v>2158</v>
      </c>
      <c r="W70" s="50">
        <f>'Office Pos Summary'!A70</f>
        <v>39173</v>
      </c>
      <c r="X70" s="52">
        <f>'Stdev Table'!X70*'Office Pos Summary'!X70*10000</f>
        <v>50160</v>
      </c>
      <c r="Y70" s="50">
        <f>'Office Pos Summary'!A70</f>
        <v>39173</v>
      </c>
      <c r="Z70" s="52">
        <f>'Stdev Table'!Z70*'Office Pos Summary'!Y70*10000</f>
        <v>1175</v>
      </c>
      <c r="AA70" s="50">
        <f>'Office Pos Summary'!A70</f>
        <v>39173</v>
      </c>
      <c r="AB70" s="52">
        <f>'Stdev Table'!AB70*'Office Pos Summary'!Z70*10000</f>
        <v>1508.0000000000002</v>
      </c>
      <c r="AK70" s="50">
        <f>'Office Pos Summary'!A70</f>
        <v>39173</v>
      </c>
      <c r="AL70" s="52">
        <f>'Stdev Table'!AL70*'Office Pos Summary'!AS70*10000</f>
        <v>-269660.00000000006</v>
      </c>
      <c r="AM70" s="50">
        <f>'Office Pos Summary'!BA70</f>
        <v>39173</v>
      </c>
      <c r="AN70" s="52">
        <f>'Stdev Table'!AO70*'Office Pos Summary'!BB70*'Office Pos Summary'!BC70</f>
        <v>-17483.998125000002</v>
      </c>
      <c r="AO70" s="52">
        <f>'Stdev Table'!AO70*'Office Pos Summary'!BE70*'Office Pos Summary'!BF70</f>
        <v>-6218.2669140625003</v>
      </c>
      <c r="AP70" s="52">
        <f>'Stdev Table'!AO70*'Office Pos Summary'!BH70*'Office Pos Summary'!BI70</f>
        <v>-3027.5320312500003</v>
      </c>
      <c r="AQ70" s="52">
        <f>'Stdev Table'!AO70*'Office Pos Summary'!BK70*'Office Pos Summary'!BL70</f>
        <v>-3405.9737109375001</v>
      </c>
    </row>
    <row r="71" spans="3:43" x14ac:dyDescent="0.2">
      <c r="C71" s="50">
        <f>'Office Pos Summary'!A71</f>
        <v>39203</v>
      </c>
      <c r="D71" s="52">
        <f>'Office Pos Summary'!E71*'Stdev Table'!D71*10000</f>
        <v>-7158</v>
      </c>
      <c r="G71" s="50">
        <f>'Office Pos Summary'!A71</f>
        <v>39203</v>
      </c>
      <c r="H71" s="52">
        <f>'Stdev Table'!H71*'Office Pos Summary'!N71*10000</f>
        <v>-70836</v>
      </c>
      <c r="K71" s="50">
        <f>'Office Pos Summary'!A71</f>
        <v>39203</v>
      </c>
      <c r="L71" s="52">
        <f>'Stdev Table'!L71*'Office Pos Summary'!R71*10000</f>
        <v>0</v>
      </c>
      <c r="M71" s="50">
        <f>'Office Pos Summary'!A71</f>
        <v>39203</v>
      </c>
      <c r="N71" s="52">
        <f>'Stdev Table'!N71*'Office Pos Summary'!S71*10000</f>
        <v>-4386</v>
      </c>
      <c r="O71" s="50">
        <f>'Office Pos Summary'!A71</f>
        <v>39203</v>
      </c>
      <c r="P71" s="52">
        <f>'Stdev Table'!P71*'Office Pos Summary'!T71*10000</f>
        <v>-33944</v>
      </c>
      <c r="S71" s="50">
        <f>'Office Pos Summary'!A71</f>
        <v>39203</v>
      </c>
      <c r="T71" s="52">
        <f>'Stdev Table'!T71*'Office Pos Summary'!V71*10000</f>
        <v>2220</v>
      </c>
      <c r="W71" s="50">
        <f>'Office Pos Summary'!A71</f>
        <v>39203</v>
      </c>
      <c r="X71" s="52">
        <f>'Stdev Table'!X71*'Office Pos Summary'!X71*10000</f>
        <v>51588</v>
      </c>
      <c r="Y71" s="50">
        <f>'Office Pos Summary'!A71</f>
        <v>39203</v>
      </c>
      <c r="Z71" s="52">
        <f>'Stdev Table'!Z71*'Office Pos Summary'!Y71*10000</f>
        <v>1208</v>
      </c>
      <c r="AA71" s="50">
        <f>'Office Pos Summary'!A71</f>
        <v>39203</v>
      </c>
      <c r="AB71" s="52">
        <f>'Stdev Table'!AB71*'Office Pos Summary'!Z71*10000</f>
        <v>1550.9999999999998</v>
      </c>
      <c r="AK71" s="50">
        <f>'Office Pos Summary'!A71</f>
        <v>39203</v>
      </c>
      <c r="AL71" s="52">
        <f>'Stdev Table'!AL71*'Office Pos Summary'!AS71*10000</f>
        <v>-277300.00000000006</v>
      </c>
      <c r="AM71" s="50">
        <f>'Office Pos Summary'!BA71</f>
        <v>39203</v>
      </c>
      <c r="AN71" s="52">
        <f>'Stdev Table'!AO71*'Office Pos Summary'!BB71*'Office Pos Summary'!BC71</f>
        <v>-18224.732968749999</v>
      </c>
      <c r="AO71" s="52">
        <f>'Stdev Table'!AO71*'Office Pos Summary'!BE71*'Office Pos Summary'!BF71</f>
        <v>-6420.0765234375003</v>
      </c>
      <c r="AP71" s="52">
        <f>'Stdev Table'!AO71*'Office Pos Summary'!BH71*'Office Pos Summary'!BI71</f>
        <v>-3012.3525390625</v>
      </c>
      <c r="AQ71" s="52">
        <f>'Stdev Table'!AO71*'Office Pos Summary'!BK71*'Office Pos Summary'!BL71</f>
        <v>-3388.8965625000001</v>
      </c>
    </row>
    <row r="72" spans="3:43" x14ac:dyDescent="0.2">
      <c r="C72" s="50">
        <f>'Office Pos Summary'!A72</f>
        <v>39234</v>
      </c>
      <c r="D72" s="52">
        <f>'Office Pos Summary'!E72*'Stdev Table'!D72*10000</f>
        <v>-6894</v>
      </c>
      <c r="G72" s="50">
        <f>'Office Pos Summary'!A72</f>
        <v>39234</v>
      </c>
      <c r="H72" s="52">
        <f>'Stdev Table'!H72*'Office Pos Summary'!N72*10000</f>
        <v>-68212</v>
      </c>
      <c r="K72" s="50">
        <f>'Office Pos Summary'!A72</f>
        <v>39234</v>
      </c>
      <c r="L72" s="52">
        <f>'Stdev Table'!L72*'Office Pos Summary'!R72*10000</f>
        <v>0</v>
      </c>
      <c r="M72" s="50">
        <f>'Office Pos Summary'!A72</f>
        <v>39234</v>
      </c>
      <c r="N72" s="52">
        <f>'Stdev Table'!N72*'Office Pos Summary'!S72*10000</f>
        <v>-4224.0000000000009</v>
      </c>
      <c r="O72" s="50">
        <f>'Office Pos Summary'!A72</f>
        <v>39234</v>
      </c>
      <c r="P72" s="52">
        <f>'Stdev Table'!P72*'Office Pos Summary'!T72*10000</f>
        <v>-32688</v>
      </c>
      <c r="S72" s="50">
        <f>'Office Pos Summary'!A72</f>
        <v>39234</v>
      </c>
      <c r="T72" s="52">
        <f>'Stdev Table'!T72*'Office Pos Summary'!V72*10000</f>
        <v>2137</v>
      </c>
      <c r="W72" s="50">
        <f>'Office Pos Summary'!A72</f>
        <v>39234</v>
      </c>
      <c r="X72" s="52">
        <f>'Stdev Table'!X72*'Office Pos Summary'!X72*10000</f>
        <v>49676</v>
      </c>
      <c r="Y72" s="50">
        <f>'Office Pos Summary'!A72</f>
        <v>39234</v>
      </c>
      <c r="Z72" s="52">
        <f>'Stdev Table'!Z72*'Office Pos Summary'!Y72*10000</f>
        <v>1163.0000000000002</v>
      </c>
      <c r="AA72" s="50">
        <f>'Office Pos Summary'!A72</f>
        <v>39234</v>
      </c>
      <c r="AB72" s="52">
        <f>'Stdev Table'!AB72*'Office Pos Summary'!Z72*10000</f>
        <v>1492.9999999999998</v>
      </c>
      <c r="AK72" s="50">
        <f>'Office Pos Summary'!A72</f>
        <v>39234</v>
      </c>
      <c r="AL72" s="52">
        <f>'Stdev Table'!AL72*'Office Pos Summary'!AS72*10000</f>
        <v>-267020</v>
      </c>
      <c r="AM72" s="50">
        <f>'Office Pos Summary'!BA72</f>
        <v>39234</v>
      </c>
      <c r="AN72" s="52">
        <f>'Stdev Table'!AO72*'Office Pos Summary'!BB72*'Office Pos Summary'!BC72</f>
        <v>-17305.884062500001</v>
      </c>
      <c r="AO72" s="52">
        <f>'Stdev Table'!AO72*'Office Pos Summary'!BE72*'Office Pos Summary'!BF72</f>
        <v>-6180.6731249999993</v>
      </c>
      <c r="AP72" s="52">
        <f>'Stdev Table'!AO72*'Office Pos Summary'!BH72*'Office Pos Summary'!BI72</f>
        <v>-3745.8625000000002</v>
      </c>
      <c r="AQ72" s="52">
        <f>'Stdev Table'!AO72*'Office Pos Summary'!BK72*'Office Pos Summary'!BL72</f>
        <v>-2697.0208593749999</v>
      </c>
    </row>
    <row r="73" spans="3:43" x14ac:dyDescent="0.2">
      <c r="C73" s="50">
        <f>'Office Pos Summary'!A73</f>
        <v>39264</v>
      </c>
      <c r="D73" s="52">
        <f>'Office Pos Summary'!E73*'Stdev Table'!D73*10000</f>
        <v>-7091.9999999999991</v>
      </c>
      <c r="G73" s="50">
        <f>'Office Pos Summary'!A73</f>
        <v>39264</v>
      </c>
      <c r="H73" s="52">
        <f>'Stdev Table'!H73*'Office Pos Summary'!N73*10000</f>
        <v>-70136</v>
      </c>
      <c r="K73" s="50">
        <f>'Office Pos Summary'!A73</f>
        <v>39264</v>
      </c>
      <c r="L73" s="52">
        <f>'Stdev Table'!L73*'Office Pos Summary'!R73*10000</f>
        <v>0</v>
      </c>
      <c r="M73" s="50">
        <f>'Office Pos Summary'!A73</f>
        <v>39264</v>
      </c>
      <c r="N73" s="52">
        <f>'Stdev Table'!N73*'Office Pos Summary'!S73*10000</f>
        <v>-4344</v>
      </c>
      <c r="O73" s="50">
        <f>'Office Pos Summary'!A73</f>
        <v>39264</v>
      </c>
      <c r="P73" s="52">
        <f>'Stdev Table'!P73*'Office Pos Summary'!T73*10000</f>
        <v>-33612</v>
      </c>
      <c r="S73" s="50">
        <f>'Office Pos Summary'!A73</f>
        <v>39264</v>
      </c>
      <c r="T73" s="52">
        <f>'Stdev Table'!T73*'Office Pos Summary'!V73*10000</f>
        <v>2198</v>
      </c>
      <c r="W73" s="50">
        <f>'Office Pos Summary'!A73</f>
        <v>39264</v>
      </c>
      <c r="X73" s="52">
        <f>'Stdev Table'!X73*'Office Pos Summary'!X73*10000</f>
        <v>51083.999999999993</v>
      </c>
      <c r="Y73" s="50">
        <f>'Office Pos Summary'!A73</f>
        <v>39264</v>
      </c>
      <c r="Z73" s="52">
        <f>'Stdev Table'!Z73*'Office Pos Summary'!Y73*10000</f>
        <v>1196.0000000000002</v>
      </c>
      <c r="AA73" s="50">
        <f>'Office Pos Summary'!A73</f>
        <v>39264</v>
      </c>
      <c r="AB73" s="52">
        <f>'Stdev Table'!AB73*'Office Pos Summary'!Z73*10000</f>
        <v>1539</v>
      </c>
      <c r="AK73" s="50">
        <f>'Office Pos Summary'!A73</f>
        <v>39264</v>
      </c>
      <c r="AL73" s="52">
        <f>'Stdev Table'!AL73*'Office Pos Summary'!AS73*10000</f>
        <v>-274540.00000000006</v>
      </c>
      <c r="AM73" s="50">
        <f>'Office Pos Summary'!BA73</f>
        <v>39264</v>
      </c>
      <c r="AN73" s="52">
        <f>'Stdev Table'!AO73*'Office Pos Summary'!BB73*'Office Pos Summary'!BC73</f>
        <v>-17223.94953125</v>
      </c>
      <c r="AO73" s="52">
        <f>'Stdev Table'!AO73*'Office Pos Summary'!BE73*'Office Pos Summary'!BF73</f>
        <v>-6356.4574218750004</v>
      </c>
      <c r="AP73" s="52">
        <f>'Stdev Table'!AO73*'Office Pos Summary'!BH73*'Office Pos Summary'!BI73</f>
        <v>-2982.501953125</v>
      </c>
      <c r="AQ73" s="52">
        <f>'Stdev Table'!AO73*'Office Pos Summary'!BK73*'Office Pos Summary'!BL73</f>
        <v>-4026.3778124999999</v>
      </c>
    </row>
    <row r="74" spans="3:43" x14ac:dyDescent="0.2">
      <c r="C74" s="50">
        <f>'Office Pos Summary'!A74</f>
        <v>39295</v>
      </c>
      <c r="D74" s="52">
        <f>'Office Pos Summary'!E74*'Stdev Table'!D74*10000</f>
        <v>-7056</v>
      </c>
      <c r="G74" s="50">
        <f>'Office Pos Summary'!A74</f>
        <v>39295</v>
      </c>
      <c r="H74" s="52">
        <f>'Stdev Table'!H74*'Office Pos Summary'!N74*10000</f>
        <v>-69784</v>
      </c>
      <c r="K74" s="50">
        <f>'Office Pos Summary'!A74</f>
        <v>39295</v>
      </c>
      <c r="L74" s="52">
        <f>'Stdev Table'!L74*'Office Pos Summary'!R74*10000</f>
        <v>0</v>
      </c>
      <c r="M74" s="50">
        <f>'Office Pos Summary'!A74</f>
        <v>39295</v>
      </c>
      <c r="N74" s="52">
        <f>'Stdev Table'!N74*'Office Pos Summary'!S74*10000</f>
        <v>-4322</v>
      </c>
      <c r="O74" s="50">
        <f>'Office Pos Summary'!A74</f>
        <v>39295</v>
      </c>
      <c r="P74" s="52">
        <f>'Stdev Table'!P74*'Office Pos Summary'!T74*10000</f>
        <v>-33444</v>
      </c>
      <c r="S74" s="50">
        <f>'Office Pos Summary'!A74</f>
        <v>39295</v>
      </c>
      <c r="T74" s="52">
        <f>'Stdev Table'!T74*'Office Pos Summary'!V74*10000</f>
        <v>2187</v>
      </c>
      <c r="W74" s="50">
        <f>'Office Pos Summary'!A74</f>
        <v>39295</v>
      </c>
      <c r="X74" s="52">
        <f>'Stdev Table'!X74*'Office Pos Summary'!X74*10000</f>
        <v>50828</v>
      </c>
      <c r="Y74" s="50">
        <f>'Office Pos Summary'!A74</f>
        <v>39295</v>
      </c>
      <c r="Z74" s="52">
        <f>'Stdev Table'!Z74*'Office Pos Summary'!Y74*10000</f>
        <v>1190</v>
      </c>
      <c r="AA74" s="50">
        <f>'Office Pos Summary'!A74</f>
        <v>39295</v>
      </c>
      <c r="AB74" s="52">
        <f>'Stdev Table'!AB74*'Office Pos Summary'!Z74*10000</f>
        <v>1531.0000000000002</v>
      </c>
      <c r="AK74" s="50">
        <f>'Office Pos Summary'!A74</f>
        <v>39295</v>
      </c>
      <c r="AL74" s="52">
        <f>'Stdev Table'!AL74*'Office Pos Summary'!AS74*10000</f>
        <v>-273180</v>
      </c>
      <c r="AM74" s="50">
        <f>'Office Pos Summary'!BA74</f>
        <v>39295</v>
      </c>
      <c r="AN74" s="52">
        <f>'Stdev Table'!AO74*'Office Pos Summary'!BB74*'Office Pos Summary'!BC74</f>
        <v>-18759.16796875</v>
      </c>
      <c r="AO74" s="52">
        <f>'Stdev Table'!AO74*'Office Pos Summary'!BE74*'Office Pos Summary'!BF74</f>
        <v>-6321.0245312500001</v>
      </c>
      <c r="AP74" s="52">
        <f>'Stdev Table'!AO74*'Office Pos Summary'!BH74*'Office Pos Summary'!BI74</f>
        <v>-2965.8763671874999</v>
      </c>
      <c r="AQ74" s="52">
        <f>'Stdev Table'!AO74*'Office Pos Summary'!BK74*'Office Pos Summary'!BL74</f>
        <v>-2669.2887304687501</v>
      </c>
    </row>
    <row r="75" spans="3:43" x14ac:dyDescent="0.2">
      <c r="C75" s="50">
        <f>'Office Pos Summary'!A75</f>
        <v>39326</v>
      </c>
      <c r="D75" s="52">
        <f>'Office Pos Summary'!E75*'Stdev Table'!D75*10000</f>
        <v>-6792</v>
      </c>
      <c r="G75" s="50">
        <f>'Office Pos Summary'!A75</f>
        <v>39326</v>
      </c>
      <c r="H75" s="52">
        <f>'Stdev Table'!H75*'Office Pos Summary'!N75*10000</f>
        <v>-67188</v>
      </c>
      <c r="K75" s="50">
        <f>'Office Pos Summary'!A75</f>
        <v>39326</v>
      </c>
      <c r="L75" s="52">
        <f>'Stdev Table'!L75*'Office Pos Summary'!R75*10000</f>
        <v>0</v>
      </c>
      <c r="M75" s="50">
        <f>'Office Pos Summary'!A75</f>
        <v>39326</v>
      </c>
      <c r="N75" s="52">
        <f>'Stdev Table'!N75*'Office Pos Summary'!S75*10000</f>
        <v>-4162</v>
      </c>
      <c r="O75" s="50">
        <f>'Office Pos Summary'!A75</f>
        <v>39326</v>
      </c>
      <c r="P75" s="52">
        <f>'Stdev Table'!P75*'Office Pos Summary'!T75*10000</f>
        <v>-32204</v>
      </c>
      <c r="S75" s="50">
        <f>'Office Pos Summary'!A75</f>
        <v>39326</v>
      </c>
      <c r="T75" s="52">
        <f>'Stdev Table'!T75*'Office Pos Summary'!V75*10000</f>
        <v>2106</v>
      </c>
      <c r="W75" s="50">
        <f>'Office Pos Summary'!A75</f>
        <v>39326</v>
      </c>
      <c r="X75" s="52">
        <f>'Stdev Table'!X75*'Office Pos Summary'!X75*10000</f>
        <v>48944</v>
      </c>
      <c r="Y75" s="50">
        <f>'Office Pos Summary'!A75</f>
        <v>39326</v>
      </c>
      <c r="Z75" s="52">
        <f>'Stdev Table'!Z75*'Office Pos Summary'!Y75*10000</f>
        <v>1146</v>
      </c>
      <c r="AA75" s="50">
        <f>'Office Pos Summary'!A75</f>
        <v>39326</v>
      </c>
      <c r="AB75" s="52">
        <f>'Stdev Table'!AB75*'Office Pos Summary'!Z75*10000</f>
        <v>1476</v>
      </c>
      <c r="AK75" s="50">
        <f>'Office Pos Summary'!A75</f>
        <v>39326</v>
      </c>
      <c r="AL75" s="52">
        <f>'Stdev Table'!AL75*'Office Pos Summary'!AS75*10000</f>
        <v>-263000</v>
      </c>
      <c r="AM75" s="50">
        <f>'Office Pos Summary'!BA75</f>
        <v>39326</v>
      </c>
      <c r="AN75" s="52">
        <f>'Stdev Table'!AO75*'Office Pos Summary'!BB75*'Office Pos Summary'!BC75</f>
        <v>-15432.864218750001</v>
      </c>
      <c r="AO75" s="52">
        <f>'Stdev Table'!AO75*'Office Pos Summary'!BE75*'Office Pos Summary'!BF75</f>
        <v>-6091.9198828125</v>
      </c>
      <c r="AP75" s="52">
        <f>'Stdev Table'!AO75*'Office Pos Summary'!BH75*'Office Pos Summary'!BI75</f>
        <v>-3692.0726562499999</v>
      </c>
      <c r="AQ75" s="52">
        <f>'Stdev Table'!AO75*'Office Pos Summary'!BK75*'Office Pos Summary'!BL75</f>
        <v>-3987.4383984374999</v>
      </c>
    </row>
    <row r="76" spans="3:43" x14ac:dyDescent="0.2">
      <c r="C76" s="50">
        <f>'Office Pos Summary'!A76</f>
        <v>39356</v>
      </c>
      <c r="D76" s="52">
        <f>'Office Pos Summary'!E76*'Stdev Table'!D76*10000</f>
        <v>-6984</v>
      </c>
      <c r="G76" s="50">
        <f>'Office Pos Summary'!A76</f>
        <v>39356</v>
      </c>
      <c r="H76" s="52">
        <f>'Stdev Table'!H76*'Office Pos Summary'!N76*10000</f>
        <v>-69092</v>
      </c>
      <c r="K76" s="50">
        <f>'Office Pos Summary'!A76</f>
        <v>39356</v>
      </c>
      <c r="L76" s="52">
        <f>'Stdev Table'!L76*'Office Pos Summary'!R76*10000</f>
        <v>0</v>
      </c>
      <c r="M76" s="50">
        <f>'Office Pos Summary'!A76</f>
        <v>39356</v>
      </c>
      <c r="N76" s="52">
        <f>'Stdev Table'!N76*'Office Pos Summary'!S76*10000</f>
        <v>-4280</v>
      </c>
      <c r="O76" s="50">
        <f>'Office Pos Summary'!A76</f>
        <v>39356</v>
      </c>
      <c r="P76" s="52">
        <f>'Stdev Table'!P76*'Office Pos Summary'!T76*10000</f>
        <v>-33116</v>
      </c>
      <c r="S76" s="50">
        <f>'Office Pos Summary'!A76</f>
        <v>39356</v>
      </c>
      <c r="T76" s="52">
        <f>'Stdev Table'!T76*'Office Pos Summary'!V76*10000</f>
        <v>2166</v>
      </c>
      <c r="W76" s="50">
        <f>'Office Pos Summary'!A76</f>
        <v>39356</v>
      </c>
      <c r="X76" s="52">
        <f>'Stdev Table'!X76*'Office Pos Summary'!X76*10000</f>
        <v>50328</v>
      </c>
      <c r="Y76" s="50">
        <f>'Office Pos Summary'!A76</f>
        <v>39356</v>
      </c>
      <c r="Z76" s="52">
        <f>'Stdev Table'!Z76*'Office Pos Summary'!Y76*10000</f>
        <v>1178</v>
      </c>
      <c r="AA76" s="50">
        <f>'Office Pos Summary'!A76</f>
        <v>39356</v>
      </c>
      <c r="AB76" s="52">
        <f>'Stdev Table'!AB76*'Office Pos Summary'!Z76*10000</f>
        <v>1516.0000000000002</v>
      </c>
      <c r="AK76" s="50">
        <f>'Office Pos Summary'!A76</f>
        <v>39356</v>
      </c>
      <c r="AL76" s="52">
        <f>'Stdev Table'!AL76*'Office Pos Summary'!AS76*10000</f>
        <v>-270440</v>
      </c>
      <c r="AM76" s="50">
        <f>'Office Pos Summary'!BA76</f>
        <v>39356</v>
      </c>
      <c r="AN76" s="52">
        <f>'Stdev Table'!AO76*'Office Pos Summary'!BB76*'Office Pos Summary'!BC76</f>
        <v>-18579.93328125</v>
      </c>
      <c r="AO76" s="52">
        <f>'Stdev Table'!AO76*'Office Pos Summary'!BE76*'Office Pos Summary'!BF76</f>
        <v>-6285.8735156250004</v>
      </c>
      <c r="AP76" s="52">
        <f>'Stdev Table'!AO76*'Office Pos Summary'!BH76*'Office Pos Summary'!BI76</f>
        <v>-2937.5388671874998</v>
      </c>
      <c r="AQ76" s="52">
        <f>'Stdev Table'!AO76*'Office Pos Summary'!BK76*'Office Pos Summary'!BL76</f>
        <v>-2643.7849804687498</v>
      </c>
    </row>
    <row r="77" spans="3:43" x14ac:dyDescent="0.2">
      <c r="C77" s="50">
        <f>'Office Pos Summary'!A77</f>
        <v>39387</v>
      </c>
      <c r="D77" s="52">
        <f>'Office Pos Summary'!E77*'Stdev Table'!D77*10000</f>
        <v>-6726</v>
      </c>
      <c r="G77" s="50">
        <f>'Office Pos Summary'!A77</f>
        <v>39387</v>
      </c>
      <c r="H77" s="52">
        <f>'Stdev Table'!H77*'Office Pos Summary'!N77*10000</f>
        <v>-103800.00000000001</v>
      </c>
      <c r="M77" s="50">
        <f>'Office Pos Summary'!A77</f>
        <v>39387</v>
      </c>
      <c r="N77" s="52">
        <f>'Stdev Table'!N77*'Office Pos Summary'!S77*10000</f>
        <v>-4120</v>
      </c>
      <c r="S77" s="50">
        <f>'Office Pos Summary'!A77</f>
        <v>39387</v>
      </c>
      <c r="T77" s="52">
        <f>'Stdev Table'!T77*'Office Pos Summary'!V77*10000</f>
        <v>2085</v>
      </c>
      <c r="W77" s="50">
        <f>'Office Pos Summary'!A77</f>
        <v>39387</v>
      </c>
      <c r="X77" s="52">
        <f>'Stdev Table'!X77*'Office Pos Summary'!X77*10000</f>
        <v>48456</v>
      </c>
      <c r="Y77" s="50">
        <f>'Office Pos Summary'!A77</f>
        <v>39387</v>
      </c>
      <c r="Z77" s="52">
        <f>'Stdev Table'!Z77*'Office Pos Summary'!Y77*10000</f>
        <v>1135</v>
      </c>
      <c r="AA77" s="50">
        <f>'Office Pos Summary'!A77</f>
        <v>39387</v>
      </c>
      <c r="AB77" s="52">
        <f>'Stdev Table'!AB77*'Office Pos Summary'!Z77*10000</f>
        <v>1470</v>
      </c>
      <c r="AK77" s="50">
        <f>'Office Pos Summary'!A77</f>
        <v>39387</v>
      </c>
      <c r="AL77" s="52">
        <f>'Stdev Table'!AL77*'Office Pos Summary'!AS77*10000</f>
        <v>-242460.00000000003</v>
      </c>
      <c r="AM77" s="50">
        <f>'Office Pos Summary'!BA77</f>
        <v>39387</v>
      </c>
      <c r="AN77" s="52">
        <f>'Stdev Table'!AO77*'Office Pos Summary'!BB77*'Office Pos Summary'!BC77</f>
        <v>-16869.795937500003</v>
      </c>
      <c r="AO77" s="52">
        <f>'Stdev Table'!AO77*'Office Pos Summary'!BE77*'Office Pos Summary'!BF77</f>
        <v>-6024.9689843749993</v>
      </c>
      <c r="AP77" s="52">
        <f>'Stdev Table'!AO77*'Office Pos Summary'!BH77*'Office Pos Summary'!BI77</f>
        <v>-2921.3031249999999</v>
      </c>
      <c r="AQ77" s="52">
        <f>'Stdev Table'!AO77*'Office Pos Summary'!BK77*'Office Pos Summary'!BL77</f>
        <v>-3286.3464843750003</v>
      </c>
    </row>
    <row r="78" spans="3:43" x14ac:dyDescent="0.2">
      <c r="C78" s="50">
        <f>'Office Pos Summary'!A78</f>
        <v>39417</v>
      </c>
      <c r="D78" s="52">
        <f>'Office Pos Summary'!E78*'Stdev Table'!D78*10000</f>
        <v>-6918</v>
      </c>
      <c r="G78" s="50">
        <f>'Office Pos Summary'!A78</f>
        <v>39417</v>
      </c>
      <c r="H78" s="52">
        <f>'Stdev Table'!H78*'Office Pos Summary'!N78*10000</f>
        <v>-106732</v>
      </c>
      <c r="M78" s="50">
        <f>'Office Pos Summary'!A78</f>
        <v>39417</v>
      </c>
      <c r="N78" s="52">
        <f>'Stdev Table'!N78*'Office Pos Summary'!S78*10000</f>
        <v>-4236</v>
      </c>
      <c r="S78" s="50">
        <f>'Office Pos Summary'!A78</f>
        <v>39417</v>
      </c>
      <c r="T78" s="52">
        <f>'Stdev Table'!T78*'Office Pos Summary'!V78*10000</f>
        <v>2144</v>
      </c>
      <c r="W78" s="50">
        <f>'Office Pos Summary'!A78</f>
        <v>39417</v>
      </c>
      <c r="X78" s="52">
        <f>'Stdev Table'!X78*'Office Pos Summary'!X78*10000</f>
        <v>49824</v>
      </c>
      <c r="Y78" s="50">
        <f>'Office Pos Summary'!A78</f>
        <v>39417</v>
      </c>
      <c r="Z78" s="52">
        <f>'Stdev Table'!Z78*'Office Pos Summary'!Y78*10000</f>
        <v>1167</v>
      </c>
      <c r="AA78" s="50">
        <f>'Office Pos Summary'!A78</f>
        <v>39417</v>
      </c>
      <c r="AB78" s="52">
        <f>'Stdev Table'!AB78*'Office Pos Summary'!Z78*10000</f>
        <v>1512</v>
      </c>
      <c r="AK78" s="50">
        <f>'Office Pos Summary'!A78</f>
        <v>39417</v>
      </c>
      <c r="AL78" s="52">
        <f>'Stdev Table'!AL78*'Office Pos Summary'!AS78*10000</f>
        <v>-249320.00000000003</v>
      </c>
      <c r="AM78" s="50">
        <f>'Office Pos Summary'!BA78</f>
        <v>39417</v>
      </c>
      <c r="AN78" s="52">
        <f>'Stdev Table'!AO78*'Office Pos Summary'!BB78*'Office Pos Summary'!BC78</f>
        <v>-15978.455624999999</v>
      </c>
      <c r="AO78" s="52">
        <f>'Stdev Table'!AO78*'Office Pos Summary'!BE78*'Office Pos Summary'!BF78</f>
        <v>-6191.6516406249993</v>
      </c>
      <c r="AP78" s="52">
        <f>'Stdev Table'!AO78*'Office Pos Summary'!BH78*'Office Pos Summary'!BI78</f>
        <v>-3631.4671874999999</v>
      </c>
      <c r="AQ78" s="52">
        <f>'Stdev Table'!AO78*'Office Pos Summary'!BK78*'Office Pos Summary'!BL78</f>
        <v>-3921.9844921875001</v>
      </c>
    </row>
    <row r="79" spans="3:43" x14ac:dyDescent="0.2">
      <c r="C79" s="50">
        <f>'Office Pos Summary'!A79</f>
        <v>39448</v>
      </c>
      <c r="D79" s="52">
        <f>'Office Pos Summary'!E79*'Stdev Table'!D79*10000</f>
        <v>-6882</v>
      </c>
      <c r="G79" s="50">
        <f>'Office Pos Summary'!A79</f>
        <v>39448</v>
      </c>
      <c r="H79" s="52">
        <f>'Stdev Table'!H79*'Office Pos Summary'!N79*10000</f>
        <v>-106184</v>
      </c>
      <c r="M79" s="50">
        <f>'Office Pos Summary'!A79</f>
        <v>39448</v>
      </c>
      <c r="N79" s="52">
        <f>'Stdev Table'!N79*'Office Pos Summary'!S79*10000</f>
        <v>-4216</v>
      </c>
      <c r="S79" s="50">
        <f>'Office Pos Summary'!A79</f>
        <v>39448</v>
      </c>
      <c r="T79" s="52">
        <f>'Stdev Table'!T79*'Office Pos Summary'!V79*10000</f>
        <v>2133</v>
      </c>
      <c r="W79" s="50">
        <f>'Office Pos Summary'!A79</f>
        <v>39448</v>
      </c>
      <c r="X79" s="52">
        <f>'Stdev Table'!X79*'Office Pos Summary'!X79*10000</f>
        <v>49572</v>
      </c>
      <c r="Y79" s="50">
        <f>'Office Pos Summary'!A79</f>
        <v>39448</v>
      </c>
      <c r="Z79" s="52">
        <f>'Stdev Table'!Z79*'Office Pos Summary'!Y79*10000</f>
        <v>1161</v>
      </c>
      <c r="AA79" s="50">
        <f>'Office Pos Summary'!A79</f>
        <v>39448</v>
      </c>
      <c r="AB79" s="52">
        <f>'Stdev Table'!AB79*'Office Pos Summary'!Z79*10000</f>
        <v>1504</v>
      </c>
      <c r="AK79" s="50">
        <f>'Office Pos Summary'!A79</f>
        <v>39448</v>
      </c>
      <c r="AL79" s="52">
        <f>'Stdev Table'!AL79*'Office Pos Summary'!AS79*10000</f>
        <v>-248040.00000000003</v>
      </c>
      <c r="AM79" s="50">
        <f>'Office Pos Summary'!BA79</f>
        <v>39448</v>
      </c>
      <c r="AN79" s="52">
        <f>'Stdev Table'!AO79*'Office Pos Summary'!BB79*'Office Pos Summary'!BC79</f>
        <v>-4536.6341796875004</v>
      </c>
      <c r="AO79" s="52">
        <f>'Stdev Table'!AO79*'Office Pos Summary'!BE79*'Office Pos Summary'!BF79</f>
        <v>-1598.1325292968752</v>
      </c>
      <c r="AP79" s="52">
        <f>'Stdev Table'!AO79*'Office Pos Summary'!BH79*'Office Pos Summary'!BI79</f>
        <v>-749.85683593749991</v>
      </c>
      <c r="AQ79" s="52">
        <f>'Stdev Table'!AO79*'Office Pos Summary'!BK79*'Office Pos Summary'!BL79</f>
        <v>-843.58898437500011</v>
      </c>
    </row>
    <row r="80" spans="3:43" x14ac:dyDescent="0.2">
      <c r="C80" s="50">
        <f>'Office Pos Summary'!A80</f>
        <v>39479</v>
      </c>
      <c r="D80" s="52">
        <f>'Office Pos Summary'!E80*'Stdev Table'!D80*10000</f>
        <v>-6402</v>
      </c>
      <c r="G80" s="50">
        <f>'Office Pos Summary'!A80</f>
        <v>39479</v>
      </c>
      <c r="H80" s="52">
        <f>'Stdev Table'!H80*'Office Pos Summary'!N80*10000</f>
        <v>-98824</v>
      </c>
      <c r="M80" s="50">
        <f>'Office Pos Summary'!A80</f>
        <v>39479</v>
      </c>
      <c r="N80" s="52">
        <f>'Stdev Table'!N80*'Office Pos Summary'!S80*10000</f>
        <v>-3922</v>
      </c>
      <c r="S80" s="50">
        <f>'Office Pos Summary'!A80</f>
        <v>39479</v>
      </c>
      <c r="T80" s="52">
        <f>'Stdev Table'!T80*'Office Pos Summary'!V80*10000</f>
        <v>1985</v>
      </c>
      <c r="W80" s="50">
        <f>'Office Pos Summary'!A80</f>
        <v>39479</v>
      </c>
      <c r="X80" s="52">
        <f>'Stdev Table'!X80*'Office Pos Summary'!X80*10000</f>
        <v>46132</v>
      </c>
      <c r="Y80" s="50">
        <f>'Office Pos Summary'!A80</f>
        <v>39479</v>
      </c>
      <c r="Z80" s="52">
        <f>'Stdev Table'!Z80*'Office Pos Summary'!Y80*10000</f>
        <v>1080.0000000000002</v>
      </c>
      <c r="AA80" s="50">
        <f>'Office Pos Summary'!A80</f>
        <v>39479</v>
      </c>
      <c r="AB80" s="52">
        <f>'Stdev Table'!AB80*'Office Pos Summary'!Z80*10000</f>
        <v>1399</v>
      </c>
      <c r="AK80" s="50">
        <f>'Office Pos Summary'!A80</f>
        <v>39479</v>
      </c>
      <c r="AL80" s="52">
        <f>'Stdev Table'!AL80*'Office Pos Summary'!AS80*10000</f>
        <v>-230840.00000000003</v>
      </c>
      <c r="AM80" s="50">
        <f>'Office Pos Summary'!BA80</f>
        <v>39479</v>
      </c>
      <c r="AN80" s="52">
        <f>'Stdev Table'!AO80*'Office Pos Summary'!BB80*'Office Pos Summary'!BC80</f>
        <v>-4309.2753515625</v>
      </c>
      <c r="AO80" s="52">
        <f>'Stdev Table'!AO80*'Office Pos Summary'!BE80*'Office Pos Summary'!BF80</f>
        <v>-1487.7261523437501</v>
      </c>
      <c r="AP80" s="52">
        <f>'Stdev Table'!AO80*'Office Pos Summary'!BH80*'Office Pos Summary'!BI80</f>
        <v>-746.19492187499998</v>
      </c>
      <c r="AQ80" s="52">
        <f>'Stdev Table'!AO80*'Office Pos Summary'!BK80*'Office Pos Summary'!BL80</f>
        <v>-671.57542968749999</v>
      </c>
    </row>
    <row r="81" spans="3:43" x14ac:dyDescent="0.2">
      <c r="C81" s="50">
        <f>'Office Pos Summary'!A81</f>
        <v>39508</v>
      </c>
      <c r="D81" s="52">
        <f>'Office Pos Summary'!E81*'Stdev Table'!D81*10000</f>
        <v>-6809.9999999999991</v>
      </c>
      <c r="G81" s="50">
        <f>'Office Pos Summary'!A81</f>
        <v>39508</v>
      </c>
      <c r="H81" s="52">
        <f>'Stdev Table'!H81*'Office Pos Summary'!N81*10000</f>
        <v>-105132</v>
      </c>
      <c r="M81" s="50">
        <f>'Office Pos Summary'!A81</f>
        <v>39508</v>
      </c>
      <c r="N81" s="52">
        <f>'Stdev Table'!N81*'Office Pos Summary'!S81*10000</f>
        <v>-4174.0000000000009</v>
      </c>
      <c r="S81" s="50">
        <f>'Office Pos Summary'!A81</f>
        <v>39508</v>
      </c>
      <c r="T81" s="52">
        <f>'Stdev Table'!T81*'Office Pos Summary'!V81*10000</f>
        <v>2112.0000000000005</v>
      </c>
      <c r="W81" s="50">
        <f>'Office Pos Summary'!A81</f>
        <v>39508</v>
      </c>
      <c r="X81" s="52">
        <f>'Stdev Table'!X81*'Office Pos Summary'!X81*10000</f>
        <v>49076.000000000007</v>
      </c>
      <c r="Y81" s="50">
        <f>'Office Pos Summary'!A81</f>
        <v>39508</v>
      </c>
      <c r="Z81" s="52">
        <f>'Stdev Table'!Z81*'Office Pos Summary'!Y81*10000</f>
        <v>1149</v>
      </c>
      <c r="AA81" s="50">
        <f>'Office Pos Summary'!A81</f>
        <v>39508</v>
      </c>
      <c r="AB81" s="52">
        <f>'Stdev Table'!AB81*'Office Pos Summary'!Z81*10000</f>
        <v>1489</v>
      </c>
      <c r="AK81" s="50">
        <f>'Office Pos Summary'!A81</f>
        <v>39508</v>
      </c>
      <c r="AL81" s="52">
        <f>'Stdev Table'!AL81*'Office Pos Summary'!AS81*10000</f>
        <v>-245580.00000000003</v>
      </c>
      <c r="AM81" s="50">
        <f>'Office Pos Summary'!BA81</f>
        <v>39508</v>
      </c>
      <c r="AN81" s="52">
        <f>'Stdev Table'!AO81*'Office Pos Summary'!BB81*'Office Pos Summary'!BC81</f>
        <v>-4286.6866796875001</v>
      </c>
      <c r="AO81" s="52">
        <f>'Stdev Table'!AO81*'Office Pos Summary'!BE81*'Office Pos Summary'!BF81</f>
        <v>-1581.9916406250002</v>
      </c>
      <c r="AP81" s="52">
        <f>'Stdev Table'!AO81*'Office Pos Summary'!BH81*'Office Pos Summary'!BI81</f>
        <v>-927.85429687500005</v>
      </c>
      <c r="AQ81" s="52">
        <f>'Stdev Table'!AO81*'Office Pos Summary'!BK81*'Office Pos Summary'!BL81</f>
        <v>-835.06886718750002</v>
      </c>
    </row>
    <row r="82" spans="3:43" x14ac:dyDescent="0.2">
      <c r="C82" s="50">
        <f>'Office Pos Summary'!A82</f>
        <v>39539</v>
      </c>
      <c r="D82" s="52">
        <f>'Office Pos Summary'!E82*'Stdev Table'!D82*10000</f>
        <v>-6557.9999999999991</v>
      </c>
      <c r="G82" s="50">
        <f>'Office Pos Summary'!A82</f>
        <v>39539</v>
      </c>
      <c r="H82" s="52">
        <f>'Stdev Table'!H82*'Office Pos Summary'!N82*10000</f>
        <v>-88096.000000000015</v>
      </c>
      <c r="M82" s="50">
        <f>'Office Pos Summary'!A82</f>
        <v>39539</v>
      </c>
      <c r="N82" s="52">
        <f>'Stdev Table'!N82*'Office Pos Summary'!S82*10000</f>
        <v>-4018</v>
      </c>
      <c r="S82" s="50">
        <f>'Office Pos Summary'!A82</f>
        <v>39539</v>
      </c>
      <c r="T82" s="52">
        <f>'Stdev Table'!T82*'Office Pos Summary'!V82*10000</f>
        <v>2032.9999999999998</v>
      </c>
      <c r="W82" s="50">
        <f>'Office Pos Summary'!A82</f>
        <v>39539</v>
      </c>
      <c r="X82" s="52">
        <f>'Stdev Table'!X82*'Office Pos Summary'!X82*10000</f>
        <v>47248</v>
      </c>
      <c r="Y82" s="50">
        <f>'Office Pos Summary'!A82</f>
        <v>39539</v>
      </c>
      <c r="Z82" s="52">
        <f>'Stdev Table'!Z82*'Office Pos Summary'!Y82*10000</f>
        <v>1106</v>
      </c>
      <c r="AA82" s="50">
        <f>'Office Pos Summary'!A82</f>
        <v>39539</v>
      </c>
      <c r="AB82" s="52">
        <f>'Stdev Table'!AB82*'Office Pos Summary'!Z82*10000</f>
        <v>1433</v>
      </c>
      <c r="AK82" s="50">
        <f>'Office Pos Summary'!A82</f>
        <v>39539</v>
      </c>
      <c r="AL82" s="52">
        <f>'Stdev Table'!AL82*'Office Pos Summary'!AS82*10000</f>
        <v>-236420</v>
      </c>
      <c r="AM82" s="50">
        <f>'Office Pos Summary'!BA82</f>
        <v>39539</v>
      </c>
      <c r="AN82" s="52">
        <f>'Stdev Table'!AO82*'Office Pos Summary'!BB82*'Office Pos Summary'!BC82</f>
        <v>-4467.9331640625005</v>
      </c>
      <c r="AO82" s="52">
        <f>'Stdev Table'!AO82*'Office Pos Summary'!BE82*'Office Pos Summary'!BF82</f>
        <v>-1516.8124511718752</v>
      </c>
      <c r="AP82" s="52">
        <f>'Stdev Table'!AO82*'Office Pos Summary'!BH82*'Office Pos Summary'!BI82</f>
        <v>-738.50131835937509</v>
      </c>
      <c r="AQ82" s="52">
        <f>'Stdev Table'!AO82*'Office Pos Summary'!BK82*'Office Pos Summary'!BL82</f>
        <v>-664.65118652343756</v>
      </c>
    </row>
    <row r="83" spans="3:43" x14ac:dyDescent="0.2">
      <c r="C83" s="50">
        <f>'Office Pos Summary'!A83</f>
        <v>39569</v>
      </c>
      <c r="D83" s="52">
        <f>'Office Pos Summary'!E83*'Stdev Table'!D83*10000</f>
        <v>-6744</v>
      </c>
      <c r="G83" s="50">
        <f>'Office Pos Summary'!A83</f>
        <v>39569</v>
      </c>
      <c r="H83" s="52">
        <f>'Stdev Table'!H83*'Office Pos Summary'!N83*10000</f>
        <v>-90572</v>
      </c>
      <c r="M83" s="50">
        <f>'Office Pos Summary'!A83</f>
        <v>39569</v>
      </c>
      <c r="N83" s="52">
        <f>'Stdev Table'!N83*'Office Pos Summary'!S83*10000</f>
        <v>-4130</v>
      </c>
      <c r="S83" s="50">
        <f>'Office Pos Summary'!A83</f>
        <v>39569</v>
      </c>
      <c r="T83" s="52">
        <f>'Stdev Table'!T83*'Office Pos Summary'!V83*10000</f>
        <v>2090</v>
      </c>
      <c r="W83" s="50">
        <f>'Office Pos Summary'!A83</f>
        <v>39569</v>
      </c>
      <c r="X83" s="52">
        <f>'Stdev Table'!X83*'Office Pos Summary'!X83*10000</f>
        <v>48576</v>
      </c>
      <c r="Y83" s="50">
        <f>'Office Pos Summary'!A83</f>
        <v>39569</v>
      </c>
      <c r="Z83" s="52">
        <f>'Stdev Table'!Z83*'Office Pos Summary'!Y83*10000</f>
        <v>1137</v>
      </c>
      <c r="AA83" s="50">
        <f>'Office Pos Summary'!A83</f>
        <v>39569</v>
      </c>
      <c r="AB83" s="52">
        <f>'Stdev Table'!AB83*'Office Pos Summary'!Z83*10000</f>
        <v>1473.0000000000002</v>
      </c>
      <c r="AK83" s="50">
        <f>'Office Pos Summary'!A83</f>
        <v>39569</v>
      </c>
      <c r="AL83" s="52">
        <f>'Stdev Table'!AL83*'Office Pos Summary'!AS83*10000</f>
        <v>-243080.00000000003</v>
      </c>
      <c r="AM83" s="50">
        <f>'Office Pos Summary'!BA83</f>
        <v>39569</v>
      </c>
      <c r="AN83" s="52">
        <f>'Stdev Table'!AO83*'Office Pos Summary'!BB83*'Office Pos Summary'!BC83</f>
        <v>-4243.0222656249998</v>
      </c>
      <c r="AO83" s="52">
        <f>'Stdev Table'!AO83*'Office Pos Summary'!BE83*'Office Pos Summary'!BF83</f>
        <v>-1565.8770703125001</v>
      </c>
      <c r="AP83" s="52">
        <f>'Stdev Table'!AO83*'Office Pos Summary'!BH83*'Office Pos Summary'!BI83</f>
        <v>-918.40302734374995</v>
      </c>
      <c r="AQ83" s="52">
        <f>'Stdev Table'!AO83*'Office Pos Summary'!BK83*'Office Pos Summary'!BL83</f>
        <v>-826.56272460937498</v>
      </c>
    </row>
    <row r="84" spans="3:43" x14ac:dyDescent="0.2">
      <c r="C84" s="50">
        <f>'Office Pos Summary'!A84</f>
        <v>39600</v>
      </c>
      <c r="D84" s="52">
        <f>'Office Pos Summary'!E84*'Stdev Table'!D84*10000</f>
        <v>-6492</v>
      </c>
      <c r="G84" s="50">
        <f>'Office Pos Summary'!A84</f>
        <v>39600</v>
      </c>
      <c r="H84" s="52">
        <f>'Stdev Table'!H84*'Office Pos Summary'!N84*10000</f>
        <v>-87196</v>
      </c>
      <c r="M84" s="50">
        <f>'Office Pos Summary'!A84</f>
        <v>39600</v>
      </c>
      <c r="N84" s="52">
        <f>'Stdev Table'!N84*'Office Pos Summary'!S84*10000</f>
        <v>-3976</v>
      </c>
      <c r="S84" s="50">
        <f>'Office Pos Summary'!A84</f>
        <v>39600</v>
      </c>
      <c r="T84" s="52">
        <f>'Stdev Table'!T84*'Office Pos Summary'!V84*10000</f>
        <v>2012.0000000000002</v>
      </c>
      <c r="W84" s="50">
        <f>'Office Pos Summary'!A84</f>
        <v>39600</v>
      </c>
      <c r="X84" s="52">
        <f>'Stdev Table'!X84*'Office Pos Summary'!X84*10000</f>
        <v>46764</v>
      </c>
      <c r="Y84" s="50">
        <f>'Office Pos Summary'!A84</f>
        <v>39600</v>
      </c>
      <c r="Z84" s="52">
        <f>'Stdev Table'!Z84*'Office Pos Summary'!Y84*10000</f>
        <v>1095</v>
      </c>
      <c r="AA84" s="50">
        <f>'Office Pos Summary'!A84</f>
        <v>39600</v>
      </c>
      <c r="AB84" s="52">
        <f>'Stdev Table'!AB84*'Office Pos Summary'!Z84*10000</f>
        <v>1419</v>
      </c>
      <c r="AK84" s="50">
        <f>'Office Pos Summary'!A84</f>
        <v>39600</v>
      </c>
      <c r="AL84" s="52">
        <f>'Stdev Table'!AL84*'Office Pos Summary'!AS84*10000</f>
        <v>-234000.00000000003</v>
      </c>
      <c r="AM84" s="50">
        <f>'Office Pos Summary'!BA84</f>
        <v>39600</v>
      </c>
      <c r="AN84" s="52">
        <f>'Stdev Table'!AO84*'Office Pos Summary'!BB84*'Office Pos Summary'!BC84</f>
        <v>-4219.7658593750002</v>
      </c>
      <c r="AO84" s="52">
        <f>'Stdev Table'!AO84*'Office Pos Summary'!BE84*'Office Pos Summary'!BF84</f>
        <v>-1507.059296875</v>
      </c>
      <c r="AP84" s="52">
        <f>'Stdev Table'!AO84*'Office Pos Summary'!BH84*'Office Pos Summary'!BI84</f>
        <v>-730.69536132812505</v>
      </c>
      <c r="AQ84" s="52">
        <f>'Stdev Table'!AO84*'Office Pos Summary'!BK84*'Office Pos Summary'!BL84</f>
        <v>-822.03231445312497</v>
      </c>
    </row>
    <row r="85" spans="3:43" x14ac:dyDescent="0.2">
      <c r="C85" s="50">
        <f>'Office Pos Summary'!A85</f>
        <v>39630</v>
      </c>
      <c r="D85" s="52">
        <f>'Office Pos Summary'!E85*'Stdev Table'!D85*10000</f>
        <v>-6671.9999999999991</v>
      </c>
      <c r="G85" s="50">
        <f>'Office Pos Summary'!A85</f>
        <v>39630</v>
      </c>
      <c r="H85" s="52">
        <f>'Stdev Table'!H85*'Office Pos Summary'!N85*10000</f>
        <v>-89644.000000000015</v>
      </c>
      <c r="M85" s="50">
        <f>'Office Pos Summary'!A85</f>
        <v>39630</v>
      </c>
      <c r="N85" s="52">
        <f>'Stdev Table'!N85*'Office Pos Summary'!S85*10000</f>
        <v>-4088.0000000000005</v>
      </c>
      <c r="S85" s="50">
        <f>'Office Pos Summary'!A85</f>
        <v>39630</v>
      </c>
      <c r="T85" s="52">
        <f>'Stdev Table'!T85*'Office Pos Summary'!V85*10000</f>
        <v>2069.0000000000005</v>
      </c>
      <c r="W85" s="50">
        <f>'Office Pos Summary'!A85</f>
        <v>39630</v>
      </c>
      <c r="X85" s="52">
        <f>'Stdev Table'!X85*'Office Pos Summary'!X85*10000</f>
        <v>48080</v>
      </c>
      <c r="Y85" s="50">
        <f>'Office Pos Summary'!A85</f>
        <v>39630</v>
      </c>
      <c r="Z85" s="52">
        <f>'Stdev Table'!Z85*'Office Pos Summary'!Y85*10000</f>
        <v>1126</v>
      </c>
      <c r="AA85" s="50">
        <f>'Office Pos Summary'!A85</f>
        <v>39630</v>
      </c>
      <c r="AB85" s="52">
        <f>'Stdev Table'!AB85*'Office Pos Summary'!Z85*10000</f>
        <v>1459</v>
      </c>
      <c r="AK85" s="50">
        <f>'Office Pos Summary'!A85</f>
        <v>39630</v>
      </c>
      <c r="AL85" s="52">
        <f>'Stdev Table'!AL85*'Office Pos Summary'!AS85*10000</f>
        <v>-240580.00000000003</v>
      </c>
      <c r="AM85" s="50">
        <f>'Office Pos Summary'!BA85</f>
        <v>39630</v>
      </c>
      <c r="AN85" s="52">
        <f>'Stdev Table'!AO85*'Office Pos Summary'!BB85*'Office Pos Summary'!BC85</f>
        <v>-4397.8885156249999</v>
      </c>
      <c r="AO85" s="52">
        <f>'Stdev Table'!AO85*'Office Pos Summary'!BE85*'Office Pos Summary'!BF85</f>
        <v>-1549.2562207031251</v>
      </c>
      <c r="AP85" s="52">
        <f>'Stdev Table'!AO85*'Office Pos Summary'!BH85*'Office Pos Summary'!BI85</f>
        <v>-726.92368164062498</v>
      </c>
      <c r="AQ85" s="52">
        <f>'Stdev Table'!AO85*'Office Pos Summary'!BK85*'Office Pos Summary'!BL85</f>
        <v>-817.78913085937495</v>
      </c>
    </row>
    <row r="86" spans="3:43" x14ac:dyDescent="0.2">
      <c r="C86" s="50">
        <f>'Office Pos Summary'!A86</f>
        <v>39661</v>
      </c>
      <c r="D86" s="52">
        <f>'Office Pos Summary'!E86*'Stdev Table'!D86*10000</f>
        <v>-6636</v>
      </c>
      <c r="G86" s="50">
        <f>'Office Pos Summary'!A86</f>
        <v>39661</v>
      </c>
      <c r="H86" s="52">
        <f>'Stdev Table'!H86*'Office Pos Summary'!N86*10000</f>
        <v>-89172.000000000015</v>
      </c>
      <c r="M86" s="50">
        <f>'Office Pos Summary'!A86</f>
        <v>39661</v>
      </c>
      <c r="N86" s="52">
        <f>'Stdev Table'!N86*'Office Pos Summary'!S86*10000</f>
        <v>-4065.9999999999995</v>
      </c>
      <c r="S86" s="50">
        <f>'Office Pos Summary'!A86</f>
        <v>39661</v>
      </c>
      <c r="T86" s="52">
        <f>'Stdev Table'!T86*'Office Pos Summary'!V86*10000</f>
        <v>2058</v>
      </c>
      <c r="W86" s="50">
        <f>'Office Pos Summary'!A86</f>
        <v>39661</v>
      </c>
      <c r="X86" s="52">
        <f>'Stdev Table'!X86*'Office Pos Summary'!X86*10000</f>
        <v>47824</v>
      </c>
      <c r="Y86" s="50">
        <f>'Office Pos Summary'!A86</f>
        <v>39661</v>
      </c>
      <c r="Z86" s="52">
        <f>'Stdev Table'!Z86*'Office Pos Summary'!Y86*10000</f>
        <v>1119.9999999999998</v>
      </c>
      <c r="AA86" s="50">
        <f>'Office Pos Summary'!A86</f>
        <v>39661</v>
      </c>
      <c r="AB86" s="52">
        <f>'Stdev Table'!AB86*'Office Pos Summary'!Z86*10000</f>
        <v>1451</v>
      </c>
      <c r="AK86" s="50">
        <f>'Office Pos Summary'!A86</f>
        <v>39661</v>
      </c>
      <c r="AL86" s="52">
        <f>'Stdev Table'!AL86*'Office Pos Summary'!AS86*10000</f>
        <v>-239300.00000000003</v>
      </c>
      <c r="AM86" s="50">
        <f>'Office Pos Summary'!BA86</f>
        <v>39661</v>
      </c>
      <c r="AN86" s="52">
        <f>'Stdev Table'!AO86*'Office Pos Summary'!BB86*'Office Pos Summary'!BC86</f>
        <v>-4174.7741406250007</v>
      </c>
      <c r="AO86" s="52">
        <f>'Stdev Table'!AO86*'Office Pos Summary'!BE86*'Office Pos Summary'!BF86</f>
        <v>-1540.6905078125001</v>
      </c>
      <c r="AP86" s="52">
        <f>'Stdev Table'!AO86*'Office Pos Summary'!BH86*'Office Pos Summary'!BI86</f>
        <v>-903.63076171875014</v>
      </c>
      <c r="AQ86" s="52">
        <f>'Stdev Table'!AO86*'Office Pos Summary'!BK86*'Office Pos Summary'!BL86</f>
        <v>-813.2676855468751</v>
      </c>
    </row>
    <row r="87" spans="3:43" x14ac:dyDescent="0.2">
      <c r="C87" s="50">
        <f>'Office Pos Summary'!A87</f>
        <v>39692</v>
      </c>
      <c r="D87" s="52">
        <f>'Office Pos Summary'!E87*'Stdev Table'!D87*10000</f>
        <v>-6390</v>
      </c>
      <c r="G87" s="50">
        <f>'Office Pos Summary'!A87</f>
        <v>39692</v>
      </c>
      <c r="H87" s="52">
        <f>'Stdev Table'!H87*'Office Pos Summary'!N87*10000</f>
        <v>-85836</v>
      </c>
      <c r="M87" s="50">
        <f>'Office Pos Summary'!A87</f>
        <v>39692</v>
      </c>
      <c r="N87" s="52">
        <f>'Stdev Table'!N87*'Office Pos Summary'!S87*10000</f>
        <v>-3914.0000000000005</v>
      </c>
      <c r="S87" s="50">
        <f>'Office Pos Summary'!A87</f>
        <v>39692</v>
      </c>
      <c r="T87" s="52">
        <f>'Stdev Table'!T87*'Office Pos Summary'!V87*10000</f>
        <v>1981</v>
      </c>
      <c r="W87" s="50">
        <f>'Office Pos Summary'!A87</f>
        <v>39692</v>
      </c>
      <c r="X87" s="52">
        <f>'Stdev Table'!X87*'Office Pos Summary'!X87*10000</f>
        <v>46036</v>
      </c>
      <c r="Y87" s="50">
        <f>'Office Pos Summary'!A87</f>
        <v>39692</v>
      </c>
      <c r="Z87" s="52">
        <f>'Stdev Table'!Z87*'Office Pos Summary'!Y87*10000</f>
        <v>1078</v>
      </c>
      <c r="AA87" s="50">
        <f>'Office Pos Summary'!A87</f>
        <v>39692</v>
      </c>
      <c r="AB87" s="52">
        <f>'Stdev Table'!AB87*'Office Pos Summary'!Z87*10000</f>
        <v>1397.0000000000002</v>
      </c>
      <c r="AK87" s="50">
        <f>'Office Pos Summary'!A87</f>
        <v>39692</v>
      </c>
      <c r="AL87" s="52">
        <f>'Stdev Table'!AL87*'Office Pos Summary'!AS87*10000</f>
        <v>-230360</v>
      </c>
      <c r="AM87" s="50">
        <f>'Office Pos Summary'!BA87</f>
        <v>39692</v>
      </c>
      <c r="AN87" s="52">
        <f>'Stdev Table'!AO87*'Office Pos Summary'!BB87*'Office Pos Summary'!BC87</f>
        <v>-4153.7619921874993</v>
      </c>
      <c r="AO87" s="52">
        <f>'Stdev Table'!AO87*'Office Pos Summary'!BE87*'Office Pos Summary'!BF87</f>
        <v>-1483.4865332031252</v>
      </c>
      <c r="AP87" s="52">
        <f>'Stdev Table'!AO87*'Office Pos Summary'!BH87*'Office Pos Summary'!BI87</f>
        <v>-719.26616210937493</v>
      </c>
      <c r="AQ87" s="52">
        <f>'Stdev Table'!AO87*'Office Pos Summary'!BK87*'Office Pos Summary'!BL87</f>
        <v>-809.17444335937512</v>
      </c>
    </row>
    <row r="88" spans="3:43" x14ac:dyDescent="0.2">
      <c r="C88" s="50">
        <f>'Office Pos Summary'!A88</f>
        <v>39722</v>
      </c>
      <c r="D88" s="52">
        <f>'Office Pos Summary'!E88*'Stdev Table'!D88*10000</f>
        <v>-6569.9999999999991</v>
      </c>
      <c r="G88" s="50">
        <f>'Office Pos Summary'!A88</f>
        <v>39722</v>
      </c>
      <c r="H88" s="52">
        <f>'Stdev Table'!H88*'Office Pos Summary'!N88*10000</f>
        <v>-88240</v>
      </c>
      <c r="M88" s="50">
        <f>'Office Pos Summary'!A88</f>
        <v>39722</v>
      </c>
      <c r="N88" s="52">
        <f>'Stdev Table'!N88*'Office Pos Summary'!S88*10000</f>
        <v>-4024.0000000000005</v>
      </c>
      <c r="S88" s="50">
        <f>'Office Pos Summary'!A88</f>
        <v>39722</v>
      </c>
      <c r="T88" s="52">
        <f>'Stdev Table'!T88*'Office Pos Summary'!V88*10000</f>
        <v>2036</v>
      </c>
      <c r="W88" s="50">
        <f>'Office Pos Summary'!A88</f>
        <v>39722</v>
      </c>
      <c r="X88" s="52">
        <f>'Stdev Table'!X88*'Office Pos Summary'!X88*10000</f>
        <v>47328</v>
      </c>
      <c r="Y88" s="50">
        <f>'Office Pos Summary'!A88</f>
        <v>39722</v>
      </c>
      <c r="Z88" s="52">
        <f>'Stdev Table'!Z88*'Office Pos Summary'!Y88*10000</f>
        <v>1108</v>
      </c>
      <c r="AA88" s="50">
        <f>'Office Pos Summary'!A88</f>
        <v>39722</v>
      </c>
      <c r="AB88" s="52">
        <f>'Stdev Table'!AB88*'Office Pos Summary'!Z88*10000</f>
        <v>1435</v>
      </c>
      <c r="AK88" s="50">
        <f>'Office Pos Summary'!A88</f>
        <v>39722</v>
      </c>
      <c r="AL88" s="52">
        <f>'Stdev Table'!AL88*'Office Pos Summary'!AS88*10000</f>
        <v>-236820.00000000003</v>
      </c>
      <c r="AM88" s="50">
        <f>'Office Pos Summary'!BA88</f>
        <v>39722</v>
      </c>
      <c r="AN88" s="52">
        <f>'Stdev Table'!AO88*'Office Pos Summary'!BB88*'Office Pos Summary'!BC88</f>
        <v>-4524.7842578125001</v>
      </c>
      <c r="AO88" s="52">
        <f>'Stdev Table'!AO88*'Office Pos Summary'!BE88*'Office Pos Summary'!BF88</f>
        <v>-1530.8033984375002</v>
      </c>
      <c r="AP88" s="52">
        <f>'Stdev Table'!AO88*'Office Pos Summary'!BH88*'Office Pos Summary'!BI88</f>
        <v>-715.38090820312505</v>
      </c>
      <c r="AQ88" s="52">
        <f>'Stdev Table'!AO88*'Office Pos Summary'!BK88*'Office Pos Summary'!BL88</f>
        <v>-643.84281738281254</v>
      </c>
    </row>
    <row r="89" spans="3:43" x14ac:dyDescent="0.2">
      <c r="G89" s="50">
        <f>'Office Pos Summary'!A89</f>
        <v>39753</v>
      </c>
      <c r="H89" s="52">
        <f>'Stdev Table'!H89*'Office Pos Summary'!N89*10000</f>
        <v>-69304</v>
      </c>
      <c r="M89" s="50"/>
      <c r="N89" s="52"/>
      <c r="S89" s="50">
        <f>'Office Pos Summary'!A89</f>
        <v>39753</v>
      </c>
      <c r="T89" s="52">
        <f>'Stdev Table'!T89*'Office Pos Summary'!V89*10000</f>
        <v>1960</v>
      </c>
      <c r="X89" s="52"/>
      <c r="Y89" s="50">
        <f>'Office Pos Summary'!A89</f>
        <v>39753</v>
      </c>
      <c r="Z89" s="52">
        <f>'Stdev Table'!Z89*'Office Pos Summary'!Y89*10000</f>
        <v>1067</v>
      </c>
      <c r="AA89" s="50">
        <f>'Office Pos Summary'!A89</f>
        <v>39753</v>
      </c>
      <c r="AB89" s="52">
        <f>'Stdev Table'!AB89*'Office Pos Summary'!Z89*10000</f>
        <v>1382.0000000000002</v>
      </c>
      <c r="AK89" s="50">
        <f>'Office Pos Summary'!A89</f>
        <v>39753</v>
      </c>
      <c r="AL89" s="52">
        <f>'Stdev Table'!AL89*'Office Pos Summary'!AS89*10000</f>
        <v>-1020.0000000000001</v>
      </c>
      <c r="AM89" s="50">
        <f>'Office Pos Summary'!BA89</f>
        <v>39753</v>
      </c>
      <c r="AN89" s="52">
        <f>'Stdev Table'!AO89*'Office Pos Summary'!BB89*'Office Pos Summary'!BC89</f>
        <v>-4184.4926513671871</v>
      </c>
      <c r="AO89" s="52">
        <f>'Stdev Table'!AO89*'Office Pos Summary'!BE89*'Office Pos Summary'!BF89</f>
        <v>-1651.7735485839844</v>
      </c>
      <c r="AP89" s="52">
        <f>'Stdev Table'!AO89*'Office Pos Summary'!BH89*'Office Pos Summary'!BI89</f>
        <v>-1001.0748779296874</v>
      </c>
      <c r="AQ89" s="52">
        <f>'Stdev Table'!AO89*'Office Pos Summary'!BK89*'Office Pos Summary'!BL89</f>
        <v>-1081.1608483886719</v>
      </c>
    </row>
    <row r="90" spans="3:43" x14ac:dyDescent="0.2">
      <c r="G90" s="50">
        <f>'Office Pos Summary'!A90</f>
        <v>39783</v>
      </c>
      <c r="H90" s="52">
        <f>'Stdev Table'!H90*'Office Pos Summary'!N90*10000</f>
        <v>-68440</v>
      </c>
      <c r="S90" s="50">
        <f>'Office Pos Summary'!A90</f>
        <v>39783</v>
      </c>
      <c r="T90" s="52">
        <f>'Stdev Table'!T90*'Office Pos Summary'!V90*10000</f>
        <v>967.00000000000011</v>
      </c>
      <c r="X90" s="52"/>
      <c r="Y90" s="50">
        <f>'Office Pos Summary'!A90</f>
        <v>39783</v>
      </c>
      <c r="Z90" s="52">
        <f>'Stdev Table'!Z90*'Office Pos Summary'!Y90*10000</f>
        <v>1096.0000000000002</v>
      </c>
      <c r="AA90" s="50">
        <f>'Office Pos Summary'!A90</f>
        <v>39783</v>
      </c>
      <c r="AB90" s="52">
        <f>'Stdev Table'!AB90*'Office Pos Summary'!Z90*10000</f>
        <v>1700.0000000000002</v>
      </c>
      <c r="AK90" s="50">
        <f>'Office Pos Summary'!A90</f>
        <v>39783</v>
      </c>
      <c r="AL90" s="52">
        <f>'Stdev Table'!AL90*'Office Pos Summary'!AS90*10000</f>
        <v>-2240.0000000000005</v>
      </c>
      <c r="AM90" s="50">
        <f>'Office Pos Summary'!BA90</f>
        <v>39783</v>
      </c>
      <c r="AN90" s="52">
        <f>'Stdev Table'!AO90*'Office Pos Summary'!BB90*'Office Pos Summary'!BC90</f>
        <v>-4816.2649218749993</v>
      </c>
      <c r="AO90" s="52">
        <f>'Stdev Table'!AO90*'Office Pos Summary'!BE90*'Office Pos Summary'!BF90</f>
        <v>-1696.6386035156252</v>
      </c>
      <c r="AP90" s="52">
        <f>'Stdev Table'!AO90*'Office Pos Summary'!BH90*'Office Pos Summary'!BI90</f>
        <v>-796.07680664062502</v>
      </c>
      <c r="AQ90" s="52">
        <f>'Stdev Table'!AO90*'Office Pos Summary'!BK90*'Office Pos Summary'!BL90</f>
        <v>-895.58640747070319</v>
      </c>
    </row>
    <row r="91" spans="3:43" x14ac:dyDescent="0.2">
      <c r="G91" s="50">
        <f>'Office Pos Summary'!A91</f>
        <v>39814</v>
      </c>
      <c r="H91" s="52">
        <f>'Stdev Table'!H91*'Office Pos Summary'!N91*10000</f>
        <v>-43112.000000000007</v>
      </c>
      <c r="S91" s="50"/>
      <c r="X91" s="52"/>
      <c r="AM91" s="50">
        <f>'Office Pos Summary'!BA91</f>
        <v>39814</v>
      </c>
      <c r="AN91" s="52">
        <f>'Stdev Table'!AO91*'Office Pos Summary'!BB91*'Office Pos Summary'!BC91</f>
        <v>-4573.8125683593753</v>
      </c>
      <c r="AO91" s="52">
        <f>'Stdev Table'!AO91*'Office Pos Summary'!BE91*'Office Pos Summary'!BF91</f>
        <v>-1687.954833984375</v>
      </c>
      <c r="AP91" s="52">
        <f>'Stdev Table'!AO91*'Office Pos Summary'!BH91*'Office Pos Summary'!BI91</f>
        <v>-990.00274658203125</v>
      </c>
      <c r="AQ91" s="52">
        <f>'Stdev Table'!AO91*'Office Pos Summary'!BK91*'Office Pos Summary'!BL91</f>
        <v>-891.00247192382812</v>
      </c>
    </row>
    <row r="92" spans="3:43" x14ac:dyDescent="0.2">
      <c r="G92" s="50">
        <f>'Office Pos Summary'!A92</f>
        <v>39845</v>
      </c>
      <c r="H92" s="52">
        <f>'Stdev Table'!H92*'Office Pos Summary'!N92*10000</f>
        <v>-38728</v>
      </c>
      <c r="S92" s="50"/>
      <c r="X92" s="52"/>
      <c r="AM92" s="50">
        <f>'Office Pos Summary'!BA92</f>
        <v>39845</v>
      </c>
      <c r="AN92" s="52">
        <f>'Stdev Table'!AO92*'Office Pos Summary'!BB92*'Office Pos Summary'!BC92</f>
        <v>-4334.3998242187499</v>
      </c>
      <c r="AO92" s="52">
        <f>'Stdev Table'!AO92*'Office Pos Summary'!BE92*'Office Pos Summary'!BF92</f>
        <v>-1517.0398901367187</v>
      </c>
      <c r="AP92" s="52">
        <f>'Stdev Table'!AO92*'Office Pos Summary'!BH92*'Office Pos Summary'!BI92</f>
        <v>-788.07266235351562</v>
      </c>
      <c r="AQ92" s="52">
        <f>'Stdev Table'!AO92*'Office Pos Summary'!BK92*'Office Pos Summary'!BL92</f>
        <v>-709.26539611816406</v>
      </c>
    </row>
    <row r="93" spans="3:43" x14ac:dyDescent="0.2">
      <c r="G93" s="50">
        <f>'Office Pos Summary'!A93</f>
        <v>39873</v>
      </c>
      <c r="H93" s="52">
        <f>'Stdev Table'!H93*'Office Pos Summary'!N93*10000</f>
        <v>-42664</v>
      </c>
      <c r="S93" s="50"/>
      <c r="X93" s="52"/>
      <c r="AM93" s="50">
        <f>'Office Pos Summary'!BA93</f>
        <v>39873</v>
      </c>
      <c r="AN93" s="52">
        <f>'Stdev Table'!AO93*'Office Pos Summary'!BB93*'Office Pos Summary'!BC93</f>
        <v>-4740.7039453124999</v>
      </c>
      <c r="AO93" s="52">
        <f>'Stdev Table'!AO93*'Office Pos Summary'!BE93*'Office Pos Summary'!BF93</f>
        <v>-1670.020751953125</v>
      </c>
      <c r="AP93" s="52">
        <f>'Stdev Table'!AO93*'Office Pos Summary'!BH93*'Office Pos Summary'!BI93</f>
        <v>-783.58743896484373</v>
      </c>
      <c r="AQ93" s="52">
        <f>'Stdev Table'!AO93*'Office Pos Summary'!BK93*'Office Pos Summary'!BL93</f>
        <v>-881.53589355468739</v>
      </c>
    </row>
    <row r="94" spans="3:43" x14ac:dyDescent="0.2">
      <c r="G94" s="50">
        <f>'Office Pos Summary'!A94</f>
        <v>39904</v>
      </c>
      <c r="H94" s="52">
        <f>'Stdev Table'!H94*'Office Pos Summary'!N94*10000</f>
        <v>-41064</v>
      </c>
      <c r="S94" s="50"/>
      <c r="X94" s="52"/>
      <c r="AM94" s="50">
        <f>'Office Pos Summary'!BA94</f>
        <v>39904</v>
      </c>
      <c r="AN94" s="52">
        <f>'Stdev Table'!AO94*'Office Pos Summary'!BB94*'Office Pos Summary'!BC94</f>
        <v>-4715.2984570312501</v>
      </c>
      <c r="AO94" s="52">
        <f>'Stdev Table'!AO94*'Office Pos Summary'!BE94*'Office Pos Summary'!BF94</f>
        <v>-1600.7903613281251</v>
      </c>
      <c r="AP94" s="52">
        <f>'Stdev Table'!AO94*'Office Pos Summary'!BH94*'Office Pos Summary'!BI94</f>
        <v>-779.38818969726549</v>
      </c>
      <c r="AQ94" s="52">
        <f>'Stdev Table'!AO94*'Office Pos Summary'!BK94*'Office Pos Summary'!BL94</f>
        <v>-701.44937072753896</v>
      </c>
    </row>
    <row r="95" spans="3:43" x14ac:dyDescent="0.2">
      <c r="G95" s="50">
        <f>'Office Pos Summary'!A95</f>
        <v>39934</v>
      </c>
      <c r="H95" s="52">
        <f>'Stdev Table'!H95*'Office Pos Summary'!N95*10000</f>
        <v>-42208</v>
      </c>
      <c r="S95" s="50"/>
      <c r="X95" s="52"/>
      <c r="AM95" s="50">
        <f>'Office Pos Summary'!BA95</f>
        <v>39934</v>
      </c>
      <c r="AN95" s="52">
        <f>'Stdev Table'!AO95*'Office Pos Summary'!BB95*'Office Pos Summary'!BC95</f>
        <v>-4264.3384716796872</v>
      </c>
      <c r="AO95" s="52">
        <f>'Stdev Table'!AO95*'Office Pos Summary'!BE95*'Office Pos Summary'!BF95</f>
        <v>-1652.4310913085937</v>
      </c>
      <c r="AP95" s="52">
        <f>'Stdev Table'!AO95*'Office Pos Summary'!BH95*'Office Pos Summary'!BI95</f>
        <v>-969.16783447265618</v>
      </c>
      <c r="AQ95" s="52">
        <f>'Stdev Table'!AO95*'Office Pos Summary'!BK95*'Office Pos Summary'!BL95</f>
        <v>-1046.7012414550782</v>
      </c>
    </row>
    <row r="96" spans="3:43" x14ac:dyDescent="0.2">
      <c r="G96" s="50">
        <f>'Office Pos Summary'!A96</f>
        <v>39965</v>
      </c>
      <c r="H96" s="52">
        <f>'Stdev Table'!H96*'Office Pos Summary'!N96*10000</f>
        <v>-40624</v>
      </c>
      <c r="X96" s="52"/>
      <c r="AM96" s="50">
        <f>'Office Pos Summary'!BA96</f>
        <v>39965</v>
      </c>
      <c r="AN96" s="52">
        <f>'Stdev Table'!AO96*'Office Pos Summary'!BB96*'Office Pos Summary'!BC96</f>
        <v>-4663.7464306640622</v>
      </c>
      <c r="AO96" s="52">
        <f>'Stdev Table'!AO96*'Office Pos Summary'!BE96*'Office Pos Summary'!BF96</f>
        <v>-1589.9136547851563</v>
      </c>
      <c r="AP96" s="52">
        <f>'Stdev Table'!AO96*'Office Pos Summary'!BH96*'Office Pos Summary'!BI96</f>
        <v>-770.86719360351572</v>
      </c>
      <c r="AQ96" s="52">
        <f>'Stdev Table'!AO96*'Office Pos Summary'!BK96*'Office Pos Summary'!BL96</f>
        <v>-693.78047424316412</v>
      </c>
    </row>
    <row r="97" spans="7:43" x14ac:dyDescent="0.2">
      <c r="G97" s="50">
        <f>'Office Pos Summary'!A97</f>
        <v>39995</v>
      </c>
      <c r="H97" s="52">
        <f>'Stdev Table'!H97*'Office Pos Summary'!N97*10000</f>
        <v>-41752</v>
      </c>
      <c r="X97" s="52"/>
      <c r="AM97" s="50">
        <f>'Office Pos Summary'!BA97</f>
        <v>39995</v>
      </c>
      <c r="AN97" s="52">
        <f>'Stdev Table'!AO97*'Office Pos Summary'!BB97*'Office Pos Summary'!BC97</f>
        <v>-4848.4046337890622</v>
      </c>
      <c r="AO97" s="52">
        <f>'Stdev Table'!AO97*'Office Pos Summary'!BE97*'Office Pos Summary'!BF97</f>
        <v>-1633.7015771484373</v>
      </c>
      <c r="AP97" s="52">
        <f>'Stdev Table'!AO97*'Office Pos Summary'!BH97*'Office Pos Summary'!BI97</f>
        <v>-574.90960693359375</v>
      </c>
      <c r="AQ97" s="52">
        <f>'Stdev Table'!AO97*'Office Pos Summary'!BK97*'Office Pos Summary'!BL97</f>
        <v>-862.36444335937506</v>
      </c>
    </row>
    <row r="98" spans="7:43" x14ac:dyDescent="0.2">
      <c r="G98" s="50">
        <f>'Office Pos Summary'!A98</f>
        <v>40026</v>
      </c>
      <c r="H98" s="52">
        <f>'Stdev Table'!H98*'Office Pos Summary'!N98*10000</f>
        <v>-41520</v>
      </c>
      <c r="X98" s="52"/>
      <c r="AM98" s="50">
        <f>'Office Pos Summary'!BA98</f>
        <v>40026</v>
      </c>
      <c r="AN98" s="52">
        <f>'Stdev Table'!AO98*'Office Pos Summary'!BB98*'Office Pos Summary'!BC98</f>
        <v>-4401.0846386718749</v>
      </c>
      <c r="AO98" s="52">
        <f>'Stdev Table'!AO98*'Office Pos Summary'!BE98*'Office Pos Summary'!BF98</f>
        <v>-1624.209807128906</v>
      </c>
      <c r="AP98" s="52">
        <f>'Stdev Table'!AO98*'Office Pos Summary'!BH98*'Office Pos Summary'!BI98</f>
        <v>-952.61572265624989</v>
      </c>
      <c r="AQ98" s="52">
        <f>'Stdev Table'!AO98*'Office Pos Summary'!BK98*'Office Pos Summary'!BL98</f>
        <v>-857.35415039062491</v>
      </c>
    </row>
    <row r="99" spans="7:43" x14ac:dyDescent="0.2">
      <c r="G99" s="50">
        <f>'Office Pos Summary'!A99</f>
        <v>40057</v>
      </c>
      <c r="H99" s="52">
        <f>'Stdev Table'!H99*'Office Pos Summary'!N99*10000</f>
        <v>-39960.000000000007</v>
      </c>
      <c r="X99" s="52"/>
      <c r="AM99" s="50">
        <f>'Office Pos Summary'!BA99</f>
        <v>40057</v>
      </c>
      <c r="AN99" s="52">
        <f>'Stdev Table'!AO99*'Office Pos Summary'!BB99*'Office Pos Summary'!BC99</f>
        <v>-4377.8119042968747</v>
      </c>
      <c r="AO99" s="52">
        <f>'Stdev Table'!AO99*'Office Pos Summary'!BE99*'Office Pos Summary'!BF99</f>
        <v>-1563.5041479492186</v>
      </c>
      <c r="AP99" s="52">
        <f>'Stdev Table'!AO99*'Office Pos Summary'!BH99*'Office Pos Summary'!BI99</f>
        <v>-758.06268310546875</v>
      </c>
      <c r="AQ99" s="52">
        <f>'Stdev Table'!AO99*'Office Pos Summary'!BK99*'Office Pos Summary'!BL99</f>
        <v>-852.82044433593751</v>
      </c>
    </row>
    <row r="100" spans="7:43" x14ac:dyDescent="0.2">
      <c r="G100" s="50">
        <f>'Office Pos Summary'!A100</f>
        <v>40087</v>
      </c>
      <c r="H100" s="52">
        <f>'Stdev Table'!H100*'Office Pos Summary'!N100*10000</f>
        <v>-41064</v>
      </c>
      <c r="X100" s="52"/>
      <c r="AM100" s="50">
        <f>'Office Pos Summary'!BA100</f>
        <v>40087</v>
      </c>
      <c r="AN100" s="52">
        <f>'Stdev Table'!AO100*'Office Pos Summary'!BB100*'Office Pos Summary'!BC100</f>
        <v>-4561.0953222656253</v>
      </c>
      <c r="AO100" s="52">
        <f>'Stdev Table'!AO100*'Office Pos Summary'!BE100*'Office Pos Summary'!BF100</f>
        <v>-1613.2282031250002</v>
      </c>
      <c r="AP100" s="52">
        <f>'Stdev Table'!AO100*'Office Pos Summary'!BH100*'Office Pos Summary'!BI100</f>
        <v>-942.37503662109373</v>
      </c>
      <c r="AQ100" s="52">
        <f>'Stdev Table'!AO100*'Office Pos Summary'!BK100*'Office Pos Summary'!BL100</f>
        <v>-678.51006591796863</v>
      </c>
    </row>
    <row r="101" spans="7:43" x14ac:dyDescent="0.2">
      <c r="G101" s="50">
        <f>'Office Pos Summary'!A101</f>
        <v>40118</v>
      </c>
      <c r="H101" s="52">
        <f>'Stdev Table'!H101*'Office Pos Summary'!N101*10000</f>
        <v>-31616.000000000004</v>
      </c>
      <c r="X101" s="52"/>
      <c r="AM101" s="50">
        <f>'Office Pos Summary'!BA101</f>
        <v>40118</v>
      </c>
      <c r="AN101" s="52">
        <f>'Stdev Table'!AO101*'Office Pos Summary'!BB101*'Office Pos Summary'!BC101</f>
        <v>-4122.8308300781255</v>
      </c>
      <c r="AO101" s="52">
        <f>'Stdev Table'!AO101*'Office Pos Summary'!BE101*'Office Pos Summary'!BF101</f>
        <v>-1546.0615612792967</v>
      </c>
      <c r="AP101" s="52">
        <f>'Stdev Table'!AO101*'Office Pos Summary'!BH101*'Office Pos Summary'!BI101</f>
        <v>-749.60557250976558</v>
      </c>
      <c r="AQ101" s="52">
        <f>'Stdev Table'!AO101*'Office Pos Summary'!BK101*'Office Pos Summary'!BL101</f>
        <v>-1011.9675476074218</v>
      </c>
    </row>
    <row r="102" spans="7:43" x14ac:dyDescent="0.2">
      <c r="G102" s="50">
        <f>'Office Pos Summary'!A102</f>
        <v>40148</v>
      </c>
      <c r="H102" s="52">
        <f>'Stdev Table'!H102*'Office Pos Summary'!N102*10000</f>
        <v>-32488</v>
      </c>
      <c r="X102" s="52"/>
      <c r="AM102" s="50">
        <f>'Office Pos Summary'!BA102</f>
        <v>40148</v>
      </c>
      <c r="AN102" s="52">
        <f>'Stdev Table'!AO102*'Office Pos Summary'!BB102*'Office Pos Summary'!BC102</f>
        <v>-4508.3391503906241</v>
      </c>
      <c r="AO102" s="52">
        <f>'Stdev Table'!AO102*'Office Pos Summary'!BE102*'Office Pos Summary'!BF102</f>
        <v>-1588.1649609374999</v>
      </c>
      <c r="AP102" s="52">
        <f>'Stdev Table'!AO102*'Office Pos Summary'!BH102*'Office Pos Summary'!BI102</f>
        <v>-745.1800598144531</v>
      </c>
      <c r="AQ102" s="52">
        <f>'Stdev Table'!AO102*'Office Pos Summary'!BK102*'Office Pos Summary'!BL102</f>
        <v>-838.32755493164063</v>
      </c>
    </row>
    <row r="103" spans="7:43" x14ac:dyDescent="0.2">
      <c r="G103" s="50">
        <f>'Office Pos Summary'!A103</f>
        <v>40179</v>
      </c>
      <c r="H103" s="52">
        <f>'Stdev Table'!H103*'Office Pos Summary'!N103*10000</f>
        <v>-32304.000000000004</v>
      </c>
      <c r="X103" s="52"/>
      <c r="AM103" s="50">
        <f>'Office Pos Summary'!BA103</f>
        <v>40179</v>
      </c>
      <c r="AN103" s="52">
        <f>'Stdev Table'!AO103*'Office Pos Summary'!BB103*'Office Pos Summary'!BC103</f>
        <v>-4077.2275048828124</v>
      </c>
      <c r="AO103" s="52">
        <f>'Stdev Table'!AO103*'Office Pos Summary'!BE103*'Office Pos Summary'!BF103</f>
        <v>-1579.9256762695313</v>
      </c>
      <c r="AP103" s="52">
        <f>'Stdev Table'!AO103*'Office Pos Summary'!BH103*'Office Pos Summary'!BI103</f>
        <v>-926.64261474609373</v>
      </c>
      <c r="AQ103" s="52">
        <f>'Stdev Table'!AO103*'Office Pos Summary'!BK103*'Office Pos Summary'!BL103</f>
        <v>-1000.7739843749999</v>
      </c>
    </row>
    <row r="104" spans="7:43" x14ac:dyDescent="0.2">
      <c r="G104" s="50">
        <f>'Office Pos Summary'!A104</f>
        <v>40210</v>
      </c>
      <c r="H104" s="52">
        <f>'Stdev Table'!H104*'Office Pos Summary'!N104*10000</f>
        <v>-29016</v>
      </c>
      <c r="X104" s="52"/>
      <c r="AM104" s="50">
        <f>'Office Pos Summary'!BA104</f>
        <v>40210</v>
      </c>
      <c r="AN104" s="52">
        <f>'Stdev Table'!AO104*'Office Pos Summary'!BB104*'Office Pos Summary'!BC104</f>
        <v>-4055.9980957031248</v>
      </c>
      <c r="AO104" s="52">
        <f>'Stdev Table'!AO104*'Office Pos Summary'!BE104*'Office Pos Summary'!BF104</f>
        <v>-1419.599454345703</v>
      </c>
      <c r="AP104" s="52">
        <f>'Stdev Table'!AO104*'Office Pos Summary'!BH104*'Office Pos Summary'!BI104</f>
        <v>-737.45419921874998</v>
      </c>
      <c r="AQ104" s="52">
        <f>'Stdev Table'!AO104*'Office Pos Summary'!BK104*'Office Pos Summary'!BL104</f>
        <v>-663.70877929687504</v>
      </c>
    </row>
    <row r="105" spans="7:43" x14ac:dyDescent="0.2">
      <c r="G105" s="50">
        <f>'Office Pos Summary'!A105</f>
        <v>40238</v>
      </c>
      <c r="H105" s="52">
        <f>'Stdev Table'!H105*'Office Pos Summary'!N105*10000</f>
        <v>-31960</v>
      </c>
      <c r="X105" s="52"/>
      <c r="AM105" s="50">
        <f>'Office Pos Summary'!BA105</f>
        <v>40238</v>
      </c>
      <c r="AN105" s="52">
        <f>'Stdev Table'!AO105*'Office Pos Summary'!BB105*'Office Pos Summary'!BC105</f>
        <v>-4635.6750000000002</v>
      </c>
      <c r="AO105" s="52">
        <f>'Stdev Table'!AO105*'Office Pos Summary'!BE105*'Office Pos Summary'!BF105</f>
        <v>-1562.0209606933593</v>
      </c>
      <c r="AP105" s="52">
        <f>'Stdev Table'!AO105*'Office Pos Summary'!BH105*'Office Pos Summary'!BI105</f>
        <v>-732.91305541992187</v>
      </c>
      <c r="AQ105" s="52">
        <f>'Stdev Table'!AO105*'Office Pos Summary'!BK105*'Office Pos Summary'!BL105</f>
        <v>-659.62174987792969</v>
      </c>
    </row>
    <row r="106" spans="7:43" x14ac:dyDescent="0.2">
      <c r="G106" s="50">
        <f>'Office Pos Summary'!A106</f>
        <v>40269</v>
      </c>
      <c r="H106" s="52">
        <f>'Stdev Table'!H106*'Office Pos Summary'!N106*10000</f>
        <v>-30751.999999999996</v>
      </c>
      <c r="X106" s="52"/>
      <c r="AM106" s="50">
        <f>'Office Pos Summary'!BA106</f>
        <v>40269</v>
      </c>
      <c r="AN106" s="52">
        <f>'Stdev Table'!AO106*'Office Pos Summary'!BB106*'Office Pos Summary'!BC106</f>
        <v>-4409.1936474609374</v>
      </c>
      <c r="AO106" s="52">
        <f>'Stdev Table'!AO106*'Office Pos Summary'!BE106*'Office Pos Summary'!BF106</f>
        <v>-1496.8710571289062</v>
      </c>
      <c r="AP106" s="52">
        <f>'Stdev Table'!AO106*'Office Pos Summary'!BH106*'Office Pos Summary'!BI106</f>
        <v>-728.7923583984375</v>
      </c>
      <c r="AQ106" s="52">
        <f>'Stdev Table'!AO106*'Office Pos Summary'!BK106*'Office Pos Summary'!BL106</f>
        <v>-655.91312255859373</v>
      </c>
    </row>
    <row r="107" spans="7:43" x14ac:dyDescent="0.2">
      <c r="G107" s="50">
        <f>'Office Pos Summary'!A107</f>
        <v>40299</v>
      </c>
      <c r="H107" s="52">
        <f>'Stdev Table'!H107*'Office Pos Summary'!N107*10000</f>
        <v>-31600</v>
      </c>
      <c r="X107" s="52"/>
      <c r="AM107" s="50">
        <f>'Office Pos Summary'!BA107</f>
        <v>40299</v>
      </c>
      <c r="AN107" s="52">
        <f>'Stdev Table'!AO107*'Office Pos Summary'!BB107*'Office Pos Summary'!BC107</f>
        <v>-3984.9813061523437</v>
      </c>
      <c r="AO107" s="52">
        <f>'Stdev Table'!AO107*'Office Pos Summary'!BE107*'Office Pos Summary'!BF107</f>
        <v>-1544.1801745605467</v>
      </c>
      <c r="AP107" s="52">
        <f>'Stdev Table'!AO107*'Office Pos Summary'!BH107*'Office Pos Summary'!BI107</f>
        <v>-905.67756958007806</v>
      </c>
      <c r="AQ107" s="52">
        <f>'Stdev Table'!AO107*'Office Pos Summary'!BK107*'Office Pos Summary'!BL107</f>
        <v>-978.13175537109373</v>
      </c>
    </row>
    <row r="108" spans="7:43" x14ac:dyDescent="0.2">
      <c r="G108" s="50">
        <f>'Office Pos Summary'!A108</f>
        <v>40330</v>
      </c>
      <c r="H108" s="52">
        <f>'Stdev Table'!H108*'Office Pos Summary'!N108*10000</f>
        <v>-30400</v>
      </c>
      <c r="X108" s="52"/>
      <c r="AM108" s="50">
        <f>'Office Pos Summary'!BA108</f>
        <v>40330</v>
      </c>
      <c r="AN108" s="52">
        <f>'Stdev Table'!AO108*'Office Pos Summary'!BB108*'Office Pos Summary'!BC108</f>
        <v>-4357.8137109374993</v>
      </c>
      <c r="AO108" s="52">
        <f>'Stdev Table'!AO108*'Office Pos Summary'!BE108*'Office Pos Summary'!BF108</f>
        <v>-1485.6182666015625</v>
      </c>
      <c r="AP108" s="52">
        <f>'Stdev Table'!AO108*'Office Pos Summary'!BH108*'Office Pos Summary'!BI108</f>
        <v>-720.2998168945312</v>
      </c>
      <c r="AQ108" s="52">
        <f>'Stdev Table'!AO108*'Office Pos Summary'!BK108*'Office Pos Summary'!BL108</f>
        <v>-648.26983520507815</v>
      </c>
    </row>
    <row r="109" spans="7:43" x14ac:dyDescent="0.2">
      <c r="G109" s="50">
        <f>'Office Pos Summary'!A109</f>
        <v>40360</v>
      </c>
      <c r="H109" s="52">
        <f>'Stdev Table'!H109*'Office Pos Summary'!N109*10000</f>
        <v>-31239.999999999996</v>
      </c>
      <c r="X109" s="52"/>
      <c r="AM109" s="50">
        <f>'Office Pos Summary'!BA109</f>
        <v>40360</v>
      </c>
      <c r="AN109" s="52">
        <f>'Stdev Table'!AO109*'Office Pos Summary'!BB109*'Office Pos Summary'!BC109</f>
        <v>-4136.8561523437502</v>
      </c>
      <c r="AO109" s="52">
        <f>'Stdev Table'!AO109*'Office Pos Summary'!BE109*'Office Pos Summary'!BF109</f>
        <v>-1526.6968615722658</v>
      </c>
      <c r="AP109" s="52">
        <f>'Stdev Table'!AO109*'Office Pos Summary'!BH109*'Office Pos Summary'!BI109</f>
        <v>-895.42337036132812</v>
      </c>
      <c r="AQ109" s="52">
        <f>'Stdev Table'!AO109*'Office Pos Summary'!BK109*'Office Pos Summary'!BL109</f>
        <v>-805.88103332519529</v>
      </c>
    </row>
    <row r="110" spans="7:43" x14ac:dyDescent="0.2">
      <c r="G110" s="50">
        <f>'Office Pos Summary'!A110</f>
        <v>40391</v>
      </c>
      <c r="H110" s="52">
        <f>'Stdev Table'!H110*'Office Pos Summary'!N110*10000</f>
        <v>-31056</v>
      </c>
      <c r="X110" s="52"/>
      <c r="AM110" s="50">
        <f>'Office Pos Summary'!BA110</f>
        <v>40391</v>
      </c>
      <c r="AN110" s="52">
        <f>'Stdev Table'!AO110*'Office Pos Summary'!BB110*'Office Pos Summary'!BC110</f>
        <v>-4306.6329345703125</v>
      </c>
      <c r="AO110" s="52">
        <f>'Stdev Table'!AO110*'Office Pos Summary'!BE110*'Office Pos Summary'!BF110</f>
        <v>-1517.1092578124999</v>
      </c>
      <c r="AP110" s="52">
        <f>'Stdev Table'!AO110*'Office Pos Summary'!BH110*'Office Pos Summary'!BI110</f>
        <v>-711.84012451171861</v>
      </c>
      <c r="AQ110" s="52">
        <f>'Stdev Table'!AO110*'Office Pos Summary'!BK110*'Office Pos Summary'!BL110</f>
        <v>-800.82011535644529</v>
      </c>
    </row>
    <row r="111" spans="7:43" x14ac:dyDescent="0.2">
      <c r="G111" s="50">
        <f>'Office Pos Summary'!A111</f>
        <v>40422</v>
      </c>
      <c r="H111" s="52">
        <f>'Stdev Table'!H111*'Office Pos Summary'!N111*10000</f>
        <v>-29880</v>
      </c>
      <c r="X111" s="52"/>
      <c r="AM111" s="50">
        <f>'Office Pos Summary'!BA111</f>
        <v>40422</v>
      </c>
      <c r="AN111" s="52">
        <f>'Stdev Table'!AO111*'Office Pos Summary'!BB111*'Office Pos Summary'!BC111</f>
        <v>-4088.0923681640625</v>
      </c>
      <c r="AO111" s="52">
        <f>'Stdev Table'!AO111*'Office Pos Summary'!BE111*'Office Pos Summary'!BF111</f>
        <v>-1460.0329541015624</v>
      </c>
      <c r="AP111" s="52">
        <f>'Stdev Table'!AO111*'Office Pos Summary'!BH111*'Office Pos Summary'!BI111</f>
        <v>-707.8947692871094</v>
      </c>
      <c r="AQ111" s="52">
        <f>'Stdev Table'!AO111*'Office Pos Summary'!BK111*'Office Pos Summary'!BL111</f>
        <v>-796.38162780761718</v>
      </c>
    </row>
    <row r="112" spans="7:43" x14ac:dyDescent="0.2">
      <c r="G112" s="50">
        <f>'Office Pos Summary'!A112</f>
        <v>40452</v>
      </c>
      <c r="H112" s="52">
        <f>'Stdev Table'!H112*'Office Pos Summary'!N112*10000</f>
        <v>-30704.000000000004</v>
      </c>
      <c r="X112" s="52"/>
      <c r="AM112" s="50">
        <f>'Office Pos Summary'!BA112</f>
        <v>40452</v>
      </c>
      <c r="AN112" s="52">
        <f>'Stdev Table'!AO112*'Office Pos Summary'!BB112*'Office Pos Summary'!BC112</f>
        <v>-4065.3518554687498</v>
      </c>
      <c r="AO112" s="52">
        <f>'Stdev Table'!AO112*'Office Pos Summary'!BE112*'Office Pos Summary'!BF112</f>
        <v>-1506.3579931640625</v>
      </c>
      <c r="AP112" s="52">
        <f>'Stdev Table'!AO112*'Office Pos Summary'!BH112*'Office Pos Summary'!BI112</f>
        <v>-879.94627075195308</v>
      </c>
      <c r="AQ112" s="52">
        <f>'Stdev Table'!AO112*'Office Pos Summary'!BK112*'Office Pos Summary'!BL112</f>
        <v>-791.95164367675784</v>
      </c>
    </row>
    <row r="113" spans="7:43" x14ac:dyDescent="0.2">
      <c r="G113" s="50">
        <f>'Office Pos Summary'!A113</f>
        <v>40483</v>
      </c>
      <c r="H113" s="52">
        <f>'Stdev Table'!H113*'Office Pos Summary'!N113*10000</f>
        <v>-14776</v>
      </c>
      <c r="X113" s="52"/>
      <c r="AM113" s="50">
        <f>'Office Pos Summary'!BA113</f>
        <v>40483</v>
      </c>
      <c r="AN113" s="52">
        <f>'Stdev Table'!AO113*'Office Pos Summary'!BB113*'Office Pos Summary'!BC113</f>
        <v>-4040.3101245117182</v>
      </c>
      <c r="AO113" s="52">
        <f>'Stdev Table'!AO113*'Office Pos Summary'!BE113*'Office Pos Summary'!BF113</f>
        <v>-1442.9679016113282</v>
      </c>
      <c r="AP113" s="52">
        <f>'Stdev Table'!AO113*'Office Pos Summary'!BH113*'Office Pos Summary'!BI113</f>
        <v>-699.62080078124995</v>
      </c>
      <c r="AQ113" s="52">
        <f>'Stdev Table'!AO113*'Office Pos Summary'!BK113*'Office Pos Summary'!BL113</f>
        <v>-787.07340087890623</v>
      </c>
    </row>
    <row r="114" spans="7:43" x14ac:dyDescent="0.2">
      <c r="G114" s="50">
        <f>'Office Pos Summary'!A114</f>
        <v>40513</v>
      </c>
      <c r="H114" s="52">
        <f>'Stdev Table'!H114*'Office Pos Summary'!N114*10000</f>
        <v>-15168.000000000002</v>
      </c>
      <c r="X114" s="52"/>
      <c r="AM114" s="50">
        <f>'Office Pos Summary'!BA114</f>
        <v>40513</v>
      </c>
      <c r="AN114" s="52">
        <f>'Stdev Table'!AO114*'Office Pos Summary'!BB114*'Office Pos Summary'!BC114</f>
        <v>-4398.5893359374995</v>
      </c>
      <c r="AO114" s="52">
        <f>'Stdev Table'!AO114*'Office Pos Summary'!BE114*'Office Pos Summary'!BF114</f>
        <v>-1482.1334472656249</v>
      </c>
      <c r="AP114" s="52">
        <f>'Stdev Table'!AO114*'Office Pos Summary'!BH114*'Office Pos Summary'!BI114</f>
        <v>-521.57186279296877</v>
      </c>
      <c r="AQ114" s="52">
        <f>'Stdev Table'!AO114*'Office Pos Summary'!BK114*'Office Pos Summary'!BL114</f>
        <v>-782.35781066894526</v>
      </c>
    </row>
    <row r="115" spans="7:43" x14ac:dyDescent="0.2">
      <c r="G115" s="50"/>
      <c r="AM115" s="50"/>
    </row>
    <row r="116" spans="7:43" x14ac:dyDescent="0.2">
      <c r="G116" s="50"/>
    </row>
    <row r="117" spans="7:43" x14ac:dyDescent="0.2">
      <c r="G117" s="5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Summary Chart </vt:lpstr>
      <vt:lpstr>Stdev Table</vt:lpstr>
      <vt:lpstr>2Stdev P&amp;L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Felienne</cp:lastModifiedBy>
  <cp:lastPrinted>2002-01-22T19:25:14Z</cp:lastPrinted>
  <dcterms:created xsi:type="dcterms:W3CDTF">2002-01-18T17:21:25Z</dcterms:created>
  <dcterms:modified xsi:type="dcterms:W3CDTF">2014-09-04T19:45:30Z</dcterms:modified>
</cp:coreProperties>
</file>