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/>
  </bookViews>
  <sheets>
    <sheet name="Deal Sheet" sheetId="1" r:id="rId1"/>
  </sheets>
  <definedNames>
    <definedName name="_xlnm.Print_Area" localSheetId="0">'Deal Sheet'!$A$1:$I$33</definedName>
  </definedNames>
  <calcPr calcId="152511"/>
</workbook>
</file>

<file path=xl/calcChain.xml><?xml version="1.0" encoding="utf-8"?>
<calcChain xmlns="http://schemas.openxmlformats.org/spreadsheetml/2006/main">
  <c r="P1" i="1" l="1"/>
  <c r="Q1" i="1" s="1"/>
  <c r="B8" i="1"/>
  <c r="E15" i="1"/>
  <c r="F15" i="1"/>
  <c r="G15" i="1"/>
  <c r="E16" i="1"/>
  <c r="E28" i="1" s="1"/>
  <c r="F16" i="1"/>
  <c r="F28" i="1" s="1"/>
  <c r="G16" i="1"/>
  <c r="G28" i="1" s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C28" i="1"/>
  <c r="D28" i="1"/>
  <c r="A21" i="1" l="1"/>
  <c r="A16" i="1"/>
  <c r="A18" i="1"/>
  <c r="A20" i="1"/>
  <c r="A22" i="1"/>
  <c r="A24" i="1"/>
  <c r="A26" i="1"/>
  <c r="A15" i="1"/>
  <c r="A17" i="1"/>
  <c r="A19" i="1"/>
  <c r="A23" i="1"/>
  <c r="A25" i="1"/>
</calcChain>
</file>

<file path=xl/sharedStrings.xml><?xml version="1.0" encoding="utf-8"?>
<sst xmlns="http://schemas.openxmlformats.org/spreadsheetml/2006/main" count="48" uniqueCount="36">
  <si>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</si>
  <si>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</si>
  <si>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</si>
  <si>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</si>
  <si>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</si>
  <si>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</si>
  <si>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</si>
  <si>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</si>
  <si>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</si>
  <si>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</si>
  <si>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</si>
  <si>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</si>
  <si>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</si>
  <si>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</si>
  <si>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</si>
  <si>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</si>
  <si>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</si>
  <si>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</si>
  <si>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</si>
  <si>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</si>
  <si>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</si>
  <si>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</si>
  <si>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</si>
  <si>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</si>
  <si>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</si>
  <si>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</si>
  <si>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</si>
  <si>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</si>
  <si>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</si>
  <si>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</si>
  <si>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</si>
  <si>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</si>
  <si>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</si>
  <si>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</si>
  <si>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Buy/Sell:</t>
  </si>
  <si>
    <t>Telus Convention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</si>
</sst>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D27" sqref="D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9</v>
      </c>
      <c r="Q1" s="3" t="str">
        <f>VLOOKUP(P1,N1:O12,2,0)</f>
        <v>September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35</v>
      </c>
      <c r="C3" s="17"/>
      <c r="D3" s="17"/>
      <c r="F3" s="1" t="s">
        <v>30</v>
      </c>
      <c r="G3" s="13">
        <v>37089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37135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/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-1221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15">
        <v>76</v>
      </c>
      <c r="D15" s="29">
        <v>11173</v>
      </c>
      <c r="E15" s="30">
        <f>C15+D15</f>
        <v>11249</v>
      </c>
      <c r="F15" s="5">
        <f>ROUND(E15*$B$10,2)</f>
        <v>175.6</v>
      </c>
      <c r="G15" s="28">
        <f>ROUND(E15+F15,0)</f>
        <v>11425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51</v>
      </c>
      <c r="D16" s="29">
        <v>6089</v>
      </c>
      <c r="E16" s="30">
        <f t="shared" ref="E16:E26" si="1">C16+D16</f>
        <v>6140</v>
      </c>
      <c r="F16" s="5">
        <f t="shared" ref="F16:F26" si="2">ROUND(E16*$B$10,2)</f>
        <v>95.85</v>
      </c>
      <c r="G16" s="28">
        <f t="shared" ref="G16:G26" si="3">ROUND(E16+F16,0)</f>
        <v>6236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51</v>
      </c>
      <c r="D17" s="29">
        <v>8587</v>
      </c>
      <c r="E17" s="30">
        <f t="shared" si="1"/>
        <v>8638</v>
      </c>
      <c r="F17" s="5">
        <f t="shared" si="2"/>
        <v>134.84</v>
      </c>
      <c r="G17" s="28">
        <f t="shared" si="3"/>
        <v>8773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33</v>
      </c>
      <c r="D18" s="29">
        <v>4691</v>
      </c>
      <c r="E18" s="30">
        <f t="shared" si="1"/>
        <v>4724</v>
      </c>
      <c r="F18" s="5">
        <f t="shared" si="2"/>
        <v>73.739999999999995</v>
      </c>
      <c r="G18" s="28">
        <f t="shared" si="3"/>
        <v>4798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26</v>
      </c>
      <c r="D19" s="29">
        <v>3704</v>
      </c>
      <c r="E19" s="30">
        <f t="shared" si="1"/>
        <v>3730</v>
      </c>
      <c r="F19" s="5">
        <f t="shared" si="2"/>
        <v>58.23</v>
      </c>
      <c r="G19" s="28">
        <f t="shared" si="3"/>
        <v>3788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16</v>
      </c>
      <c r="D20" s="29">
        <v>2569</v>
      </c>
      <c r="E20" s="30">
        <f t="shared" si="1"/>
        <v>2585</v>
      </c>
      <c r="F20" s="5">
        <f t="shared" si="2"/>
        <v>40.35</v>
      </c>
      <c r="G20" s="28">
        <f t="shared" si="3"/>
        <v>2625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13</v>
      </c>
      <c r="D21" s="29">
        <v>3220</v>
      </c>
      <c r="E21" s="30">
        <f t="shared" si="1"/>
        <v>3233</v>
      </c>
      <c r="F21" s="5">
        <f t="shared" si="2"/>
        <v>50.47</v>
      </c>
      <c r="G21" s="28">
        <f t="shared" si="3"/>
        <v>3283</v>
      </c>
      <c r="I21" s="18"/>
      <c r="L21" s="4"/>
    </row>
    <row r="22" spans="1:12" ht="15" x14ac:dyDescent="0.2">
      <c r="A22" s="25" t="str">
        <f>IF(B22=$Q$1,"Start Month","")</f>
        <v/>
      </c>
      <c r="B22" s="10" t="s">
        <v>15</v>
      </c>
      <c r="C22" s="15">
        <v>18</v>
      </c>
      <c r="D22" s="29">
        <v>2029</v>
      </c>
      <c r="E22" s="30">
        <f t="shared" si="1"/>
        <v>2047</v>
      </c>
      <c r="F22" s="5">
        <f t="shared" si="2"/>
        <v>31.95</v>
      </c>
      <c r="G22" s="28">
        <f t="shared" si="3"/>
        <v>2079</v>
      </c>
      <c r="I22" s="18"/>
      <c r="L22" s="4"/>
    </row>
    <row r="23" spans="1:12" ht="15" x14ac:dyDescent="0.2">
      <c r="A23" s="25" t="str">
        <f>IF(B23=$Q$1,"Start Month","")</f>
        <v>Start Month</v>
      </c>
      <c r="B23" s="10" t="s">
        <v>16</v>
      </c>
      <c r="C23" s="15">
        <v>42</v>
      </c>
      <c r="D23" s="29">
        <v>3525</v>
      </c>
      <c r="E23" s="30">
        <f t="shared" si="1"/>
        <v>3567</v>
      </c>
      <c r="F23" s="5">
        <f t="shared" si="2"/>
        <v>55.68</v>
      </c>
      <c r="G23" s="28">
        <f t="shared" si="3"/>
        <v>3623</v>
      </c>
      <c r="I23" s="18"/>
      <c r="L23" s="4"/>
    </row>
    <row r="24" spans="1:12" ht="15" x14ac:dyDescent="0.2">
      <c r="A24" s="25" t="str">
        <f>IF(B24=$Q$1,"Start Month","")</f>
        <v/>
      </c>
      <c r="B24" s="10" t="s">
        <v>17</v>
      </c>
      <c r="C24" s="15">
        <v>53</v>
      </c>
      <c r="D24" s="29">
        <v>4699</v>
      </c>
      <c r="E24" s="30">
        <f t="shared" si="1"/>
        <v>4752</v>
      </c>
      <c r="F24" s="5">
        <f t="shared" si="2"/>
        <v>74.180000000000007</v>
      </c>
      <c r="G24" s="28">
        <f t="shared" si="3"/>
        <v>4826</v>
      </c>
      <c r="I24" s="18"/>
      <c r="L24" s="4"/>
    </row>
    <row r="25" spans="1:12" ht="15" x14ac:dyDescent="0.2">
      <c r="A25" s="25" t="str">
        <f>IF(B25=$Q$1,"Start Month","")</f>
        <v/>
      </c>
      <c r="B25" s="10" t="s">
        <v>18</v>
      </c>
      <c r="C25" s="15">
        <v>65</v>
      </c>
      <c r="D25" s="29">
        <v>6058</v>
      </c>
      <c r="E25" s="30">
        <f t="shared" si="1"/>
        <v>6123</v>
      </c>
      <c r="F25" s="5">
        <f t="shared" si="2"/>
        <v>95.58</v>
      </c>
      <c r="G25" s="28">
        <f t="shared" si="3"/>
        <v>6219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15">
        <v>69</v>
      </c>
      <c r="D26" s="29">
        <v>7071</v>
      </c>
      <c r="E26" s="30">
        <f t="shared" si="1"/>
        <v>7140</v>
      </c>
      <c r="F26" s="5">
        <f t="shared" si="2"/>
        <v>111.46</v>
      </c>
      <c r="G26" s="28">
        <f t="shared" si="3"/>
        <v>7251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513</v>
      </c>
      <c r="D28" s="5">
        <f>SUM(D15:D26)</f>
        <v>63415</v>
      </c>
      <c r="E28" s="5">
        <f>SUM(E15:E26)</f>
        <v>63928</v>
      </c>
      <c r="F28" s="5">
        <f>SUM(F15:F26)</f>
        <v>997.93000000000018</v>
      </c>
      <c r="G28" s="5">
        <f>SUM(G15:G26)</f>
        <v>64926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Deal Sheet</vt:lpstr>
      <vt:lpstr>'Deal Sheet'!Print_Area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2001-05-23T17:34:09Z</cp:lastPrinted>
  <dcterms:created xsi:type="dcterms:W3CDTF">2001-05-23T15:40:00Z</dcterms:created>
  <dcterms:modified xsi:type="dcterms:W3CDTF">2014-09-04T07:28:16Z</dcterms:modified>
</cp:coreProperties>
</file>